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2021\2021岩手県選手権大会\"/>
    </mc:Choice>
  </mc:AlternateContent>
  <xr:revisionPtr revIDLastSave="0" documentId="8_{13A15F31-94BF-40AF-B853-1C090D92B317}" xr6:coauthVersionLast="46" xr6:coauthVersionMax="46" xr10:uidLastSave="{00000000-0000-0000-0000-000000000000}"/>
  <bookViews>
    <workbookView xWindow="2550" yWindow="2550" windowWidth="21450" windowHeight="10650" tabRatio="698" xr2:uid="{00000000-000D-0000-FFFF-FFFF00000000}"/>
  </bookViews>
  <sheets>
    <sheet name="個人データ入力用" sheetId="2" r:id="rId1"/>
    <sheet name="直接データ入力" sheetId="44" r:id="rId2"/>
    <sheet name="男子リレ-入力" sheetId="40" r:id="rId3"/>
    <sheet name="女子リレ-入力" sheetId="35" r:id="rId4"/>
    <sheet name="女子リレーﾃﾞｰﾀ(mat)" sheetId="54" state="hidden" r:id="rId5"/>
    <sheet name="男子リレーﾃﾞｰﾀ(mat)" sheetId="53" state="hidden" r:id="rId6"/>
    <sheet name="syozoku・MAT" sheetId="55" state="hidden" r:id="rId7"/>
    <sheet name="申し込み確認書" sheetId="47" r:id="rId8"/>
    <sheet name="高校競技者" sheetId="30" state="hidden" r:id="rId9"/>
    <sheet name="所属・種目コード" sheetId="16" state="hidden" r:id="rId10"/>
    <sheet name="個人データ提出用" sheetId="23" state="hidden" r:id="rId11"/>
    <sheet name="男子リレ-ﾃﾞｰﾀ（NANNSU）" sheetId="45" state="hidden" r:id="rId12"/>
    <sheet name="女子リレーデータ提出" sheetId="46" state="hidden" r:id="rId13"/>
    <sheet name="競技者原本" sheetId="28" state="hidden" r:id="rId14"/>
    <sheet name="システム用データ（MAT）" sheetId="1" state="hidden" r:id="rId15"/>
    <sheet name="MAT全提出用を貼り付け" sheetId="22" state="hidden" r:id="rId16"/>
  </sheets>
  <externalReferences>
    <externalReference r:id="rId17"/>
    <externalReference r:id="rId18"/>
    <externalReference r:id="rId19"/>
    <externalReference r:id="rId20"/>
  </externalReferences>
  <definedNames>
    <definedName name="_xlnm._FilterDatabase" localSheetId="14" hidden="1">'システム用データ（MAT）'!$A$4:$I$25</definedName>
    <definedName name="_xlnm._FilterDatabase" localSheetId="0" hidden="1">個人データ入力用!$H$19:$U$119</definedName>
    <definedName name="_xlnm._FilterDatabase" localSheetId="8" hidden="1">高校競技者!$A$1:$U$804</definedName>
    <definedName name="ｄｄ">[1]データ!$A$2:$B$3</definedName>
    <definedName name="ｈｈｈ">[1]データ!$E$2:$F$20</definedName>
    <definedName name="_xlnm.Print_Area" localSheetId="14">'システム用データ（MAT）'!$A$2:$L$168</definedName>
    <definedName name="_xlnm.Print_Area" localSheetId="10">個人データ提出用!$A$1:$Y$167</definedName>
    <definedName name="_xlnm.Print_Area" localSheetId="0">個人データ入力用!$A$2:$T$133</definedName>
    <definedName name="_xlnm.Print_Area" localSheetId="9">所属・種目コード!$A$1:$F$76</definedName>
    <definedName name="_xlnm.Print_Area" localSheetId="4">'女子リレーﾃﾞｰﾀ(mat)'!$B$2:$N$26</definedName>
    <definedName name="_xlnm.Print_Area" localSheetId="3">'女子リレ-入力'!$A$1:$X$57</definedName>
    <definedName name="_xlnm.Print_Area" localSheetId="7">申し込み確認書!$A$1:$L$57</definedName>
    <definedName name="_xlnm.Print_Area" localSheetId="5">'男子リレーﾃﾞｰﾀ(mat)'!$A$1:$V$32</definedName>
    <definedName name="_xlnm.Print_Area" localSheetId="11">'男子リレ-ﾃﾞｰﾀ（NANNSU）'!$A$1:$L$59</definedName>
    <definedName name="_xlnm.Print_Area" localSheetId="2">'男子リレ-入力'!$A$1:$X$57</definedName>
    <definedName name="_xlnm.Print_Area" localSheetId="1">直接データ入力!$A$1:$BJ$68</definedName>
    <definedName name="ｚｚ">[1]データ!$I$2:$J$2</definedName>
    <definedName name="加盟">[2]データ!$I$2:$J$2</definedName>
    <definedName name="国体選考種目女子">直接データ入力!$BS$15:$BS$18</definedName>
    <definedName name="国体選考種目男子">直接データ入力!$BS$41:$BS$43</definedName>
    <definedName name="国体男子">個人データ入力用!$BR$74:$BR$76</definedName>
    <definedName name="種別コード">[2]データ!$G$2:$H$7</definedName>
    <definedName name="種目コード">[2]データ!$E$2:$F$20</definedName>
    <definedName name="所属団体">[2]データ!$C$2:$D$11</definedName>
    <definedName name="性別">[2]データ!$A$2:$B$3</definedName>
    <definedName name="選手権女子">個人データ入力用!$BP$20:$BP$38</definedName>
    <definedName name="選手権男子">個人データ入力用!$BP$74:$BP$93</definedName>
    <definedName name="二部女子">個人データ入力用!$BQ$20:$BQ$25</definedName>
    <definedName name="二部男子">個人データ入力用!$BQ$74:$BQ$84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54" l="1"/>
  <c r="E20" i="54"/>
  <c r="E13" i="54"/>
  <c r="E9" i="54"/>
  <c r="E27" i="53"/>
  <c r="E23" i="53"/>
  <c r="E17" i="53"/>
  <c r="E9" i="53"/>
  <c r="T40" i="47"/>
  <c r="T35" i="47"/>
  <c r="U541" i="30"/>
  <c r="U542" i="30"/>
  <c r="U543" i="30"/>
  <c r="U544" i="30"/>
  <c r="U545" i="30"/>
  <c r="U546" i="30"/>
  <c r="U524" i="30"/>
  <c r="U525" i="30"/>
  <c r="U526" i="30"/>
  <c r="U527" i="30"/>
  <c r="U533" i="30"/>
  <c r="U534" i="30"/>
  <c r="U535" i="30"/>
  <c r="U536" i="30"/>
  <c r="U528" i="30"/>
  <c r="U529" i="30"/>
  <c r="U530" i="30"/>
  <c r="U537" i="30"/>
  <c r="U538" i="30"/>
  <c r="U547" i="30"/>
  <c r="U548" i="30"/>
  <c r="U549" i="30"/>
  <c r="U95" i="30"/>
  <c r="U89" i="30"/>
  <c r="U96" i="30"/>
  <c r="U90" i="30"/>
  <c r="U97" i="30"/>
  <c r="U98" i="30"/>
  <c r="U91" i="30"/>
  <c r="U92" i="30"/>
  <c r="U93" i="30"/>
  <c r="U94" i="30"/>
  <c r="U24" i="30"/>
  <c r="U444" i="30"/>
  <c r="U26" i="30"/>
  <c r="U445" i="30"/>
  <c r="U25" i="30"/>
  <c r="U531" i="30"/>
  <c r="U519" i="30"/>
  <c r="U312" i="30"/>
  <c r="U318" i="30"/>
  <c r="U319" i="30"/>
  <c r="U320" i="30"/>
  <c r="U520" i="30"/>
  <c r="U313" i="30"/>
  <c r="U314" i="30"/>
  <c r="U315" i="30"/>
  <c r="U316" i="30"/>
  <c r="U521" i="30"/>
  <c r="U522" i="30"/>
  <c r="U317" i="30"/>
  <c r="U321" i="30"/>
  <c r="U523" i="30"/>
  <c r="U367" i="30"/>
  <c r="U368" i="30"/>
  <c r="U539" i="30"/>
  <c r="P541" i="30"/>
  <c r="P542" i="30"/>
  <c r="P543" i="30"/>
  <c r="P544" i="30"/>
  <c r="P545" i="30"/>
  <c r="P546" i="30"/>
  <c r="P524" i="30"/>
  <c r="P525" i="30"/>
  <c r="P526" i="30"/>
  <c r="P527" i="30"/>
  <c r="P533" i="30"/>
  <c r="P534" i="30"/>
  <c r="P535" i="30"/>
  <c r="P536" i="30"/>
  <c r="P528" i="30"/>
  <c r="P529" i="30"/>
  <c r="P530" i="30"/>
  <c r="P537" i="30"/>
  <c r="P538" i="30"/>
  <c r="P547" i="30"/>
  <c r="P548" i="30"/>
  <c r="P549" i="30"/>
  <c r="P95" i="30"/>
  <c r="P89" i="30"/>
  <c r="P96" i="30"/>
  <c r="P90" i="30"/>
  <c r="P97" i="30"/>
  <c r="P98" i="30"/>
  <c r="P91" i="30"/>
  <c r="P92" i="30"/>
  <c r="P93" i="30"/>
  <c r="P94" i="30"/>
  <c r="P24" i="30"/>
  <c r="P444" i="30"/>
  <c r="P26" i="30"/>
  <c r="P445" i="30"/>
  <c r="P25" i="30"/>
  <c r="P531" i="30"/>
  <c r="P519" i="30"/>
  <c r="P312" i="30"/>
  <c r="P318" i="30"/>
  <c r="P319" i="30"/>
  <c r="P320" i="30"/>
  <c r="P520" i="30"/>
  <c r="P313" i="30"/>
  <c r="P314" i="30"/>
  <c r="P315" i="30"/>
  <c r="P316" i="30"/>
  <c r="P521" i="30"/>
  <c r="P522" i="30"/>
  <c r="P317" i="30"/>
  <c r="P321" i="30"/>
  <c r="P523" i="30"/>
  <c r="P367" i="30"/>
  <c r="P368" i="30"/>
  <c r="P539" i="30"/>
  <c r="D792" i="30"/>
  <c r="I792" i="30"/>
  <c r="D793" i="30"/>
  <c r="I793" i="30"/>
  <c r="D794" i="30"/>
  <c r="I794" i="30"/>
  <c r="D795" i="30"/>
  <c r="I795" i="30"/>
  <c r="D798" i="30"/>
  <c r="I798" i="30"/>
  <c r="D799" i="30"/>
  <c r="I799" i="30"/>
  <c r="D800" i="30"/>
  <c r="I800" i="30"/>
  <c r="D692" i="30"/>
  <c r="I692" i="30"/>
  <c r="D693" i="30"/>
  <c r="I693" i="30"/>
  <c r="D734" i="30"/>
  <c r="I734" i="30"/>
  <c r="D765" i="30"/>
  <c r="I765" i="30"/>
  <c r="D766" i="30"/>
  <c r="I766" i="30"/>
  <c r="D767" i="30"/>
  <c r="I767" i="30"/>
  <c r="D636" i="30"/>
  <c r="I636" i="30"/>
  <c r="D796" i="30"/>
  <c r="I796" i="30"/>
  <c r="D797" i="30"/>
  <c r="I797" i="30"/>
  <c r="D25" i="30"/>
  <c r="I25" i="30"/>
  <c r="D28" i="30"/>
  <c r="I28" i="30"/>
  <c r="D626" i="30"/>
  <c r="I626" i="30"/>
  <c r="D26" i="30"/>
  <c r="I26" i="30"/>
  <c r="D27" i="30"/>
  <c r="I27" i="30"/>
  <c r="D639" i="30"/>
  <c r="I639" i="30"/>
  <c r="D390" i="30"/>
  <c r="I390" i="30"/>
  <c r="D395" i="30"/>
  <c r="I395" i="30"/>
  <c r="D391" i="30"/>
  <c r="I391" i="30"/>
  <c r="D392" i="30"/>
  <c r="I392" i="30"/>
  <c r="D393" i="30"/>
  <c r="I393" i="30"/>
  <c r="D394" i="30"/>
  <c r="I394" i="30"/>
  <c r="D505" i="30"/>
  <c r="I505" i="30"/>
  <c r="D506" i="30"/>
  <c r="I506" i="30"/>
  <c r="D501" i="30"/>
  <c r="I501" i="30"/>
  <c r="D507" i="30"/>
  <c r="I507" i="30"/>
  <c r="D508" i="30"/>
  <c r="I508" i="30"/>
  <c r="D509" i="30"/>
  <c r="I509" i="30"/>
  <c r="D510" i="30"/>
  <c r="I510" i="30"/>
  <c r="D511" i="30"/>
  <c r="I511" i="30"/>
  <c r="D502" i="30"/>
  <c r="I502" i="30"/>
  <c r="D512" i="30"/>
  <c r="I512" i="30"/>
  <c r="D503" i="30"/>
  <c r="I503" i="30"/>
  <c r="D504" i="30"/>
  <c r="I504" i="30"/>
  <c r="D783" i="30"/>
  <c r="I783" i="30"/>
  <c r="D784" i="30"/>
  <c r="I784" i="30"/>
  <c r="D782" i="30"/>
  <c r="I782" i="30"/>
  <c r="D785" i="30"/>
  <c r="I785" i="30"/>
  <c r="D779" i="30"/>
  <c r="I779" i="30"/>
  <c r="D780" i="30"/>
  <c r="I780" i="30"/>
  <c r="D781" i="30"/>
  <c r="I781" i="30"/>
  <c r="D801" i="30"/>
  <c r="I801" i="30"/>
  <c r="D802" i="30"/>
  <c r="I802" i="30"/>
  <c r="D803" i="30"/>
  <c r="I803" i="30"/>
  <c r="D804" i="30"/>
  <c r="I804" i="30"/>
  <c r="D768" i="30"/>
  <c r="I768" i="30"/>
  <c r="D769" i="30"/>
  <c r="I769" i="30"/>
  <c r="D770" i="30"/>
  <c r="I770" i="30"/>
  <c r="D771" i="30"/>
  <c r="I771" i="30"/>
  <c r="D772" i="30"/>
  <c r="I772" i="30"/>
  <c r="D773" i="30"/>
  <c r="I773" i="30"/>
  <c r="D774" i="30"/>
  <c r="I774" i="30"/>
  <c r="H805" i="30"/>
  <c r="D3" i="30"/>
  <c r="D4" i="30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69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615" i="30"/>
  <c r="D616" i="30"/>
  <c r="D617" i="30"/>
  <c r="D618" i="30"/>
  <c r="D619" i="30"/>
  <c r="D620" i="30"/>
  <c r="D621" i="30"/>
  <c r="D622" i="30"/>
  <c r="D623" i="30"/>
  <c r="D624" i="30"/>
  <c r="D625" i="30"/>
  <c r="D627" i="30"/>
  <c r="D628" i="30"/>
  <c r="D629" i="30"/>
  <c r="D630" i="30"/>
  <c r="D631" i="30"/>
  <c r="D632" i="30"/>
  <c r="D633" i="30"/>
  <c r="D634" i="30"/>
  <c r="D635" i="30"/>
  <c r="D637" i="30"/>
  <c r="D638" i="30"/>
  <c r="D640" i="30"/>
  <c r="D641" i="30"/>
  <c r="D642" i="30"/>
  <c r="D643" i="30"/>
  <c r="D644" i="30"/>
  <c r="D645" i="30"/>
  <c r="D646" i="30"/>
  <c r="D647" i="30"/>
  <c r="D648" i="30"/>
  <c r="D649" i="30"/>
  <c r="D650" i="30"/>
  <c r="D651" i="30"/>
  <c r="D652" i="30"/>
  <c r="D653" i="30"/>
  <c r="D654" i="30"/>
  <c r="D655" i="30"/>
  <c r="D656" i="30"/>
  <c r="D657" i="30"/>
  <c r="D658" i="30"/>
  <c r="D659" i="30"/>
  <c r="D660" i="30"/>
  <c r="D661" i="30"/>
  <c r="D662" i="30"/>
  <c r="D663" i="30"/>
  <c r="D664" i="30"/>
  <c r="D665" i="30"/>
  <c r="D666" i="30"/>
  <c r="D667" i="30"/>
  <c r="D668" i="30"/>
  <c r="D669" i="30"/>
  <c r="D670" i="30"/>
  <c r="D671" i="30"/>
  <c r="D672" i="30"/>
  <c r="D673" i="30"/>
  <c r="D674" i="30"/>
  <c r="D675" i="30"/>
  <c r="D676" i="30"/>
  <c r="D677" i="30"/>
  <c r="D678" i="30"/>
  <c r="D679" i="30"/>
  <c r="D680" i="30"/>
  <c r="D681" i="30"/>
  <c r="D682" i="30"/>
  <c r="D683" i="30"/>
  <c r="D684" i="30"/>
  <c r="D685" i="30"/>
  <c r="D686" i="30"/>
  <c r="D687" i="30"/>
  <c r="D688" i="30"/>
  <c r="D689" i="30"/>
  <c r="D690" i="30"/>
  <c r="D691" i="30"/>
  <c r="D694" i="30"/>
  <c r="D695" i="30"/>
  <c r="D696" i="30"/>
  <c r="D697" i="30"/>
  <c r="D698" i="30"/>
  <c r="D699" i="30"/>
  <c r="D700" i="30"/>
  <c r="D701" i="30"/>
  <c r="D702" i="30"/>
  <c r="D703" i="30"/>
  <c r="D704" i="30"/>
  <c r="D705" i="30"/>
  <c r="D706" i="30"/>
  <c r="D707" i="30"/>
  <c r="D708" i="30"/>
  <c r="D709" i="30"/>
  <c r="D710" i="30"/>
  <c r="D711" i="30"/>
  <c r="D712" i="30"/>
  <c r="D713" i="30"/>
  <c r="D714" i="30"/>
  <c r="D715" i="30"/>
  <c r="D716" i="30"/>
  <c r="D717" i="30"/>
  <c r="D718" i="30"/>
  <c r="D719" i="30"/>
  <c r="D720" i="30"/>
  <c r="D721" i="30"/>
  <c r="D722" i="30"/>
  <c r="D723" i="30"/>
  <c r="D724" i="30"/>
  <c r="D725" i="30"/>
  <c r="D726" i="30"/>
  <c r="D727" i="30"/>
  <c r="D728" i="30"/>
  <c r="D729" i="30"/>
  <c r="D730" i="30"/>
  <c r="D731" i="30"/>
  <c r="D732" i="30"/>
  <c r="D733" i="30"/>
  <c r="D735" i="30"/>
  <c r="D736" i="30"/>
  <c r="D737" i="30"/>
  <c r="D738" i="30"/>
  <c r="D739" i="30"/>
  <c r="D740" i="30"/>
  <c r="D741" i="30"/>
  <c r="D742" i="30"/>
  <c r="D743" i="30"/>
  <c r="D744" i="30"/>
  <c r="D745" i="30"/>
  <c r="D746" i="30"/>
  <c r="D747" i="30"/>
  <c r="D748" i="30"/>
  <c r="D749" i="30"/>
  <c r="D750" i="30"/>
  <c r="D751" i="30"/>
  <c r="D752" i="30"/>
  <c r="D753" i="30"/>
  <c r="D754" i="30"/>
  <c r="D755" i="30"/>
  <c r="D756" i="30"/>
  <c r="D757" i="30"/>
  <c r="D758" i="30"/>
  <c r="D759" i="30"/>
  <c r="D760" i="30"/>
  <c r="D761" i="30"/>
  <c r="D762" i="30"/>
  <c r="D763" i="30"/>
  <c r="D764" i="30"/>
  <c r="D775" i="30"/>
  <c r="D776" i="30"/>
  <c r="D777" i="30"/>
  <c r="D778" i="30"/>
  <c r="D786" i="30"/>
  <c r="D787" i="30"/>
  <c r="D788" i="30"/>
  <c r="D789" i="30"/>
  <c r="D790" i="30"/>
  <c r="D791" i="30"/>
  <c r="D2" i="30"/>
  <c r="P3" i="30"/>
  <c r="P4" i="30"/>
  <c r="P5" i="30"/>
  <c r="P6" i="30"/>
  <c r="P7" i="30"/>
  <c r="P8" i="30"/>
  <c r="P9" i="30"/>
  <c r="P10" i="30"/>
  <c r="P11" i="30"/>
  <c r="P12" i="30"/>
  <c r="P13" i="30"/>
  <c r="P14" i="30"/>
  <c r="P15" i="30"/>
  <c r="P16" i="30"/>
  <c r="P17" i="30"/>
  <c r="P18" i="30"/>
  <c r="P19" i="30"/>
  <c r="P20" i="30"/>
  <c r="P21" i="30"/>
  <c r="P22" i="30"/>
  <c r="P23" i="30"/>
  <c r="P27" i="30"/>
  <c r="P28" i="30"/>
  <c r="P29" i="30"/>
  <c r="P30" i="30"/>
  <c r="P31" i="30"/>
  <c r="P32" i="30"/>
  <c r="P33" i="30"/>
  <c r="P34" i="30"/>
  <c r="P35" i="30"/>
  <c r="P36" i="30"/>
  <c r="P37" i="30"/>
  <c r="P38" i="30"/>
  <c r="P39" i="30"/>
  <c r="P40" i="30"/>
  <c r="P41" i="30"/>
  <c r="P42" i="30"/>
  <c r="P43" i="30"/>
  <c r="P44" i="30"/>
  <c r="P45" i="30"/>
  <c r="P46" i="30"/>
  <c r="P47" i="30"/>
  <c r="P48" i="30"/>
  <c r="P49" i="30"/>
  <c r="P50" i="30"/>
  <c r="P51" i="30"/>
  <c r="P52" i="30"/>
  <c r="P53" i="30"/>
  <c r="P54" i="30"/>
  <c r="P55" i="30"/>
  <c r="P56" i="30"/>
  <c r="P57" i="30"/>
  <c r="P58" i="30"/>
  <c r="P59" i="30"/>
  <c r="P60" i="30"/>
  <c r="P61" i="30"/>
  <c r="P62" i="30"/>
  <c r="P63" i="30"/>
  <c r="P64" i="30"/>
  <c r="P65" i="30"/>
  <c r="P66" i="30"/>
  <c r="P67" i="30"/>
  <c r="P68" i="30"/>
  <c r="P69" i="30"/>
  <c r="P70" i="30"/>
  <c r="P71" i="30"/>
  <c r="P72" i="30"/>
  <c r="P73" i="30"/>
  <c r="P74" i="30"/>
  <c r="P75" i="30"/>
  <c r="P76" i="30"/>
  <c r="P77" i="30"/>
  <c r="P78" i="30"/>
  <c r="P79" i="30"/>
  <c r="P80" i="30"/>
  <c r="P81" i="30"/>
  <c r="P82" i="30"/>
  <c r="P83" i="30"/>
  <c r="P84" i="30"/>
  <c r="P85" i="30"/>
  <c r="P86" i="30"/>
  <c r="P87" i="30"/>
  <c r="P88" i="30"/>
  <c r="P99" i="30"/>
  <c r="P100" i="30"/>
  <c r="P101" i="30"/>
  <c r="P102" i="30"/>
  <c r="P103" i="30"/>
  <c r="P104" i="30"/>
  <c r="P105" i="30"/>
  <c r="P106" i="30"/>
  <c r="P107" i="30"/>
  <c r="P108" i="30"/>
  <c r="P109" i="30"/>
  <c r="P110" i="30"/>
  <c r="P111" i="30"/>
  <c r="P112" i="30"/>
  <c r="P113" i="30"/>
  <c r="P114" i="30"/>
  <c r="P115" i="30"/>
  <c r="P116" i="30"/>
  <c r="P117" i="30"/>
  <c r="P118" i="30"/>
  <c r="P119" i="30"/>
  <c r="P120" i="30"/>
  <c r="P121" i="30"/>
  <c r="P122" i="30"/>
  <c r="P123" i="30"/>
  <c r="P124" i="30"/>
  <c r="P125" i="30"/>
  <c r="P126" i="30"/>
  <c r="P127" i="30"/>
  <c r="P128" i="30"/>
  <c r="P129" i="30"/>
  <c r="P130" i="30"/>
  <c r="P131" i="30"/>
  <c r="P132" i="30"/>
  <c r="P133" i="30"/>
  <c r="P134" i="30"/>
  <c r="P135" i="30"/>
  <c r="P136" i="30"/>
  <c r="P137" i="30"/>
  <c r="P138" i="30"/>
  <c r="P139" i="30"/>
  <c r="P140" i="30"/>
  <c r="P141" i="30"/>
  <c r="P142" i="30"/>
  <c r="P143" i="30"/>
  <c r="P144" i="30"/>
  <c r="P145" i="30"/>
  <c r="P146" i="30"/>
  <c r="P147" i="30"/>
  <c r="P148" i="30"/>
  <c r="P149" i="30"/>
  <c r="P150" i="30"/>
  <c r="P151" i="30"/>
  <c r="P152" i="30"/>
  <c r="P153" i="30"/>
  <c r="P154" i="30"/>
  <c r="P155" i="30"/>
  <c r="P156" i="30"/>
  <c r="P157" i="30"/>
  <c r="P158" i="30"/>
  <c r="P159" i="30"/>
  <c r="P160" i="30"/>
  <c r="P161" i="30"/>
  <c r="P162" i="30"/>
  <c r="P163" i="30"/>
  <c r="P164" i="30"/>
  <c r="P165" i="30"/>
  <c r="P166" i="30"/>
  <c r="P167" i="30"/>
  <c r="P168" i="30"/>
  <c r="P169" i="30"/>
  <c r="P170" i="30"/>
  <c r="P171" i="30"/>
  <c r="P172" i="30"/>
  <c r="P173" i="30"/>
  <c r="P174" i="30"/>
  <c r="P175" i="30"/>
  <c r="P176" i="30"/>
  <c r="P177" i="30"/>
  <c r="P178" i="30"/>
  <c r="P179" i="30"/>
  <c r="P180" i="30"/>
  <c r="P181" i="30"/>
  <c r="P182" i="30"/>
  <c r="P183" i="30"/>
  <c r="P184" i="30"/>
  <c r="P185" i="30"/>
  <c r="P186" i="30"/>
  <c r="P187" i="30"/>
  <c r="P188" i="30"/>
  <c r="P189" i="30"/>
  <c r="P190" i="30"/>
  <c r="P191" i="30"/>
  <c r="P192" i="30"/>
  <c r="P193" i="30"/>
  <c r="P194" i="30"/>
  <c r="P195" i="30"/>
  <c r="P196" i="30"/>
  <c r="P197" i="30"/>
  <c r="P198" i="30"/>
  <c r="P199" i="30"/>
  <c r="P200" i="30"/>
  <c r="P201" i="30"/>
  <c r="P202" i="30"/>
  <c r="P203" i="30"/>
  <c r="P204" i="30"/>
  <c r="P205" i="30"/>
  <c r="P206" i="30"/>
  <c r="P207" i="30"/>
  <c r="P208" i="30"/>
  <c r="P209" i="30"/>
  <c r="P210" i="30"/>
  <c r="P211" i="30"/>
  <c r="P212" i="30"/>
  <c r="P213" i="30"/>
  <c r="P214" i="30"/>
  <c r="P215" i="30"/>
  <c r="P216" i="30"/>
  <c r="P217" i="30"/>
  <c r="P218" i="30"/>
  <c r="P219" i="30"/>
  <c r="P220" i="30"/>
  <c r="P221" i="30"/>
  <c r="P222" i="30"/>
  <c r="P223" i="30"/>
  <c r="P224" i="30"/>
  <c r="P225" i="30"/>
  <c r="P226" i="30"/>
  <c r="P227" i="30"/>
  <c r="P228" i="30"/>
  <c r="P229" i="30"/>
  <c r="P230" i="30"/>
  <c r="P231" i="30"/>
  <c r="P232" i="30"/>
  <c r="P233" i="30"/>
  <c r="P234" i="30"/>
  <c r="P235" i="30"/>
  <c r="P236" i="30"/>
  <c r="P237" i="30"/>
  <c r="P238" i="30"/>
  <c r="P239" i="30"/>
  <c r="P240" i="30"/>
  <c r="P241" i="30"/>
  <c r="P242" i="30"/>
  <c r="P243" i="30"/>
  <c r="P244" i="30"/>
  <c r="P245" i="30"/>
  <c r="P246" i="30"/>
  <c r="P247" i="30"/>
  <c r="P248" i="30"/>
  <c r="P249" i="30"/>
  <c r="P250" i="30"/>
  <c r="P251" i="30"/>
  <c r="P252" i="30"/>
  <c r="P253" i="30"/>
  <c r="P254" i="30"/>
  <c r="P255" i="30"/>
  <c r="P256" i="30"/>
  <c r="P257" i="30"/>
  <c r="P258" i="30"/>
  <c r="P259" i="30"/>
  <c r="P260" i="30"/>
  <c r="P261" i="30"/>
  <c r="P262" i="30"/>
  <c r="P263" i="30"/>
  <c r="P264" i="30"/>
  <c r="P265" i="30"/>
  <c r="P266" i="30"/>
  <c r="P267" i="30"/>
  <c r="P268" i="30"/>
  <c r="P269" i="30"/>
  <c r="P270" i="30"/>
  <c r="P271" i="30"/>
  <c r="P272" i="30"/>
  <c r="P273" i="30"/>
  <c r="P274" i="30"/>
  <c r="P275" i="30"/>
  <c r="P276" i="30"/>
  <c r="P277" i="30"/>
  <c r="P278" i="30"/>
  <c r="P279" i="30"/>
  <c r="P280" i="30"/>
  <c r="P281" i="30"/>
  <c r="P282" i="30"/>
  <c r="P283" i="30"/>
  <c r="P284" i="30"/>
  <c r="P285" i="30"/>
  <c r="P286" i="30"/>
  <c r="P287" i="30"/>
  <c r="P288" i="30"/>
  <c r="P289" i="30"/>
  <c r="P290" i="30"/>
  <c r="P291" i="30"/>
  <c r="P292" i="30"/>
  <c r="P293" i="30"/>
  <c r="P294" i="30"/>
  <c r="P295" i="30"/>
  <c r="P296" i="30"/>
  <c r="P297" i="30"/>
  <c r="P298" i="30"/>
  <c r="P299" i="30"/>
  <c r="P300" i="30"/>
  <c r="P301" i="30"/>
  <c r="P302" i="30"/>
  <c r="P303" i="30"/>
  <c r="P304" i="30"/>
  <c r="P305" i="30"/>
  <c r="P306" i="30"/>
  <c r="P307" i="30"/>
  <c r="P308" i="30"/>
  <c r="P309" i="30"/>
  <c r="P310" i="30"/>
  <c r="P311" i="30"/>
  <c r="P322" i="30"/>
  <c r="P323" i="30"/>
  <c r="P324" i="30"/>
  <c r="P325" i="30"/>
  <c r="P326" i="30"/>
  <c r="P327" i="30"/>
  <c r="P328" i="30"/>
  <c r="P329" i="30"/>
  <c r="P330" i="30"/>
  <c r="P331" i="30"/>
  <c r="P332" i="30"/>
  <c r="P333" i="30"/>
  <c r="P334" i="30"/>
  <c r="P335" i="30"/>
  <c r="P336" i="30"/>
  <c r="P337" i="30"/>
  <c r="P338" i="30"/>
  <c r="P339" i="30"/>
  <c r="P340" i="30"/>
  <c r="P341" i="30"/>
  <c r="P342" i="30"/>
  <c r="P343" i="30"/>
  <c r="P344" i="30"/>
  <c r="P345" i="30"/>
  <c r="P346" i="30"/>
  <c r="P347" i="30"/>
  <c r="P348" i="30"/>
  <c r="P349" i="30"/>
  <c r="P350" i="30"/>
  <c r="P351" i="30"/>
  <c r="P352" i="30"/>
  <c r="P353" i="30"/>
  <c r="P354" i="30"/>
  <c r="P355" i="30"/>
  <c r="P356" i="30"/>
  <c r="P357" i="30"/>
  <c r="P358" i="30"/>
  <c r="P359" i="30"/>
  <c r="P360" i="30"/>
  <c r="P361" i="30"/>
  <c r="P362" i="30"/>
  <c r="P363" i="30"/>
  <c r="P364" i="30"/>
  <c r="P365" i="30"/>
  <c r="P366" i="30"/>
  <c r="P369" i="30"/>
  <c r="P370" i="30"/>
  <c r="P371" i="30"/>
  <c r="P372" i="30"/>
  <c r="P373" i="30"/>
  <c r="P374" i="30"/>
  <c r="P375" i="30"/>
  <c r="P376" i="30"/>
  <c r="P377" i="30"/>
  <c r="P378" i="30"/>
  <c r="P379" i="30"/>
  <c r="P380" i="30"/>
  <c r="P381" i="30"/>
  <c r="P382" i="30"/>
  <c r="P383" i="30"/>
  <c r="P384" i="30"/>
  <c r="P385" i="30"/>
  <c r="P386" i="30"/>
  <c r="P387" i="30"/>
  <c r="P388" i="30"/>
  <c r="P389" i="30"/>
  <c r="P390" i="30"/>
  <c r="P391" i="30"/>
  <c r="P392" i="30"/>
  <c r="P393" i="30"/>
  <c r="P394" i="30"/>
  <c r="P395" i="30"/>
  <c r="P396" i="30"/>
  <c r="P397" i="30"/>
  <c r="P398" i="30"/>
  <c r="P399" i="30"/>
  <c r="P400" i="30"/>
  <c r="P401" i="30"/>
  <c r="P402" i="30"/>
  <c r="P403" i="30"/>
  <c r="P404" i="30"/>
  <c r="P405" i="30"/>
  <c r="P406" i="30"/>
  <c r="P407" i="30"/>
  <c r="P408" i="30"/>
  <c r="P409" i="30"/>
  <c r="P410" i="30"/>
  <c r="P411" i="30"/>
  <c r="P412" i="30"/>
  <c r="P413" i="30"/>
  <c r="P414" i="30"/>
  <c r="P415" i="30"/>
  <c r="P416" i="30"/>
  <c r="P417" i="30"/>
  <c r="P418" i="30"/>
  <c r="P419" i="30"/>
  <c r="P420" i="30"/>
  <c r="P421" i="30"/>
  <c r="P422" i="30"/>
  <c r="P423" i="30"/>
  <c r="P424" i="30"/>
  <c r="P425" i="30"/>
  <c r="P426" i="30"/>
  <c r="P427" i="30"/>
  <c r="P428" i="30"/>
  <c r="P429" i="30"/>
  <c r="P430" i="30"/>
  <c r="P431" i="30"/>
  <c r="P432" i="30"/>
  <c r="P433" i="30"/>
  <c r="P434" i="30"/>
  <c r="P435" i="30"/>
  <c r="P436" i="30"/>
  <c r="P437" i="30"/>
  <c r="P438" i="30"/>
  <c r="P439" i="30"/>
  <c r="P440" i="30"/>
  <c r="P441" i="30"/>
  <c r="P442" i="30"/>
  <c r="P443" i="30"/>
  <c r="P446" i="30"/>
  <c r="P447" i="30"/>
  <c r="P448" i="30"/>
  <c r="P449" i="30"/>
  <c r="P450" i="30"/>
  <c r="P451" i="30"/>
  <c r="P452" i="30"/>
  <c r="P453" i="30"/>
  <c r="P454" i="30"/>
  <c r="P455" i="30"/>
  <c r="P456" i="30"/>
  <c r="P457" i="30"/>
  <c r="P458" i="30"/>
  <c r="P459" i="30"/>
  <c r="P460" i="30"/>
  <c r="P461" i="30"/>
  <c r="P462" i="30"/>
  <c r="P463" i="30"/>
  <c r="P464" i="30"/>
  <c r="P465" i="30"/>
  <c r="P466" i="30"/>
  <c r="P467" i="30"/>
  <c r="P468" i="30"/>
  <c r="P469" i="30"/>
  <c r="P470" i="30"/>
  <c r="P471" i="30"/>
  <c r="P472" i="30"/>
  <c r="P473" i="30"/>
  <c r="P474" i="30"/>
  <c r="P475" i="30"/>
  <c r="P476" i="30"/>
  <c r="P477" i="30"/>
  <c r="P478" i="30"/>
  <c r="P479" i="30"/>
  <c r="P480" i="30"/>
  <c r="P481" i="30"/>
  <c r="P482" i="30"/>
  <c r="P483" i="30"/>
  <c r="P484" i="30"/>
  <c r="P485" i="30"/>
  <c r="P486" i="30"/>
  <c r="P487" i="30"/>
  <c r="P488" i="30"/>
  <c r="P489" i="30"/>
  <c r="P490" i="30"/>
  <c r="P491" i="30"/>
  <c r="P492" i="30"/>
  <c r="P493" i="30"/>
  <c r="P494" i="30"/>
  <c r="P495" i="30"/>
  <c r="P496" i="30"/>
  <c r="P497" i="30"/>
  <c r="P498" i="30"/>
  <c r="P499" i="30"/>
  <c r="P500" i="30"/>
  <c r="P501" i="30"/>
  <c r="P502" i="30"/>
  <c r="P503" i="30"/>
  <c r="P504" i="30"/>
  <c r="P505" i="30"/>
  <c r="P506" i="30"/>
  <c r="P507" i="30"/>
  <c r="P508" i="30"/>
  <c r="P509" i="30"/>
  <c r="P510" i="30"/>
  <c r="P511" i="30"/>
  <c r="P512" i="30"/>
  <c r="P513" i="30"/>
  <c r="P514" i="30"/>
  <c r="P515" i="30"/>
  <c r="P516" i="30"/>
  <c r="P517" i="30"/>
  <c r="P518" i="30"/>
  <c r="P532" i="30"/>
  <c r="P540" i="30"/>
  <c r="P2" i="30"/>
  <c r="H20" i="2" s="1"/>
  <c r="E816" i="30" l="1"/>
  <c r="E817" i="30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6" i="2"/>
  <c r="AQ97" i="2"/>
  <c r="AQ98" i="2"/>
  <c r="AQ99" i="2"/>
  <c r="AQ100" i="2"/>
  <c r="AQ101" i="2"/>
  <c r="AQ102" i="2"/>
  <c r="AQ103" i="2"/>
  <c r="AQ104" i="2"/>
  <c r="AQ105" i="2"/>
  <c r="AQ106" i="2"/>
  <c r="AQ107" i="2"/>
  <c r="AQ108" i="2"/>
  <c r="AQ109" i="2"/>
  <c r="AQ110" i="2"/>
  <c r="AQ111" i="2"/>
  <c r="AQ112" i="2"/>
  <c r="AQ113" i="2"/>
  <c r="AQ114" i="2"/>
  <c r="AQ115" i="2"/>
  <c r="AQ116" i="2"/>
  <c r="AQ117" i="2"/>
  <c r="AQ118" i="2"/>
  <c r="AQ119" i="2"/>
  <c r="AQ120" i="2"/>
  <c r="AQ121" i="2"/>
  <c r="AQ122" i="2"/>
  <c r="AQ123" i="2"/>
  <c r="S14" i="40" l="1"/>
  <c r="S15" i="40"/>
  <c r="S16" i="40"/>
  <c r="S17" i="40"/>
  <c r="S18" i="40"/>
  <c r="S13" i="40"/>
  <c r="R14" i="40"/>
  <c r="R15" i="40"/>
  <c r="R16" i="40"/>
  <c r="R17" i="40"/>
  <c r="R18" i="40"/>
  <c r="R13" i="40"/>
  <c r="E76" i="16"/>
  <c r="U11" i="47" l="1"/>
  <c r="V42" i="47" l="1"/>
  <c r="U42" i="47"/>
  <c r="U41" i="47"/>
  <c r="V41" i="47"/>
  <c r="U37" i="47"/>
  <c r="U36" i="47"/>
  <c r="V37" i="47"/>
  <c r="V36" i="47"/>
  <c r="U16" i="47"/>
  <c r="V15" i="47"/>
  <c r="V16" i="47"/>
  <c r="U15" i="47"/>
  <c r="V11" i="47"/>
  <c r="V10" i="47"/>
  <c r="U10" i="47"/>
  <c r="T42" i="47" l="1"/>
  <c r="T41" i="47"/>
  <c r="T37" i="47"/>
  <c r="T36" i="47"/>
  <c r="T11" i="47"/>
  <c r="T16" i="47"/>
  <c r="T15" i="47"/>
  <c r="T10" i="47"/>
  <c r="R14" i="35"/>
  <c r="S14" i="35"/>
  <c r="R15" i="35"/>
  <c r="S15" i="35"/>
  <c r="R16" i="35"/>
  <c r="S16" i="35"/>
  <c r="R17" i="35"/>
  <c r="S17" i="35"/>
  <c r="R18" i="35"/>
  <c r="S18" i="35"/>
  <c r="S13" i="35"/>
  <c r="R13" i="35"/>
  <c r="F14" i="35"/>
  <c r="G14" i="35"/>
  <c r="F15" i="35"/>
  <c r="G15" i="35"/>
  <c r="F16" i="35"/>
  <c r="G16" i="35"/>
  <c r="F17" i="35"/>
  <c r="G17" i="35"/>
  <c r="F18" i="35"/>
  <c r="G18" i="35"/>
  <c r="G13" i="35"/>
  <c r="F13" i="35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27" i="2"/>
  <c r="I27" i="2"/>
  <c r="J27" i="2"/>
  <c r="K27" i="2"/>
  <c r="H28" i="2"/>
  <c r="I28" i="2"/>
  <c r="J28" i="2"/>
  <c r="K28" i="2"/>
  <c r="H29" i="2"/>
  <c r="I29" i="2"/>
  <c r="J29" i="2"/>
  <c r="K29" i="2"/>
  <c r="H30" i="2"/>
  <c r="I30" i="2"/>
  <c r="J30" i="2"/>
  <c r="K30" i="2"/>
  <c r="H31" i="2"/>
  <c r="I31" i="2"/>
  <c r="J31" i="2"/>
  <c r="K31" i="2"/>
  <c r="H32" i="2"/>
  <c r="I32" i="2"/>
  <c r="J32" i="2"/>
  <c r="K32" i="2"/>
  <c r="H33" i="2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H38" i="2"/>
  <c r="I38" i="2"/>
  <c r="J38" i="2"/>
  <c r="K38" i="2"/>
  <c r="H39" i="2"/>
  <c r="I39" i="2"/>
  <c r="J39" i="2"/>
  <c r="K39" i="2"/>
  <c r="H40" i="2"/>
  <c r="I40" i="2"/>
  <c r="J40" i="2"/>
  <c r="K40" i="2"/>
  <c r="H41" i="2"/>
  <c r="I41" i="2"/>
  <c r="J41" i="2"/>
  <c r="K41" i="2"/>
  <c r="H42" i="2"/>
  <c r="I42" i="2"/>
  <c r="J42" i="2"/>
  <c r="K42" i="2"/>
  <c r="H43" i="2"/>
  <c r="I43" i="2"/>
  <c r="J43" i="2"/>
  <c r="K43" i="2"/>
  <c r="H44" i="2"/>
  <c r="I44" i="2"/>
  <c r="J44" i="2"/>
  <c r="K44" i="2"/>
  <c r="H45" i="2"/>
  <c r="I45" i="2"/>
  <c r="J45" i="2"/>
  <c r="K45" i="2"/>
  <c r="H46" i="2"/>
  <c r="I46" i="2"/>
  <c r="J46" i="2"/>
  <c r="K46" i="2"/>
  <c r="H47" i="2"/>
  <c r="I47" i="2"/>
  <c r="J47" i="2"/>
  <c r="K47" i="2"/>
  <c r="H48" i="2"/>
  <c r="I48" i="2"/>
  <c r="J48" i="2"/>
  <c r="K48" i="2"/>
  <c r="H49" i="2"/>
  <c r="I49" i="2"/>
  <c r="J49" i="2"/>
  <c r="K49" i="2"/>
  <c r="H50" i="2"/>
  <c r="I50" i="2"/>
  <c r="J50" i="2"/>
  <c r="K50" i="2"/>
  <c r="H51" i="2"/>
  <c r="I51" i="2"/>
  <c r="J51" i="2"/>
  <c r="K51" i="2"/>
  <c r="H52" i="2"/>
  <c r="I52" i="2"/>
  <c r="J52" i="2"/>
  <c r="K52" i="2"/>
  <c r="H53" i="2"/>
  <c r="I53" i="2"/>
  <c r="J53" i="2"/>
  <c r="K53" i="2"/>
  <c r="H54" i="2"/>
  <c r="I54" i="2"/>
  <c r="J54" i="2"/>
  <c r="K54" i="2"/>
  <c r="H55" i="2"/>
  <c r="I55" i="2"/>
  <c r="J55" i="2"/>
  <c r="K55" i="2"/>
  <c r="H56" i="2"/>
  <c r="I56" i="2"/>
  <c r="J56" i="2"/>
  <c r="K56" i="2"/>
  <c r="H57" i="2"/>
  <c r="I57" i="2"/>
  <c r="J57" i="2"/>
  <c r="K57" i="2"/>
  <c r="H58" i="2"/>
  <c r="I58" i="2"/>
  <c r="J58" i="2"/>
  <c r="K58" i="2"/>
  <c r="H59" i="2"/>
  <c r="I59" i="2"/>
  <c r="J59" i="2"/>
  <c r="K59" i="2"/>
  <c r="H60" i="2"/>
  <c r="I60" i="2"/>
  <c r="J60" i="2"/>
  <c r="K60" i="2"/>
  <c r="H61" i="2"/>
  <c r="I61" i="2"/>
  <c r="J61" i="2"/>
  <c r="K61" i="2"/>
  <c r="H62" i="2"/>
  <c r="I62" i="2"/>
  <c r="J62" i="2"/>
  <c r="K62" i="2"/>
  <c r="H63" i="2"/>
  <c r="I63" i="2"/>
  <c r="J63" i="2"/>
  <c r="K63" i="2"/>
  <c r="H64" i="2"/>
  <c r="I64" i="2"/>
  <c r="J64" i="2"/>
  <c r="K64" i="2"/>
  <c r="H65" i="2"/>
  <c r="I65" i="2"/>
  <c r="J65" i="2"/>
  <c r="K65" i="2"/>
  <c r="H66" i="2"/>
  <c r="I66" i="2"/>
  <c r="J66" i="2"/>
  <c r="K66" i="2"/>
  <c r="H67" i="2"/>
  <c r="I67" i="2"/>
  <c r="J67" i="2"/>
  <c r="K67" i="2"/>
  <c r="H68" i="2"/>
  <c r="I68" i="2"/>
  <c r="J68" i="2"/>
  <c r="K68" i="2"/>
  <c r="H69" i="2"/>
  <c r="I69" i="2"/>
  <c r="J69" i="2"/>
  <c r="K69" i="2"/>
  <c r="K20" i="2"/>
  <c r="J20" i="2"/>
  <c r="I20" i="2"/>
  <c r="I545" i="30" l="1"/>
  <c r="I546" i="30"/>
  <c r="I547" i="30"/>
  <c r="I548" i="30"/>
  <c r="I549" i="30"/>
  <c r="I550" i="30"/>
  <c r="I551" i="30"/>
  <c r="I552" i="30"/>
  <c r="I553" i="30"/>
  <c r="I554" i="30"/>
  <c r="I555" i="30"/>
  <c r="I556" i="30"/>
  <c r="I557" i="30"/>
  <c r="I558" i="30"/>
  <c r="I559" i="30"/>
  <c r="I560" i="30"/>
  <c r="I561" i="30"/>
  <c r="I562" i="30"/>
  <c r="I563" i="30"/>
  <c r="I746" i="30"/>
  <c r="I747" i="30"/>
  <c r="I748" i="30"/>
  <c r="I749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624" i="30"/>
  <c r="I625" i="30"/>
  <c r="I627" i="30"/>
  <c r="I751" i="30"/>
  <c r="I752" i="30"/>
  <c r="I753" i="30"/>
  <c r="I754" i="30"/>
  <c r="I755" i="30"/>
  <c r="I756" i="30"/>
  <c r="I757" i="30"/>
  <c r="I758" i="30"/>
  <c r="I759" i="30"/>
  <c r="I760" i="30"/>
  <c r="I761" i="30"/>
  <c r="I762" i="30"/>
  <c r="I763" i="30"/>
  <c r="I764" i="30"/>
  <c r="I775" i="30"/>
  <c r="I776" i="30"/>
  <c r="I777" i="30"/>
  <c r="I778" i="30"/>
  <c r="I786" i="30"/>
  <c r="I787" i="30"/>
  <c r="I788" i="30"/>
  <c r="I253" i="30"/>
  <c r="I254" i="30"/>
  <c r="I255" i="30"/>
  <c r="I256" i="30"/>
  <c r="I257" i="30"/>
  <c r="I258" i="30"/>
  <c r="I622" i="30"/>
  <c r="I433" i="30"/>
  <c r="I434" i="30"/>
  <c r="I435" i="30"/>
  <c r="I436" i="30"/>
  <c r="I437" i="30"/>
  <c r="I438" i="30"/>
  <c r="I439" i="30"/>
  <c r="I440" i="30"/>
  <c r="I441" i="30"/>
  <c r="I442" i="30"/>
  <c r="I443" i="30"/>
  <c r="I444" i="30"/>
  <c r="I668" i="30"/>
  <c r="I669" i="30"/>
  <c r="I528" i="30"/>
  <c r="I529" i="30"/>
  <c r="I530" i="30"/>
  <c r="I531" i="30"/>
  <c r="I532" i="30"/>
  <c r="I533" i="30"/>
  <c r="I670" i="30"/>
  <c r="I671" i="30"/>
  <c r="I672" i="30"/>
  <c r="I673" i="30"/>
  <c r="I674" i="30"/>
  <c r="I675" i="30"/>
  <c r="I676" i="30"/>
  <c r="I789" i="30"/>
  <c r="I790" i="30"/>
  <c r="I791" i="30"/>
  <c r="I145" i="30"/>
  <c r="I146" i="30"/>
  <c r="I147" i="30"/>
  <c r="I148" i="30"/>
  <c r="I149" i="30"/>
  <c r="I150" i="30"/>
  <c r="I151" i="30"/>
  <c r="I152" i="30"/>
  <c r="I153" i="30"/>
  <c r="I154" i="30"/>
  <c r="I155" i="30"/>
  <c r="I156" i="30"/>
  <c r="I157" i="30"/>
  <c r="I158" i="30"/>
  <c r="I159" i="30"/>
  <c r="I160" i="30"/>
  <c r="I161" i="30"/>
  <c r="I162" i="30"/>
  <c r="I163" i="30"/>
  <c r="I164" i="30"/>
  <c r="I165" i="30"/>
  <c r="I166" i="30"/>
  <c r="I167" i="30"/>
  <c r="I168" i="30"/>
  <c r="I169" i="30"/>
  <c r="I170" i="30"/>
  <c r="I171" i="30"/>
  <c r="I172" i="30"/>
  <c r="I173" i="30"/>
  <c r="I174" i="30"/>
  <c r="I175" i="30"/>
  <c r="I369" i="30"/>
  <c r="I370" i="30"/>
  <c r="I371" i="30"/>
  <c r="I372" i="30"/>
  <c r="I616" i="30"/>
  <c r="I617" i="30"/>
  <c r="I618" i="30"/>
  <c r="I619" i="30"/>
  <c r="I620" i="30"/>
  <c r="I621" i="30"/>
  <c r="I176" i="30"/>
  <c r="I177" i="30"/>
  <c r="I178" i="30"/>
  <c r="I179" i="30"/>
  <c r="I180" i="30"/>
  <c r="I181" i="30"/>
  <c r="I182" i="30"/>
  <c r="I183" i="30"/>
  <c r="I184" i="30"/>
  <c r="I185" i="30"/>
  <c r="I186" i="30"/>
  <c r="I187" i="30"/>
  <c r="I188" i="30"/>
  <c r="I189" i="30"/>
  <c r="I190" i="30"/>
  <c r="I191" i="30"/>
  <c r="I192" i="30"/>
  <c r="I688" i="30"/>
  <c r="I689" i="30"/>
  <c r="I690" i="30"/>
  <c r="I691" i="30"/>
  <c r="I694" i="30"/>
  <c r="I289" i="30"/>
  <c r="I290" i="30"/>
  <c r="I291" i="30"/>
  <c r="I292" i="30"/>
  <c r="I293" i="30"/>
  <c r="I294" i="30"/>
  <c r="I295" i="30"/>
  <c r="I296" i="30"/>
  <c r="I297" i="30"/>
  <c r="I298" i="30"/>
  <c r="I299" i="30"/>
  <c r="I300" i="30"/>
  <c r="I740" i="30"/>
  <c r="I741" i="30"/>
  <c r="I742" i="30"/>
  <c r="I743" i="30"/>
  <c r="I744" i="30"/>
  <c r="I105" i="30"/>
  <c r="I106" i="30"/>
  <c r="I107" i="30"/>
  <c r="I108" i="30"/>
  <c r="I109" i="30"/>
  <c r="I110" i="30"/>
  <c r="I111" i="30"/>
  <c r="I112" i="30"/>
  <c r="I654" i="30"/>
  <c r="I655" i="30"/>
  <c r="I656" i="30"/>
  <c r="I657" i="30"/>
  <c r="I237" i="30"/>
  <c r="I238" i="30"/>
  <c r="I239" i="30"/>
  <c r="I240" i="30"/>
  <c r="I241" i="30"/>
  <c r="I242" i="30"/>
  <c r="I243" i="30"/>
  <c r="I244" i="30"/>
  <c r="I471" i="30"/>
  <c r="I472" i="30"/>
  <c r="I473" i="30"/>
  <c r="I737" i="30"/>
  <c r="I738" i="30"/>
  <c r="I739" i="30"/>
  <c r="I193" i="30"/>
  <c r="I194" i="30"/>
  <c r="I195" i="30"/>
  <c r="I196" i="30"/>
  <c r="I197" i="30"/>
  <c r="I198" i="30"/>
  <c r="I87" i="30"/>
  <c r="I88" i="30"/>
  <c r="I89" i="30"/>
  <c r="I90" i="30"/>
  <c r="I91" i="30"/>
  <c r="I92" i="30"/>
  <c r="I650" i="30"/>
  <c r="I245" i="30"/>
  <c r="I246" i="30"/>
  <c r="I534" i="30"/>
  <c r="I535" i="30"/>
  <c r="I536" i="30"/>
  <c r="I537" i="30"/>
  <c r="I538" i="30"/>
  <c r="I539" i="30"/>
  <c r="I540" i="30"/>
  <c r="I541" i="30"/>
  <c r="I542" i="30"/>
  <c r="I543" i="30"/>
  <c r="I544" i="30"/>
  <c r="I276" i="30"/>
  <c r="I277" i="30"/>
  <c r="I278" i="30"/>
  <c r="I279" i="30"/>
  <c r="I280" i="30"/>
  <c r="I281" i="30"/>
  <c r="I282" i="30"/>
  <c r="I283" i="30"/>
  <c r="I284" i="30"/>
  <c r="I285" i="30"/>
  <c r="I286" i="30"/>
  <c r="I287" i="30"/>
  <c r="I288" i="30"/>
  <c r="I614" i="30"/>
  <c r="I615" i="30"/>
  <c r="I402" i="30"/>
  <c r="I403" i="30"/>
  <c r="I404" i="30"/>
  <c r="I405" i="30"/>
  <c r="I406" i="30"/>
  <c r="I407" i="30"/>
  <c r="I408" i="30"/>
  <c r="I409" i="30"/>
  <c r="I410" i="30"/>
  <c r="I411" i="30"/>
  <c r="I587" i="30"/>
  <c r="I23" i="30"/>
  <c r="I24" i="30"/>
  <c r="I29" i="30"/>
  <c r="I30" i="30"/>
  <c r="I31" i="30"/>
  <c r="I381" i="30"/>
  <c r="I382" i="30"/>
  <c r="I383" i="30"/>
  <c r="I384" i="30"/>
  <c r="I385" i="30"/>
  <c r="I386" i="30"/>
  <c r="I387" i="30"/>
  <c r="I388" i="30"/>
  <c r="I389" i="30"/>
  <c r="I396" i="30"/>
  <c r="I397" i="30"/>
  <c r="I398" i="30"/>
  <c r="I399" i="30"/>
  <c r="I400" i="30"/>
  <c r="I401" i="30"/>
  <c r="I696" i="30"/>
  <c r="I697" i="30"/>
  <c r="I698" i="30"/>
  <c r="I699" i="30"/>
  <c r="I700" i="30"/>
  <c r="I701" i="30"/>
  <c r="I702" i="30"/>
  <c r="I325" i="30"/>
  <c r="I326" i="30"/>
  <c r="I327" i="30"/>
  <c r="I328" i="30"/>
  <c r="I329" i="30"/>
  <c r="I330" i="30"/>
  <c r="I331" i="30"/>
  <c r="I332" i="30"/>
  <c r="I333" i="30"/>
  <c r="I334" i="30"/>
  <c r="I335" i="30"/>
  <c r="I336" i="30"/>
  <c r="I337" i="30"/>
  <c r="I338" i="30"/>
  <c r="I339" i="30"/>
  <c r="I340" i="30"/>
  <c r="I341" i="30"/>
  <c r="I342" i="30"/>
  <c r="I343" i="30"/>
  <c r="I344" i="30"/>
  <c r="I345" i="30"/>
  <c r="I346" i="30"/>
  <c r="I347" i="30"/>
  <c r="I348" i="30"/>
  <c r="I658" i="30"/>
  <c r="I659" i="30"/>
  <c r="I660" i="30"/>
  <c r="I661" i="30"/>
  <c r="I662" i="30"/>
  <c r="I663" i="30"/>
  <c r="I664" i="30"/>
  <c r="I665" i="30"/>
  <c r="I666" i="30"/>
  <c r="I667" i="30"/>
  <c r="I430" i="30"/>
  <c r="I431" i="30"/>
  <c r="I432" i="30"/>
  <c r="I600" i="30"/>
  <c r="I601" i="30"/>
  <c r="I602" i="30"/>
  <c r="I301" i="30"/>
  <c r="I302" i="30"/>
  <c r="I303" i="30"/>
  <c r="I304" i="30"/>
  <c r="I305" i="30"/>
  <c r="I306" i="30"/>
  <c r="I307" i="30"/>
  <c r="I308" i="30"/>
  <c r="I309" i="30"/>
  <c r="I310" i="30"/>
  <c r="I311" i="30"/>
  <c r="I588" i="30"/>
  <c r="I589" i="30"/>
  <c r="I623" i="30"/>
  <c r="I474" i="30"/>
  <c r="I475" i="30"/>
  <c r="I476" i="30"/>
  <c r="I477" i="30"/>
  <c r="I478" i="30"/>
  <c r="I479" i="30"/>
  <c r="I480" i="30"/>
  <c r="I481" i="30"/>
  <c r="I482" i="30"/>
  <c r="I483" i="30"/>
  <c r="I484" i="30"/>
  <c r="I485" i="30"/>
  <c r="I745" i="30"/>
  <c r="I445" i="30"/>
  <c r="I446" i="30"/>
  <c r="I447" i="30"/>
  <c r="I448" i="30"/>
  <c r="I449" i="30"/>
  <c r="I450" i="30"/>
  <c r="I451" i="30"/>
  <c r="I452" i="30"/>
  <c r="I453" i="30"/>
  <c r="I454" i="30"/>
  <c r="I455" i="30"/>
  <c r="I456" i="30"/>
  <c r="I457" i="30"/>
  <c r="I458" i="30"/>
  <c r="I459" i="30"/>
  <c r="I460" i="30"/>
  <c r="I461" i="30"/>
  <c r="I462" i="30"/>
  <c r="I463" i="30"/>
  <c r="I464" i="30"/>
  <c r="I465" i="30"/>
  <c r="I466" i="30"/>
  <c r="I467" i="30"/>
  <c r="I468" i="30"/>
  <c r="I469" i="30"/>
  <c r="I470" i="30"/>
  <c r="I134" i="30"/>
  <c r="I135" i="30"/>
  <c r="I136" i="30"/>
  <c r="I137" i="30"/>
  <c r="I138" i="30"/>
  <c r="I139" i="30"/>
  <c r="I140" i="30"/>
  <c r="I141" i="30"/>
  <c r="I142" i="30"/>
  <c r="I143" i="30"/>
  <c r="I144" i="30"/>
  <c r="I603" i="30"/>
  <c r="I604" i="30"/>
  <c r="I605" i="30"/>
  <c r="I606" i="30"/>
  <c r="I607" i="30"/>
  <c r="I608" i="30"/>
  <c r="I609" i="30"/>
  <c r="I610" i="30"/>
  <c r="I611" i="30"/>
  <c r="I612" i="30"/>
  <c r="I613" i="30"/>
  <c r="I93" i="30"/>
  <c r="I94" i="30"/>
  <c r="I95" i="30"/>
  <c r="I96" i="30"/>
  <c r="I97" i="30"/>
  <c r="I98" i="30"/>
  <c r="I99" i="30"/>
  <c r="I100" i="30"/>
  <c r="I101" i="30"/>
  <c r="I102" i="30"/>
  <c r="I103" i="30"/>
  <c r="I104" i="30"/>
  <c r="I349" i="30"/>
  <c r="I350" i="30"/>
  <c r="I351" i="30"/>
  <c r="I628" i="30"/>
  <c r="I629" i="30"/>
  <c r="I630" i="30"/>
  <c r="I631" i="30"/>
  <c r="I632" i="30"/>
  <c r="I633" i="30"/>
  <c r="I634" i="30"/>
  <c r="I635" i="30"/>
  <c r="I637" i="30"/>
  <c r="I638" i="30"/>
  <c r="I640" i="30"/>
  <c r="I47" i="30"/>
  <c r="I48" i="30"/>
  <c r="I49" i="30"/>
  <c r="I50" i="30"/>
  <c r="I51" i="30"/>
  <c r="I52" i="30"/>
  <c r="I53" i="30"/>
  <c r="I54" i="30"/>
  <c r="I259" i="30"/>
  <c r="I260" i="30"/>
  <c r="I261" i="30"/>
  <c r="I262" i="30"/>
  <c r="I263" i="30"/>
  <c r="I264" i="30"/>
  <c r="I265" i="30"/>
  <c r="I266" i="30"/>
  <c r="I267" i="30"/>
  <c r="I268" i="30"/>
  <c r="I269" i="30"/>
  <c r="I270" i="30"/>
  <c r="I271" i="30"/>
  <c r="I272" i="30"/>
  <c r="I273" i="30"/>
  <c r="I274" i="30"/>
  <c r="I275" i="30"/>
  <c r="I714" i="30"/>
  <c r="I715" i="30"/>
  <c r="I716" i="30"/>
  <c r="I717" i="30"/>
  <c r="I718" i="30"/>
  <c r="I719" i="30"/>
  <c r="I720" i="30"/>
  <c r="I721" i="30"/>
  <c r="I352" i="30"/>
  <c r="I353" i="30"/>
  <c r="I354" i="30"/>
  <c r="I355" i="30"/>
  <c r="I356" i="30"/>
  <c r="I357" i="30"/>
  <c r="I358" i="30"/>
  <c r="I359" i="30"/>
  <c r="I360" i="30"/>
  <c r="I361" i="30"/>
  <c r="I362" i="30"/>
  <c r="I363" i="30"/>
  <c r="I364" i="30"/>
  <c r="I365" i="30"/>
  <c r="I366" i="30"/>
  <c r="I367" i="30"/>
  <c r="I368" i="30"/>
  <c r="I486" i="30"/>
  <c r="I487" i="30"/>
  <c r="I488" i="30"/>
  <c r="I489" i="30"/>
  <c r="I490" i="30"/>
  <c r="I491" i="30"/>
  <c r="I492" i="30"/>
  <c r="I493" i="30"/>
  <c r="I494" i="30"/>
  <c r="I495" i="30"/>
  <c r="I496" i="30"/>
  <c r="I497" i="30"/>
  <c r="I498" i="30"/>
  <c r="I499" i="30"/>
  <c r="I500" i="30"/>
  <c r="I513" i="30"/>
  <c r="I514" i="30"/>
  <c r="I515" i="30"/>
  <c r="I516" i="30"/>
  <c r="I517" i="30"/>
  <c r="I518" i="30"/>
  <c r="I519" i="30"/>
  <c r="I520" i="30"/>
  <c r="I521" i="30"/>
  <c r="I522" i="30"/>
  <c r="I523" i="30"/>
  <c r="I524" i="30"/>
  <c r="I525" i="30"/>
  <c r="I526" i="30"/>
  <c r="I527" i="30"/>
  <c r="I677" i="30"/>
  <c r="I678" i="30"/>
  <c r="I679" i="30"/>
  <c r="I680" i="30"/>
  <c r="I681" i="30"/>
  <c r="I682" i="30"/>
  <c r="I683" i="30"/>
  <c r="I684" i="30"/>
  <c r="I685" i="30"/>
  <c r="I686" i="30"/>
  <c r="I687" i="30"/>
  <c r="I750" i="30"/>
  <c r="I2" i="30"/>
  <c r="I3" i="30"/>
  <c r="I4" i="30"/>
  <c r="I5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422" i="30"/>
  <c r="I423" i="30"/>
  <c r="I424" i="30"/>
  <c r="I425" i="30"/>
  <c r="I426" i="30"/>
  <c r="I427" i="30"/>
  <c r="I428" i="30"/>
  <c r="I429" i="30"/>
  <c r="I590" i="30"/>
  <c r="I591" i="30"/>
  <c r="I592" i="30"/>
  <c r="I593" i="30"/>
  <c r="I594" i="30"/>
  <c r="I595" i="30"/>
  <c r="I596" i="30"/>
  <c r="I597" i="30"/>
  <c r="I598" i="30"/>
  <c r="I599" i="30"/>
  <c r="I644" i="30"/>
  <c r="I645" i="30"/>
  <c r="I646" i="30"/>
  <c r="I647" i="30"/>
  <c r="I648" i="30"/>
  <c r="I649" i="30"/>
  <c r="I252" i="30"/>
  <c r="I232" i="30"/>
  <c r="I233" i="30"/>
  <c r="I234" i="30"/>
  <c r="I235" i="30"/>
  <c r="I236" i="30"/>
  <c r="I564" i="30"/>
  <c r="I565" i="30"/>
  <c r="I566" i="30"/>
  <c r="I567" i="30"/>
  <c r="I199" i="30"/>
  <c r="I200" i="30"/>
  <c r="I201" i="30"/>
  <c r="I202" i="30"/>
  <c r="I203" i="30"/>
  <c r="I204" i="30"/>
  <c r="I205" i="30"/>
  <c r="I206" i="30"/>
  <c r="I207" i="30"/>
  <c r="I208" i="30"/>
  <c r="I209" i="30"/>
  <c r="I210" i="30"/>
  <c r="I211" i="30"/>
  <c r="I212" i="30"/>
  <c r="I213" i="30"/>
  <c r="I214" i="30"/>
  <c r="I215" i="30"/>
  <c r="I216" i="30"/>
  <c r="I217" i="30"/>
  <c r="I218" i="30"/>
  <c r="I219" i="30"/>
  <c r="I220" i="30"/>
  <c r="I221" i="30"/>
  <c r="I222" i="30"/>
  <c r="I223" i="30"/>
  <c r="I224" i="30"/>
  <c r="I225" i="30"/>
  <c r="I226" i="30"/>
  <c r="I227" i="30"/>
  <c r="I228" i="30"/>
  <c r="I229" i="30"/>
  <c r="I230" i="30"/>
  <c r="I231" i="30"/>
  <c r="I722" i="30"/>
  <c r="I723" i="30"/>
  <c r="I724" i="30"/>
  <c r="I725" i="30"/>
  <c r="I726" i="30"/>
  <c r="I727" i="30"/>
  <c r="I728" i="30"/>
  <c r="I729" i="30"/>
  <c r="I730" i="30"/>
  <c r="I731" i="30"/>
  <c r="I732" i="30"/>
  <c r="I733" i="30"/>
  <c r="I735" i="30"/>
  <c r="I736" i="30"/>
  <c r="I55" i="30"/>
  <c r="I56" i="30"/>
  <c r="I57" i="30"/>
  <c r="I58" i="30"/>
  <c r="I59" i="30"/>
  <c r="I60" i="30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81" i="30"/>
  <c r="I82" i="30"/>
  <c r="I83" i="30"/>
  <c r="I84" i="30"/>
  <c r="I85" i="30"/>
  <c r="I86" i="30"/>
  <c r="I113" i="30"/>
  <c r="I114" i="30"/>
  <c r="I115" i="30"/>
  <c r="I116" i="30"/>
  <c r="I117" i="30"/>
  <c r="I118" i="30"/>
  <c r="I119" i="30"/>
  <c r="I120" i="30"/>
  <c r="I121" i="30"/>
  <c r="I122" i="30"/>
  <c r="I123" i="30"/>
  <c r="I124" i="30"/>
  <c r="I125" i="30"/>
  <c r="I126" i="30"/>
  <c r="I127" i="30"/>
  <c r="I128" i="30"/>
  <c r="I129" i="30"/>
  <c r="I130" i="30"/>
  <c r="I131" i="30"/>
  <c r="I132" i="30"/>
  <c r="I133" i="30"/>
  <c r="I651" i="30"/>
  <c r="I652" i="30"/>
  <c r="I653" i="30"/>
  <c r="I577" i="30"/>
  <c r="I578" i="30"/>
  <c r="I579" i="30"/>
  <c r="I580" i="30"/>
  <c r="I581" i="30"/>
  <c r="I582" i="30"/>
  <c r="I583" i="30"/>
  <c r="I584" i="30"/>
  <c r="I585" i="30"/>
  <c r="I586" i="30"/>
  <c r="I412" i="30"/>
  <c r="I413" i="30"/>
  <c r="I414" i="30"/>
  <c r="I415" i="30"/>
  <c r="I416" i="30"/>
  <c r="I417" i="30"/>
  <c r="I418" i="30"/>
  <c r="I419" i="30"/>
  <c r="I420" i="30"/>
  <c r="I421" i="30"/>
  <c r="I373" i="30"/>
  <c r="I374" i="30"/>
  <c r="I375" i="30"/>
  <c r="I376" i="30"/>
  <c r="I377" i="30"/>
  <c r="I378" i="30"/>
  <c r="I379" i="30"/>
  <c r="I380" i="30"/>
  <c r="I703" i="30"/>
  <c r="I704" i="30"/>
  <c r="I705" i="30"/>
  <c r="I247" i="30"/>
  <c r="I248" i="30"/>
  <c r="I249" i="30"/>
  <c r="I250" i="30"/>
  <c r="I251" i="30"/>
  <c r="I695" i="30"/>
  <c r="I312" i="30"/>
  <c r="I313" i="30"/>
  <c r="I314" i="30"/>
  <c r="I315" i="30"/>
  <c r="I316" i="30"/>
  <c r="I317" i="30"/>
  <c r="I318" i="30"/>
  <c r="I319" i="30"/>
  <c r="I320" i="30"/>
  <c r="I321" i="30"/>
  <c r="I322" i="30"/>
  <c r="I323" i="30"/>
  <c r="I324" i="30"/>
  <c r="I568" i="30"/>
  <c r="I569" i="30"/>
  <c r="I570" i="30"/>
  <c r="I571" i="30"/>
  <c r="I572" i="30"/>
  <c r="I573" i="30"/>
  <c r="I574" i="30"/>
  <c r="I575" i="30"/>
  <c r="I576" i="30"/>
  <c r="I706" i="30"/>
  <c r="I707" i="30"/>
  <c r="I708" i="30"/>
  <c r="I709" i="30"/>
  <c r="I710" i="30"/>
  <c r="I711" i="30"/>
  <c r="I712" i="30"/>
  <c r="I713" i="30"/>
  <c r="I76" i="30"/>
  <c r="I77" i="30"/>
  <c r="I78" i="30"/>
  <c r="I79" i="30"/>
  <c r="I80" i="30"/>
  <c r="I641" i="30"/>
  <c r="I642" i="30"/>
  <c r="I643" i="30"/>
  <c r="U2" i="30"/>
  <c r="U3" i="30"/>
  <c r="U4" i="30"/>
  <c r="U5" i="30"/>
  <c r="U6" i="30"/>
  <c r="U7" i="30"/>
  <c r="U8" i="30"/>
  <c r="U9" i="30"/>
  <c r="U10" i="30"/>
  <c r="U11" i="30"/>
  <c r="U12" i="30"/>
  <c r="U13" i="30"/>
  <c r="U14" i="30"/>
  <c r="U15" i="30"/>
  <c r="U16" i="30"/>
  <c r="U17" i="30"/>
  <c r="U18" i="30"/>
  <c r="U19" i="30"/>
  <c r="U20" i="30"/>
  <c r="U21" i="30"/>
  <c r="U22" i="30"/>
  <c r="U23" i="30"/>
  <c r="U27" i="30"/>
  <c r="U28" i="30"/>
  <c r="U29" i="30"/>
  <c r="U30" i="30"/>
  <c r="U31" i="30"/>
  <c r="U32" i="30"/>
  <c r="U33" i="30"/>
  <c r="U34" i="30"/>
  <c r="U35" i="30"/>
  <c r="U36" i="30"/>
  <c r="U37" i="30"/>
  <c r="U38" i="30"/>
  <c r="U39" i="30"/>
  <c r="U40" i="30"/>
  <c r="U41" i="30"/>
  <c r="U42" i="30"/>
  <c r="U43" i="30"/>
  <c r="U44" i="30"/>
  <c r="U45" i="30"/>
  <c r="U46" i="30"/>
  <c r="U47" i="30"/>
  <c r="U48" i="30"/>
  <c r="U49" i="30"/>
  <c r="U50" i="30"/>
  <c r="U51" i="30"/>
  <c r="U52" i="30"/>
  <c r="U53" i="30"/>
  <c r="U54" i="30"/>
  <c r="U55" i="30"/>
  <c r="U56" i="30"/>
  <c r="U57" i="30"/>
  <c r="U58" i="30"/>
  <c r="U59" i="30"/>
  <c r="U60" i="30"/>
  <c r="U61" i="30"/>
  <c r="U62" i="30"/>
  <c r="U63" i="30"/>
  <c r="U64" i="30"/>
  <c r="U65" i="30"/>
  <c r="U66" i="30"/>
  <c r="U67" i="30"/>
  <c r="U68" i="30"/>
  <c r="U69" i="30"/>
  <c r="U70" i="30"/>
  <c r="U71" i="30"/>
  <c r="U72" i="30"/>
  <c r="U73" i="30"/>
  <c r="U74" i="30"/>
  <c r="U75" i="30"/>
  <c r="U76" i="30"/>
  <c r="U77" i="30"/>
  <c r="U78" i="30"/>
  <c r="U79" i="30"/>
  <c r="U80" i="30"/>
  <c r="U81" i="30"/>
  <c r="U82" i="30"/>
  <c r="U83" i="30"/>
  <c r="U84" i="30"/>
  <c r="U85" i="30"/>
  <c r="U86" i="30"/>
  <c r="U87" i="30"/>
  <c r="U88" i="30"/>
  <c r="U99" i="30"/>
  <c r="U100" i="30"/>
  <c r="U101" i="30"/>
  <c r="U102" i="30"/>
  <c r="U103" i="30"/>
  <c r="U104" i="30"/>
  <c r="U105" i="30"/>
  <c r="U106" i="30"/>
  <c r="U107" i="30"/>
  <c r="U108" i="30"/>
  <c r="U109" i="30"/>
  <c r="U110" i="30"/>
  <c r="U111" i="30"/>
  <c r="U112" i="30"/>
  <c r="U113" i="30"/>
  <c r="U114" i="30"/>
  <c r="U115" i="30"/>
  <c r="U116" i="30"/>
  <c r="U117" i="30"/>
  <c r="U118" i="30"/>
  <c r="U119" i="30"/>
  <c r="U120" i="30"/>
  <c r="U121" i="30"/>
  <c r="U122" i="30"/>
  <c r="U123" i="30"/>
  <c r="U124" i="30"/>
  <c r="U125" i="30"/>
  <c r="U126" i="30"/>
  <c r="U127" i="30"/>
  <c r="U128" i="30"/>
  <c r="U129" i="30"/>
  <c r="U130" i="30"/>
  <c r="U131" i="30"/>
  <c r="U132" i="30"/>
  <c r="U133" i="30"/>
  <c r="U134" i="30"/>
  <c r="U135" i="30"/>
  <c r="U136" i="30"/>
  <c r="U137" i="30"/>
  <c r="U138" i="30"/>
  <c r="U139" i="30"/>
  <c r="U140" i="30"/>
  <c r="U141" i="30"/>
  <c r="U142" i="30"/>
  <c r="U143" i="30"/>
  <c r="U144" i="30"/>
  <c r="U145" i="30"/>
  <c r="U146" i="30"/>
  <c r="U147" i="30"/>
  <c r="U148" i="30"/>
  <c r="U149" i="30"/>
  <c r="U150" i="30"/>
  <c r="U151" i="30"/>
  <c r="U152" i="30"/>
  <c r="U153" i="30"/>
  <c r="U154" i="30"/>
  <c r="U155" i="30"/>
  <c r="U156" i="30"/>
  <c r="U157" i="30"/>
  <c r="U158" i="30"/>
  <c r="U159" i="30"/>
  <c r="U160" i="30"/>
  <c r="U161" i="30"/>
  <c r="U162" i="30"/>
  <c r="U163" i="30"/>
  <c r="U164" i="30"/>
  <c r="U165" i="30"/>
  <c r="U166" i="30"/>
  <c r="U167" i="30"/>
  <c r="U168" i="30"/>
  <c r="U169" i="30"/>
  <c r="U170" i="30"/>
  <c r="U171" i="30"/>
  <c r="U172" i="30"/>
  <c r="U173" i="30"/>
  <c r="U174" i="30"/>
  <c r="U175" i="30"/>
  <c r="U176" i="30"/>
  <c r="U177" i="30"/>
  <c r="U178" i="30"/>
  <c r="U179" i="30"/>
  <c r="U180" i="30"/>
  <c r="U181" i="30"/>
  <c r="U182" i="30"/>
  <c r="U183" i="30"/>
  <c r="U184" i="30"/>
  <c r="U185" i="30"/>
  <c r="U186" i="30"/>
  <c r="U187" i="30"/>
  <c r="U188" i="30"/>
  <c r="U189" i="30"/>
  <c r="U190" i="30"/>
  <c r="U191" i="30"/>
  <c r="U192" i="30"/>
  <c r="U193" i="30"/>
  <c r="U194" i="30"/>
  <c r="U195" i="30"/>
  <c r="U196" i="30"/>
  <c r="U197" i="30"/>
  <c r="U198" i="30"/>
  <c r="U199" i="30"/>
  <c r="U200" i="30"/>
  <c r="U201" i="30"/>
  <c r="U202" i="30"/>
  <c r="U203" i="30"/>
  <c r="U204" i="30"/>
  <c r="U205" i="30"/>
  <c r="U206" i="30"/>
  <c r="U207" i="30"/>
  <c r="U208" i="30"/>
  <c r="U209" i="30"/>
  <c r="U210" i="30"/>
  <c r="U211" i="30"/>
  <c r="U212" i="30"/>
  <c r="U213" i="30"/>
  <c r="U214" i="30"/>
  <c r="U215" i="30"/>
  <c r="U216" i="30"/>
  <c r="U217" i="30"/>
  <c r="U218" i="30"/>
  <c r="U219" i="30"/>
  <c r="U220" i="30"/>
  <c r="U221" i="30"/>
  <c r="U222" i="30"/>
  <c r="U223" i="30"/>
  <c r="U224" i="30"/>
  <c r="U225" i="30"/>
  <c r="U226" i="30"/>
  <c r="U227" i="30"/>
  <c r="U228" i="30"/>
  <c r="U229" i="30"/>
  <c r="U230" i="30"/>
  <c r="U231" i="30"/>
  <c r="U232" i="30"/>
  <c r="U233" i="30"/>
  <c r="U234" i="30"/>
  <c r="U235" i="30"/>
  <c r="U236" i="30"/>
  <c r="U237" i="30"/>
  <c r="U238" i="30"/>
  <c r="U239" i="30"/>
  <c r="U240" i="30"/>
  <c r="U241" i="30"/>
  <c r="U242" i="30"/>
  <c r="U243" i="30"/>
  <c r="U244" i="30"/>
  <c r="U245" i="30"/>
  <c r="U246" i="30"/>
  <c r="U247" i="30"/>
  <c r="U248" i="30"/>
  <c r="U249" i="30"/>
  <c r="U250" i="30"/>
  <c r="U251" i="30"/>
  <c r="U252" i="30"/>
  <c r="U253" i="30"/>
  <c r="U254" i="30"/>
  <c r="U255" i="30"/>
  <c r="U256" i="30"/>
  <c r="U257" i="30"/>
  <c r="U258" i="30"/>
  <c r="U259" i="30"/>
  <c r="U260" i="30"/>
  <c r="U261" i="30"/>
  <c r="U262" i="30"/>
  <c r="U263" i="30"/>
  <c r="U264" i="30"/>
  <c r="U265" i="30"/>
  <c r="U266" i="30"/>
  <c r="U267" i="30"/>
  <c r="U268" i="30"/>
  <c r="U269" i="30"/>
  <c r="U270" i="30"/>
  <c r="U271" i="30"/>
  <c r="U272" i="30"/>
  <c r="U273" i="30"/>
  <c r="U274" i="30"/>
  <c r="U275" i="30"/>
  <c r="U276" i="30"/>
  <c r="U277" i="30"/>
  <c r="U278" i="30"/>
  <c r="U279" i="30"/>
  <c r="U280" i="30"/>
  <c r="U281" i="30"/>
  <c r="U282" i="30"/>
  <c r="U283" i="30"/>
  <c r="U284" i="30"/>
  <c r="U285" i="30"/>
  <c r="U286" i="30"/>
  <c r="U287" i="30"/>
  <c r="U288" i="30"/>
  <c r="U289" i="30"/>
  <c r="U290" i="30"/>
  <c r="U291" i="30"/>
  <c r="U292" i="30"/>
  <c r="U293" i="30"/>
  <c r="U294" i="30"/>
  <c r="U295" i="30"/>
  <c r="U296" i="30"/>
  <c r="U297" i="30"/>
  <c r="U298" i="30"/>
  <c r="U299" i="30"/>
  <c r="U300" i="30"/>
  <c r="U301" i="30"/>
  <c r="U302" i="30"/>
  <c r="U303" i="30"/>
  <c r="U304" i="30"/>
  <c r="U305" i="30"/>
  <c r="U306" i="30"/>
  <c r="U307" i="30"/>
  <c r="U308" i="30"/>
  <c r="U309" i="30"/>
  <c r="U310" i="30"/>
  <c r="U311" i="30"/>
  <c r="U322" i="30"/>
  <c r="U323" i="30"/>
  <c r="U324" i="30"/>
  <c r="U325" i="30"/>
  <c r="U326" i="30"/>
  <c r="U327" i="30"/>
  <c r="U328" i="30"/>
  <c r="U329" i="30"/>
  <c r="U330" i="30"/>
  <c r="U331" i="30"/>
  <c r="U332" i="30"/>
  <c r="U333" i="30"/>
  <c r="U334" i="30"/>
  <c r="U335" i="30"/>
  <c r="U336" i="30"/>
  <c r="U337" i="30"/>
  <c r="U338" i="30"/>
  <c r="U339" i="30"/>
  <c r="U340" i="30"/>
  <c r="U341" i="30"/>
  <c r="U342" i="30"/>
  <c r="U343" i="30"/>
  <c r="U344" i="30"/>
  <c r="U345" i="30"/>
  <c r="U346" i="30"/>
  <c r="U347" i="30"/>
  <c r="U348" i="30"/>
  <c r="U349" i="30"/>
  <c r="U350" i="30"/>
  <c r="U351" i="30"/>
  <c r="U352" i="30"/>
  <c r="U353" i="30"/>
  <c r="U354" i="30"/>
  <c r="U355" i="30"/>
  <c r="U356" i="30"/>
  <c r="U357" i="30"/>
  <c r="U358" i="30"/>
  <c r="U359" i="30"/>
  <c r="U360" i="30"/>
  <c r="U361" i="30"/>
  <c r="U362" i="30"/>
  <c r="U363" i="30"/>
  <c r="U364" i="30"/>
  <c r="U365" i="30"/>
  <c r="U366" i="30"/>
  <c r="U369" i="30"/>
  <c r="U370" i="30"/>
  <c r="U371" i="30"/>
  <c r="U372" i="30"/>
  <c r="U373" i="30"/>
  <c r="U374" i="30"/>
  <c r="U375" i="30"/>
  <c r="U376" i="30"/>
  <c r="U377" i="30"/>
  <c r="U378" i="30"/>
  <c r="U379" i="30"/>
  <c r="U380" i="30"/>
  <c r="U381" i="30"/>
  <c r="U382" i="30"/>
  <c r="U383" i="30"/>
  <c r="U384" i="30"/>
  <c r="U385" i="30"/>
  <c r="U386" i="30"/>
  <c r="U387" i="30"/>
  <c r="U388" i="30"/>
  <c r="U389" i="30"/>
  <c r="U390" i="30"/>
  <c r="U391" i="30"/>
  <c r="U392" i="30"/>
  <c r="U393" i="30"/>
  <c r="U394" i="30"/>
  <c r="U395" i="30"/>
  <c r="U396" i="30"/>
  <c r="U397" i="30"/>
  <c r="U398" i="30"/>
  <c r="U399" i="30"/>
  <c r="U400" i="30"/>
  <c r="U401" i="30"/>
  <c r="U402" i="30"/>
  <c r="U403" i="30"/>
  <c r="U404" i="30"/>
  <c r="U405" i="30"/>
  <c r="U406" i="30"/>
  <c r="U407" i="30"/>
  <c r="U408" i="30"/>
  <c r="U409" i="30"/>
  <c r="U410" i="30"/>
  <c r="U411" i="30"/>
  <c r="U412" i="30"/>
  <c r="U413" i="30"/>
  <c r="U414" i="30"/>
  <c r="U415" i="30"/>
  <c r="U416" i="30"/>
  <c r="U417" i="30"/>
  <c r="U418" i="30"/>
  <c r="U419" i="30"/>
  <c r="U420" i="30"/>
  <c r="U421" i="30"/>
  <c r="U422" i="30"/>
  <c r="U423" i="30"/>
  <c r="U424" i="30"/>
  <c r="U425" i="30"/>
  <c r="U426" i="30"/>
  <c r="U427" i="30"/>
  <c r="U428" i="30"/>
  <c r="U429" i="30"/>
  <c r="U430" i="30"/>
  <c r="U431" i="30"/>
  <c r="U432" i="30"/>
  <c r="U433" i="30"/>
  <c r="U434" i="30"/>
  <c r="U435" i="30"/>
  <c r="U436" i="30"/>
  <c r="U437" i="30"/>
  <c r="U438" i="30"/>
  <c r="U439" i="30"/>
  <c r="U440" i="30"/>
  <c r="U441" i="30"/>
  <c r="U442" i="30"/>
  <c r="U443" i="30"/>
  <c r="U446" i="30"/>
  <c r="U447" i="30"/>
  <c r="U448" i="30"/>
  <c r="U449" i="30"/>
  <c r="U450" i="30"/>
  <c r="U451" i="30"/>
  <c r="U452" i="30"/>
  <c r="U453" i="30"/>
  <c r="U454" i="30"/>
  <c r="U455" i="30"/>
  <c r="U456" i="30"/>
  <c r="U457" i="30"/>
  <c r="U458" i="30"/>
  <c r="U459" i="30"/>
  <c r="U460" i="30"/>
  <c r="U461" i="30"/>
  <c r="U462" i="30"/>
  <c r="U463" i="30"/>
  <c r="U464" i="30"/>
  <c r="U465" i="30"/>
  <c r="U466" i="30"/>
  <c r="U467" i="30"/>
  <c r="U468" i="30"/>
  <c r="U469" i="30"/>
  <c r="U470" i="30"/>
  <c r="U471" i="30"/>
  <c r="U472" i="30"/>
  <c r="U473" i="30"/>
  <c r="U474" i="30"/>
  <c r="U475" i="30"/>
  <c r="U476" i="30"/>
  <c r="U477" i="30"/>
  <c r="U478" i="30"/>
  <c r="U479" i="30"/>
  <c r="U480" i="30"/>
  <c r="U481" i="30"/>
  <c r="U482" i="30"/>
  <c r="U483" i="30"/>
  <c r="U484" i="30"/>
  <c r="U485" i="30"/>
  <c r="U486" i="30"/>
  <c r="U487" i="30"/>
  <c r="U488" i="30"/>
  <c r="U489" i="30"/>
  <c r="U490" i="30"/>
  <c r="U491" i="30"/>
  <c r="U492" i="30"/>
  <c r="U493" i="30"/>
  <c r="U494" i="30"/>
  <c r="U495" i="30"/>
  <c r="U496" i="30"/>
  <c r="U497" i="30"/>
  <c r="U498" i="30"/>
  <c r="U499" i="30"/>
  <c r="U500" i="30"/>
  <c r="U501" i="30"/>
  <c r="U502" i="30"/>
  <c r="U503" i="30"/>
  <c r="U504" i="30"/>
  <c r="U505" i="30"/>
  <c r="U506" i="30"/>
  <c r="U507" i="30"/>
  <c r="U508" i="30"/>
  <c r="U509" i="30"/>
  <c r="U510" i="30"/>
  <c r="U511" i="30"/>
  <c r="U512" i="30"/>
  <c r="U513" i="30"/>
  <c r="U514" i="30"/>
  <c r="U515" i="30"/>
  <c r="U516" i="30"/>
  <c r="U517" i="30"/>
  <c r="U518" i="30"/>
  <c r="U532" i="30"/>
  <c r="U540" i="30"/>
  <c r="A138" i="1" l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L4223" i="28"/>
  <c r="L4222" i="28"/>
  <c r="L4221" i="28"/>
  <c r="L4220" i="28"/>
  <c r="L4219" i="28"/>
  <c r="L4218" i="28"/>
  <c r="L4217" i="28"/>
  <c r="L4216" i="28"/>
  <c r="L4215" i="28"/>
  <c r="L4214" i="28"/>
  <c r="L4213" i="28"/>
  <c r="L4212" i="28"/>
  <c r="L4211" i="28"/>
  <c r="L4210" i="28"/>
  <c r="L4209" i="28"/>
  <c r="L4208" i="28"/>
  <c r="L4207" i="28"/>
  <c r="L4206" i="28"/>
  <c r="L4205" i="28"/>
  <c r="L4204" i="28"/>
  <c r="L4203" i="28"/>
  <c r="L4202" i="28"/>
  <c r="L4201" i="28"/>
  <c r="L4200" i="28"/>
  <c r="L4199" i="28"/>
  <c r="L4198" i="28"/>
  <c r="L4197" i="28"/>
  <c r="L4196" i="28"/>
  <c r="L4195" i="28"/>
  <c r="L4194" i="28"/>
  <c r="L4193" i="28"/>
  <c r="L4192" i="28"/>
  <c r="L4191" i="28"/>
  <c r="L4190" i="28"/>
  <c r="L4189" i="28"/>
  <c r="L4188" i="28"/>
  <c r="L4187" i="28"/>
  <c r="L4186" i="28"/>
  <c r="L4185" i="28"/>
  <c r="L4184" i="28"/>
  <c r="L4183" i="28"/>
  <c r="L4182" i="28"/>
  <c r="L4181" i="28"/>
  <c r="L4180" i="28"/>
  <c r="L4179" i="28"/>
  <c r="L4178" i="28"/>
  <c r="L4177" i="28"/>
  <c r="L4176" i="28"/>
  <c r="L4175" i="28"/>
  <c r="L4174" i="28"/>
  <c r="L4173" i="28"/>
  <c r="L4172" i="28"/>
  <c r="L4171" i="28"/>
  <c r="L4170" i="28"/>
  <c r="L4169" i="28"/>
  <c r="L4168" i="28"/>
  <c r="L4167" i="28"/>
  <c r="L4166" i="28"/>
  <c r="L4165" i="28"/>
  <c r="L4164" i="28"/>
  <c r="L4163" i="28"/>
  <c r="L4162" i="28"/>
  <c r="L4161" i="28"/>
  <c r="L4160" i="28"/>
  <c r="L4159" i="28"/>
  <c r="L4158" i="28"/>
  <c r="L4157" i="28"/>
  <c r="L4156" i="28"/>
  <c r="L4155" i="28"/>
  <c r="L4154" i="28"/>
  <c r="L4153" i="28"/>
  <c r="L4152" i="28"/>
  <c r="L4151" i="28"/>
  <c r="L4150" i="28"/>
  <c r="L4149" i="28"/>
  <c r="L4148" i="28"/>
  <c r="L4147" i="28"/>
  <c r="L4146" i="28"/>
  <c r="L4145" i="28"/>
  <c r="L4144" i="28"/>
  <c r="L4143" i="28"/>
  <c r="L4142" i="28"/>
  <c r="L4141" i="28"/>
  <c r="L4140" i="28"/>
  <c r="L4139" i="28"/>
  <c r="L4138" i="28"/>
  <c r="L4137" i="28"/>
  <c r="L4136" i="28"/>
  <c r="L4135" i="28"/>
  <c r="L4134" i="28"/>
  <c r="L4133" i="28"/>
  <c r="L4132" i="28"/>
  <c r="L4131" i="28"/>
  <c r="L4130" i="28"/>
  <c r="L4129" i="28"/>
  <c r="L4128" i="28"/>
  <c r="L4127" i="28"/>
  <c r="L4126" i="28"/>
  <c r="L4125" i="28"/>
  <c r="L4124" i="28"/>
  <c r="L4123" i="28"/>
  <c r="L4122" i="28"/>
  <c r="L4121" i="28"/>
  <c r="L4120" i="28"/>
  <c r="L4119" i="28"/>
  <c r="L4118" i="28"/>
  <c r="L4117" i="28"/>
  <c r="L4116" i="28"/>
  <c r="L4115" i="28"/>
  <c r="L4114" i="28"/>
  <c r="L4113" i="28"/>
  <c r="L4112" i="28"/>
  <c r="L4111" i="28"/>
  <c r="L4110" i="28"/>
  <c r="L4109" i="28"/>
  <c r="L4108" i="28"/>
  <c r="L4107" i="28"/>
  <c r="L4106" i="28"/>
  <c r="L4105" i="28"/>
  <c r="L4104" i="28"/>
  <c r="L4103" i="28"/>
  <c r="L4102" i="28"/>
  <c r="L4101" i="28"/>
  <c r="L4100" i="28"/>
  <c r="L4099" i="28"/>
  <c r="L4098" i="28"/>
  <c r="L4097" i="28"/>
  <c r="L4096" i="28"/>
  <c r="L4095" i="28"/>
  <c r="L4094" i="28"/>
  <c r="L4093" i="28"/>
  <c r="L4092" i="28"/>
  <c r="L4091" i="28"/>
  <c r="L4090" i="28"/>
  <c r="L4089" i="28"/>
  <c r="L4088" i="28"/>
  <c r="L4087" i="28"/>
  <c r="L4086" i="28"/>
  <c r="L4085" i="28"/>
  <c r="L4084" i="28"/>
  <c r="L4083" i="28"/>
  <c r="L4082" i="28"/>
  <c r="L4081" i="28"/>
  <c r="L4080" i="28"/>
  <c r="L4079" i="28"/>
  <c r="L4078" i="28"/>
  <c r="L4077" i="28"/>
  <c r="L4076" i="28"/>
  <c r="L4075" i="28"/>
  <c r="K4075" i="28"/>
  <c r="L4074" i="28"/>
  <c r="K4074" i="28"/>
  <c r="L4073" i="28"/>
  <c r="K4073" i="28"/>
  <c r="L4072" i="28"/>
  <c r="K4072" i="28"/>
  <c r="L4071" i="28"/>
  <c r="K4071" i="28"/>
  <c r="L4070" i="28"/>
  <c r="K4070" i="28"/>
  <c r="L4069" i="28"/>
  <c r="K4069" i="28"/>
  <c r="L4068" i="28"/>
  <c r="K4068" i="28"/>
  <c r="L4067" i="28"/>
  <c r="K4067" i="28"/>
  <c r="L4066" i="28"/>
  <c r="K4066" i="28"/>
  <c r="L4065" i="28"/>
  <c r="K4065" i="28"/>
  <c r="L4064" i="28"/>
  <c r="K4064" i="28"/>
  <c r="L4063" i="28"/>
  <c r="K4063" i="28"/>
  <c r="L4062" i="28"/>
  <c r="K4062" i="28"/>
  <c r="L4061" i="28"/>
  <c r="K4061" i="28"/>
  <c r="L4060" i="28"/>
  <c r="K4060" i="28"/>
  <c r="L4059" i="28"/>
  <c r="K4059" i="28"/>
  <c r="L4058" i="28"/>
  <c r="K4058" i="28"/>
  <c r="L4057" i="28"/>
  <c r="K4057" i="28"/>
  <c r="L4056" i="28"/>
  <c r="K4056" i="28"/>
  <c r="L4055" i="28"/>
  <c r="K4055" i="28"/>
  <c r="L4054" i="28"/>
  <c r="K4054" i="28"/>
  <c r="L4053" i="28"/>
  <c r="K4053" i="28"/>
  <c r="L4052" i="28"/>
  <c r="K4052" i="28"/>
  <c r="L4051" i="28"/>
  <c r="K4051" i="28"/>
  <c r="L4050" i="28"/>
  <c r="K4050" i="28"/>
  <c r="L4049" i="28"/>
  <c r="K4049" i="28"/>
  <c r="L4048" i="28"/>
  <c r="K4048" i="28"/>
  <c r="L4047" i="28"/>
  <c r="K4047" i="28"/>
  <c r="L4046" i="28"/>
  <c r="K4046" i="28"/>
  <c r="L4045" i="28"/>
  <c r="K4045" i="28"/>
  <c r="L4044" i="28"/>
  <c r="K4044" i="28"/>
  <c r="L4043" i="28"/>
  <c r="K4043" i="28"/>
  <c r="L4042" i="28"/>
  <c r="K4042" i="28"/>
  <c r="L4041" i="28"/>
  <c r="K4041" i="28"/>
  <c r="L4040" i="28"/>
  <c r="K4040" i="28"/>
  <c r="L4039" i="28"/>
  <c r="K4039" i="28"/>
  <c r="L4038" i="28"/>
  <c r="K4038" i="28"/>
  <c r="L4037" i="28"/>
  <c r="K4037" i="28"/>
  <c r="L4036" i="28"/>
  <c r="K4036" i="28"/>
  <c r="L4035" i="28"/>
  <c r="K4035" i="28"/>
  <c r="L4034" i="28"/>
  <c r="K4034" i="28"/>
  <c r="L4033" i="28"/>
  <c r="K4033" i="28"/>
  <c r="L4032" i="28"/>
  <c r="K4032" i="28"/>
  <c r="L4031" i="28"/>
  <c r="K4031" i="28"/>
  <c r="L4030" i="28"/>
  <c r="K4030" i="28"/>
  <c r="L4029" i="28"/>
  <c r="K4029" i="28"/>
  <c r="L4028" i="28"/>
  <c r="K4028" i="28"/>
  <c r="L4027" i="28"/>
  <c r="K4027" i="28"/>
  <c r="L4026" i="28"/>
  <c r="K4026" i="28"/>
  <c r="L4025" i="28"/>
  <c r="K4025" i="28"/>
  <c r="L4024" i="28"/>
  <c r="K4024" i="28"/>
  <c r="L4023" i="28"/>
  <c r="K4023" i="28"/>
  <c r="L4022" i="28"/>
  <c r="K4022" i="28"/>
  <c r="L4021" i="28"/>
  <c r="K4021" i="28"/>
  <c r="L4020" i="28"/>
  <c r="K4020" i="28"/>
  <c r="L4019" i="28"/>
  <c r="K4019" i="28"/>
  <c r="L4018" i="28"/>
  <c r="K4018" i="28"/>
  <c r="L4017" i="28"/>
  <c r="K4017" i="28"/>
  <c r="L4016" i="28"/>
  <c r="K4016" i="28"/>
  <c r="L4015" i="28"/>
  <c r="K4015" i="28"/>
  <c r="L4014" i="28"/>
  <c r="K4014" i="28"/>
  <c r="L4013" i="28"/>
  <c r="K4013" i="28"/>
  <c r="L4012" i="28"/>
  <c r="K4012" i="28"/>
  <c r="L4011" i="28"/>
  <c r="K4011" i="28"/>
  <c r="L4010" i="28"/>
  <c r="K4010" i="28"/>
  <c r="L4009" i="28"/>
  <c r="K4009" i="28"/>
  <c r="L4008" i="28"/>
  <c r="K4008" i="28"/>
  <c r="L4007" i="28"/>
  <c r="K4007" i="28"/>
  <c r="L4006" i="28"/>
  <c r="K4006" i="28"/>
  <c r="L4005" i="28"/>
  <c r="K4005" i="28"/>
  <c r="L4004" i="28"/>
  <c r="K4004" i="28"/>
  <c r="L4003" i="28"/>
  <c r="K4003" i="28"/>
  <c r="L4002" i="28"/>
  <c r="K4002" i="28"/>
  <c r="L4001" i="28"/>
  <c r="K4001" i="28"/>
  <c r="L4000" i="28"/>
  <c r="K4000" i="28"/>
  <c r="L3999" i="28"/>
  <c r="K3999" i="28"/>
  <c r="L3998" i="28"/>
  <c r="K3998" i="28"/>
  <c r="L3997" i="28"/>
  <c r="K3997" i="28"/>
  <c r="L3996" i="28"/>
  <c r="K3996" i="28"/>
  <c r="L3995" i="28"/>
  <c r="K3995" i="28"/>
  <c r="L3994" i="28"/>
  <c r="K3994" i="28"/>
  <c r="L3993" i="28"/>
  <c r="K3993" i="28"/>
  <c r="L3992" i="28"/>
  <c r="K3992" i="28"/>
  <c r="L3991" i="28"/>
  <c r="K3991" i="28"/>
  <c r="L3990" i="28"/>
  <c r="K3990" i="28"/>
  <c r="L3989" i="28"/>
  <c r="K3989" i="28"/>
  <c r="L3988" i="28"/>
  <c r="K3988" i="28"/>
  <c r="L3987" i="28"/>
  <c r="K3987" i="28"/>
  <c r="L3986" i="28"/>
  <c r="K3986" i="28"/>
  <c r="L3985" i="28"/>
  <c r="K3985" i="28"/>
  <c r="L3984" i="28"/>
  <c r="K3984" i="28"/>
  <c r="L3983" i="28"/>
  <c r="K3983" i="28"/>
  <c r="L3982" i="28"/>
  <c r="K3982" i="28"/>
  <c r="L3981" i="28"/>
  <c r="K3981" i="28"/>
  <c r="L3980" i="28"/>
  <c r="K3980" i="28"/>
  <c r="L3979" i="28"/>
  <c r="K3979" i="28"/>
  <c r="L3978" i="28"/>
  <c r="K3978" i="28"/>
  <c r="L3977" i="28"/>
  <c r="K3977" i="28"/>
  <c r="L3976" i="28"/>
  <c r="K3976" i="28"/>
  <c r="L3975" i="28"/>
  <c r="K3975" i="28"/>
  <c r="L3974" i="28"/>
  <c r="K3974" i="28"/>
  <c r="L3973" i="28"/>
  <c r="K3973" i="28"/>
  <c r="L3972" i="28"/>
  <c r="K3972" i="28"/>
  <c r="L3971" i="28"/>
  <c r="K3971" i="28"/>
  <c r="L3970" i="28"/>
  <c r="K3970" i="28"/>
  <c r="L3969" i="28"/>
  <c r="K3969" i="28"/>
  <c r="L3968" i="28"/>
  <c r="K3968" i="28"/>
  <c r="L3967" i="28"/>
  <c r="K3967" i="28"/>
  <c r="L3966" i="28"/>
  <c r="K3966" i="28"/>
  <c r="L3965" i="28"/>
  <c r="K3965" i="28"/>
  <c r="L3964" i="28"/>
  <c r="K3964" i="28"/>
  <c r="L3963" i="28"/>
  <c r="K3963" i="28"/>
  <c r="L3962" i="28"/>
  <c r="K3962" i="28"/>
  <c r="L3961" i="28"/>
  <c r="K3961" i="28"/>
  <c r="L3960" i="28"/>
  <c r="K3960" i="28"/>
  <c r="L3959" i="28"/>
  <c r="K3959" i="28"/>
  <c r="L3958" i="28"/>
  <c r="K3958" i="28"/>
  <c r="L3957" i="28"/>
  <c r="K3957" i="28"/>
  <c r="L3956" i="28"/>
  <c r="K3956" i="28"/>
  <c r="L3955" i="28"/>
  <c r="K3955" i="28"/>
  <c r="L3954" i="28"/>
  <c r="K3954" i="28"/>
  <c r="L3953" i="28"/>
  <c r="K3953" i="28"/>
  <c r="L3952" i="28"/>
  <c r="K3952" i="28"/>
  <c r="L3951" i="28"/>
  <c r="K3951" i="28"/>
  <c r="L3950" i="28"/>
  <c r="K3950" i="28"/>
  <c r="L3949" i="28"/>
  <c r="K3949" i="28"/>
  <c r="L3948" i="28"/>
  <c r="K3948" i="28"/>
  <c r="L3947" i="28"/>
  <c r="K3947" i="28"/>
  <c r="L3946" i="28"/>
  <c r="K3946" i="28"/>
  <c r="L3945" i="28"/>
  <c r="K3945" i="28"/>
  <c r="L3944" i="28"/>
  <c r="K3944" i="28"/>
  <c r="L3943" i="28"/>
  <c r="K3943" i="28"/>
  <c r="L3942" i="28"/>
  <c r="K3942" i="28"/>
  <c r="L3941" i="28"/>
  <c r="K3941" i="28"/>
  <c r="L3940" i="28"/>
  <c r="K3940" i="28"/>
  <c r="L3939" i="28"/>
  <c r="K3939" i="28"/>
  <c r="L3938" i="28"/>
  <c r="K3938" i="28"/>
  <c r="L3937" i="28"/>
  <c r="K3937" i="28"/>
  <c r="L3936" i="28"/>
  <c r="K3936" i="28"/>
  <c r="L3935" i="28"/>
  <c r="K3935" i="28"/>
  <c r="L3934" i="28"/>
  <c r="K3934" i="28"/>
  <c r="L3933" i="28"/>
  <c r="K3933" i="28"/>
  <c r="L3932" i="28"/>
  <c r="K3932" i="28"/>
  <c r="L3931" i="28"/>
  <c r="K3931" i="28"/>
  <c r="L3930" i="28"/>
  <c r="K3930" i="28"/>
  <c r="L3929" i="28"/>
  <c r="K3929" i="28"/>
  <c r="L3928" i="28"/>
  <c r="K3928" i="28"/>
  <c r="L3927" i="28"/>
  <c r="K3927" i="28"/>
  <c r="L3926" i="28"/>
  <c r="K3926" i="28"/>
  <c r="L3925" i="28"/>
  <c r="K3925" i="28"/>
  <c r="L3924" i="28"/>
  <c r="K3924" i="28"/>
  <c r="L3923" i="28"/>
  <c r="K3923" i="28"/>
  <c r="L3922" i="28"/>
  <c r="K3922" i="28"/>
  <c r="L3921" i="28"/>
  <c r="K3921" i="28"/>
  <c r="L3920" i="28"/>
  <c r="K3920" i="28"/>
  <c r="L3919" i="28"/>
  <c r="K3919" i="28"/>
  <c r="L3918" i="28"/>
  <c r="K3918" i="28"/>
  <c r="L3917" i="28"/>
  <c r="K3917" i="28"/>
  <c r="L3916" i="28"/>
  <c r="K3916" i="28"/>
  <c r="L3915" i="28"/>
  <c r="K3915" i="28"/>
  <c r="L3914" i="28"/>
  <c r="K3914" i="28"/>
  <c r="L3913" i="28"/>
  <c r="K3913" i="28"/>
  <c r="L3912" i="28"/>
  <c r="K3912" i="28"/>
  <c r="L3911" i="28"/>
  <c r="K3911" i="28"/>
  <c r="L3910" i="28"/>
  <c r="K3910" i="28"/>
  <c r="L3909" i="28"/>
  <c r="K3909" i="28"/>
  <c r="L3908" i="28"/>
  <c r="K3908" i="28"/>
  <c r="L3907" i="28"/>
  <c r="K3907" i="28"/>
  <c r="L3906" i="28"/>
  <c r="K3906" i="28"/>
  <c r="L3905" i="28"/>
  <c r="K3905" i="28"/>
  <c r="L3904" i="28"/>
  <c r="K3904" i="28"/>
  <c r="L3903" i="28"/>
  <c r="K3903" i="28"/>
  <c r="L3902" i="28"/>
  <c r="K3902" i="28"/>
  <c r="L3901" i="28"/>
  <c r="K3901" i="28"/>
  <c r="L3900" i="28"/>
  <c r="K3900" i="28"/>
  <c r="L3899" i="28"/>
  <c r="K3899" i="28"/>
  <c r="L3898" i="28"/>
  <c r="K3898" i="28"/>
  <c r="L3897" i="28"/>
  <c r="K3897" i="28"/>
  <c r="L3896" i="28"/>
  <c r="K3896" i="28"/>
  <c r="L3895" i="28"/>
  <c r="K3895" i="28"/>
  <c r="L3894" i="28"/>
  <c r="K3894" i="28"/>
  <c r="L3893" i="28"/>
  <c r="K3893" i="28"/>
  <c r="L3892" i="28"/>
  <c r="K3892" i="28"/>
  <c r="L3891" i="28"/>
  <c r="K3891" i="28"/>
  <c r="L3890" i="28"/>
  <c r="K3890" i="28"/>
  <c r="L3889" i="28"/>
  <c r="K3889" i="28"/>
  <c r="L3888" i="28"/>
  <c r="K3888" i="28"/>
  <c r="L3887" i="28"/>
  <c r="K3887" i="28"/>
  <c r="L3886" i="28"/>
  <c r="K3886" i="28"/>
  <c r="L3885" i="28"/>
  <c r="K3885" i="28"/>
  <c r="L3884" i="28"/>
  <c r="K3884" i="28"/>
  <c r="L3883" i="28"/>
  <c r="K3883" i="28"/>
  <c r="L3882" i="28"/>
  <c r="K3882" i="28"/>
  <c r="L3881" i="28"/>
  <c r="K3881" i="28"/>
  <c r="L3880" i="28"/>
  <c r="K3880" i="28"/>
  <c r="L3879" i="28"/>
  <c r="K3879" i="28"/>
  <c r="L3878" i="28"/>
  <c r="K3878" i="28"/>
  <c r="L3877" i="28"/>
  <c r="K3877" i="28"/>
  <c r="L3876" i="28"/>
  <c r="K3876" i="28"/>
  <c r="L3875" i="28"/>
  <c r="K3875" i="28"/>
  <c r="L3874" i="28"/>
  <c r="K3874" i="28"/>
  <c r="L3873" i="28"/>
  <c r="K3873" i="28"/>
  <c r="L3872" i="28"/>
  <c r="K3872" i="28"/>
  <c r="L3871" i="28"/>
  <c r="K3871" i="28"/>
  <c r="L3870" i="28"/>
  <c r="K3870" i="28"/>
  <c r="L3869" i="28"/>
  <c r="K3869" i="28"/>
  <c r="L3868" i="28"/>
  <c r="K3868" i="28"/>
  <c r="L3867" i="28"/>
  <c r="K3867" i="28"/>
  <c r="L3866" i="28"/>
  <c r="K3866" i="28"/>
  <c r="L3865" i="28"/>
  <c r="K3865" i="28"/>
  <c r="L3864" i="28"/>
  <c r="K3864" i="28"/>
  <c r="L3863" i="28"/>
  <c r="K3863" i="28"/>
  <c r="L3862" i="28"/>
  <c r="K3862" i="28"/>
  <c r="L3861" i="28"/>
  <c r="K3861" i="28"/>
  <c r="L3860" i="28"/>
  <c r="K3860" i="28"/>
  <c r="L3859" i="28"/>
  <c r="K3859" i="28"/>
  <c r="L3858" i="28"/>
  <c r="K3858" i="28"/>
  <c r="L3857" i="28"/>
  <c r="K3857" i="28"/>
  <c r="L3856" i="28"/>
  <c r="K3856" i="28"/>
  <c r="L3855" i="28"/>
  <c r="K3855" i="28"/>
  <c r="L3854" i="28"/>
  <c r="K3854" i="28"/>
  <c r="L3853" i="28"/>
  <c r="K3853" i="28"/>
  <c r="L3852" i="28"/>
  <c r="K3852" i="28"/>
  <c r="L3851" i="28"/>
  <c r="K3851" i="28"/>
  <c r="L3850" i="28"/>
  <c r="K3850" i="28"/>
  <c r="L3849" i="28"/>
  <c r="K3849" i="28"/>
  <c r="L3848" i="28"/>
  <c r="K3848" i="28"/>
  <c r="L3847" i="28"/>
  <c r="K3847" i="28"/>
  <c r="L3846" i="28"/>
  <c r="K3846" i="28"/>
  <c r="L3845" i="28"/>
  <c r="K3845" i="28"/>
  <c r="L3844" i="28"/>
  <c r="K3844" i="28"/>
  <c r="L3843" i="28"/>
  <c r="K3843" i="28"/>
  <c r="L3842" i="28"/>
  <c r="K3842" i="28"/>
  <c r="L3841" i="28"/>
  <c r="K3841" i="28"/>
  <c r="L3840" i="28"/>
  <c r="K3840" i="28"/>
  <c r="L3839" i="28"/>
  <c r="K3839" i="28"/>
  <c r="L3838" i="28"/>
  <c r="K3838" i="28"/>
  <c r="L3837" i="28"/>
  <c r="K3837" i="28"/>
  <c r="L3836" i="28"/>
  <c r="K3836" i="28"/>
  <c r="L3835" i="28"/>
  <c r="K3835" i="28"/>
  <c r="L3834" i="28"/>
  <c r="K3834" i="28"/>
  <c r="L3833" i="28"/>
  <c r="K3833" i="28"/>
  <c r="L3832" i="28"/>
  <c r="K3832" i="28"/>
  <c r="L3831" i="28"/>
  <c r="K3831" i="28"/>
  <c r="L3830" i="28"/>
  <c r="K3830" i="28"/>
  <c r="L3829" i="28"/>
  <c r="K3829" i="28"/>
  <c r="L3828" i="28"/>
  <c r="K3828" i="28"/>
  <c r="L3827" i="28"/>
  <c r="K3827" i="28"/>
  <c r="L3826" i="28"/>
  <c r="K3826" i="28"/>
  <c r="L3825" i="28"/>
  <c r="K3825" i="28"/>
  <c r="L3824" i="28"/>
  <c r="K3824" i="28"/>
  <c r="L3823" i="28"/>
  <c r="K3823" i="28"/>
  <c r="L3822" i="28"/>
  <c r="K3822" i="28"/>
  <c r="L3821" i="28"/>
  <c r="K3821" i="28"/>
  <c r="L3820" i="28"/>
  <c r="K3820" i="28"/>
  <c r="L3819" i="28"/>
  <c r="K3819" i="28"/>
  <c r="L3818" i="28"/>
  <c r="K3818" i="28"/>
  <c r="L3817" i="28"/>
  <c r="K3817" i="28"/>
  <c r="L3816" i="28"/>
  <c r="K3816" i="28"/>
  <c r="L3815" i="28"/>
  <c r="K3815" i="28"/>
  <c r="L3814" i="28"/>
  <c r="K3814" i="28"/>
  <c r="L3813" i="28"/>
  <c r="K3813" i="28"/>
  <c r="L3812" i="28"/>
  <c r="K3812" i="28"/>
  <c r="L3811" i="28"/>
  <c r="K3811" i="28"/>
  <c r="L3810" i="28"/>
  <c r="K3810" i="28"/>
  <c r="L3809" i="28"/>
  <c r="K3809" i="28"/>
  <c r="L3808" i="28"/>
  <c r="K3808" i="28"/>
  <c r="L3807" i="28"/>
  <c r="K3807" i="28"/>
  <c r="L3806" i="28"/>
  <c r="K3806" i="28"/>
  <c r="L3805" i="28"/>
  <c r="K3805" i="28"/>
  <c r="L3804" i="28"/>
  <c r="K3804" i="28"/>
  <c r="L3803" i="28"/>
  <c r="K3803" i="28"/>
  <c r="L3802" i="28"/>
  <c r="K3802" i="28"/>
  <c r="L3801" i="28"/>
  <c r="K3801" i="28"/>
  <c r="L3800" i="28"/>
  <c r="K3800" i="28"/>
  <c r="L3799" i="28"/>
  <c r="K3799" i="28"/>
  <c r="L3798" i="28"/>
  <c r="K3798" i="28"/>
  <c r="L3797" i="28"/>
  <c r="K3797" i="28"/>
  <c r="L3796" i="28"/>
  <c r="K3796" i="28"/>
  <c r="L3795" i="28"/>
  <c r="K3795" i="28"/>
  <c r="L3794" i="28"/>
  <c r="K3794" i="28"/>
  <c r="L3793" i="28"/>
  <c r="K3793" i="28"/>
  <c r="L3792" i="28"/>
  <c r="K3792" i="28"/>
  <c r="L3791" i="28"/>
  <c r="K3791" i="28"/>
  <c r="L3790" i="28"/>
  <c r="K3790" i="28"/>
  <c r="L3789" i="28"/>
  <c r="K3789" i="28"/>
  <c r="L3788" i="28"/>
  <c r="K3788" i="28"/>
  <c r="L3787" i="28"/>
  <c r="K3787" i="28"/>
  <c r="L3786" i="28"/>
  <c r="K3786" i="28"/>
  <c r="L3785" i="28"/>
  <c r="K3785" i="28"/>
  <c r="L3784" i="28"/>
  <c r="K3784" i="28"/>
  <c r="L3783" i="28"/>
  <c r="K3783" i="28"/>
  <c r="L3782" i="28"/>
  <c r="K3782" i="28"/>
  <c r="L3781" i="28"/>
  <c r="K3781" i="28"/>
  <c r="L3780" i="28"/>
  <c r="K3780" i="28"/>
  <c r="L3779" i="28"/>
  <c r="K3779" i="28"/>
  <c r="L3778" i="28"/>
  <c r="K3778" i="28"/>
  <c r="L3777" i="28"/>
  <c r="K3777" i="28"/>
  <c r="L3776" i="28"/>
  <c r="K3776" i="28"/>
  <c r="L3775" i="28"/>
  <c r="K3775" i="28"/>
  <c r="L3774" i="28"/>
  <c r="K3774" i="28"/>
  <c r="L3773" i="28"/>
  <c r="K3773" i="28"/>
  <c r="L3772" i="28"/>
  <c r="K3772" i="28"/>
  <c r="L3771" i="28"/>
  <c r="K3771" i="28"/>
  <c r="L3770" i="28"/>
  <c r="K3770" i="28"/>
  <c r="L3769" i="28"/>
  <c r="K3769" i="28"/>
  <c r="L3768" i="28"/>
  <c r="K3768" i="28"/>
  <c r="L3767" i="28"/>
  <c r="K3767" i="28"/>
  <c r="L3766" i="28"/>
  <c r="K3766" i="28"/>
  <c r="L3765" i="28"/>
  <c r="K3765" i="28"/>
  <c r="L3764" i="28"/>
  <c r="K3764" i="28"/>
  <c r="L3763" i="28"/>
  <c r="K3763" i="28"/>
  <c r="L3762" i="28"/>
  <c r="K3762" i="28"/>
  <c r="L3761" i="28"/>
  <c r="K3761" i="28"/>
  <c r="L3760" i="28"/>
  <c r="K3760" i="28"/>
  <c r="L3759" i="28"/>
  <c r="K3759" i="28"/>
  <c r="L3758" i="28"/>
  <c r="K3758" i="28"/>
  <c r="L3757" i="28"/>
  <c r="K3757" i="28"/>
  <c r="L3756" i="28"/>
  <c r="K3756" i="28"/>
  <c r="L3755" i="28"/>
  <c r="K3755" i="28"/>
  <c r="L3754" i="28"/>
  <c r="K3754" i="28"/>
  <c r="L3753" i="28"/>
  <c r="K3753" i="28"/>
  <c r="L3752" i="28"/>
  <c r="K3752" i="28"/>
  <c r="L3751" i="28"/>
  <c r="K3751" i="28"/>
  <c r="L3750" i="28"/>
  <c r="K3750" i="28"/>
  <c r="L3749" i="28"/>
  <c r="K3749" i="28"/>
  <c r="L3748" i="28"/>
  <c r="K3748" i="28"/>
  <c r="L3747" i="28"/>
  <c r="K3747" i="28"/>
  <c r="L3746" i="28"/>
  <c r="K3746" i="28"/>
  <c r="L3745" i="28"/>
  <c r="K3745" i="28"/>
  <c r="L3744" i="28"/>
  <c r="K3744" i="28"/>
  <c r="L3743" i="28"/>
  <c r="K3743" i="28"/>
  <c r="L3742" i="28"/>
  <c r="K3742" i="28"/>
  <c r="L3741" i="28"/>
  <c r="K3741" i="28"/>
  <c r="L3740" i="28"/>
  <c r="K3740" i="28"/>
  <c r="L3739" i="28"/>
  <c r="K3739" i="28"/>
  <c r="L3738" i="28"/>
  <c r="K3738" i="28"/>
  <c r="L3737" i="28"/>
  <c r="K3737" i="28"/>
  <c r="L3736" i="28"/>
  <c r="K3736" i="28"/>
  <c r="L3735" i="28"/>
  <c r="K3735" i="28"/>
  <c r="L3734" i="28"/>
  <c r="K3734" i="28"/>
  <c r="L3733" i="28"/>
  <c r="K3733" i="28"/>
  <c r="L3732" i="28"/>
  <c r="K3732" i="28"/>
  <c r="L3731" i="28"/>
  <c r="K3731" i="28"/>
  <c r="L3730" i="28"/>
  <c r="K3730" i="28"/>
  <c r="L3729" i="28"/>
  <c r="K3729" i="28"/>
  <c r="L3728" i="28"/>
  <c r="K3728" i="28"/>
  <c r="L3727" i="28"/>
  <c r="K3727" i="28"/>
  <c r="L3726" i="28"/>
  <c r="K3726" i="28"/>
  <c r="L3725" i="28"/>
  <c r="K3725" i="28"/>
  <c r="L3724" i="28"/>
  <c r="K3724" i="28"/>
  <c r="L3723" i="28"/>
  <c r="K3723" i="28"/>
  <c r="L3722" i="28"/>
  <c r="K3722" i="28"/>
  <c r="L3721" i="28"/>
  <c r="K3721" i="28"/>
  <c r="L3720" i="28"/>
  <c r="K3720" i="28"/>
  <c r="L3719" i="28"/>
  <c r="K3719" i="28"/>
  <c r="L3718" i="28"/>
  <c r="K3718" i="28"/>
  <c r="L3717" i="28"/>
  <c r="K3717" i="28"/>
  <c r="L3716" i="28"/>
  <c r="K3716" i="28"/>
  <c r="L3715" i="28"/>
  <c r="K3715" i="28"/>
  <c r="L3714" i="28"/>
  <c r="K3714" i="28"/>
  <c r="L3713" i="28"/>
  <c r="K3713" i="28"/>
  <c r="L3712" i="28"/>
  <c r="K3712" i="28"/>
  <c r="L3711" i="28"/>
  <c r="K3711" i="28"/>
  <c r="L3710" i="28"/>
  <c r="K3710" i="28"/>
  <c r="L3709" i="28"/>
  <c r="K3709" i="28"/>
  <c r="L3708" i="28"/>
  <c r="K3708" i="28"/>
  <c r="L3707" i="28"/>
  <c r="K3707" i="28"/>
  <c r="L3706" i="28"/>
  <c r="K3706" i="28"/>
  <c r="L3705" i="28"/>
  <c r="K3705" i="28"/>
  <c r="L3704" i="28"/>
  <c r="K3704" i="28"/>
  <c r="L3703" i="28"/>
  <c r="K3703" i="28"/>
  <c r="L3702" i="28"/>
  <c r="K3702" i="28"/>
  <c r="L3701" i="28"/>
  <c r="K3701" i="28"/>
  <c r="L3700" i="28"/>
  <c r="K3700" i="28"/>
  <c r="L3699" i="28"/>
  <c r="K3699" i="28"/>
  <c r="L3698" i="28"/>
  <c r="K3698" i="28"/>
  <c r="L3697" i="28"/>
  <c r="K3697" i="28"/>
  <c r="L3696" i="28"/>
  <c r="K3696" i="28"/>
  <c r="L3695" i="28"/>
  <c r="K3695" i="28"/>
  <c r="L3694" i="28"/>
  <c r="K3694" i="28"/>
  <c r="L3693" i="28"/>
  <c r="K3693" i="28"/>
  <c r="L3692" i="28"/>
  <c r="K3692" i="28"/>
  <c r="L3691" i="28"/>
  <c r="K3691" i="28"/>
  <c r="L3690" i="28"/>
  <c r="K3690" i="28"/>
  <c r="L3689" i="28"/>
  <c r="K3689" i="28"/>
  <c r="L3688" i="28"/>
  <c r="K3688" i="28"/>
  <c r="L3687" i="28"/>
  <c r="K3687" i="28"/>
  <c r="L3686" i="28"/>
  <c r="K3686" i="28"/>
  <c r="L3685" i="28"/>
  <c r="K3685" i="28"/>
  <c r="L3684" i="28"/>
  <c r="K3684" i="28"/>
  <c r="L3683" i="28"/>
  <c r="K3683" i="28"/>
  <c r="L3682" i="28"/>
  <c r="K3682" i="28"/>
  <c r="L3681" i="28"/>
  <c r="K3681" i="28"/>
  <c r="L3680" i="28"/>
  <c r="K3680" i="28"/>
  <c r="L3679" i="28"/>
  <c r="K3679" i="28"/>
  <c r="L3678" i="28"/>
  <c r="K3678" i="28"/>
  <c r="L3677" i="28"/>
  <c r="K3677" i="28"/>
  <c r="L3676" i="28"/>
  <c r="K3676" i="28"/>
  <c r="L3675" i="28"/>
  <c r="K3675" i="28"/>
  <c r="L3674" i="28"/>
  <c r="K3674" i="28"/>
  <c r="L3673" i="28"/>
  <c r="K3673" i="28"/>
  <c r="L3672" i="28"/>
  <c r="K3672" i="28"/>
  <c r="L3671" i="28"/>
  <c r="K3671" i="28"/>
  <c r="L3670" i="28"/>
  <c r="K3670" i="28"/>
  <c r="L3669" i="28"/>
  <c r="K3669" i="28"/>
  <c r="L3668" i="28"/>
  <c r="K3668" i="28"/>
  <c r="L3667" i="28"/>
  <c r="K3667" i="28"/>
  <c r="L3666" i="28"/>
  <c r="K3666" i="28"/>
  <c r="L3665" i="28"/>
  <c r="K3665" i="28"/>
  <c r="L3664" i="28"/>
  <c r="K3664" i="28"/>
  <c r="L3663" i="28"/>
  <c r="K3663" i="28"/>
  <c r="L3662" i="28"/>
  <c r="K3662" i="28"/>
  <c r="L3661" i="28"/>
  <c r="K3661" i="28"/>
  <c r="L3660" i="28"/>
  <c r="K3660" i="28"/>
  <c r="L3659" i="28"/>
  <c r="K3659" i="28"/>
  <c r="L3658" i="28"/>
  <c r="K3658" i="28"/>
  <c r="L3657" i="28"/>
  <c r="K3657" i="28"/>
  <c r="L3656" i="28"/>
  <c r="K3656" i="28"/>
  <c r="L3655" i="28"/>
  <c r="K3655" i="28"/>
  <c r="L3654" i="28"/>
  <c r="K3654" i="28"/>
  <c r="L3653" i="28"/>
  <c r="K3653" i="28"/>
  <c r="L3652" i="28"/>
  <c r="K3652" i="28"/>
  <c r="L3651" i="28"/>
  <c r="K3651" i="28"/>
  <c r="L3650" i="28"/>
  <c r="K3650" i="28"/>
  <c r="L3649" i="28"/>
  <c r="K3649" i="28"/>
  <c r="L3648" i="28"/>
  <c r="K3648" i="28"/>
  <c r="L3647" i="28"/>
  <c r="K3647" i="28"/>
  <c r="L3646" i="28"/>
  <c r="K3646" i="28"/>
  <c r="L3645" i="28"/>
  <c r="K3645" i="28"/>
  <c r="L3644" i="28"/>
  <c r="K3644" i="28"/>
  <c r="L3643" i="28"/>
  <c r="K3643" i="28"/>
  <c r="L3642" i="28"/>
  <c r="K3642" i="28"/>
  <c r="L3641" i="28"/>
  <c r="K3641" i="28"/>
  <c r="L3640" i="28"/>
  <c r="K3640" i="28"/>
  <c r="L3639" i="28"/>
  <c r="K3639" i="28"/>
  <c r="L3638" i="28"/>
  <c r="K3638" i="28"/>
  <c r="L3637" i="28"/>
  <c r="K3637" i="28"/>
  <c r="L3636" i="28"/>
  <c r="K3636" i="28"/>
  <c r="L3635" i="28"/>
  <c r="K3635" i="28"/>
  <c r="L3634" i="28"/>
  <c r="K3634" i="28"/>
  <c r="L3633" i="28"/>
  <c r="K3633" i="28"/>
  <c r="L3632" i="28"/>
  <c r="K3632" i="28"/>
  <c r="L3631" i="28"/>
  <c r="K3631" i="28"/>
  <c r="L3630" i="28"/>
  <c r="K3630" i="28"/>
  <c r="L3629" i="28"/>
  <c r="K3629" i="28"/>
  <c r="L3628" i="28"/>
  <c r="K3628" i="28"/>
  <c r="L3627" i="28"/>
  <c r="K3627" i="28"/>
  <c r="L3626" i="28"/>
  <c r="K3626" i="28"/>
  <c r="L3625" i="28"/>
  <c r="K3625" i="28"/>
  <c r="L3624" i="28"/>
  <c r="K3624" i="28"/>
  <c r="L3623" i="28"/>
  <c r="K3623" i="28"/>
  <c r="L3622" i="28"/>
  <c r="K3622" i="28"/>
  <c r="L3621" i="28"/>
  <c r="K3621" i="28"/>
  <c r="L3620" i="28"/>
  <c r="K3620" i="28"/>
  <c r="L3619" i="28"/>
  <c r="K3619" i="28"/>
  <c r="L3618" i="28"/>
  <c r="K3618" i="28"/>
  <c r="L3617" i="28"/>
  <c r="K3617" i="28"/>
  <c r="L3616" i="28"/>
  <c r="K3616" i="28"/>
  <c r="L3615" i="28"/>
  <c r="K3615" i="28"/>
  <c r="L3614" i="28"/>
  <c r="K3614" i="28"/>
  <c r="L3613" i="28"/>
  <c r="K3613" i="28"/>
  <c r="L3612" i="28"/>
  <c r="K3612" i="28"/>
  <c r="L3611" i="28"/>
  <c r="K3611" i="28"/>
  <c r="L3610" i="28"/>
  <c r="K3610" i="28"/>
  <c r="L3609" i="28"/>
  <c r="K3609" i="28"/>
  <c r="L3608" i="28"/>
  <c r="K3608" i="28"/>
  <c r="L3607" i="28"/>
  <c r="K3607" i="28"/>
  <c r="L3606" i="28"/>
  <c r="K3606" i="28"/>
  <c r="L3605" i="28"/>
  <c r="K3605" i="28"/>
  <c r="L3604" i="28"/>
  <c r="K3604" i="28"/>
  <c r="L3603" i="28"/>
  <c r="K3603" i="28"/>
  <c r="L3602" i="28"/>
  <c r="K3602" i="28"/>
  <c r="L3601" i="28"/>
  <c r="K3601" i="28"/>
  <c r="L3600" i="28"/>
  <c r="K3600" i="28"/>
  <c r="L3599" i="28"/>
  <c r="K3599" i="28"/>
  <c r="L3598" i="28"/>
  <c r="K3598" i="28"/>
  <c r="L3597" i="28"/>
  <c r="K3597" i="28"/>
  <c r="L3596" i="28"/>
  <c r="K3596" i="28"/>
  <c r="L3595" i="28"/>
  <c r="K3595" i="28"/>
  <c r="L3594" i="28"/>
  <c r="K3594" i="28"/>
  <c r="L3593" i="28"/>
  <c r="K3593" i="28"/>
  <c r="L3592" i="28"/>
  <c r="K3592" i="28"/>
  <c r="L3591" i="28"/>
  <c r="K3591" i="28"/>
  <c r="L3590" i="28"/>
  <c r="K3590" i="28"/>
  <c r="L3589" i="28"/>
  <c r="K3589" i="28"/>
  <c r="L3588" i="28"/>
  <c r="K3588" i="28"/>
  <c r="L3587" i="28"/>
  <c r="K3587" i="28"/>
  <c r="L3586" i="28"/>
  <c r="K3586" i="28"/>
  <c r="L3585" i="28"/>
  <c r="K3585" i="28"/>
  <c r="L3584" i="28"/>
  <c r="K3584" i="28"/>
  <c r="L3583" i="28"/>
  <c r="K3583" i="28"/>
  <c r="L3582" i="28"/>
  <c r="K3582" i="28"/>
  <c r="L3581" i="28"/>
  <c r="K3581" i="28"/>
  <c r="L3580" i="28"/>
  <c r="K3580" i="28"/>
  <c r="L3579" i="28"/>
  <c r="K3579" i="28"/>
  <c r="L3578" i="28"/>
  <c r="K3578" i="28"/>
  <c r="L3577" i="28"/>
  <c r="K3577" i="28"/>
  <c r="L3576" i="28"/>
  <c r="K3576" i="28"/>
  <c r="L3575" i="28"/>
  <c r="K3575" i="28"/>
  <c r="L3574" i="28"/>
  <c r="K3574" i="28"/>
  <c r="L3573" i="28"/>
  <c r="K3573" i="28"/>
  <c r="L3572" i="28"/>
  <c r="K3572" i="28"/>
  <c r="L3571" i="28"/>
  <c r="K3571" i="28"/>
  <c r="L3570" i="28"/>
  <c r="K3570" i="28"/>
  <c r="L3569" i="28"/>
  <c r="K3569" i="28"/>
  <c r="L3568" i="28"/>
  <c r="K3568" i="28"/>
  <c r="L3567" i="28"/>
  <c r="K3567" i="28"/>
  <c r="L3566" i="28"/>
  <c r="K3566" i="28"/>
  <c r="L3565" i="28"/>
  <c r="K3565" i="28"/>
  <c r="L3564" i="28"/>
  <c r="K3564" i="28"/>
  <c r="L3563" i="28"/>
  <c r="K3563" i="28"/>
  <c r="L3562" i="28"/>
  <c r="K3562" i="28"/>
  <c r="L3561" i="28"/>
  <c r="K3561" i="28"/>
  <c r="L3560" i="28"/>
  <c r="K3560" i="28"/>
  <c r="L3559" i="28"/>
  <c r="K3559" i="28"/>
  <c r="L3558" i="28"/>
  <c r="K3558" i="28"/>
  <c r="L3557" i="28"/>
  <c r="K3557" i="28"/>
  <c r="L3556" i="28"/>
  <c r="K3556" i="28"/>
  <c r="L3555" i="28"/>
  <c r="K3555" i="28"/>
  <c r="L3554" i="28"/>
  <c r="K3554" i="28"/>
  <c r="L3553" i="28"/>
  <c r="K3553" i="28"/>
  <c r="L3552" i="28"/>
  <c r="K3552" i="28"/>
  <c r="L3551" i="28"/>
  <c r="K3551" i="28"/>
  <c r="L3550" i="28"/>
  <c r="K3550" i="28"/>
  <c r="L3549" i="28"/>
  <c r="K3549" i="28"/>
  <c r="L3548" i="28"/>
  <c r="K3548" i="28"/>
  <c r="L3547" i="28"/>
  <c r="K3547" i="28"/>
  <c r="L3546" i="28"/>
  <c r="K3546" i="28"/>
  <c r="L3545" i="28"/>
  <c r="K3545" i="28"/>
  <c r="L3544" i="28"/>
  <c r="K3544" i="28"/>
  <c r="L3543" i="28"/>
  <c r="K3543" i="28"/>
  <c r="L3542" i="28"/>
  <c r="K3542" i="28"/>
  <c r="L3541" i="28"/>
  <c r="K3541" i="28"/>
  <c r="L3540" i="28"/>
  <c r="K3540" i="28"/>
  <c r="L3539" i="28"/>
  <c r="K3539" i="28"/>
  <c r="L3538" i="28"/>
  <c r="K3538" i="28"/>
  <c r="L3537" i="28"/>
  <c r="K3537" i="28"/>
  <c r="L3536" i="28"/>
  <c r="K3536" i="28"/>
  <c r="L3535" i="28"/>
  <c r="K3535" i="28"/>
  <c r="L3534" i="28"/>
  <c r="K3534" i="28"/>
  <c r="L3533" i="28"/>
  <c r="K3533" i="28"/>
  <c r="L3532" i="28"/>
  <c r="K3532" i="28"/>
  <c r="L3531" i="28"/>
  <c r="K3531" i="28"/>
  <c r="L3530" i="28"/>
  <c r="K3530" i="28"/>
  <c r="L3529" i="28"/>
  <c r="K3529" i="28"/>
  <c r="L3528" i="28"/>
  <c r="K3528" i="28"/>
  <c r="L3527" i="28"/>
  <c r="K3527" i="28"/>
  <c r="L3526" i="28"/>
  <c r="K3526" i="28"/>
  <c r="L3525" i="28"/>
  <c r="K3525" i="28"/>
  <c r="L3524" i="28"/>
  <c r="K3524" i="28"/>
  <c r="L3523" i="28"/>
  <c r="K3523" i="28"/>
  <c r="L3522" i="28"/>
  <c r="K3522" i="28"/>
  <c r="L3521" i="28"/>
  <c r="K3521" i="28"/>
  <c r="L3520" i="28"/>
  <c r="K3520" i="28"/>
  <c r="L3519" i="28"/>
  <c r="K3519" i="28"/>
  <c r="L3518" i="28"/>
  <c r="K3518" i="28"/>
  <c r="L3517" i="28"/>
  <c r="K3517" i="28"/>
  <c r="L3516" i="28"/>
  <c r="K3516" i="28"/>
  <c r="L3515" i="28"/>
  <c r="K3515" i="28"/>
  <c r="L3514" i="28"/>
  <c r="K3514" i="28"/>
  <c r="L3513" i="28"/>
  <c r="K3513" i="28"/>
  <c r="L3512" i="28"/>
  <c r="K3512" i="28"/>
  <c r="L3511" i="28"/>
  <c r="K3511" i="28"/>
  <c r="L3510" i="28"/>
  <c r="K3510" i="28"/>
  <c r="L3509" i="28"/>
  <c r="K3509" i="28"/>
  <c r="L3508" i="28"/>
  <c r="K3508" i="28"/>
  <c r="L3507" i="28"/>
  <c r="K3507" i="28"/>
  <c r="L3506" i="28"/>
  <c r="K3506" i="28"/>
  <c r="L3505" i="28"/>
  <c r="K3505" i="28"/>
  <c r="L3504" i="28"/>
  <c r="K3504" i="28"/>
  <c r="L3503" i="28"/>
  <c r="K3503" i="28"/>
  <c r="L3502" i="28"/>
  <c r="K3502" i="28"/>
  <c r="L3501" i="28"/>
  <c r="K3501" i="28"/>
  <c r="L3500" i="28"/>
  <c r="K3500" i="28"/>
  <c r="L3499" i="28"/>
  <c r="K3499" i="28"/>
  <c r="L3498" i="28"/>
  <c r="K3498" i="28"/>
  <c r="L3497" i="28"/>
  <c r="K3497" i="28"/>
  <c r="L3496" i="28"/>
  <c r="K3496" i="28"/>
  <c r="L3495" i="28"/>
  <c r="K3495" i="28"/>
  <c r="L3494" i="28"/>
  <c r="K3494" i="28"/>
  <c r="L3493" i="28"/>
  <c r="K3493" i="28"/>
  <c r="L3492" i="28"/>
  <c r="K3492" i="28"/>
  <c r="L3491" i="28"/>
  <c r="K3491" i="28"/>
  <c r="L3490" i="28"/>
  <c r="K3490" i="28"/>
  <c r="L3489" i="28"/>
  <c r="K3489" i="28"/>
  <c r="L3488" i="28"/>
  <c r="K3488" i="28"/>
  <c r="L3487" i="28"/>
  <c r="K3487" i="28"/>
  <c r="L3486" i="28"/>
  <c r="K3486" i="28"/>
  <c r="L3485" i="28"/>
  <c r="K3485" i="28"/>
  <c r="L3484" i="28"/>
  <c r="K3484" i="28"/>
  <c r="L3483" i="28"/>
  <c r="K3483" i="28"/>
  <c r="L3482" i="28"/>
  <c r="K3482" i="28"/>
  <c r="L3481" i="28"/>
  <c r="K3481" i="28"/>
  <c r="L3480" i="28"/>
  <c r="K3480" i="28"/>
  <c r="L3479" i="28"/>
  <c r="K3479" i="28"/>
  <c r="L3478" i="28"/>
  <c r="K3478" i="28"/>
  <c r="L3477" i="28"/>
  <c r="K3477" i="28"/>
  <c r="L3476" i="28"/>
  <c r="K3476" i="28"/>
  <c r="L3475" i="28"/>
  <c r="K3475" i="28"/>
  <c r="L3474" i="28"/>
  <c r="K3474" i="28"/>
  <c r="L3473" i="28"/>
  <c r="K3473" i="28"/>
  <c r="L3472" i="28"/>
  <c r="K3472" i="28"/>
  <c r="L3471" i="28"/>
  <c r="K3471" i="28"/>
  <c r="L3470" i="28"/>
  <c r="K3470" i="28"/>
  <c r="L3469" i="28"/>
  <c r="K3469" i="28"/>
  <c r="L3468" i="28"/>
  <c r="K3468" i="28"/>
  <c r="L3467" i="28"/>
  <c r="K3467" i="28"/>
  <c r="L3466" i="28"/>
  <c r="K3466" i="28"/>
  <c r="L3465" i="28"/>
  <c r="K3465" i="28"/>
  <c r="L3464" i="28"/>
  <c r="K3464" i="28"/>
  <c r="L3463" i="28"/>
  <c r="K3463" i="28"/>
  <c r="L3462" i="28"/>
  <c r="K3462" i="28"/>
  <c r="L3461" i="28"/>
  <c r="K3461" i="28"/>
  <c r="L3460" i="28"/>
  <c r="K3460" i="28"/>
  <c r="L3459" i="28"/>
  <c r="K3459" i="28"/>
  <c r="L3458" i="28"/>
  <c r="K3458" i="28"/>
  <c r="L3457" i="28"/>
  <c r="K3457" i="28"/>
  <c r="L3456" i="28"/>
  <c r="K3456" i="28"/>
  <c r="L3455" i="28"/>
  <c r="K3455" i="28"/>
  <c r="L3454" i="28"/>
  <c r="K3454" i="28"/>
  <c r="L3453" i="28"/>
  <c r="K3453" i="28"/>
  <c r="L3452" i="28"/>
  <c r="K3452" i="28"/>
  <c r="L3451" i="28"/>
  <c r="K3451" i="28"/>
  <c r="L3450" i="28"/>
  <c r="K3450" i="28"/>
  <c r="L3449" i="28"/>
  <c r="K3449" i="28"/>
  <c r="L3448" i="28"/>
  <c r="K3448" i="28"/>
  <c r="L3447" i="28"/>
  <c r="K3447" i="28"/>
  <c r="L3446" i="28"/>
  <c r="K3446" i="28"/>
  <c r="L3445" i="28"/>
  <c r="K3445" i="28"/>
  <c r="L3444" i="28"/>
  <c r="K3444" i="28"/>
  <c r="L3443" i="28"/>
  <c r="K3443" i="28"/>
  <c r="L3442" i="28"/>
  <c r="K3442" i="28"/>
  <c r="L3441" i="28"/>
  <c r="K3441" i="28"/>
  <c r="L3440" i="28"/>
  <c r="K3440" i="28"/>
  <c r="L3439" i="28"/>
  <c r="K3439" i="28"/>
  <c r="L3438" i="28"/>
  <c r="K3438" i="28"/>
  <c r="L3437" i="28"/>
  <c r="K3437" i="28"/>
  <c r="L3436" i="28"/>
  <c r="K3436" i="28"/>
  <c r="L3435" i="28"/>
  <c r="K3435" i="28"/>
  <c r="L3434" i="28"/>
  <c r="K3434" i="28"/>
  <c r="L3433" i="28"/>
  <c r="K3433" i="28"/>
  <c r="L3432" i="28"/>
  <c r="K3432" i="28"/>
  <c r="L3431" i="28"/>
  <c r="K3431" i="28"/>
  <c r="L3430" i="28"/>
  <c r="K3430" i="28"/>
  <c r="L3429" i="28"/>
  <c r="K3429" i="28"/>
  <c r="L3428" i="28"/>
  <c r="K3428" i="28"/>
  <c r="L3427" i="28"/>
  <c r="K3427" i="28"/>
  <c r="L3426" i="28"/>
  <c r="K3426" i="28"/>
  <c r="L3425" i="28"/>
  <c r="K3425" i="28"/>
  <c r="L3424" i="28"/>
  <c r="K3424" i="28"/>
  <c r="L3423" i="28"/>
  <c r="K3423" i="28"/>
  <c r="L3422" i="28"/>
  <c r="K3422" i="28"/>
  <c r="L3421" i="28"/>
  <c r="K3421" i="28"/>
  <c r="L3420" i="28"/>
  <c r="K3420" i="28"/>
  <c r="L3419" i="28"/>
  <c r="K3419" i="28"/>
  <c r="L3418" i="28"/>
  <c r="K3418" i="28"/>
  <c r="L3417" i="28"/>
  <c r="K3417" i="28"/>
  <c r="L3416" i="28"/>
  <c r="K3416" i="28"/>
  <c r="L3415" i="28"/>
  <c r="K3415" i="28"/>
  <c r="L3414" i="28"/>
  <c r="K3414" i="28"/>
  <c r="L3413" i="28"/>
  <c r="K3413" i="28"/>
  <c r="L3412" i="28"/>
  <c r="K3412" i="28"/>
  <c r="L3411" i="28"/>
  <c r="K3411" i="28"/>
  <c r="L3410" i="28"/>
  <c r="K3410" i="28"/>
  <c r="L3409" i="28"/>
  <c r="K3409" i="28"/>
  <c r="L3408" i="28"/>
  <c r="K3408" i="28"/>
  <c r="L3407" i="28"/>
  <c r="K3407" i="28"/>
  <c r="L3406" i="28"/>
  <c r="K3406" i="28"/>
  <c r="L3405" i="28"/>
  <c r="K3405" i="28"/>
  <c r="L3404" i="28"/>
  <c r="K3404" i="28"/>
  <c r="L3403" i="28"/>
  <c r="K3403" i="28"/>
  <c r="L3402" i="28"/>
  <c r="K3402" i="28"/>
  <c r="L3401" i="28"/>
  <c r="K3401" i="28"/>
  <c r="L3400" i="28"/>
  <c r="K3400" i="28"/>
  <c r="L3399" i="28"/>
  <c r="K3399" i="28"/>
  <c r="L3398" i="28"/>
  <c r="K3398" i="28"/>
  <c r="L3397" i="28"/>
  <c r="K3397" i="28"/>
  <c r="L3396" i="28"/>
  <c r="K3396" i="28"/>
  <c r="L3395" i="28"/>
  <c r="K3395" i="28"/>
  <c r="L3394" i="28"/>
  <c r="K3394" i="28"/>
  <c r="L3393" i="28"/>
  <c r="K3393" i="28"/>
  <c r="L3392" i="28"/>
  <c r="K3392" i="28"/>
  <c r="L3391" i="28"/>
  <c r="K3391" i="28"/>
  <c r="L3390" i="28"/>
  <c r="K3390" i="28"/>
  <c r="L3389" i="28"/>
  <c r="K3389" i="28"/>
  <c r="L3388" i="28"/>
  <c r="K3388" i="28"/>
  <c r="L3387" i="28"/>
  <c r="K3387" i="28"/>
  <c r="L3386" i="28"/>
  <c r="K3386" i="28"/>
  <c r="L3385" i="28"/>
  <c r="K3385" i="28"/>
  <c r="L3384" i="28"/>
  <c r="K3384" i="28"/>
  <c r="L3383" i="28"/>
  <c r="K3383" i="28"/>
  <c r="L3382" i="28"/>
  <c r="K3382" i="28"/>
  <c r="L3381" i="28"/>
  <c r="K3381" i="28"/>
  <c r="L3380" i="28"/>
  <c r="K3380" i="28"/>
  <c r="L3379" i="28"/>
  <c r="K3379" i="28"/>
  <c r="L3378" i="28"/>
  <c r="K3378" i="28"/>
  <c r="L3377" i="28"/>
  <c r="K3377" i="28"/>
  <c r="L3376" i="28"/>
  <c r="K3376" i="28"/>
  <c r="L3375" i="28"/>
  <c r="K3375" i="28"/>
  <c r="L3374" i="28"/>
  <c r="K3374" i="28"/>
  <c r="L3373" i="28"/>
  <c r="K3373" i="28"/>
  <c r="L3372" i="28"/>
  <c r="K3372" i="28"/>
  <c r="L3371" i="28"/>
  <c r="K3371" i="28"/>
  <c r="L3370" i="28"/>
  <c r="K3370" i="28"/>
  <c r="L3369" i="28"/>
  <c r="K3369" i="28"/>
  <c r="L3368" i="28"/>
  <c r="K3368" i="28"/>
  <c r="L3367" i="28"/>
  <c r="K3367" i="28"/>
  <c r="L3366" i="28"/>
  <c r="K3366" i="28"/>
  <c r="L3365" i="28"/>
  <c r="K3365" i="28"/>
  <c r="L3364" i="28"/>
  <c r="K3364" i="28"/>
  <c r="L3363" i="28"/>
  <c r="K3363" i="28"/>
  <c r="L3362" i="28"/>
  <c r="K3362" i="28"/>
  <c r="L3361" i="28"/>
  <c r="K3361" i="28"/>
  <c r="L3360" i="28"/>
  <c r="K3360" i="28"/>
  <c r="L3359" i="28"/>
  <c r="K3359" i="28"/>
  <c r="L3358" i="28"/>
  <c r="K3358" i="28"/>
  <c r="L3357" i="28"/>
  <c r="K3357" i="28"/>
  <c r="L3356" i="28"/>
  <c r="K3356" i="28"/>
  <c r="L3355" i="28"/>
  <c r="K3355" i="28"/>
  <c r="L3354" i="28"/>
  <c r="K3354" i="28"/>
  <c r="L3353" i="28"/>
  <c r="K3353" i="28"/>
  <c r="L3352" i="28"/>
  <c r="K3352" i="28"/>
  <c r="L3351" i="28"/>
  <c r="K3351" i="28"/>
  <c r="L3350" i="28"/>
  <c r="K3350" i="28"/>
  <c r="L3349" i="28"/>
  <c r="K3349" i="28"/>
  <c r="L3348" i="28"/>
  <c r="K3348" i="28"/>
  <c r="L3347" i="28"/>
  <c r="K3347" i="28"/>
  <c r="L3346" i="28"/>
  <c r="K3346" i="28"/>
  <c r="L3345" i="28"/>
  <c r="K3345" i="28"/>
  <c r="L3344" i="28"/>
  <c r="K3344" i="28"/>
  <c r="L3343" i="28"/>
  <c r="K3343" i="28"/>
  <c r="L3342" i="28"/>
  <c r="K3342" i="28"/>
  <c r="L3341" i="28"/>
  <c r="K3341" i="28"/>
  <c r="L3340" i="28"/>
  <c r="K3340" i="28"/>
  <c r="L3339" i="28"/>
  <c r="K3339" i="28"/>
  <c r="L3338" i="28"/>
  <c r="K3338" i="28"/>
  <c r="L3337" i="28"/>
  <c r="K3337" i="28"/>
  <c r="L3336" i="28"/>
  <c r="K3336" i="28"/>
  <c r="L3335" i="28"/>
  <c r="K3335" i="28"/>
  <c r="L3334" i="28"/>
  <c r="K3334" i="28"/>
  <c r="L3333" i="28"/>
  <c r="K3333" i="28"/>
  <c r="L3332" i="28"/>
  <c r="K3332" i="28"/>
  <c r="L3331" i="28"/>
  <c r="K3331" i="28"/>
  <c r="L3330" i="28"/>
  <c r="K3330" i="28"/>
  <c r="L3329" i="28"/>
  <c r="K3329" i="28"/>
  <c r="L3328" i="28"/>
  <c r="K3328" i="28"/>
  <c r="L3327" i="28"/>
  <c r="K3327" i="28"/>
  <c r="L3326" i="28"/>
  <c r="K3326" i="28"/>
  <c r="L3325" i="28"/>
  <c r="K3325" i="28"/>
  <c r="L3324" i="28"/>
  <c r="K3324" i="28"/>
  <c r="L3323" i="28"/>
  <c r="K3323" i="28"/>
  <c r="L3322" i="28"/>
  <c r="K3322" i="28"/>
  <c r="L3321" i="28"/>
  <c r="K3321" i="28"/>
  <c r="L3320" i="28"/>
  <c r="K3320" i="28"/>
  <c r="L3319" i="28"/>
  <c r="K3319" i="28"/>
  <c r="L3318" i="28"/>
  <c r="K3318" i="28"/>
  <c r="L3317" i="28"/>
  <c r="K3317" i="28"/>
  <c r="L3316" i="28"/>
  <c r="K3316" i="28"/>
  <c r="L3315" i="28"/>
  <c r="K3315" i="28"/>
  <c r="L3314" i="28"/>
  <c r="K3314" i="28"/>
  <c r="L3313" i="28"/>
  <c r="K3313" i="28"/>
  <c r="L3312" i="28"/>
  <c r="K3312" i="28"/>
  <c r="L3311" i="28"/>
  <c r="K3311" i="28"/>
  <c r="L3310" i="28"/>
  <c r="K3310" i="28"/>
  <c r="L3309" i="28"/>
  <c r="K3309" i="28"/>
  <c r="L3308" i="28"/>
  <c r="K3308" i="28"/>
  <c r="L3307" i="28"/>
  <c r="K3307" i="28"/>
  <c r="L3306" i="28"/>
  <c r="K3306" i="28"/>
  <c r="L3305" i="28"/>
  <c r="K3305" i="28"/>
  <c r="L3304" i="28"/>
  <c r="K3304" i="28"/>
  <c r="L3303" i="28"/>
  <c r="K3303" i="28"/>
  <c r="L3302" i="28"/>
  <c r="K3302" i="28"/>
  <c r="L3301" i="28"/>
  <c r="K3301" i="28"/>
  <c r="L3300" i="28"/>
  <c r="K3300" i="28"/>
  <c r="L3299" i="28"/>
  <c r="K3299" i="28"/>
  <c r="L3298" i="28"/>
  <c r="K3298" i="28"/>
  <c r="L3297" i="28"/>
  <c r="K3297" i="28"/>
  <c r="L3296" i="28"/>
  <c r="K3296" i="28"/>
  <c r="L3295" i="28"/>
  <c r="K3295" i="28"/>
  <c r="L3294" i="28"/>
  <c r="K3294" i="28"/>
  <c r="L3293" i="28"/>
  <c r="K3293" i="28"/>
  <c r="L3292" i="28"/>
  <c r="K3292" i="28"/>
  <c r="L3291" i="28"/>
  <c r="K3291" i="28"/>
  <c r="L3290" i="28"/>
  <c r="K3290" i="28"/>
  <c r="L3289" i="28"/>
  <c r="K3289" i="28"/>
  <c r="L3288" i="28"/>
  <c r="K3288" i="28"/>
  <c r="L3287" i="28"/>
  <c r="K3287" i="28"/>
  <c r="L3286" i="28"/>
  <c r="K3286" i="28"/>
  <c r="L3285" i="28"/>
  <c r="K3285" i="28"/>
  <c r="L3284" i="28"/>
  <c r="K3284" i="28"/>
  <c r="L3283" i="28"/>
  <c r="K3283" i="28"/>
  <c r="L3282" i="28"/>
  <c r="K3282" i="28"/>
  <c r="L3281" i="28"/>
  <c r="K3281" i="28"/>
  <c r="L3280" i="28"/>
  <c r="K3280" i="28"/>
  <c r="L3279" i="28"/>
  <c r="K3279" i="28"/>
  <c r="L3278" i="28"/>
  <c r="K3278" i="28"/>
  <c r="L3277" i="28"/>
  <c r="K3277" i="28"/>
  <c r="L3276" i="28"/>
  <c r="K3276" i="28"/>
  <c r="L3275" i="28"/>
  <c r="K3275" i="28"/>
  <c r="L3274" i="28"/>
  <c r="K3274" i="28"/>
  <c r="L3273" i="28"/>
  <c r="K3273" i="28"/>
  <c r="L3272" i="28"/>
  <c r="K3272" i="28"/>
  <c r="L3271" i="28"/>
  <c r="K3271" i="28"/>
  <c r="L3270" i="28"/>
  <c r="K3270" i="28"/>
  <c r="L3269" i="28"/>
  <c r="K3269" i="28"/>
  <c r="L3268" i="28"/>
  <c r="K3268" i="28"/>
  <c r="L3267" i="28"/>
  <c r="K3267" i="28"/>
  <c r="L3266" i="28"/>
  <c r="K3266" i="28"/>
  <c r="L3265" i="28"/>
  <c r="K3265" i="28"/>
  <c r="L3264" i="28"/>
  <c r="K3264" i="28"/>
  <c r="L3263" i="28"/>
  <c r="K3263" i="28"/>
  <c r="L3262" i="28"/>
  <c r="K3262" i="28"/>
  <c r="L3261" i="28"/>
  <c r="K3261" i="28"/>
  <c r="L3260" i="28"/>
  <c r="K3260" i="28"/>
  <c r="L3259" i="28"/>
  <c r="K3259" i="28"/>
  <c r="L3258" i="28"/>
  <c r="K3258" i="28"/>
  <c r="L3257" i="28"/>
  <c r="K3257" i="28"/>
  <c r="L3256" i="28"/>
  <c r="K3256" i="28"/>
  <c r="L3255" i="28"/>
  <c r="K3255" i="28"/>
  <c r="L3254" i="28"/>
  <c r="K3254" i="28"/>
  <c r="L3253" i="28"/>
  <c r="K3253" i="28"/>
  <c r="L3252" i="28"/>
  <c r="K3252" i="28"/>
  <c r="L3251" i="28"/>
  <c r="K3251" i="28"/>
  <c r="L3250" i="28"/>
  <c r="K3250" i="28"/>
  <c r="L3249" i="28"/>
  <c r="K3249" i="28"/>
  <c r="L3248" i="28"/>
  <c r="K3248" i="28"/>
  <c r="L3247" i="28"/>
  <c r="K3247" i="28"/>
  <c r="L3246" i="28"/>
  <c r="K3246" i="28"/>
  <c r="L3245" i="28"/>
  <c r="K3245" i="28"/>
  <c r="L3244" i="28"/>
  <c r="K3244" i="28"/>
  <c r="L3243" i="28"/>
  <c r="K3243" i="28"/>
  <c r="L3242" i="28"/>
  <c r="K3242" i="28"/>
  <c r="L3241" i="28"/>
  <c r="K3241" i="28"/>
  <c r="L3240" i="28"/>
  <c r="K3240" i="28"/>
  <c r="L3239" i="28"/>
  <c r="K3239" i="28"/>
  <c r="L3238" i="28"/>
  <c r="K3238" i="28"/>
  <c r="L3237" i="28"/>
  <c r="K3237" i="28"/>
  <c r="L3236" i="28"/>
  <c r="K3236" i="28"/>
  <c r="L3235" i="28"/>
  <c r="K3235" i="28"/>
  <c r="L3234" i="28"/>
  <c r="K3234" i="28"/>
  <c r="L3233" i="28"/>
  <c r="K3233" i="28"/>
  <c r="L3232" i="28"/>
  <c r="K3232" i="28"/>
  <c r="L3231" i="28"/>
  <c r="K3231" i="28"/>
  <c r="L3230" i="28"/>
  <c r="K3230" i="28"/>
  <c r="L3229" i="28"/>
  <c r="K3229" i="28"/>
  <c r="L3228" i="28"/>
  <c r="K3228" i="28"/>
  <c r="L3227" i="28"/>
  <c r="K3227" i="28"/>
  <c r="L3226" i="28"/>
  <c r="K3226" i="28"/>
  <c r="L3225" i="28"/>
  <c r="K3225" i="28"/>
  <c r="L3224" i="28"/>
  <c r="K3224" i="28"/>
  <c r="L3223" i="28"/>
  <c r="K3223" i="28"/>
  <c r="L3222" i="28"/>
  <c r="K3222" i="28"/>
  <c r="L3221" i="28"/>
  <c r="K3221" i="28"/>
  <c r="L3220" i="28"/>
  <c r="K3220" i="28"/>
  <c r="L3219" i="28"/>
  <c r="K3219" i="28"/>
  <c r="L3218" i="28"/>
  <c r="K3218" i="28"/>
  <c r="L3217" i="28"/>
  <c r="K3217" i="28"/>
  <c r="L3216" i="28"/>
  <c r="K3216" i="28"/>
  <c r="L3215" i="28"/>
  <c r="K3215" i="28"/>
  <c r="L3214" i="28"/>
  <c r="K3214" i="28"/>
  <c r="L3213" i="28"/>
  <c r="K3213" i="28"/>
  <c r="L3212" i="28"/>
  <c r="K3212" i="28"/>
  <c r="L3211" i="28"/>
  <c r="K3211" i="28"/>
  <c r="L3210" i="28"/>
  <c r="K3210" i="28"/>
  <c r="L3209" i="28"/>
  <c r="K3209" i="28"/>
  <c r="L3208" i="28"/>
  <c r="K3208" i="28"/>
  <c r="L3207" i="28"/>
  <c r="K3207" i="28"/>
  <c r="L3206" i="28"/>
  <c r="K3206" i="28"/>
  <c r="L3205" i="28"/>
  <c r="K3205" i="28"/>
  <c r="L3204" i="28"/>
  <c r="K3204" i="28"/>
  <c r="L3203" i="28"/>
  <c r="K3203" i="28"/>
  <c r="L3202" i="28"/>
  <c r="K3202" i="28"/>
  <c r="L3201" i="28"/>
  <c r="K3201" i="28"/>
  <c r="L3200" i="28"/>
  <c r="K3200" i="28"/>
  <c r="L3199" i="28"/>
  <c r="K3199" i="28"/>
  <c r="L3198" i="28"/>
  <c r="K3198" i="28"/>
  <c r="L3197" i="28"/>
  <c r="K3197" i="28"/>
  <c r="L3196" i="28"/>
  <c r="K3196" i="28"/>
  <c r="L3195" i="28"/>
  <c r="K3195" i="28"/>
  <c r="L3194" i="28"/>
  <c r="K3194" i="28"/>
  <c r="L3193" i="28"/>
  <c r="K3193" i="28"/>
  <c r="L3192" i="28"/>
  <c r="K3192" i="28"/>
  <c r="L3191" i="28"/>
  <c r="K3191" i="28"/>
  <c r="L3190" i="28"/>
  <c r="K3190" i="28"/>
  <c r="L3189" i="28"/>
  <c r="K3189" i="28"/>
  <c r="L3188" i="28"/>
  <c r="K3188" i="28"/>
  <c r="L3187" i="28"/>
  <c r="K3187" i="28"/>
  <c r="L3186" i="28"/>
  <c r="K3186" i="28"/>
  <c r="L3185" i="28"/>
  <c r="K3185" i="28"/>
  <c r="L3184" i="28"/>
  <c r="K3184" i="28"/>
  <c r="L3183" i="28"/>
  <c r="K3183" i="28"/>
  <c r="L3182" i="28"/>
  <c r="K3182" i="28"/>
  <c r="L3181" i="28"/>
  <c r="K3181" i="28"/>
  <c r="L3180" i="28"/>
  <c r="K3180" i="28"/>
  <c r="L3179" i="28"/>
  <c r="K3179" i="28"/>
  <c r="L3178" i="28"/>
  <c r="K3178" i="28"/>
  <c r="L3177" i="28"/>
  <c r="K3177" i="28"/>
  <c r="L3176" i="28"/>
  <c r="K3176" i="28"/>
  <c r="L3175" i="28"/>
  <c r="K3175" i="28"/>
  <c r="L3174" i="28"/>
  <c r="K3174" i="28"/>
  <c r="L3173" i="28"/>
  <c r="K3173" i="28"/>
  <c r="L3172" i="28"/>
  <c r="K3172" i="28"/>
  <c r="L3171" i="28"/>
  <c r="K3171" i="28"/>
  <c r="L3170" i="28"/>
  <c r="K3170" i="28"/>
  <c r="L3169" i="28"/>
  <c r="K3169" i="28"/>
  <c r="L3168" i="28"/>
  <c r="K3168" i="28"/>
  <c r="L3167" i="28"/>
  <c r="K3167" i="28"/>
  <c r="L3166" i="28"/>
  <c r="K3166" i="28"/>
  <c r="L3165" i="28"/>
  <c r="K3165" i="28"/>
  <c r="L3164" i="28"/>
  <c r="K3164" i="28"/>
  <c r="L3163" i="28"/>
  <c r="K3163" i="28"/>
  <c r="L3162" i="28"/>
  <c r="K3162" i="28"/>
  <c r="L3161" i="28"/>
  <c r="K3161" i="28"/>
  <c r="L3160" i="28"/>
  <c r="K3160" i="28"/>
  <c r="L3159" i="28"/>
  <c r="K3159" i="28"/>
  <c r="L3158" i="28"/>
  <c r="K3158" i="28"/>
  <c r="L3157" i="28"/>
  <c r="K3157" i="28"/>
  <c r="L3156" i="28"/>
  <c r="K3156" i="28"/>
  <c r="L3155" i="28"/>
  <c r="K3155" i="28"/>
  <c r="L3154" i="28"/>
  <c r="K3154" i="28"/>
  <c r="L3153" i="28"/>
  <c r="K3153" i="28"/>
  <c r="L3152" i="28"/>
  <c r="K3152" i="28"/>
  <c r="L3151" i="28"/>
  <c r="K3151" i="28"/>
  <c r="L3150" i="28"/>
  <c r="K3150" i="28"/>
  <c r="L3149" i="28"/>
  <c r="K3149" i="28"/>
  <c r="L3148" i="28"/>
  <c r="K3148" i="28"/>
  <c r="L3147" i="28"/>
  <c r="K3147" i="28"/>
  <c r="L3146" i="28"/>
  <c r="K3146" i="28"/>
  <c r="L3145" i="28"/>
  <c r="K3145" i="28"/>
  <c r="L3144" i="28"/>
  <c r="K3144" i="28"/>
  <c r="L3143" i="28"/>
  <c r="K3143" i="28"/>
  <c r="L3142" i="28"/>
  <c r="K3142" i="28"/>
  <c r="L3141" i="28"/>
  <c r="K3141" i="28"/>
  <c r="L3140" i="28"/>
  <c r="K3140" i="28"/>
  <c r="L3139" i="28"/>
  <c r="K3139" i="28"/>
  <c r="L3138" i="28"/>
  <c r="K3138" i="28"/>
  <c r="L3137" i="28"/>
  <c r="K3137" i="28"/>
  <c r="L3136" i="28"/>
  <c r="K3136" i="28"/>
  <c r="L3135" i="28"/>
  <c r="K3135" i="28"/>
  <c r="L3134" i="28"/>
  <c r="K3134" i="28"/>
  <c r="L3133" i="28"/>
  <c r="K3133" i="28"/>
  <c r="L3132" i="28"/>
  <c r="K3132" i="28"/>
  <c r="L3131" i="28"/>
  <c r="K3131" i="28"/>
  <c r="L3130" i="28"/>
  <c r="K3130" i="28"/>
  <c r="L3129" i="28"/>
  <c r="K3129" i="28"/>
  <c r="L3128" i="28"/>
  <c r="K3128" i="28"/>
  <c r="L3127" i="28"/>
  <c r="K3127" i="28"/>
  <c r="L3126" i="28"/>
  <c r="K3126" i="28"/>
  <c r="L3125" i="28"/>
  <c r="K3125" i="28"/>
  <c r="L3124" i="28"/>
  <c r="K3124" i="28"/>
  <c r="L3123" i="28"/>
  <c r="K3123" i="28"/>
  <c r="L3122" i="28"/>
  <c r="K3122" i="28"/>
  <c r="L3121" i="28"/>
  <c r="K3121" i="28"/>
  <c r="L3120" i="28"/>
  <c r="K3120" i="28"/>
  <c r="L3119" i="28"/>
  <c r="K3119" i="28"/>
  <c r="L3118" i="28"/>
  <c r="K3118" i="28"/>
  <c r="L3117" i="28"/>
  <c r="K3117" i="28"/>
  <c r="L3116" i="28"/>
  <c r="K3116" i="28"/>
  <c r="L3115" i="28"/>
  <c r="K3115" i="28"/>
  <c r="L3114" i="28"/>
  <c r="K3114" i="28"/>
  <c r="L3113" i="28"/>
  <c r="K3113" i="28"/>
  <c r="L3112" i="28"/>
  <c r="K3112" i="28"/>
  <c r="L3111" i="28"/>
  <c r="K3111" i="28"/>
  <c r="L3110" i="28"/>
  <c r="K3110" i="28"/>
  <c r="L3109" i="28"/>
  <c r="K3109" i="28"/>
  <c r="L3108" i="28"/>
  <c r="K3108" i="28"/>
  <c r="L3107" i="28"/>
  <c r="K3107" i="28"/>
  <c r="L3106" i="28"/>
  <c r="K3106" i="28"/>
  <c r="L3105" i="28"/>
  <c r="K3105" i="28"/>
  <c r="L3104" i="28"/>
  <c r="K3104" i="28"/>
  <c r="L3103" i="28"/>
  <c r="K3103" i="28"/>
  <c r="L3102" i="28"/>
  <c r="K3102" i="28"/>
  <c r="L3101" i="28"/>
  <c r="K3101" i="28"/>
  <c r="L3100" i="28"/>
  <c r="K3100" i="28"/>
  <c r="L3099" i="28"/>
  <c r="K3099" i="28"/>
  <c r="L3098" i="28"/>
  <c r="K3098" i="28"/>
  <c r="L3097" i="28"/>
  <c r="K3097" i="28"/>
  <c r="L3096" i="28"/>
  <c r="K3096" i="28"/>
  <c r="L3095" i="28"/>
  <c r="K3095" i="28"/>
  <c r="L3094" i="28"/>
  <c r="K3094" i="28"/>
  <c r="L3093" i="28"/>
  <c r="K3093" i="28"/>
  <c r="L3092" i="28"/>
  <c r="K3092" i="28"/>
  <c r="L3091" i="28"/>
  <c r="K3091" i="28"/>
  <c r="L3090" i="28"/>
  <c r="K3090" i="28"/>
  <c r="L3089" i="28"/>
  <c r="K3089" i="28"/>
  <c r="L3088" i="28"/>
  <c r="K3088" i="28"/>
  <c r="L3087" i="28"/>
  <c r="K3087" i="28"/>
  <c r="L3086" i="28"/>
  <c r="K3086" i="28"/>
  <c r="L3085" i="28"/>
  <c r="K3085" i="28"/>
  <c r="L3084" i="28"/>
  <c r="K3084" i="28"/>
  <c r="L3083" i="28"/>
  <c r="K3083" i="28"/>
  <c r="L3082" i="28"/>
  <c r="K3082" i="28"/>
  <c r="L3081" i="28"/>
  <c r="K3081" i="28"/>
  <c r="L3080" i="28"/>
  <c r="K3080" i="28"/>
  <c r="L3079" i="28"/>
  <c r="K3079" i="28"/>
  <c r="L3078" i="28"/>
  <c r="K3078" i="28"/>
  <c r="L3077" i="28"/>
  <c r="K3077" i="28"/>
  <c r="L3076" i="28"/>
  <c r="K3076" i="28"/>
  <c r="L3075" i="28"/>
  <c r="K3075" i="28"/>
  <c r="L3074" i="28"/>
  <c r="K3074" i="28"/>
  <c r="L3073" i="28"/>
  <c r="K3073" i="28"/>
  <c r="L3072" i="28"/>
  <c r="K3072" i="28"/>
  <c r="L3071" i="28"/>
  <c r="K3071" i="28"/>
  <c r="L3070" i="28"/>
  <c r="K3070" i="28"/>
  <c r="L3069" i="28"/>
  <c r="K3069" i="28"/>
  <c r="L3068" i="28"/>
  <c r="K3068" i="28"/>
  <c r="L3067" i="28"/>
  <c r="K3067" i="28"/>
  <c r="L3066" i="28"/>
  <c r="K3066" i="28"/>
  <c r="L3065" i="28"/>
  <c r="K3065" i="28"/>
  <c r="L3064" i="28"/>
  <c r="K3064" i="28"/>
  <c r="L3063" i="28"/>
  <c r="K3063" i="28"/>
  <c r="L3062" i="28"/>
  <c r="K3062" i="28"/>
  <c r="L3061" i="28"/>
  <c r="K3061" i="28"/>
  <c r="L3060" i="28"/>
  <c r="K3060" i="28"/>
  <c r="L3059" i="28"/>
  <c r="K3059" i="28"/>
  <c r="L3058" i="28"/>
  <c r="K3058" i="28"/>
  <c r="L3057" i="28"/>
  <c r="K3057" i="28"/>
  <c r="L3056" i="28"/>
  <c r="K3056" i="28"/>
  <c r="L3055" i="28"/>
  <c r="K3055" i="28"/>
  <c r="L3054" i="28"/>
  <c r="K3054" i="28"/>
  <c r="L3053" i="28"/>
  <c r="K3053" i="28"/>
  <c r="L3052" i="28"/>
  <c r="K3052" i="28"/>
  <c r="L3051" i="28"/>
  <c r="K3051" i="28"/>
  <c r="L3050" i="28"/>
  <c r="K3050" i="28"/>
  <c r="L3049" i="28"/>
  <c r="K3049" i="28"/>
  <c r="L3048" i="28"/>
  <c r="K3048" i="28"/>
  <c r="L3047" i="28"/>
  <c r="K3047" i="28"/>
  <c r="L3046" i="28"/>
  <c r="K3046" i="28"/>
  <c r="L3045" i="28"/>
  <c r="K3045" i="28"/>
  <c r="L3044" i="28"/>
  <c r="K3044" i="28"/>
  <c r="L3043" i="28"/>
  <c r="K3043" i="28"/>
  <c r="L3042" i="28"/>
  <c r="K3042" i="28"/>
  <c r="L3041" i="28"/>
  <c r="K3041" i="28"/>
  <c r="L3040" i="28"/>
  <c r="K3040" i="28"/>
  <c r="L3039" i="28"/>
  <c r="K3039" i="28"/>
  <c r="L3038" i="28"/>
  <c r="K3038" i="28"/>
  <c r="L3037" i="28"/>
  <c r="K3037" i="28"/>
  <c r="L3036" i="28"/>
  <c r="K3036" i="28"/>
  <c r="L3035" i="28"/>
  <c r="K3035" i="28"/>
  <c r="L3034" i="28"/>
  <c r="K3034" i="28"/>
  <c r="L3033" i="28"/>
  <c r="K3033" i="28"/>
  <c r="L3032" i="28"/>
  <c r="K3032" i="28"/>
  <c r="L3031" i="28"/>
  <c r="K3031" i="28"/>
  <c r="L3030" i="28"/>
  <c r="K3030" i="28"/>
  <c r="L3029" i="28"/>
  <c r="K3029" i="28"/>
  <c r="L3028" i="28"/>
  <c r="K3028" i="28"/>
  <c r="L3027" i="28"/>
  <c r="K3027" i="28"/>
  <c r="L3026" i="28"/>
  <c r="K3026" i="28"/>
  <c r="L3025" i="28"/>
  <c r="K3025" i="28"/>
  <c r="L3024" i="28"/>
  <c r="K3024" i="28"/>
  <c r="L3023" i="28"/>
  <c r="K3023" i="28"/>
  <c r="L3022" i="28"/>
  <c r="K3022" i="28"/>
  <c r="L3021" i="28"/>
  <c r="K3021" i="28"/>
  <c r="L3020" i="28"/>
  <c r="K3020" i="28"/>
  <c r="L3019" i="28"/>
  <c r="K3019" i="28"/>
  <c r="L3018" i="28"/>
  <c r="K3018" i="28"/>
  <c r="L3017" i="28"/>
  <c r="K3017" i="28"/>
  <c r="L3016" i="28"/>
  <c r="K3016" i="28"/>
  <c r="L3015" i="28"/>
  <c r="K3015" i="28"/>
  <c r="L3014" i="28"/>
  <c r="K3014" i="28"/>
  <c r="L3013" i="28"/>
  <c r="K3013" i="28"/>
  <c r="L3012" i="28"/>
  <c r="K3012" i="28"/>
  <c r="L3011" i="28"/>
  <c r="K3011" i="28"/>
  <c r="L3010" i="28"/>
  <c r="K3010" i="28"/>
  <c r="L3009" i="28"/>
  <c r="K3009" i="28"/>
  <c r="L3008" i="28"/>
  <c r="K3008" i="28"/>
  <c r="L3007" i="28"/>
  <c r="K3007" i="28"/>
  <c r="L3006" i="28"/>
  <c r="K3006" i="28"/>
  <c r="L3005" i="28"/>
  <c r="K3005" i="28"/>
  <c r="L3004" i="28"/>
  <c r="K3004" i="28"/>
  <c r="L3003" i="28"/>
  <c r="K3003" i="28"/>
  <c r="L3002" i="28"/>
  <c r="K3002" i="28"/>
  <c r="L3001" i="28"/>
  <c r="K3001" i="28"/>
  <c r="L3000" i="28"/>
  <c r="K3000" i="28"/>
  <c r="L2999" i="28"/>
  <c r="K2999" i="28"/>
  <c r="L2998" i="28"/>
  <c r="K2998" i="28"/>
  <c r="L2997" i="28"/>
  <c r="K2997" i="28"/>
  <c r="L2996" i="28"/>
  <c r="K2996" i="28"/>
  <c r="L2995" i="28"/>
  <c r="K2995" i="28"/>
  <c r="L2994" i="28"/>
  <c r="K2994" i="28"/>
  <c r="L2993" i="28"/>
  <c r="K2993" i="28"/>
  <c r="L2992" i="28"/>
  <c r="K2992" i="28"/>
  <c r="L2991" i="28"/>
  <c r="K2991" i="28"/>
  <c r="L2990" i="28"/>
  <c r="K2990" i="28"/>
  <c r="L2989" i="28"/>
  <c r="K2989" i="28"/>
  <c r="L2988" i="28"/>
  <c r="K2988" i="28"/>
  <c r="L2987" i="28"/>
  <c r="K2987" i="28"/>
  <c r="L2986" i="28"/>
  <c r="K2986" i="28"/>
  <c r="L2985" i="28"/>
  <c r="K2985" i="28"/>
  <c r="L2984" i="28"/>
  <c r="K2984" i="28"/>
  <c r="L2983" i="28"/>
  <c r="K2983" i="28"/>
  <c r="L2982" i="28"/>
  <c r="K2982" i="28"/>
  <c r="L2981" i="28"/>
  <c r="K2981" i="28"/>
  <c r="L2980" i="28"/>
  <c r="K2980" i="28"/>
  <c r="L2979" i="28"/>
  <c r="K2979" i="28"/>
  <c r="L2978" i="28"/>
  <c r="K2978" i="28"/>
  <c r="L2977" i="28"/>
  <c r="K2977" i="28"/>
  <c r="L2976" i="28"/>
  <c r="K2976" i="28"/>
  <c r="L2975" i="28"/>
  <c r="K2975" i="28"/>
  <c r="L2974" i="28"/>
  <c r="K2974" i="28"/>
  <c r="L2973" i="28"/>
  <c r="K2973" i="28"/>
  <c r="L2972" i="28"/>
  <c r="K2972" i="28"/>
  <c r="L2971" i="28"/>
  <c r="K2971" i="28"/>
  <c r="L2970" i="28"/>
  <c r="K2970" i="28"/>
  <c r="L2969" i="28"/>
  <c r="K2969" i="28"/>
  <c r="L2968" i="28"/>
  <c r="K2968" i="28"/>
  <c r="L2967" i="28"/>
  <c r="K2967" i="28"/>
  <c r="L2966" i="28"/>
  <c r="K2966" i="28"/>
  <c r="L2965" i="28"/>
  <c r="K2965" i="28"/>
  <c r="L2964" i="28"/>
  <c r="K2964" i="28"/>
  <c r="L2963" i="28"/>
  <c r="K2963" i="28"/>
  <c r="L2962" i="28"/>
  <c r="K2962" i="28"/>
  <c r="L2961" i="28"/>
  <c r="K2961" i="28"/>
  <c r="L2960" i="28"/>
  <c r="K2960" i="28"/>
  <c r="L2959" i="28"/>
  <c r="K2959" i="28"/>
  <c r="L2958" i="28"/>
  <c r="K2958" i="28"/>
  <c r="L2957" i="28"/>
  <c r="K2957" i="28"/>
  <c r="L2956" i="28"/>
  <c r="K2956" i="28"/>
  <c r="L2955" i="28"/>
  <c r="K2955" i="28"/>
  <c r="L2954" i="28"/>
  <c r="K2954" i="28"/>
  <c r="L2953" i="28"/>
  <c r="K2953" i="28"/>
  <c r="L2952" i="28"/>
  <c r="K2952" i="28"/>
  <c r="L2951" i="28"/>
  <c r="K2951" i="28"/>
  <c r="L2950" i="28"/>
  <c r="K2950" i="28"/>
  <c r="L2949" i="28"/>
  <c r="K2949" i="28"/>
  <c r="L2948" i="28"/>
  <c r="K2948" i="28"/>
  <c r="L2947" i="28"/>
  <c r="K2947" i="28"/>
  <c r="L2946" i="28"/>
  <c r="K2946" i="28"/>
  <c r="L2945" i="28"/>
  <c r="K2945" i="28"/>
  <c r="L2944" i="28"/>
  <c r="K2944" i="28"/>
  <c r="L2943" i="28"/>
  <c r="K2943" i="28"/>
  <c r="L2942" i="28"/>
  <c r="K2942" i="28"/>
  <c r="L2941" i="28"/>
  <c r="K2941" i="28"/>
  <c r="L2940" i="28"/>
  <c r="K2940" i="28"/>
  <c r="L2939" i="28"/>
  <c r="K2939" i="28"/>
  <c r="L2938" i="28"/>
  <c r="K2938" i="28"/>
  <c r="L2937" i="28"/>
  <c r="K2937" i="28"/>
  <c r="L2936" i="28"/>
  <c r="K2936" i="28"/>
  <c r="L2935" i="28"/>
  <c r="K2935" i="28"/>
  <c r="L2934" i="28"/>
  <c r="K2934" i="28"/>
  <c r="L2933" i="28"/>
  <c r="K2933" i="28"/>
  <c r="L2932" i="28"/>
  <c r="K2932" i="28"/>
  <c r="L2931" i="28"/>
  <c r="K2931" i="28"/>
  <c r="L2930" i="28"/>
  <c r="K2930" i="28"/>
  <c r="L2929" i="28"/>
  <c r="K2929" i="28"/>
  <c r="L2928" i="28"/>
  <c r="K2928" i="28"/>
  <c r="L2927" i="28"/>
  <c r="K2927" i="28"/>
  <c r="L2926" i="28"/>
  <c r="K2926" i="28"/>
  <c r="L2925" i="28"/>
  <c r="K2925" i="28"/>
  <c r="L2924" i="28"/>
  <c r="K2924" i="28"/>
  <c r="L2923" i="28"/>
  <c r="K2923" i="28"/>
  <c r="L2922" i="28"/>
  <c r="K2922" i="28"/>
  <c r="L2921" i="28"/>
  <c r="K2921" i="28"/>
  <c r="L2920" i="28"/>
  <c r="K2920" i="28"/>
  <c r="L2919" i="28"/>
  <c r="K2919" i="28"/>
  <c r="L2918" i="28"/>
  <c r="K2918" i="28"/>
  <c r="L2917" i="28"/>
  <c r="K2917" i="28"/>
  <c r="L2916" i="28"/>
  <c r="K2916" i="28"/>
  <c r="L2915" i="28"/>
  <c r="K2915" i="28"/>
  <c r="L2914" i="28"/>
  <c r="K2914" i="28"/>
  <c r="L2913" i="28"/>
  <c r="K2913" i="28"/>
  <c r="L2912" i="28"/>
  <c r="K2912" i="28"/>
  <c r="L2911" i="28"/>
  <c r="K2911" i="28"/>
  <c r="L2910" i="28"/>
  <c r="K2910" i="28"/>
  <c r="L2909" i="28"/>
  <c r="K2909" i="28"/>
  <c r="L2908" i="28"/>
  <c r="K2908" i="28"/>
  <c r="L2907" i="28"/>
  <c r="K2907" i="28"/>
  <c r="L2906" i="28"/>
  <c r="K2906" i="28"/>
  <c r="L2905" i="28"/>
  <c r="K2905" i="28"/>
  <c r="L2904" i="28"/>
  <c r="K2904" i="28"/>
  <c r="L2903" i="28"/>
  <c r="K2903" i="28"/>
  <c r="L2902" i="28"/>
  <c r="K2902" i="28"/>
  <c r="L2901" i="28"/>
  <c r="K2901" i="28"/>
  <c r="L2900" i="28"/>
  <c r="K2900" i="28"/>
  <c r="L2899" i="28"/>
  <c r="K2899" i="28"/>
  <c r="L2898" i="28"/>
  <c r="K2898" i="28"/>
  <c r="L2897" i="28"/>
  <c r="K2897" i="28"/>
  <c r="L2896" i="28"/>
  <c r="K2896" i="28"/>
  <c r="L2895" i="28"/>
  <c r="K2895" i="28"/>
  <c r="L2894" i="28"/>
  <c r="K2894" i="28"/>
  <c r="L2893" i="28"/>
  <c r="K2893" i="28"/>
  <c r="L2892" i="28"/>
  <c r="K2892" i="28"/>
  <c r="L2891" i="28"/>
  <c r="K2891" i="28"/>
  <c r="L2890" i="28"/>
  <c r="K2890" i="28"/>
  <c r="L2889" i="28"/>
  <c r="K2889" i="28"/>
  <c r="L2888" i="28"/>
  <c r="K2888" i="28"/>
  <c r="L2887" i="28"/>
  <c r="K2887" i="28"/>
  <c r="L2886" i="28"/>
  <c r="K2886" i="28"/>
  <c r="L2885" i="28"/>
  <c r="K2885" i="28"/>
  <c r="L2884" i="28"/>
  <c r="K2884" i="28"/>
  <c r="L2883" i="28"/>
  <c r="K2883" i="28"/>
  <c r="L2882" i="28"/>
  <c r="K2882" i="28"/>
  <c r="L2881" i="28"/>
  <c r="K2881" i="28"/>
  <c r="L2880" i="28"/>
  <c r="K2880" i="28"/>
  <c r="L2879" i="28"/>
  <c r="K2879" i="28"/>
  <c r="L2878" i="28"/>
  <c r="K2878" i="28"/>
  <c r="L2877" i="28"/>
  <c r="K2877" i="28"/>
  <c r="L2876" i="28"/>
  <c r="K2876" i="28"/>
  <c r="L2875" i="28"/>
  <c r="K2875" i="28"/>
  <c r="L2874" i="28"/>
  <c r="K2874" i="28"/>
  <c r="L2873" i="28"/>
  <c r="K2873" i="28"/>
  <c r="L2872" i="28"/>
  <c r="K2872" i="28"/>
  <c r="L2871" i="28"/>
  <c r="K2871" i="28"/>
  <c r="L2870" i="28"/>
  <c r="K2870" i="28"/>
  <c r="L2869" i="28"/>
  <c r="K2869" i="28"/>
  <c r="L2868" i="28"/>
  <c r="K2868" i="28"/>
  <c r="L2867" i="28"/>
  <c r="K2867" i="28"/>
  <c r="L2866" i="28"/>
  <c r="K2866" i="28"/>
  <c r="L2865" i="28"/>
  <c r="K2865" i="28"/>
  <c r="L2864" i="28"/>
  <c r="K2864" i="28"/>
  <c r="L2863" i="28"/>
  <c r="K2863" i="28"/>
  <c r="L2862" i="28"/>
  <c r="K2862" i="28"/>
  <c r="L2861" i="28"/>
  <c r="K2861" i="28"/>
  <c r="L2860" i="28"/>
  <c r="K2860" i="28"/>
  <c r="L2859" i="28"/>
  <c r="K2859" i="28"/>
  <c r="L2858" i="28"/>
  <c r="K2858" i="28"/>
  <c r="L2857" i="28"/>
  <c r="K2857" i="28"/>
  <c r="L2856" i="28"/>
  <c r="K2856" i="28"/>
  <c r="L2855" i="28"/>
  <c r="K2855" i="28"/>
  <c r="L2854" i="28"/>
  <c r="K2854" i="28"/>
  <c r="L2853" i="28"/>
  <c r="K2853" i="28"/>
  <c r="L2852" i="28"/>
  <c r="K2852" i="28"/>
  <c r="L2851" i="28"/>
  <c r="K2851" i="28"/>
  <c r="L2850" i="28"/>
  <c r="K2850" i="28"/>
  <c r="L2849" i="28"/>
  <c r="K2849" i="28"/>
  <c r="L2848" i="28"/>
  <c r="K2848" i="28"/>
  <c r="L2847" i="28"/>
  <c r="K2847" i="28"/>
  <c r="L2846" i="28"/>
  <c r="K2846" i="28"/>
  <c r="L2845" i="28"/>
  <c r="K2845" i="28"/>
  <c r="L2844" i="28"/>
  <c r="K2844" i="28"/>
  <c r="L2843" i="28"/>
  <c r="K2843" i="28"/>
  <c r="L2842" i="28"/>
  <c r="K2842" i="28"/>
  <c r="L2841" i="28"/>
  <c r="K2841" i="28"/>
  <c r="L2840" i="28"/>
  <c r="K2840" i="28"/>
  <c r="L2839" i="28"/>
  <c r="K2839" i="28"/>
  <c r="L2838" i="28"/>
  <c r="K2838" i="28"/>
  <c r="L2837" i="28"/>
  <c r="K2837" i="28"/>
  <c r="L2836" i="28"/>
  <c r="K2836" i="28"/>
  <c r="L2835" i="28"/>
  <c r="K2835" i="28"/>
  <c r="L2834" i="28"/>
  <c r="K2834" i="28"/>
  <c r="L2833" i="28"/>
  <c r="K2833" i="28"/>
  <c r="L2832" i="28"/>
  <c r="K2832" i="28"/>
  <c r="L2831" i="28"/>
  <c r="K2831" i="28"/>
  <c r="L2830" i="28"/>
  <c r="K2830" i="28"/>
  <c r="L2829" i="28"/>
  <c r="K2829" i="28"/>
  <c r="L2828" i="28"/>
  <c r="K2828" i="28"/>
  <c r="L2827" i="28"/>
  <c r="K2827" i="28"/>
  <c r="L2826" i="28"/>
  <c r="K2826" i="28"/>
  <c r="L2825" i="28"/>
  <c r="K2825" i="28"/>
  <c r="L2824" i="28"/>
  <c r="K2824" i="28"/>
  <c r="L2823" i="28"/>
  <c r="K2823" i="28"/>
  <c r="L2822" i="28"/>
  <c r="K2822" i="28"/>
  <c r="L2821" i="28"/>
  <c r="K2821" i="28"/>
  <c r="L2820" i="28"/>
  <c r="K2820" i="28"/>
  <c r="L2819" i="28"/>
  <c r="K2819" i="28"/>
  <c r="L2818" i="28"/>
  <c r="K2818" i="28"/>
  <c r="L2817" i="28"/>
  <c r="K2817" i="28"/>
  <c r="L2816" i="28"/>
  <c r="K2816" i="28"/>
  <c r="L2815" i="28"/>
  <c r="K2815" i="28"/>
  <c r="L2814" i="28"/>
  <c r="K2814" i="28"/>
  <c r="L2813" i="28"/>
  <c r="K2813" i="28"/>
  <c r="L2812" i="28"/>
  <c r="K2812" i="28"/>
  <c r="L2811" i="28"/>
  <c r="K2811" i="28"/>
  <c r="L2810" i="28"/>
  <c r="K2810" i="28"/>
  <c r="L2809" i="28"/>
  <c r="K2809" i="28"/>
  <c r="L2808" i="28"/>
  <c r="K2808" i="28"/>
  <c r="L2807" i="28"/>
  <c r="K2807" i="28"/>
  <c r="L2806" i="28"/>
  <c r="K2806" i="28"/>
  <c r="L2805" i="28"/>
  <c r="K2805" i="28"/>
  <c r="L2804" i="28"/>
  <c r="K2804" i="28"/>
  <c r="L2803" i="28"/>
  <c r="K2803" i="28"/>
  <c r="L2802" i="28"/>
  <c r="K2802" i="28"/>
  <c r="L2801" i="28"/>
  <c r="K2801" i="28"/>
  <c r="L2800" i="28"/>
  <c r="K2800" i="28"/>
  <c r="L2799" i="28"/>
  <c r="K2799" i="28"/>
  <c r="L2798" i="28"/>
  <c r="K2798" i="28"/>
  <c r="L2797" i="28"/>
  <c r="K2797" i="28"/>
  <c r="L2796" i="28"/>
  <c r="K2796" i="28"/>
  <c r="L2795" i="28"/>
  <c r="K2795" i="28"/>
  <c r="L2794" i="28"/>
  <c r="K2794" i="28"/>
  <c r="L2793" i="28"/>
  <c r="K2793" i="28"/>
  <c r="L2792" i="28"/>
  <c r="K2792" i="28"/>
  <c r="L2791" i="28"/>
  <c r="K2791" i="28"/>
  <c r="L2790" i="28"/>
  <c r="K2790" i="28"/>
  <c r="L2789" i="28"/>
  <c r="K2789" i="28"/>
  <c r="L2788" i="28"/>
  <c r="K2788" i="28"/>
  <c r="L2787" i="28"/>
  <c r="K2787" i="28"/>
  <c r="L2786" i="28"/>
  <c r="K2786" i="28"/>
  <c r="L2785" i="28"/>
  <c r="K2785" i="28"/>
  <c r="L2784" i="28"/>
  <c r="K2784" i="28"/>
  <c r="L2783" i="28"/>
  <c r="K2783" i="28"/>
  <c r="L2782" i="28"/>
  <c r="K2782" i="28"/>
  <c r="L2781" i="28"/>
  <c r="K2781" i="28"/>
  <c r="L2780" i="28"/>
  <c r="K2780" i="28"/>
  <c r="L2779" i="28"/>
  <c r="K2779" i="28"/>
  <c r="L2778" i="28"/>
  <c r="K2778" i="28"/>
  <c r="L2777" i="28"/>
  <c r="K2777" i="28"/>
  <c r="L2776" i="28"/>
  <c r="K2776" i="28"/>
  <c r="L2775" i="28"/>
  <c r="K2775" i="28"/>
  <c r="L2774" i="28"/>
  <c r="K2774" i="28"/>
  <c r="L2773" i="28"/>
  <c r="K2773" i="28"/>
  <c r="L2772" i="28"/>
  <c r="K2772" i="28"/>
  <c r="L2771" i="28"/>
  <c r="K2771" i="28"/>
  <c r="L2770" i="28"/>
  <c r="K2770" i="28"/>
  <c r="L2769" i="28"/>
  <c r="K2769" i="28"/>
  <c r="L2768" i="28"/>
  <c r="K2768" i="28"/>
  <c r="L2767" i="28"/>
  <c r="K2767" i="28"/>
  <c r="L2766" i="28"/>
  <c r="K2766" i="28"/>
  <c r="L2765" i="28"/>
  <c r="K2765" i="28"/>
  <c r="L2764" i="28"/>
  <c r="K2764" i="28"/>
  <c r="L2763" i="28"/>
  <c r="K2763" i="28"/>
  <c r="L2762" i="28"/>
  <c r="K2762" i="28"/>
  <c r="L2761" i="28"/>
  <c r="K2761" i="28"/>
  <c r="L2760" i="28"/>
  <c r="K2760" i="28"/>
  <c r="L2759" i="28"/>
  <c r="K2759" i="28"/>
  <c r="L2758" i="28"/>
  <c r="K2758" i="28"/>
  <c r="L2757" i="28"/>
  <c r="K2757" i="28"/>
  <c r="L2756" i="28"/>
  <c r="K2756" i="28"/>
  <c r="L2755" i="28"/>
  <c r="K2755" i="28"/>
  <c r="L2754" i="28"/>
  <c r="K2754" i="28"/>
  <c r="L2753" i="28"/>
  <c r="K2753" i="28"/>
  <c r="L2752" i="28"/>
  <c r="K2752" i="28"/>
  <c r="L2751" i="28"/>
  <c r="K2751" i="28"/>
  <c r="L2750" i="28"/>
  <c r="K2750" i="28"/>
  <c r="L2749" i="28"/>
  <c r="K2749" i="28"/>
  <c r="L2748" i="28"/>
  <c r="K2748" i="28"/>
  <c r="L2747" i="28"/>
  <c r="K2747" i="28"/>
  <c r="L2746" i="28"/>
  <c r="K2746" i="28"/>
  <c r="L2745" i="28"/>
  <c r="K2745" i="28"/>
  <c r="L2744" i="28"/>
  <c r="K2744" i="28"/>
  <c r="L2743" i="28"/>
  <c r="K2743" i="28"/>
  <c r="L2742" i="28"/>
  <c r="K2742" i="28"/>
  <c r="L2741" i="28"/>
  <c r="K2741" i="28"/>
  <c r="L2740" i="28"/>
  <c r="K2740" i="28"/>
  <c r="L2739" i="28"/>
  <c r="K2739" i="28"/>
  <c r="L2738" i="28"/>
  <c r="K2738" i="28"/>
  <c r="L2737" i="28"/>
  <c r="K2737" i="28"/>
  <c r="L2736" i="28"/>
  <c r="K2736" i="28"/>
  <c r="L2735" i="28"/>
  <c r="K2735" i="28"/>
  <c r="L2734" i="28"/>
  <c r="K2734" i="28"/>
  <c r="L2733" i="28"/>
  <c r="K2733" i="28"/>
  <c r="L2732" i="28"/>
  <c r="K2732" i="28"/>
  <c r="L2731" i="28"/>
  <c r="K2731" i="28"/>
  <c r="L2730" i="28"/>
  <c r="K2730" i="28"/>
  <c r="L2729" i="28"/>
  <c r="K2729" i="28"/>
  <c r="L2728" i="28"/>
  <c r="K2728" i="28"/>
  <c r="L2727" i="28"/>
  <c r="K2727" i="28"/>
  <c r="L2726" i="28"/>
  <c r="K2726" i="28"/>
  <c r="L2725" i="28"/>
  <c r="K2725" i="28"/>
  <c r="L2724" i="28"/>
  <c r="K2724" i="28"/>
  <c r="L2723" i="28"/>
  <c r="K2723" i="28"/>
  <c r="L2722" i="28"/>
  <c r="K2722" i="28"/>
  <c r="L2721" i="28"/>
  <c r="K2721" i="28"/>
  <c r="L2720" i="28"/>
  <c r="K2720" i="28"/>
  <c r="L2719" i="28"/>
  <c r="K2719" i="28"/>
  <c r="L2718" i="28"/>
  <c r="K2718" i="28"/>
  <c r="L2717" i="28"/>
  <c r="K2717" i="28"/>
  <c r="L2716" i="28"/>
  <c r="K2716" i="28"/>
  <c r="L2715" i="28"/>
  <c r="K2715" i="28"/>
  <c r="L2714" i="28"/>
  <c r="K2714" i="28"/>
  <c r="L2713" i="28"/>
  <c r="K2713" i="28"/>
  <c r="L2712" i="28"/>
  <c r="K2712" i="28"/>
  <c r="L2711" i="28"/>
  <c r="K2711" i="28"/>
  <c r="L2710" i="28"/>
  <c r="K2710" i="28"/>
  <c r="L2709" i="28"/>
  <c r="K2709" i="28"/>
  <c r="L2708" i="28"/>
  <c r="K2708" i="28"/>
  <c r="L2707" i="28"/>
  <c r="K2707" i="28"/>
  <c r="L2706" i="28"/>
  <c r="K2706" i="28"/>
  <c r="L2705" i="28"/>
  <c r="K2705" i="28"/>
  <c r="L2704" i="28"/>
  <c r="K2704" i="28"/>
  <c r="L2703" i="28"/>
  <c r="K2703" i="28"/>
  <c r="L2702" i="28"/>
  <c r="K2702" i="28"/>
  <c r="L2701" i="28"/>
  <c r="K2701" i="28"/>
  <c r="L2700" i="28"/>
  <c r="K2700" i="28"/>
  <c r="L2699" i="28"/>
  <c r="K2699" i="28"/>
  <c r="L2698" i="28"/>
  <c r="K2698" i="28"/>
  <c r="L2697" i="28"/>
  <c r="K2697" i="28"/>
  <c r="L2696" i="28"/>
  <c r="K2696" i="28"/>
  <c r="L2695" i="28"/>
  <c r="K2695" i="28"/>
  <c r="L2694" i="28"/>
  <c r="K2694" i="28"/>
  <c r="L2693" i="28"/>
  <c r="K2693" i="28"/>
  <c r="L2692" i="28"/>
  <c r="K2692" i="28"/>
  <c r="L2691" i="28"/>
  <c r="K2691" i="28"/>
  <c r="L2690" i="28"/>
  <c r="K2690" i="28"/>
  <c r="L2689" i="28"/>
  <c r="K2689" i="28"/>
  <c r="L2688" i="28"/>
  <c r="K2688" i="28"/>
  <c r="L2687" i="28"/>
  <c r="K2687" i="28"/>
  <c r="L2686" i="28"/>
  <c r="K2686" i="28"/>
  <c r="L2685" i="28"/>
  <c r="K2685" i="28"/>
  <c r="L2684" i="28"/>
  <c r="K2684" i="28"/>
  <c r="L2683" i="28"/>
  <c r="K2683" i="28"/>
  <c r="L2682" i="28"/>
  <c r="K2682" i="28"/>
  <c r="L2681" i="28"/>
  <c r="K2681" i="28"/>
  <c r="L2680" i="28"/>
  <c r="K2680" i="28"/>
  <c r="L2679" i="28"/>
  <c r="K2679" i="28"/>
  <c r="L2678" i="28"/>
  <c r="K2678" i="28"/>
  <c r="L2677" i="28"/>
  <c r="K2677" i="28"/>
  <c r="L2676" i="28"/>
  <c r="K2676" i="28"/>
  <c r="L2675" i="28"/>
  <c r="K2675" i="28"/>
  <c r="L2674" i="28"/>
  <c r="K2674" i="28"/>
  <c r="L2673" i="28"/>
  <c r="K2673" i="28"/>
  <c r="L2672" i="28"/>
  <c r="K2672" i="28"/>
  <c r="L2671" i="28"/>
  <c r="K2671" i="28"/>
  <c r="L2670" i="28"/>
  <c r="K2670" i="28"/>
  <c r="L2669" i="28"/>
  <c r="K2669" i="28"/>
  <c r="L2668" i="28"/>
  <c r="K2668" i="28"/>
  <c r="L2667" i="28"/>
  <c r="K2667" i="28"/>
  <c r="L2666" i="28"/>
  <c r="K2666" i="28"/>
  <c r="L2665" i="28"/>
  <c r="K2665" i="28"/>
  <c r="L2664" i="28"/>
  <c r="K2664" i="28"/>
  <c r="L2663" i="28"/>
  <c r="K2663" i="28"/>
  <c r="L2662" i="28"/>
  <c r="K2662" i="28"/>
  <c r="L2661" i="28"/>
  <c r="K2661" i="28"/>
  <c r="L2660" i="28"/>
  <c r="K2660" i="28"/>
  <c r="L2659" i="28"/>
  <c r="K2659" i="28"/>
  <c r="L2658" i="28"/>
  <c r="K2658" i="28"/>
  <c r="L2657" i="28"/>
  <c r="K2657" i="28"/>
  <c r="L2656" i="28"/>
  <c r="K2656" i="28"/>
  <c r="L2655" i="28"/>
  <c r="K2655" i="28"/>
  <c r="L2654" i="28"/>
  <c r="K2654" i="28"/>
  <c r="L2653" i="28"/>
  <c r="K2653" i="28"/>
  <c r="L2652" i="28"/>
  <c r="K2652" i="28"/>
  <c r="L2651" i="28"/>
  <c r="K2651" i="28"/>
  <c r="L2650" i="28"/>
  <c r="K2650" i="28"/>
  <c r="L2649" i="28"/>
  <c r="K2649" i="28"/>
  <c r="L2648" i="28"/>
  <c r="K2648" i="28"/>
  <c r="L2647" i="28"/>
  <c r="K2647" i="28"/>
  <c r="L2646" i="28"/>
  <c r="K2646" i="28"/>
  <c r="L2645" i="28"/>
  <c r="K2645" i="28"/>
  <c r="L2644" i="28"/>
  <c r="K2644" i="28"/>
  <c r="L2643" i="28"/>
  <c r="K2643" i="28"/>
  <c r="L2642" i="28"/>
  <c r="K2642" i="28"/>
  <c r="L2641" i="28"/>
  <c r="K2641" i="28"/>
  <c r="L2640" i="28"/>
  <c r="K2640" i="28"/>
  <c r="L2639" i="28"/>
  <c r="K2639" i="28"/>
  <c r="L2638" i="28"/>
  <c r="K2638" i="28"/>
  <c r="L2637" i="28"/>
  <c r="K2637" i="28"/>
  <c r="L2636" i="28"/>
  <c r="K2636" i="28"/>
  <c r="L2635" i="28"/>
  <c r="K2635" i="28"/>
  <c r="L2634" i="28"/>
  <c r="K2634" i="28"/>
  <c r="L2633" i="28"/>
  <c r="K2633" i="28"/>
  <c r="L2632" i="28"/>
  <c r="K2632" i="28"/>
  <c r="L2631" i="28"/>
  <c r="K2631" i="28"/>
  <c r="L2630" i="28"/>
  <c r="K2630" i="28"/>
  <c r="L2629" i="28"/>
  <c r="K2629" i="28"/>
  <c r="L2628" i="28"/>
  <c r="K2628" i="28"/>
  <c r="L2627" i="28"/>
  <c r="K2627" i="28"/>
  <c r="L2626" i="28"/>
  <c r="K2626" i="28"/>
  <c r="L2625" i="28"/>
  <c r="K2625" i="28"/>
  <c r="L2624" i="28"/>
  <c r="K2624" i="28"/>
  <c r="L2623" i="28"/>
  <c r="K2623" i="28"/>
  <c r="L2622" i="28"/>
  <c r="K2622" i="28"/>
  <c r="L2621" i="28"/>
  <c r="K2621" i="28"/>
  <c r="L2620" i="28"/>
  <c r="K2620" i="28"/>
  <c r="L2619" i="28"/>
  <c r="K2619" i="28"/>
  <c r="L2618" i="28"/>
  <c r="K2618" i="28"/>
  <c r="L2617" i="28"/>
  <c r="K2617" i="28"/>
  <c r="L2616" i="28"/>
  <c r="K2616" i="28"/>
  <c r="L2615" i="28"/>
  <c r="K2615" i="28"/>
  <c r="L2614" i="28"/>
  <c r="K2614" i="28"/>
  <c r="L2613" i="28"/>
  <c r="K2613" i="28"/>
  <c r="L2612" i="28"/>
  <c r="K2612" i="28"/>
  <c r="L2611" i="28"/>
  <c r="K2611" i="28"/>
  <c r="L2610" i="28"/>
  <c r="K2610" i="28"/>
  <c r="L2609" i="28"/>
  <c r="K2609" i="28"/>
  <c r="L2608" i="28"/>
  <c r="K2608" i="28"/>
  <c r="L2607" i="28"/>
  <c r="K2607" i="28"/>
  <c r="L2606" i="28"/>
  <c r="K2606" i="28"/>
  <c r="L2605" i="28"/>
  <c r="K2605" i="28"/>
  <c r="L2604" i="28"/>
  <c r="K2604" i="28"/>
  <c r="L2603" i="28"/>
  <c r="K2603" i="28"/>
  <c r="L2602" i="28"/>
  <c r="K2602" i="28"/>
  <c r="L2601" i="28"/>
  <c r="K2601" i="28"/>
  <c r="L2600" i="28"/>
  <c r="K2600" i="28"/>
  <c r="L2599" i="28"/>
  <c r="K2599" i="28"/>
  <c r="L2598" i="28"/>
  <c r="K2598" i="28"/>
  <c r="L2597" i="28"/>
  <c r="K2597" i="28"/>
  <c r="L2596" i="28"/>
  <c r="K2596" i="28"/>
  <c r="L2595" i="28"/>
  <c r="K2595" i="28"/>
  <c r="L2594" i="28"/>
  <c r="K2594" i="28"/>
  <c r="L2593" i="28"/>
  <c r="K2593" i="28"/>
  <c r="L2592" i="28"/>
  <c r="K2592" i="28"/>
  <c r="L2591" i="28"/>
  <c r="K2591" i="28"/>
  <c r="L2590" i="28"/>
  <c r="K2590" i="28"/>
  <c r="L2589" i="28"/>
  <c r="K2589" i="28"/>
  <c r="L2588" i="28"/>
  <c r="K2588" i="28"/>
  <c r="L2587" i="28"/>
  <c r="K2587" i="28"/>
  <c r="L2586" i="28"/>
  <c r="K2586" i="28"/>
  <c r="L2585" i="28"/>
  <c r="K2585" i="28"/>
  <c r="L2584" i="28"/>
  <c r="K2584" i="28"/>
  <c r="L2583" i="28"/>
  <c r="K2583" i="28"/>
  <c r="L2582" i="28"/>
  <c r="K2582" i="28"/>
  <c r="L2581" i="28"/>
  <c r="K2581" i="28"/>
  <c r="L2580" i="28"/>
  <c r="K2580" i="28"/>
  <c r="L2579" i="28"/>
  <c r="K2579" i="28"/>
  <c r="L2578" i="28"/>
  <c r="K2578" i="28"/>
  <c r="L2577" i="28"/>
  <c r="K2577" i="28"/>
  <c r="L2576" i="28"/>
  <c r="K2576" i="28"/>
  <c r="L2575" i="28"/>
  <c r="K2575" i="28"/>
  <c r="L2574" i="28"/>
  <c r="K2574" i="28"/>
  <c r="L2573" i="28"/>
  <c r="K2573" i="28"/>
  <c r="L2572" i="28"/>
  <c r="K2572" i="28"/>
  <c r="L2571" i="28"/>
  <c r="K2571" i="28"/>
  <c r="L2570" i="28"/>
  <c r="K2570" i="28"/>
  <c r="L2569" i="28"/>
  <c r="K2569" i="28"/>
  <c r="L2568" i="28"/>
  <c r="K2568" i="28"/>
  <c r="L2567" i="28"/>
  <c r="K2567" i="28"/>
  <c r="L2566" i="28"/>
  <c r="K2566" i="28"/>
  <c r="L2565" i="28"/>
  <c r="K2565" i="28"/>
  <c r="L2564" i="28"/>
  <c r="K2564" i="28"/>
  <c r="L2563" i="28"/>
  <c r="K2563" i="28"/>
  <c r="L2562" i="28"/>
  <c r="K2562" i="28"/>
  <c r="L2561" i="28"/>
  <c r="K2561" i="28"/>
  <c r="L2560" i="28"/>
  <c r="K2560" i="28"/>
  <c r="L2559" i="28"/>
  <c r="K2559" i="28"/>
  <c r="L2558" i="28"/>
  <c r="K2558" i="28"/>
  <c r="L2557" i="28"/>
  <c r="K2557" i="28"/>
  <c r="L2556" i="28"/>
  <c r="K2556" i="28"/>
  <c r="L2555" i="28"/>
  <c r="K2555" i="28"/>
  <c r="L2554" i="28"/>
  <c r="K2554" i="28"/>
  <c r="L2553" i="28"/>
  <c r="K2553" i="28"/>
  <c r="L2552" i="28"/>
  <c r="K2552" i="28"/>
  <c r="L2551" i="28"/>
  <c r="K2551" i="28"/>
  <c r="L2550" i="28"/>
  <c r="K2550" i="28"/>
  <c r="L2549" i="28"/>
  <c r="K2549" i="28"/>
  <c r="L2548" i="28"/>
  <c r="K2548" i="28"/>
  <c r="L2547" i="28"/>
  <c r="K2547" i="28"/>
  <c r="L2546" i="28"/>
  <c r="K2546" i="28"/>
  <c r="L2545" i="28"/>
  <c r="K2545" i="28"/>
  <c r="L2544" i="28"/>
  <c r="K2544" i="28"/>
  <c r="L2543" i="28"/>
  <c r="K2543" i="28"/>
  <c r="L2542" i="28"/>
  <c r="K2542" i="28"/>
  <c r="L2541" i="28"/>
  <c r="K2541" i="28"/>
  <c r="L2540" i="28"/>
  <c r="K2540" i="28"/>
  <c r="L2539" i="28"/>
  <c r="K2539" i="28"/>
  <c r="L2538" i="28"/>
  <c r="K2538" i="28"/>
  <c r="L2537" i="28"/>
  <c r="K2537" i="28"/>
  <c r="L2536" i="28"/>
  <c r="K2536" i="28"/>
  <c r="L2535" i="28"/>
  <c r="K2535" i="28"/>
  <c r="L2534" i="28"/>
  <c r="K2534" i="28"/>
  <c r="L2533" i="28"/>
  <c r="K2533" i="28"/>
  <c r="L2532" i="28"/>
  <c r="K2532" i="28"/>
  <c r="L2531" i="28"/>
  <c r="K2531" i="28"/>
  <c r="L2530" i="28"/>
  <c r="K2530" i="28"/>
  <c r="L2529" i="28"/>
  <c r="K2529" i="28"/>
  <c r="L2528" i="28"/>
  <c r="K2528" i="28"/>
  <c r="L2527" i="28"/>
  <c r="K2527" i="28"/>
  <c r="L2526" i="28"/>
  <c r="K2526" i="28"/>
  <c r="L2525" i="28"/>
  <c r="K2525" i="28"/>
  <c r="L2524" i="28"/>
  <c r="K2524" i="28"/>
  <c r="L2523" i="28"/>
  <c r="K2523" i="28"/>
  <c r="L2522" i="28"/>
  <c r="K2522" i="28"/>
  <c r="L2521" i="28"/>
  <c r="K2521" i="28"/>
  <c r="L2520" i="28"/>
  <c r="K2520" i="28"/>
  <c r="L2519" i="28"/>
  <c r="K2519" i="28"/>
  <c r="L2518" i="28"/>
  <c r="K2518" i="28"/>
  <c r="L2517" i="28"/>
  <c r="K2517" i="28"/>
  <c r="L2516" i="28"/>
  <c r="K2516" i="28"/>
  <c r="L2515" i="28"/>
  <c r="K2515" i="28"/>
  <c r="L2514" i="28"/>
  <c r="K2514" i="28"/>
  <c r="L2513" i="28"/>
  <c r="K2513" i="28"/>
  <c r="L2512" i="28"/>
  <c r="K2512" i="28"/>
  <c r="L2511" i="28"/>
  <c r="K2511" i="28"/>
  <c r="L2510" i="28"/>
  <c r="K2510" i="28"/>
  <c r="L2509" i="28"/>
  <c r="K2509" i="28"/>
  <c r="L2508" i="28"/>
  <c r="K2508" i="28"/>
  <c r="L2507" i="28"/>
  <c r="K2507" i="28"/>
  <c r="L2506" i="28"/>
  <c r="K2506" i="28"/>
  <c r="L2505" i="28"/>
  <c r="K2505" i="28"/>
  <c r="L2504" i="28"/>
  <c r="K2504" i="28"/>
  <c r="L2503" i="28"/>
  <c r="K2503" i="28"/>
  <c r="L2502" i="28"/>
  <c r="K2502" i="28"/>
  <c r="L2501" i="28"/>
  <c r="K2501" i="28"/>
  <c r="L2500" i="28"/>
  <c r="K2500" i="28"/>
  <c r="L2499" i="28"/>
  <c r="K2499" i="28"/>
  <c r="L2498" i="28"/>
  <c r="K2498" i="28"/>
  <c r="L2497" i="28"/>
  <c r="K2497" i="28"/>
  <c r="L2496" i="28"/>
  <c r="K2496" i="28"/>
  <c r="L2495" i="28"/>
  <c r="K2495" i="28"/>
  <c r="L2494" i="28"/>
  <c r="K2494" i="28"/>
  <c r="L2493" i="28"/>
  <c r="K2493" i="28"/>
  <c r="L2492" i="28"/>
  <c r="K2492" i="28"/>
  <c r="L2491" i="28"/>
  <c r="K2491" i="28"/>
  <c r="L2490" i="28"/>
  <c r="K2490" i="28"/>
  <c r="L2489" i="28"/>
  <c r="K2489" i="28"/>
  <c r="L2488" i="28"/>
  <c r="K2488" i="28"/>
  <c r="L2487" i="28"/>
  <c r="K2487" i="28"/>
  <c r="L2486" i="28"/>
  <c r="K2486" i="28"/>
  <c r="L2485" i="28"/>
  <c r="K2485" i="28"/>
  <c r="L2484" i="28"/>
  <c r="K2484" i="28"/>
  <c r="L2483" i="28"/>
  <c r="K2483" i="28"/>
  <c r="L2482" i="28"/>
  <c r="K2482" i="28"/>
  <c r="L2481" i="28"/>
  <c r="K2481" i="28"/>
  <c r="L2480" i="28"/>
  <c r="K2480" i="28"/>
  <c r="L2479" i="28"/>
  <c r="K2479" i="28"/>
  <c r="L2478" i="28"/>
  <c r="K2478" i="28"/>
  <c r="L2477" i="28"/>
  <c r="K2477" i="28"/>
  <c r="L2476" i="28"/>
  <c r="K2476" i="28"/>
  <c r="L2475" i="28"/>
  <c r="K2475" i="28"/>
  <c r="L2474" i="28"/>
  <c r="K2474" i="28"/>
  <c r="L2473" i="28"/>
  <c r="K2473" i="28"/>
  <c r="L2472" i="28"/>
  <c r="K2472" i="28"/>
  <c r="L2471" i="28"/>
  <c r="K2471" i="28"/>
  <c r="L2470" i="28"/>
  <c r="K2470" i="28"/>
  <c r="L2469" i="28"/>
  <c r="K2469" i="28"/>
  <c r="L2468" i="28"/>
  <c r="K2468" i="28"/>
  <c r="L2467" i="28"/>
  <c r="K2467" i="28"/>
  <c r="L2466" i="28"/>
  <c r="K2466" i="28"/>
  <c r="L2465" i="28"/>
  <c r="K2465" i="28"/>
  <c r="L2464" i="28"/>
  <c r="K2464" i="28"/>
  <c r="L2463" i="28"/>
  <c r="K2463" i="28"/>
  <c r="L2462" i="28"/>
  <c r="K2462" i="28"/>
  <c r="L2461" i="28"/>
  <c r="K2461" i="28"/>
  <c r="L2460" i="28"/>
  <c r="K2460" i="28"/>
  <c r="L2459" i="28"/>
  <c r="K2459" i="28"/>
  <c r="L2458" i="28"/>
  <c r="K2458" i="28"/>
  <c r="L2457" i="28"/>
  <c r="K2457" i="28"/>
  <c r="L2456" i="28"/>
  <c r="K2456" i="28"/>
  <c r="L2455" i="28"/>
  <c r="K2455" i="28"/>
  <c r="L2454" i="28"/>
  <c r="K2454" i="28"/>
  <c r="L2453" i="28"/>
  <c r="K2453" i="28"/>
  <c r="L2452" i="28"/>
  <c r="K2452" i="28"/>
  <c r="L2451" i="28"/>
  <c r="K2451" i="28"/>
  <c r="L2450" i="28"/>
  <c r="K2450" i="28"/>
  <c r="L2449" i="28"/>
  <c r="K2449" i="28"/>
  <c r="L2448" i="28"/>
  <c r="K2448" i="28"/>
  <c r="L2447" i="28"/>
  <c r="K2447" i="28"/>
  <c r="L2446" i="28"/>
  <c r="K2446" i="28"/>
  <c r="L2445" i="28"/>
  <c r="K2445" i="28"/>
  <c r="L2444" i="28"/>
  <c r="K2444" i="28"/>
  <c r="L2443" i="28"/>
  <c r="K2443" i="28"/>
  <c r="L2442" i="28"/>
  <c r="K2442" i="28"/>
  <c r="L2441" i="28"/>
  <c r="K2441" i="28"/>
  <c r="I2441" i="28"/>
  <c r="L2440" i="28"/>
  <c r="K2440" i="28"/>
  <c r="I2440" i="28"/>
  <c r="L2439" i="28"/>
  <c r="K2439" i="28"/>
  <c r="I2439" i="28"/>
  <c r="L2438" i="28"/>
  <c r="K2438" i="28"/>
  <c r="I2438" i="28"/>
  <c r="L2437" i="28"/>
  <c r="K2437" i="28"/>
  <c r="I2437" i="28"/>
  <c r="L2436" i="28"/>
  <c r="K2436" i="28"/>
  <c r="I2436" i="28"/>
  <c r="L2435" i="28"/>
  <c r="K2435" i="28"/>
  <c r="I2435" i="28"/>
  <c r="L2434" i="28"/>
  <c r="K2434" i="28"/>
  <c r="I2434" i="28"/>
  <c r="L2433" i="28"/>
  <c r="K2433" i="28"/>
  <c r="I2433" i="28"/>
  <c r="L2432" i="28"/>
  <c r="K2432" i="28"/>
  <c r="I2432" i="28"/>
  <c r="L2431" i="28"/>
  <c r="K2431" i="28"/>
  <c r="I2431" i="28"/>
  <c r="L2430" i="28"/>
  <c r="K2430" i="28"/>
  <c r="I2430" i="28"/>
  <c r="L2429" i="28"/>
  <c r="K2429" i="28"/>
  <c r="I2429" i="28"/>
  <c r="L2428" i="28"/>
  <c r="K2428" i="28"/>
  <c r="I2428" i="28"/>
  <c r="L2427" i="28"/>
  <c r="K2427" i="28"/>
  <c r="I2427" i="28"/>
  <c r="L2426" i="28"/>
  <c r="K2426" i="28"/>
  <c r="I2426" i="28"/>
  <c r="L2425" i="28"/>
  <c r="K2425" i="28"/>
  <c r="I2425" i="28"/>
  <c r="L2424" i="28"/>
  <c r="K2424" i="28"/>
  <c r="I2424" i="28"/>
  <c r="L2423" i="28"/>
  <c r="K2423" i="28"/>
  <c r="I2423" i="28"/>
  <c r="L2422" i="28"/>
  <c r="K2422" i="28"/>
  <c r="I2422" i="28"/>
  <c r="L2421" i="28"/>
  <c r="K2421" i="28"/>
  <c r="I2421" i="28"/>
  <c r="L2420" i="28"/>
  <c r="K2420" i="28"/>
  <c r="I2420" i="28"/>
  <c r="L2419" i="28"/>
  <c r="K2419" i="28"/>
  <c r="I2419" i="28"/>
  <c r="L2418" i="28"/>
  <c r="K2418" i="28"/>
  <c r="I2418" i="28"/>
  <c r="L2417" i="28"/>
  <c r="K2417" i="28"/>
  <c r="I2417" i="28"/>
  <c r="L2416" i="28"/>
  <c r="K2416" i="28"/>
  <c r="I2416" i="28"/>
  <c r="L2415" i="28"/>
  <c r="K2415" i="28"/>
  <c r="I2415" i="28"/>
  <c r="L2414" i="28"/>
  <c r="K2414" i="28"/>
  <c r="I2414" i="28"/>
  <c r="L2413" i="28"/>
  <c r="K2413" i="28"/>
  <c r="I2413" i="28"/>
  <c r="L2412" i="28"/>
  <c r="K2412" i="28"/>
  <c r="I2412" i="28"/>
  <c r="L2411" i="28"/>
  <c r="K2411" i="28"/>
  <c r="I2411" i="28"/>
  <c r="L2410" i="28"/>
  <c r="K2410" i="28"/>
  <c r="I2410" i="28"/>
  <c r="L2409" i="28"/>
  <c r="K2409" i="28"/>
  <c r="I2409" i="28"/>
  <c r="L2408" i="28"/>
  <c r="K2408" i="28"/>
  <c r="I2408" i="28"/>
  <c r="L2407" i="28"/>
  <c r="K2407" i="28"/>
  <c r="I2407" i="28"/>
  <c r="L2406" i="28"/>
  <c r="K2406" i="28"/>
  <c r="I2406" i="28"/>
  <c r="L2405" i="28"/>
  <c r="K2405" i="28"/>
  <c r="I2405" i="28"/>
  <c r="L2404" i="28"/>
  <c r="K2404" i="28"/>
  <c r="I2404" i="28"/>
  <c r="L2403" i="28"/>
  <c r="K2403" i="28"/>
  <c r="I2403" i="28"/>
  <c r="L2402" i="28"/>
  <c r="K2402" i="28"/>
  <c r="I2402" i="28"/>
  <c r="L2401" i="28"/>
  <c r="K2401" i="28"/>
  <c r="I2401" i="28"/>
  <c r="L2400" i="28"/>
  <c r="K2400" i="28"/>
  <c r="I2400" i="28"/>
  <c r="L2399" i="28"/>
  <c r="K2399" i="28"/>
  <c r="I2399" i="28"/>
  <c r="L2398" i="28"/>
  <c r="K2398" i="28"/>
  <c r="I2398" i="28"/>
  <c r="L2397" i="28"/>
  <c r="K2397" i="28"/>
  <c r="I2397" i="28"/>
  <c r="L2396" i="28"/>
  <c r="K2396" i="28"/>
  <c r="I2396" i="28"/>
  <c r="L2395" i="28"/>
  <c r="K2395" i="28"/>
  <c r="I2395" i="28"/>
  <c r="L2394" i="28"/>
  <c r="K2394" i="28"/>
  <c r="I2394" i="28"/>
  <c r="L2393" i="28"/>
  <c r="K2393" i="28"/>
  <c r="I2393" i="28"/>
  <c r="L2392" i="28"/>
  <c r="K2392" i="28"/>
  <c r="I2392" i="28"/>
  <c r="L2391" i="28"/>
  <c r="K2391" i="28"/>
  <c r="I2391" i="28"/>
  <c r="L2390" i="28"/>
  <c r="K2390" i="28"/>
  <c r="I2390" i="28"/>
  <c r="L2389" i="28"/>
  <c r="K2389" i="28"/>
  <c r="I2389" i="28"/>
  <c r="L2388" i="28"/>
  <c r="K2388" i="28"/>
  <c r="I2388" i="28"/>
  <c r="L2387" i="28"/>
  <c r="K2387" i="28"/>
  <c r="I2387" i="28"/>
  <c r="L2386" i="28"/>
  <c r="K2386" i="28"/>
  <c r="I2386" i="28"/>
  <c r="L2385" i="28"/>
  <c r="K2385" i="28"/>
  <c r="I2385" i="28"/>
  <c r="L2384" i="28"/>
  <c r="K2384" i="28"/>
  <c r="I2384" i="28"/>
  <c r="L2383" i="28"/>
  <c r="K2383" i="28"/>
  <c r="I2383" i="28"/>
  <c r="L2382" i="28"/>
  <c r="K2382" i="28"/>
  <c r="I2382" i="28"/>
  <c r="L2381" i="28"/>
  <c r="K2381" i="28"/>
  <c r="I2381" i="28"/>
  <c r="L2380" i="28"/>
  <c r="K2380" i="28"/>
  <c r="I2380" i="28"/>
  <c r="L2379" i="28"/>
  <c r="K2379" i="28"/>
  <c r="I2379" i="28"/>
  <c r="L2378" i="28"/>
  <c r="K2378" i="28"/>
  <c r="I2378" i="28"/>
  <c r="L2377" i="28"/>
  <c r="K2377" i="28"/>
  <c r="I2377" i="28"/>
  <c r="L2376" i="28"/>
  <c r="K2376" i="28"/>
  <c r="I2376" i="28"/>
  <c r="L2375" i="28"/>
  <c r="K2375" i="28"/>
  <c r="I2375" i="28"/>
  <c r="L2374" i="28"/>
  <c r="K2374" i="28"/>
  <c r="I2374" i="28"/>
  <c r="L2373" i="28"/>
  <c r="K2373" i="28"/>
  <c r="I2373" i="28"/>
  <c r="L2372" i="28"/>
  <c r="K2372" i="28"/>
  <c r="I2372" i="28"/>
  <c r="L2371" i="28"/>
  <c r="K2371" i="28"/>
  <c r="I2371" i="28"/>
  <c r="L2370" i="28"/>
  <c r="K2370" i="28"/>
  <c r="I2370" i="28"/>
  <c r="L2369" i="28"/>
  <c r="K2369" i="28"/>
  <c r="I2369" i="28"/>
  <c r="L2368" i="28"/>
  <c r="K2368" i="28"/>
  <c r="I2368" i="28"/>
  <c r="L2367" i="28"/>
  <c r="K2367" i="28"/>
  <c r="I2367" i="28"/>
  <c r="L2366" i="28"/>
  <c r="K2366" i="28"/>
  <c r="I2366" i="28"/>
  <c r="L2365" i="28"/>
  <c r="K2365" i="28"/>
  <c r="I2365" i="28"/>
  <c r="L2364" i="28"/>
  <c r="K2364" i="28"/>
  <c r="I2364" i="28"/>
  <c r="L2363" i="28"/>
  <c r="K2363" i="28"/>
  <c r="I2363" i="28"/>
  <c r="L2362" i="28"/>
  <c r="K2362" i="28"/>
  <c r="I2362" i="28"/>
  <c r="L2361" i="28"/>
  <c r="K2361" i="28"/>
  <c r="I2361" i="28"/>
  <c r="L2360" i="28"/>
  <c r="K2360" i="28"/>
  <c r="I2360" i="28"/>
  <c r="L2359" i="28"/>
  <c r="K2359" i="28"/>
  <c r="I2359" i="28"/>
  <c r="L2358" i="28"/>
  <c r="K2358" i="28"/>
  <c r="I2358" i="28"/>
  <c r="L2357" i="28"/>
  <c r="K2357" i="28"/>
  <c r="I2357" i="28"/>
  <c r="L2356" i="28"/>
  <c r="K2356" i="28"/>
  <c r="I2356" i="28"/>
  <c r="L2355" i="28"/>
  <c r="K2355" i="28"/>
  <c r="I2355" i="28"/>
  <c r="L2354" i="28"/>
  <c r="K2354" i="28"/>
  <c r="I2354" i="28"/>
  <c r="L2353" i="28"/>
  <c r="K2353" i="28"/>
  <c r="I2353" i="28"/>
  <c r="L2352" i="28"/>
  <c r="K2352" i="28"/>
  <c r="I2352" i="28"/>
  <c r="L2351" i="28"/>
  <c r="K2351" i="28"/>
  <c r="I2351" i="28"/>
  <c r="L2350" i="28"/>
  <c r="K2350" i="28"/>
  <c r="I2350" i="28"/>
  <c r="L2349" i="28"/>
  <c r="K2349" i="28"/>
  <c r="I2349" i="28"/>
  <c r="L2348" i="28"/>
  <c r="K2348" i="28"/>
  <c r="I2348" i="28"/>
  <c r="L2347" i="28"/>
  <c r="K2347" i="28"/>
  <c r="I2347" i="28"/>
  <c r="L2346" i="28"/>
  <c r="K2346" i="28"/>
  <c r="I2346" i="28"/>
  <c r="L2345" i="28"/>
  <c r="K2345" i="28"/>
  <c r="I2345" i="28"/>
  <c r="L2344" i="28"/>
  <c r="K2344" i="28"/>
  <c r="I2344" i="28"/>
  <c r="L2343" i="28"/>
  <c r="K2343" i="28"/>
  <c r="I2343" i="28"/>
  <c r="L2342" i="28"/>
  <c r="K2342" i="28"/>
  <c r="I2342" i="28"/>
  <c r="L2341" i="28"/>
  <c r="K2341" i="28"/>
  <c r="I2341" i="28"/>
  <c r="L2340" i="28"/>
  <c r="K2340" i="28"/>
  <c r="I2340" i="28"/>
  <c r="L2339" i="28"/>
  <c r="K2339" i="28"/>
  <c r="I2339" i="28"/>
  <c r="L2338" i="28"/>
  <c r="K2338" i="28"/>
  <c r="I2338" i="28"/>
  <c r="L2337" i="28"/>
  <c r="K2337" i="28"/>
  <c r="I2337" i="28"/>
  <c r="L2336" i="28"/>
  <c r="K2336" i="28"/>
  <c r="I2336" i="28"/>
  <c r="L2335" i="28"/>
  <c r="K2335" i="28"/>
  <c r="I2335" i="28"/>
  <c r="L2334" i="28"/>
  <c r="K2334" i="28"/>
  <c r="I2334" i="28"/>
  <c r="L2333" i="28"/>
  <c r="K2333" i="28"/>
  <c r="I2333" i="28"/>
  <c r="L2332" i="28"/>
  <c r="K2332" i="28"/>
  <c r="I2332" i="28"/>
  <c r="L2331" i="28"/>
  <c r="K2331" i="28"/>
  <c r="I2331" i="28"/>
  <c r="L2330" i="28"/>
  <c r="K2330" i="28"/>
  <c r="I2330" i="28"/>
  <c r="L2329" i="28"/>
  <c r="K2329" i="28"/>
  <c r="I2329" i="28"/>
  <c r="L2328" i="28"/>
  <c r="K2328" i="28"/>
  <c r="I2328" i="28"/>
  <c r="L2327" i="28"/>
  <c r="K2327" i="28"/>
  <c r="I2327" i="28"/>
  <c r="L2326" i="28"/>
  <c r="K2326" i="28"/>
  <c r="I2326" i="28"/>
  <c r="L2325" i="28"/>
  <c r="K2325" i="28"/>
  <c r="I2325" i="28"/>
  <c r="L2324" i="28"/>
  <c r="K2324" i="28"/>
  <c r="I2324" i="28"/>
  <c r="L2323" i="28"/>
  <c r="K2323" i="28"/>
  <c r="I2323" i="28"/>
  <c r="L2322" i="28"/>
  <c r="K2322" i="28"/>
  <c r="I2322" i="28"/>
  <c r="L2321" i="28"/>
  <c r="K2321" i="28"/>
  <c r="I2321" i="28"/>
  <c r="L2320" i="28"/>
  <c r="K2320" i="28"/>
  <c r="I2320" i="28"/>
  <c r="L2319" i="28"/>
  <c r="K2319" i="28"/>
  <c r="I2319" i="28"/>
  <c r="L2318" i="28"/>
  <c r="K2318" i="28"/>
  <c r="I2318" i="28"/>
  <c r="L2317" i="28"/>
  <c r="K2317" i="28"/>
  <c r="I2317" i="28"/>
  <c r="L2316" i="28"/>
  <c r="K2316" i="28"/>
  <c r="I2316" i="28"/>
  <c r="L2315" i="28"/>
  <c r="K2315" i="28"/>
  <c r="I2315" i="28"/>
  <c r="L2314" i="28"/>
  <c r="K2314" i="28"/>
  <c r="I2314" i="28"/>
  <c r="L2313" i="28"/>
  <c r="K2313" i="28"/>
  <c r="I2313" i="28"/>
  <c r="L2312" i="28"/>
  <c r="K2312" i="28"/>
  <c r="I2312" i="28"/>
  <c r="L2311" i="28"/>
  <c r="K2311" i="28"/>
  <c r="I2311" i="28"/>
  <c r="L2310" i="28"/>
  <c r="K2310" i="28"/>
  <c r="I2310" i="28"/>
  <c r="L2309" i="28"/>
  <c r="K2309" i="28"/>
  <c r="I2309" i="28"/>
  <c r="L2308" i="28"/>
  <c r="K2308" i="28"/>
  <c r="I2308" i="28"/>
  <c r="L2307" i="28"/>
  <c r="K2307" i="28"/>
  <c r="I2307" i="28"/>
  <c r="L2306" i="28"/>
  <c r="K2306" i="28"/>
  <c r="I2306" i="28"/>
  <c r="L2305" i="28"/>
  <c r="K2305" i="28"/>
  <c r="I2305" i="28"/>
  <c r="L2304" i="28"/>
  <c r="K2304" i="28"/>
  <c r="I2304" i="28"/>
  <c r="L2303" i="28"/>
  <c r="K2303" i="28"/>
  <c r="I2303" i="28"/>
  <c r="L2302" i="28"/>
  <c r="K2302" i="28"/>
  <c r="I2302" i="28"/>
  <c r="L2301" i="28"/>
  <c r="K2301" i="28"/>
  <c r="I2301" i="28"/>
  <c r="L2300" i="28"/>
  <c r="K2300" i="28"/>
  <c r="I2300" i="28"/>
  <c r="L2299" i="28"/>
  <c r="K2299" i="28"/>
  <c r="I2299" i="28"/>
  <c r="L2298" i="28"/>
  <c r="K2298" i="28"/>
  <c r="I2298" i="28"/>
  <c r="L2297" i="28"/>
  <c r="K2297" i="28"/>
  <c r="I2297" i="28"/>
  <c r="L2296" i="28"/>
  <c r="K2296" i="28"/>
  <c r="I2296" i="28"/>
  <c r="L2295" i="28"/>
  <c r="K2295" i="28"/>
  <c r="I2295" i="28"/>
  <c r="L2294" i="28"/>
  <c r="K2294" i="28"/>
  <c r="I2294" i="28"/>
  <c r="L2293" i="28"/>
  <c r="K2293" i="28"/>
  <c r="I2293" i="28"/>
  <c r="L2292" i="28"/>
  <c r="K2292" i="28"/>
  <c r="I2292" i="28"/>
  <c r="L2291" i="28"/>
  <c r="K2291" i="28"/>
  <c r="I2291" i="28"/>
  <c r="L2290" i="28"/>
  <c r="K2290" i="28"/>
  <c r="I2290" i="28"/>
  <c r="L2289" i="28"/>
  <c r="K2289" i="28"/>
  <c r="I2289" i="28"/>
  <c r="L2288" i="28"/>
  <c r="K2288" i="28"/>
  <c r="I2288" i="28"/>
  <c r="L2287" i="28"/>
  <c r="K2287" i="28"/>
  <c r="I2287" i="28"/>
  <c r="L2286" i="28"/>
  <c r="K2286" i="28"/>
  <c r="I2286" i="28"/>
  <c r="L2285" i="28"/>
  <c r="K2285" i="28"/>
  <c r="I2285" i="28"/>
  <c r="L2284" i="28"/>
  <c r="K2284" i="28"/>
  <c r="I2284" i="28"/>
  <c r="L2283" i="28"/>
  <c r="K2283" i="28"/>
  <c r="I2283" i="28"/>
  <c r="L2282" i="28"/>
  <c r="K2282" i="28"/>
  <c r="I2282" i="28"/>
  <c r="L2281" i="28"/>
  <c r="K2281" i="28"/>
  <c r="I2281" i="28"/>
  <c r="L2280" i="28"/>
  <c r="K2280" i="28"/>
  <c r="I2280" i="28"/>
  <c r="L2279" i="28"/>
  <c r="K2279" i="28"/>
  <c r="I2279" i="28"/>
  <c r="L2278" i="28"/>
  <c r="K2278" i="28"/>
  <c r="I2278" i="28"/>
  <c r="L2277" i="28"/>
  <c r="K2277" i="28"/>
  <c r="I2277" i="28"/>
  <c r="L2276" i="28"/>
  <c r="K2276" i="28"/>
  <c r="I2276" i="28"/>
  <c r="L2275" i="28"/>
  <c r="K2275" i="28"/>
  <c r="I2275" i="28"/>
  <c r="L2274" i="28"/>
  <c r="K2274" i="28"/>
  <c r="I2274" i="28"/>
  <c r="L2273" i="28"/>
  <c r="K2273" i="28"/>
  <c r="I2273" i="28"/>
  <c r="L2272" i="28"/>
  <c r="K2272" i="28"/>
  <c r="I2272" i="28"/>
  <c r="L2271" i="28"/>
  <c r="K2271" i="28"/>
  <c r="I2271" i="28"/>
  <c r="L2270" i="28"/>
  <c r="K2270" i="28"/>
  <c r="I2270" i="28"/>
  <c r="L2269" i="28"/>
  <c r="K2269" i="28"/>
  <c r="I2269" i="28"/>
  <c r="L2268" i="28"/>
  <c r="K2268" i="28"/>
  <c r="I2268" i="28"/>
  <c r="L2267" i="28"/>
  <c r="K2267" i="28"/>
  <c r="I2267" i="28"/>
  <c r="L2266" i="28"/>
  <c r="K2266" i="28"/>
  <c r="I2266" i="28"/>
  <c r="L2265" i="28"/>
  <c r="K2265" i="28"/>
  <c r="I2265" i="28"/>
  <c r="L2264" i="28"/>
  <c r="K2264" i="28"/>
  <c r="I2264" i="28"/>
  <c r="L2263" i="28"/>
  <c r="K2263" i="28"/>
  <c r="I2263" i="28"/>
  <c r="L2262" i="28"/>
  <c r="K2262" i="28"/>
  <c r="I2262" i="28"/>
  <c r="L2261" i="28"/>
  <c r="K2261" i="28"/>
  <c r="I2261" i="28"/>
  <c r="L2260" i="28"/>
  <c r="K2260" i="28"/>
  <c r="I2260" i="28"/>
  <c r="L2259" i="28"/>
  <c r="K2259" i="28"/>
  <c r="I2259" i="28"/>
  <c r="L2258" i="28"/>
  <c r="K2258" i="28"/>
  <c r="I2258" i="28"/>
  <c r="L2257" i="28"/>
  <c r="K2257" i="28"/>
  <c r="I2257" i="28"/>
  <c r="L2256" i="28"/>
  <c r="K2256" i="28"/>
  <c r="I2256" i="28"/>
  <c r="L2255" i="28"/>
  <c r="K2255" i="28"/>
  <c r="I2255" i="28"/>
  <c r="L2254" i="28"/>
  <c r="K2254" i="28"/>
  <c r="I2254" i="28"/>
  <c r="L2253" i="28"/>
  <c r="K2253" i="28"/>
  <c r="I2253" i="28"/>
  <c r="L2252" i="28"/>
  <c r="K2252" i="28"/>
  <c r="I2252" i="28"/>
  <c r="L2251" i="28"/>
  <c r="K2251" i="28"/>
  <c r="I2251" i="28"/>
  <c r="L2250" i="28"/>
  <c r="K2250" i="28"/>
  <c r="I2250" i="28"/>
  <c r="L2249" i="28"/>
  <c r="K2249" i="28"/>
  <c r="I2249" i="28"/>
  <c r="L2248" i="28"/>
  <c r="K2248" i="28"/>
  <c r="I2248" i="28"/>
  <c r="L2247" i="28"/>
  <c r="K2247" i="28"/>
  <c r="I2247" i="28"/>
  <c r="L2246" i="28"/>
  <c r="K2246" i="28"/>
  <c r="I2246" i="28"/>
  <c r="L2245" i="28"/>
  <c r="K2245" i="28"/>
  <c r="I2245" i="28"/>
  <c r="L2244" i="28"/>
  <c r="K2244" i="28"/>
  <c r="I2244" i="28"/>
  <c r="L2243" i="28"/>
  <c r="K2243" i="28"/>
  <c r="I2243" i="28"/>
  <c r="L2242" i="28"/>
  <c r="K2242" i="28"/>
  <c r="I2242" i="28"/>
  <c r="L2241" i="28"/>
  <c r="K2241" i="28"/>
  <c r="I2241" i="28"/>
  <c r="L2240" i="28"/>
  <c r="K2240" i="28"/>
  <c r="I2240" i="28"/>
  <c r="L2239" i="28"/>
  <c r="K2239" i="28"/>
  <c r="I2239" i="28"/>
  <c r="L2238" i="28"/>
  <c r="K2238" i="28"/>
  <c r="I2238" i="28"/>
  <c r="L2237" i="28"/>
  <c r="K2237" i="28"/>
  <c r="I2237" i="28"/>
  <c r="L2236" i="28"/>
  <c r="K2236" i="28"/>
  <c r="I2236" i="28"/>
  <c r="L2235" i="28"/>
  <c r="K2235" i="28"/>
  <c r="I2235" i="28"/>
  <c r="L2234" i="28"/>
  <c r="K2234" i="28"/>
  <c r="I2234" i="28"/>
  <c r="L2233" i="28"/>
  <c r="K2233" i="28"/>
  <c r="I2233" i="28"/>
  <c r="L2232" i="28"/>
  <c r="K2232" i="28"/>
  <c r="I2232" i="28"/>
  <c r="L2231" i="28"/>
  <c r="K2231" i="28"/>
  <c r="I2231" i="28"/>
  <c r="L2230" i="28"/>
  <c r="K2230" i="28"/>
  <c r="I2230" i="28"/>
  <c r="L2229" i="28"/>
  <c r="K2229" i="28"/>
  <c r="I2229" i="28"/>
  <c r="L2228" i="28"/>
  <c r="K2228" i="28"/>
  <c r="I2228" i="28"/>
  <c r="L2227" i="28"/>
  <c r="K2227" i="28"/>
  <c r="I2227" i="28"/>
  <c r="L2226" i="28"/>
  <c r="K2226" i="28"/>
  <c r="I2226" i="28"/>
  <c r="L2225" i="28"/>
  <c r="K2225" i="28"/>
  <c r="I2225" i="28"/>
  <c r="L2224" i="28"/>
  <c r="K2224" i="28"/>
  <c r="I2224" i="28"/>
  <c r="L2223" i="28"/>
  <c r="K2223" i="28"/>
  <c r="I2223" i="28"/>
  <c r="L2222" i="28"/>
  <c r="K2222" i="28"/>
  <c r="I2222" i="28"/>
  <c r="L2221" i="28"/>
  <c r="K2221" i="28"/>
  <c r="I2221" i="28"/>
  <c r="L2220" i="28"/>
  <c r="K2220" i="28"/>
  <c r="I2220" i="28"/>
  <c r="L2219" i="28"/>
  <c r="K2219" i="28"/>
  <c r="I2219" i="28"/>
  <c r="L2218" i="28"/>
  <c r="K2218" i="28"/>
  <c r="I2218" i="28"/>
  <c r="L2217" i="28"/>
  <c r="K2217" i="28"/>
  <c r="I2217" i="28"/>
  <c r="L2216" i="28"/>
  <c r="K2216" i="28"/>
  <c r="I2216" i="28"/>
  <c r="L2215" i="28"/>
  <c r="K2215" i="28"/>
  <c r="I2215" i="28"/>
  <c r="L2214" i="28"/>
  <c r="K2214" i="28"/>
  <c r="I2214" i="28"/>
  <c r="L2213" i="28"/>
  <c r="K2213" i="28"/>
  <c r="I2213" i="28"/>
  <c r="L2212" i="28"/>
  <c r="K2212" i="28"/>
  <c r="I2212" i="28"/>
  <c r="L2211" i="28"/>
  <c r="K2211" i="28"/>
  <c r="I2211" i="28"/>
  <c r="L2210" i="28"/>
  <c r="K2210" i="28"/>
  <c r="I2210" i="28"/>
  <c r="L2209" i="28"/>
  <c r="K2209" i="28"/>
  <c r="I2209" i="28"/>
  <c r="L2208" i="28"/>
  <c r="K2208" i="28"/>
  <c r="I2208" i="28"/>
  <c r="L2207" i="28"/>
  <c r="K2207" i="28"/>
  <c r="I2207" i="28"/>
  <c r="L2206" i="28"/>
  <c r="K2206" i="28"/>
  <c r="I2206" i="28"/>
  <c r="L2205" i="28"/>
  <c r="K2205" i="28"/>
  <c r="I2205" i="28"/>
  <c r="L2204" i="28"/>
  <c r="K2204" i="28"/>
  <c r="I2204" i="28"/>
  <c r="L2203" i="28"/>
  <c r="K2203" i="28"/>
  <c r="I2203" i="28"/>
  <c r="L2202" i="28"/>
  <c r="K2202" i="28"/>
  <c r="I2202" i="28"/>
  <c r="L2201" i="28"/>
  <c r="K2201" i="28"/>
  <c r="I2201" i="28"/>
  <c r="L2200" i="28"/>
  <c r="K2200" i="28"/>
  <c r="I2200" i="28"/>
  <c r="L2199" i="28"/>
  <c r="K2199" i="28"/>
  <c r="I2199" i="28"/>
  <c r="L2198" i="28"/>
  <c r="K2198" i="28"/>
  <c r="I2198" i="28"/>
  <c r="L2197" i="28"/>
  <c r="K2197" i="28"/>
  <c r="I2197" i="28"/>
  <c r="L2196" i="28"/>
  <c r="K2196" i="28"/>
  <c r="I2196" i="28"/>
  <c r="L2195" i="28"/>
  <c r="K2195" i="28"/>
  <c r="I2195" i="28"/>
  <c r="L2194" i="28"/>
  <c r="K2194" i="28"/>
  <c r="I2194" i="28"/>
  <c r="L2193" i="28"/>
  <c r="K2193" i="28"/>
  <c r="I2193" i="28"/>
  <c r="L2192" i="28"/>
  <c r="K2192" i="28"/>
  <c r="I2192" i="28"/>
  <c r="L2191" i="28"/>
  <c r="K2191" i="28"/>
  <c r="I2191" i="28"/>
  <c r="L2190" i="28"/>
  <c r="K2190" i="28"/>
  <c r="I2190" i="28"/>
  <c r="L2189" i="28"/>
  <c r="K2189" i="28"/>
  <c r="I2189" i="28"/>
  <c r="L2188" i="28"/>
  <c r="K2188" i="28"/>
  <c r="I2188" i="28"/>
  <c r="L2187" i="28"/>
  <c r="K2187" i="28"/>
  <c r="I2187" i="28"/>
  <c r="L2186" i="28"/>
  <c r="K2186" i="28"/>
  <c r="I2186" i="28"/>
  <c r="L2185" i="28"/>
  <c r="K2185" i="28"/>
  <c r="I2185" i="28"/>
  <c r="L2184" i="28"/>
  <c r="K2184" i="28"/>
  <c r="I2184" i="28"/>
  <c r="L2183" i="28"/>
  <c r="K2183" i="28"/>
  <c r="I2183" i="28"/>
  <c r="L2182" i="28"/>
  <c r="K2182" i="28"/>
  <c r="I2182" i="28"/>
  <c r="L2181" i="28"/>
  <c r="K2181" i="28"/>
  <c r="I2181" i="28"/>
  <c r="L2180" i="28"/>
  <c r="K2180" i="28"/>
  <c r="I2180" i="28"/>
  <c r="L2179" i="28"/>
  <c r="K2179" i="28"/>
  <c r="I2179" i="28"/>
  <c r="L2178" i="28"/>
  <c r="K2178" i="28"/>
  <c r="I2178" i="28"/>
  <c r="L2177" i="28"/>
  <c r="K2177" i="28"/>
  <c r="I2177" i="28"/>
  <c r="L2176" i="28"/>
  <c r="K2176" i="28"/>
  <c r="I2176" i="28"/>
  <c r="L2175" i="28"/>
  <c r="K2175" i="28"/>
  <c r="I2175" i="28"/>
  <c r="L2174" i="28"/>
  <c r="K2174" i="28"/>
  <c r="I2174" i="28"/>
  <c r="L2173" i="28"/>
  <c r="K2173" i="28"/>
  <c r="I2173" i="28"/>
  <c r="L2172" i="28"/>
  <c r="K2172" i="28"/>
  <c r="I2172" i="28"/>
  <c r="L2171" i="28"/>
  <c r="K2171" i="28"/>
  <c r="I2171" i="28"/>
  <c r="L2170" i="28"/>
  <c r="K2170" i="28"/>
  <c r="I2170" i="28"/>
  <c r="L2169" i="28"/>
  <c r="K2169" i="28"/>
  <c r="I2169" i="28"/>
  <c r="L2168" i="28"/>
  <c r="K2168" i="28"/>
  <c r="I2168" i="28"/>
  <c r="L2167" i="28"/>
  <c r="K2167" i="28"/>
  <c r="I2167" i="28"/>
  <c r="L2166" i="28"/>
  <c r="K2166" i="28"/>
  <c r="I2166" i="28"/>
  <c r="L2165" i="28"/>
  <c r="K2165" i="28"/>
  <c r="I2165" i="28"/>
  <c r="L2164" i="28"/>
  <c r="K2164" i="28"/>
  <c r="I2164" i="28"/>
  <c r="L2163" i="28"/>
  <c r="K2163" i="28"/>
  <c r="I2163" i="28"/>
  <c r="L2162" i="28"/>
  <c r="K2162" i="28"/>
  <c r="I2162" i="28"/>
  <c r="L2161" i="28"/>
  <c r="K2161" i="28"/>
  <c r="I2161" i="28"/>
  <c r="L2160" i="28"/>
  <c r="K2160" i="28"/>
  <c r="I2160" i="28"/>
  <c r="L2159" i="28"/>
  <c r="K2159" i="28"/>
  <c r="I2159" i="28"/>
  <c r="L2158" i="28"/>
  <c r="K2158" i="28"/>
  <c r="I2158" i="28"/>
  <c r="L2157" i="28"/>
  <c r="K2157" i="28"/>
  <c r="I2157" i="28"/>
  <c r="L2156" i="28"/>
  <c r="K2156" i="28"/>
  <c r="I2156" i="28"/>
  <c r="L2155" i="28"/>
  <c r="K2155" i="28"/>
  <c r="I2155" i="28"/>
  <c r="L2154" i="28"/>
  <c r="K2154" i="28"/>
  <c r="I2154" i="28"/>
  <c r="L2153" i="28"/>
  <c r="K2153" i="28"/>
  <c r="I2153" i="28"/>
  <c r="L2152" i="28"/>
  <c r="K2152" i="28"/>
  <c r="I2152" i="28"/>
  <c r="L2151" i="28"/>
  <c r="K2151" i="28"/>
  <c r="I2151" i="28"/>
  <c r="L2150" i="28"/>
  <c r="K2150" i="28"/>
  <c r="I2150" i="28"/>
  <c r="L2149" i="28"/>
  <c r="K2149" i="28"/>
  <c r="I2149" i="28"/>
  <c r="L2148" i="28"/>
  <c r="K2148" i="28"/>
  <c r="I2148" i="28"/>
  <c r="L2147" i="28"/>
  <c r="K2147" i="28"/>
  <c r="I2147" i="28"/>
  <c r="L2146" i="28"/>
  <c r="K2146" i="28"/>
  <c r="I2146" i="28"/>
  <c r="L2145" i="28"/>
  <c r="K2145" i="28"/>
  <c r="I2145" i="28"/>
  <c r="L2144" i="28"/>
  <c r="K2144" i="28"/>
  <c r="I2144" i="28"/>
  <c r="L2143" i="28"/>
  <c r="K2143" i="28"/>
  <c r="I2143" i="28"/>
  <c r="L2142" i="28"/>
  <c r="K2142" i="28"/>
  <c r="I2142" i="28"/>
  <c r="L2141" i="28"/>
  <c r="K2141" i="28"/>
  <c r="I2141" i="28"/>
  <c r="L2140" i="28"/>
  <c r="K2140" i="28"/>
  <c r="I2140" i="28"/>
  <c r="L2139" i="28"/>
  <c r="K2139" i="28"/>
  <c r="I2139" i="28"/>
  <c r="L2138" i="28"/>
  <c r="K2138" i="28"/>
  <c r="I2138" i="28"/>
  <c r="L2137" i="28"/>
  <c r="K2137" i="28"/>
  <c r="I2137" i="28"/>
  <c r="L2136" i="28"/>
  <c r="K2136" i="28"/>
  <c r="I2136" i="28"/>
  <c r="L2135" i="28"/>
  <c r="K2135" i="28"/>
  <c r="I2135" i="28"/>
  <c r="L2134" i="28"/>
  <c r="K2134" i="28"/>
  <c r="I2134" i="28"/>
  <c r="L2133" i="28"/>
  <c r="K2133" i="28"/>
  <c r="I2133" i="28"/>
  <c r="L2132" i="28"/>
  <c r="K2132" i="28"/>
  <c r="I2132" i="28"/>
  <c r="L2131" i="28"/>
  <c r="K2131" i="28"/>
  <c r="I2131" i="28"/>
  <c r="L2130" i="28"/>
  <c r="K2130" i="28"/>
  <c r="I2130" i="28"/>
  <c r="L2129" i="28"/>
  <c r="K2129" i="28"/>
  <c r="I2129" i="28"/>
  <c r="L2128" i="28"/>
  <c r="K2128" i="28"/>
  <c r="I2128" i="28"/>
  <c r="L2127" i="28"/>
  <c r="K2127" i="28"/>
  <c r="I2127" i="28"/>
  <c r="L2126" i="28"/>
  <c r="K2126" i="28"/>
  <c r="I2126" i="28"/>
  <c r="L2125" i="28"/>
  <c r="K2125" i="28"/>
  <c r="I2125" i="28"/>
  <c r="L2124" i="28"/>
  <c r="K2124" i="28"/>
  <c r="I2124" i="28"/>
  <c r="L2123" i="28"/>
  <c r="K2123" i="28"/>
  <c r="I2123" i="28"/>
  <c r="L2122" i="28"/>
  <c r="K2122" i="28"/>
  <c r="I2122" i="28"/>
  <c r="L2121" i="28"/>
  <c r="K2121" i="28"/>
  <c r="I2121" i="28"/>
  <c r="L2120" i="28"/>
  <c r="K2120" i="28"/>
  <c r="I2120" i="28"/>
  <c r="L2119" i="28"/>
  <c r="K2119" i="28"/>
  <c r="I2119" i="28"/>
  <c r="L2118" i="28"/>
  <c r="K2118" i="28"/>
  <c r="I2118" i="28"/>
  <c r="L2117" i="28"/>
  <c r="K2117" i="28"/>
  <c r="I2117" i="28"/>
  <c r="L2116" i="28"/>
  <c r="K2116" i="28"/>
  <c r="I2116" i="28"/>
  <c r="L2115" i="28"/>
  <c r="K2115" i="28"/>
  <c r="I2115" i="28"/>
  <c r="L2114" i="28"/>
  <c r="K2114" i="28"/>
  <c r="I2114" i="28"/>
  <c r="L2113" i="28"/>
  <c r="K2113" i="28"/>
  <c r="I2113" i="28"/>
  <c r="L2112" i="28"/>
  <c r="K2112" i="28"/>
  <c r="I2112" i="28"/>
  <c r="L2111" i="28"/>
  <c r="K2111" i="28"/>
  <c r="I2111" i="28"/>
  <c r="L2110" i="28"/>
  <c r="K2110" i="28"/>
  <c r="I2110" i="28"/>
  <c r="L2109" i="28"/>
  <c r="K2109" i="28"/>
  <c r="I2109" i="28"/>
  <c r="L2108" i="28"/>
  <c r="K2108" i="28"/>
  <c r="I2108" i="28"/>
  <c r="L2107" i="28"/>
  <c r="K2107" i="28"/>
  <c r="I2107" i="28"/>
  <c r="L2106" i="28"/>
  <c r="K2106" i="28"/>
  <c r="I2106" i="28"/>
  <c r="L2105" i="28"/>
  <c r="K2105" i="28"/>
  <c r="I2105" i="28"/>
  <c r="L2104" i="28"/>
  <c r="K2104" i="28"/>
  <c r="I2104" i="28"/>
  <c r="L2103" i="28"/>
  <c r="K2103" i="28"/>
  <c r="I2103" i="28"/>
  <c r="L2102" i="28"/>
  <c r="K2102" i="28"/>
  <c r="I2102" i="28"/>
  <c r="L2101" i="28"/>
  <c r="K2101" i="28"/>
  <c r="I2101" i="28"/>
  <c r="L2100" i="28"/>
  <c r="K2100" i="28"/>
  <c r="I2100" i="28"/>
  <c r="L2099" i="28"/>
  <c r="K2099" i="28"/>
  <c r="I2099" i="28"/>
  <c r="L2098" i="28"/>
  <c r="K2098" i="28"/>
  <c r="I2098" i="28"/>
  <c r="L2097" i="28"/>
  <c r="K2097" i="28"/>
  <c r="I2097" i="28"/>
  <c r="L2096" i="28"/>
  <c r="K2096" i="28"/>
  <c r="I2096" i="28"/>
  <c r="L2095" i="28"/>
  <c r="K2095" i="28"/>
  <c r="I2095" i="28"/>
  <c r="L2094" i="28"/>
  <c r="K2094" i="28"/>
  <c r="I2094" i="28"/>
  <c r="L2093" i="28"/>
  <c r="K2093" i="28"/>
  <c r="I2093" i="28"/>
  <c r="L2092" i="28"/>
  <c r="K2092" i="28"/>
  <c r="I2092" i="28"/>
  <c r="L2091" i="28"/>
  <c r="K2091" i="28"/>
  <c r="I2091" i="28"/>
  <c r="L2090" i="28"/>
  <c r="K2090" i="28"/>
  <c r="I2090" i="28"/>
  <c r="L2089" i="28"/>
  <c r="K2089" i="28"/>
  <c r="I2089" i="28"/>
  <c r="L2088" i="28"/>
  <c r="K2088" i="28"/>
  <c r="I2088" i="28"/>
  <c r="L2087" i="28"/>
  <c r="K2087" i="28"/>
  <c r="I2087" i="28"/>
  <c r="L2086" i="28"/>
  <c r="K2086" i="28"/>
  <c r="I2086" i="28"/>
  <c r="L2085" i="28"/>
  <c r="K2085" i="28"/>
  <c r="I2085" i="28"/>
  <c r="L2084" i="28"/>
  <c r="K2084" i="28"/>
  <c r="I2084" i="28"/>
  <c r="L2083" i="28"/>
  <c r="K2083" i="28"/>
  <c r="I2083" i="28"/>
  <c r="L2082" i="28"/>
  <c r="K2082" i="28"/>
  <c r="I2082" i="28"/>
  <c r="L2081" i="28"/>
  <c r="K2081" i="28"/>
  <c r="I2081" i="28"/>
  <c r="L2080" i="28"/>
  <c r="K2080" i="28"/>
  <c r="I2080" i="28"/>
  <c r="L2079" i="28"/>
  <c r="K2079" i="28"/>
  <c r="I2079" i="28"/>
  <c r="L2078" i="28"/>
  <c r="K2078" i="28"/>
  <c r="I2078" i="28"/>
  <c r="L2077" i="28"/>
  <c r="K2077" i="28"/>
  <c r="I2077" i="28"/>
  <c r="L2076" i="28"/>
  <c r="K2076" i="28"/>
  <c r="I2076" i="28"/>
  <c r="L2075" i="28"/>
  <c r="K2075" i="28"/>
  <c r="I2075" i="28"/>
  <c r="L2074" i="28"/>
  <c r="K2074" i="28"/>
  <c r="I2074" i="28"/>
  <c r="L2073" i="28"/>
  <c r="K2073" i="28"/>
  <c r="I2073" i="28"/>
  <c r="L2072" i="28"/>
  <c r="K2072" i="28"/>
  <c r="I2072" i="28"/>
  <c r="L2071" i="28"/>
  <c r="K2071" i="28"/>
  <c r="I2071" i="28"/>
  <c r="L2070" i="28"/>
  <c r="K2070" i="28"/>
  <c r="I2070" i="28"/>
  <c r="L2069" i="28"/>
  <c r="K2069" i="28"/>
  <c r="I2069" i="28"/>
  <c r="L2068" i="28"/>
  <c r="K2068" i="28"/>
  <c r="I2068" i="28"/>
  <c r="L2067" i="28"/>
  <c r="K2067" i="28"/>
  <c r="I2067" i="28"/>
  <c r="L2066" i="28"/>
  <c r="K2066" i="28"/>
  <c r="I2066" i="28"/>
  <c r="L2065" i="28"/>
  <c r="K2065" i="28"/>
  <c r="I2065" i="28"/>
  <c r="L2064" i="28"/>
  <c r="K2064" i="28"/>
  <c r="I2064" i="28"/>
  <c r="L2063" i="28"/>
  <c r="K2063" i="28"/>
  <c r="I2063" i="28"/>
  <c r="L2062" i="28"/>
  <c r="K2062" i="28"/>
  <c r="I2062" i="28"/>
  <c r="L2061" i="28"/>
  <c r="K2061" i="28"/>
  <c r="I2061" i="28"/>
  <c r="L2060" i="28"/>
  <c r="K2060" i="28"/>
  <c r="I2060" i="28"/>
  <c r="L2059" i="28"/>
  <c r="K2059" i="28"/>
  <c r="I2059" i="28"/>
  <c r="L2058" i="28"/>
  <c r="K2058" i="28"/>
  <c r="I2058" i="28"/>
  <c r="L2057" i="28"/>
  <c r="K2057" i="28"/>
  <c r="I2057" i="28"/>
  <c r="L2056" i="28"/>
  <c r="K2056" i="28"/>
  <c r="I2056" i="28"/>
  <c r="L2055" i="28"/>
  <c r="K2055" i="28"/>
  <c r="I2055" i="28"/>
  <c r="L2054" i="28"/>
  <c r="K2054" i="28"/>
  <c r="I2054" i="28"/>
  <c r="L2053" i="28"/>
  <c r="K2053" i="28"/>
  <c r="I2053" i="28"/>
  <c r="L2052" i="28"/>
  <c r="K2052" i="28"/>
  <c r="I2052" i="28"/>
  <c r="L2051" i="28"/>
  <c r="K2051" i="28"/>
  <c r="I2051" i="28"/>
  <c r="L2050" i="28"/>
  <c r="K2050" i="28"/>
  <c r="I2050" i="28"/>
  <c r="L2049" i="28"/>
  <c r="K2049" i="28"/>
  <c r="I2049" i="28"/>
  <c r="L2048" i="28"/>
  <c r="K2048" i="28"/>
  <c r="I2048" i="28"/>
  <c r="L2047" i="28"/>
  <c r="K2047" i="28"/>
  <c r="I2047" i="28"/>
  <c r="L2046" i="28"/>
  <c r="K2046" i="28"/>
  <c r="I2046" i="28"/>
  <c r="L2045" i="28"/>
  <c r="K2045" i="28"/>
  <c r="I2045" i="28"/>
  <c r="L2044" i="28"/>
  <c r="K2044" i="28"/>
  <c r="I2044" i="28"/>
  <c r="L2043" i="28"/>
  <c r="K2043" i="28"/>
  <c r="I2043" i="28"/>
  <c r="L2042" i="28"/>
  <c r="K2042" i="28"/>
  <c r="I2042" i="28"/>
  <c r="L2041" i="28"/>
  <c r="K2041" i="28"/>
  <c r="I2041" i="28"/>
  <c r="L2040" i="28"/>
  <c r="K2040" i="28"/>
  <c r="I2040" i="28"/>
  <c r="L2039" i="28"/>
  <c r="K2039" i="28"/>
  <c r="I2039" i="28"/>
  <c r="L2038" i="28"/>
  <c r="K2038" i="28"/>
  <c r="I2038" i="28"/>
  <c r="L2037" i="28"/>
  <c r="K2037" i="28"/>
  <c r="I2037" i="28"/>
  <c r="L2036" i="28"/>
  <c r="K2036" i="28"/>
  <c r="I2036" i="28"/>
  <c r="L2035" i="28"/>
  <c r="K2035" i="28"/>
  <c r="I2035" i="28"/>
  <c r="L2034" i="28"/>
  <c r="K2034" i="28"/>
  <c r="I2034" i="28"/>
  <c r="L2033" i="28"/>
  <c r="K2033" i="28"/>
  <c r="I2033" i="28"/>
  <c r="L2032" i="28"/>
  <c r="K2032" i="28"/>
  <c r="I2032" i="28"/>
  <c r="L2031" i="28"/>
  <c r="K2031" i="28"/>
  <c r="I2031" i="28"/>
  <c r="L2030" i="28"/>
  <c r="K2030" i="28"/>
  <c r="I2030" i="28"/>
  <c r="L2029" i="28"/>
  <c r="K2029" i="28"/>
  <c r="I2029" i="28"/>
  <c r="L2028" i="28"/>
  <c r="K2028" i="28"/>
  <c r="I2028" i="28"/>
  <c r="L2027" i="28"/>
  <c r="K2027" i="28"/>
  <c r="I2027" i="28"/>
  <c r="L2026" i="28"/>
  <c r="K2026" i="28"/>
  <c r="I2026" i="28"/>
  <c r="L2025" i="28"/>
  <c r="K2025" i="28"/>
  <c r="I2025" i="28"/>
  <c r="L2024" i="28"/>
  <c r="K2024" i="28"/>
  <c r="I2024" i="28"/>
  <c r="L2023" i="28"/>
  <c r="K2023" i="28"/>
  <c r="I2023" i="28"/>
  <c r="L2022" i="28"/>
  <c r="K2022" i="28"/>
  <c r="I2022" i="28"/>
  <c r="L2021" i="28"/>
  <c r="K2021" i="28"/>
  <c r="I2021" i="28"/>
  <c r="L2020" i="28"/>
  <c r="K2020" i="28"/>
  <c r="I2020" i="28"/>
  <c r="L2019" i="28"/>
  <c r="K2019" i="28"/>
  <c r="I2019" i="28"/>
  <c r="L2018" i="28"/>
  <c r="K2018" i="28"/>
  <c r="I2018" i="28"/>
  <c r="L2017" i="28"/>
  <c r="K2017" i="28"/>
  <c r="I2017" i="28"/>
  <c r="L2016" i="28"/>
  <c r="K2016" i="28"/>
  <c r="I2016" i="28"/>
  <c r="L2015" i="28"/>
  <c r="K2015" i="28"/>
  <c r="I2015" i="28"/>
  <c r="L2014" i="28"/>
  <c r="K2014" i="28"/>
  <c r="I2014" i="28"/>
  <c r="L2013" i="28"/>
  <c r="K2013" i="28"/>
  <c r="I2013" i="28"/>
  <c r="L2012" i="28"/>
  <c r="K2012" i="28"/>
  <c r="I2012" i="28"/>
  <c r="L2011" i="28"/>
  <c r="K2011" i="28"/>
  <c r="I2011" i="28"/>
  <c r="L2010" i="28"/>
  <c r="K2010" i="28"/>
  <c r="I2010" i="28"/>
  <c r="L2009" i="28"/>
  <c r="K2009" i="28"/>
  <c r="I2009" i="28"/>
  <c r="L2008" i="28"/>
  <c r="K2008" i="28"/>
  <c r="I2008" i="28"/>
  <c r="L2007" i="28"/>
  <c r="K2007" i="28"/>
  <c r="I2007" i="28"/>
  <c r="L2006" i="28"/>
  <c r="K2006" i="28"/>
  <c r="I2006" i="28"/>
  <c r="L2005" i="28"/>
  <c r="K2005" i="28"/>
  <c r="I2005" i="28"/>
  <c r="L2004" i="28"/>
  <c r="K2004" i="28"/>
  <c r="I2004" i="28"/>
  <c r="L2003" i="28"/>
  <c r="K2003" i="28"/>
  <c r="I2003" i="28"/>
  <c r="L2002" i="28"/>
  <c r="K2002" i="28"/>
  <c r="I2002" i="28"/>
  <c r="L2001" i="28"/>
  <c r="K2001" i="28"/>
  <c r="I2001" i="28"/>
  <c r="L2000" i="28"/>
  <c r="K2000" i="28"/>
  <c r="I2000" i="28"/>
  <c r="L1999" i="28"/>
  <c r="K1999" i="28"/>
  <c r="I1999" i="28"/>
  <c r="L1998" i="28"/>
  <c r="K1998" i="28"/>
  <c r="I1998" i="28"/>
  <c r="L1997" i="28"/>
  <c r="K1997" i="28"/>
  <c r="I1997" i="28"/>
  <c r="L1996" i="28"/>
  <c r="K1996" i="28"/>
  <c r="I1996" i="28"/>
  <c r="L1995" i="28"/>
  <c r="K1995" i="28"/>
  <c r="I1995" i="28"/>
  <c r="L1994" i="28"/>
  <c r="K1994" i="28"/>
  <c r="I1994" i="28"/>
  <c r="L1993" i="28"/>
  <c r="K1993" i="28"/>
  <c r="I1993" i="28"/>
  <c r="L1992" i="28"/>
  <c r="K1992" i="28"/>
  <c r="I1992" i="28"/>
  <c r="L1991" i="28"/>
  <c r="K1991" i="28"/>
  <c r="I1991" i="28"/>
  <c r="L1990" i="28"/>
  <c r="K1990" i="28"/>
  <c r="I1990" i="28"/>
  <c r="L1989" i="28"/>
  <c r="K1989" i="28"/>
  <c r="I1989" i="28"/>
  <c r="L1988" i="28"/>
  <c r="K1988" i="28"/>
  <c r="I1988" i="28"/>
  <c r="L1987" i="28"/>
  <c r="K1987" i="28"/>
  <c r="I1987" i="28"/>
  <c r="L1986" i="28"/>
  <c r="K1986" i="28"/>
  <c r="I1986" i="28"/>
  <c r="L1985" i="28"/>
  <c r="K1985" i="28"/>
  <c r="I1985" i="28"/>
  <c r="L1984" i="28"/>
  <c r="K1984" i="28"/>
  <c r="I1984" i="28"/>
  <c r="L1983" i="28"/>
  <c r="K1983" i="28"/>
  <c r="I1983" i="28"/>
  <c r="L1982" i="28"/>
  <c r="K1982" i="28"/>
  <c r="I1982" i="28"/>
  <c r="L1981" i="28"/>
  <c r="K1981" i="28"/>
  <c r="I1981" i="28"/>
  <c r="L1980" i="28"/>
  <c r="K1980" i="28"/>
  <c r="I1980" i="28"/>
  <c r="L1979" i="28"/>
  <c r="K1979" i="28"/>
  <c r="I1979" i="28"/>
  <c r="L1978" i="28"/>
  <c r="K1978" i="28"/>
  <c r="I1978" i="28"/>
  <c r="L1977" i="28"/>
  <c r="K1977" i="28"/>
  <c r="I1977" i="28"/>
  <c r="L1976" i="28"/>
  <c r="K1976" i="28"/>
  <c r="I1976" i="28"/>
  <c r="L1975" i="28"/>
  <c r="K1975" i="28"/>
  <c r="I1975" i="28"/>
  <c r="L1974" i="28"/>
  <c r="K1974" i="28"/>
  <c r="I1974" i="28"/>
  <c r="L1973" i="28"/>
  <c r="K1973" i="28"/>
  <c r="I1973" i="28"/>
  <c r="L1972" i="28"/>
  <c r="K1972" i="28"/>
  <c r="I1972" i="28"/>
  <c r="L1971" i="28"/>
  <c r="K1971" i="28"/>
  <c r="I1971" i="28"/>
  <c r="L1970" i="28"/>
  <c r="K1970" i="28"/>
  <c r="I1970" i="28"/>
  <c r="L1969" i="28"/>
  <c r="K1969" i="28"/>
  <c r="I1969" i="28"/>
  <c r="L1968" i="28"/>
  <c r="K1968" i="28"/>
  <c r="I1968" i="28"/>
  <c r="L1967" i="28"/>
  <c r="K1967" i="28"/>
  <c r="I1967" i="28"/>
  <c r="L1966" i="28"/>
  <c r="K1966" i="28"/>
  <c r="I1966" i="28"/>
  <c r="L1965" i="28"/>
  <c r="K1965" i="28"/>
  <c r="I1965" i="28"/>
  <c r="L1964" i="28"/>
  <c r="K1964" i="28"/>
  <c r="I1964" i="28"/>
  <c r="L1963" i="28"/>
  <c r="K1963" i="28"/>
  <c r="I1963" i="28"/>
  <c r="L1962" i="28"/>
  <c r="K1962" i="28"/>
  <c r="I1962" i="28"/>
  <c r="L1961" i="28"/>
  <c r="K1961" i="28"/>
  <c r="I1961" i="28"/>
  <c r="L1960" i="28"/>
  <c r="K1960" i="28"/>
  <c r="I1960" i="28"/>
  <c r="L1959" i="28"/>
  <c r="K1959" i="28"/>
  <c r="I1959" i="28"/>
  <c r="L1958" i="28"/>
  <c r="K1958" i="28"/>
  <c r="I1958" i="28"/>
  <c r="L1957" i="28"/>
  <c r="K1957" i="28"/>
  <c r="I1957" i="28"/>
  <c r="L1956" i="28"/>
  <c r="K1956" i="28"/>
  <c r="I1956" i="28"/>
  <c r="L1955" i="28"/>
  <c r="K1955" i="28"/>
  <c r="I1955" i="28"/>
  <c r="L1954" i="28"/>
  <c r="K1954" i="28"/>
  <c r="I1954" i="28"/>
  <c r="L1953" i="28"/>
  <c r="K1953" i="28"/>
  <c r="I1953" i="28"/>
  <c r="L1952" i="28"/>
  <c r="K1952" i="28"/>
  <c r="I1952" i="28"/>
  <c r="L1951" i="28"/>
  <c r="K1951" i="28"/>
  <c r="I1951" i="28"/>
  <c r="L1950" i="28"/>
  <c r="K1950" i="28"/>
  <c r="I1950" i="28"/>
  <c r="L1949" i="28"/>
  <c r="K1949" i="28"/>
  <c r="I1949" i="28"/>
  <c r="L1948" i="28"/>
  <c r="K1948" i="28"/>
  <c r="I1948" i="28"/>
  <c r="L1947" i="28"/>
  <c r="K1947" i="28"/>
  <c r="I1947" i="28"/>
  <c r="L1946" i="28"/>
  <c r="K1946" i="28"/>
  <c r="I1946" i="28"/>
  <c r="L1945" i="28"/>
  <c r="K1945" i="28"/>
  <c r="I1945" i="28"/>
  <c r="L1944" i="28"/>
  <c r="K1944" i="28"/>
  <c r="I1944" i="28"/>
  <c r="L1943" i="28"/>
  <c r="K1943" i="28"/>
  <c r="I1943" i="28"/>
  <c r="L1942" i="28"/>
  <c r="K1942" i="28"/>
  <c r="I1942" i="28"/>
  <c r="L1941" i="28"/>
  <c r="K1941" i="28"/>
  <c r="I1941" i="28"/>
  <c r="L1940" i="28"/>
  <c r="K1940" i="28"/>
  <c r="I1940" i="28"/>
  <c r="L1939" i="28"/>
  <c r="K1939" i="28"/>
  <c r="I1939" i="28"/>
  <c r="L1938" i="28"/>
  <c r="K1938" i="28"/>
  <c r="I1938" i="28"/>
  <c r="L1937" i="28"/>
  <c r="K1937" i="28"/>
  <c r="I1937" i="28"/>
  <c r="L1936" i="28"/>
  <c r="K1936" i="28"/>
  <c r="I1936" i="28"/>
  <c r="L1935" i="28"/>
  <c r="K1935" i="28"/>
  <c r="I1935" i="28"/>
  <c r="L1934" i="28"/>
  <c r="K1934" i="28"/>
  <c r="I1934" i="28"/>
  <c r="L1933" i="28"/>
  <c r="K1933" i="28"/>
  <c r="I1933" i="28"/>
  <c r="L1932" i="28"/>
  <c r="K1932" i="28"/>
  <c r="I1932" i="28"/>
  <c r="L1931" i="28"/>
  <c r="K1931" i="28"/>
  <c r="I1931" i="28"/>
  <c r="L1930" i="28"/>
  <c r="K1930" i="28"/>
  <c r="I1930" i="28"/>
  <c r="L1929" i="28"/>
  <c r="K1929" i="28"/>
  <c r="I1929" i="28"/>
  <c r="L1928" i="28"/>
  <c r="K1928" i="28"/>
  <c r="I1928" i="28"/>
  <c r="L1927" i="28"/>
  <c r="K1927" i="28"/>
  <c r="I1927" i="28"/>
  <c r="L1926" i="28"/>
  <c r="K1926" i="28"/>
  <c r="I1926" i="28"/>
  <c r="L1925" i="28"/>
  <c r="K1925" i="28"/>
  <c r="I1925" i="28"/>
  <c r="L1924" i="28"/>
  <c r="K1924" i="28"/>
  <c r="I1924" i="28"/>
  <c r="L1923" i="28"/>
  <c r="K1923" i="28"/>
  <c r="I1923" i="28"/>
  <c r="L1922" i="28"/>
  <c r="K1922" i="28"/>
  <c r="I1922" i="28"/>
  <c r="L1921" i="28"/>
  <c r="K1921" i="28"/>
  <c r="I1921" i="28"/>
  <c r="L1920" i="28"/>
  <c r="K1920" i="28"/>
  <c r="I1920" i="28"/>
  <c r="L1919" i="28"/>
  <c r="K1919" i="28"/>
  <c r="I1919" i="28"/>
  <c r="L1918" i="28"/>
  <c r="K1918" i="28"/>
  <c r="I1918" i="28"/>
  <c r="L1917" i="28"/>
  <c r="K1917" i="28"/>
  <c r="I1917" i="28"/>
  <c r="L1916" i="28"/>
  <c r="K1916" i="28"/>
  <c r="I1916" i="28"/>
  <c r="L1915" i="28"/>
  <c r="K1915" i="28"/>
  <c r="I1915" i="28"/>
  <c r="L1914" i="28"/>
  <c r="K1914" i="28"/>
  <c r="I1914" i="28"/>
  <c r="L1913" i="28"/>
  <c r="K1913" i="28"/>
  <c r="I1913" i="28"/>
  <c r="L1912" i="28"/>
  <c r="K1912" i="28"/>
  <c r="I1912" i="28"/>
  <c r="L1911" i="28"/>
  <c r="K1911" i="28"/>
  <c r="I1911" i="28"/>
  <c r="L1910" i="28"/>
  <c r="K1910" i="28"/>
  <c r="I1910" i="28"/>
  <c r="L1909" i="28"/>
  <c r="K1909" i="28"/>
  <c r="I1909" i="28"/>
  <c r="L1908" i="28"/>
  <c r="K1908" i="28"/>
  <c r="I1908" i="28"/>
  <c r="L1907" i="28"/>
  <c r="K1907" i="28"/>
  <c r="I1907" i="28"/>
  <c r="L1906" i="28"/>
  <c r="K1906" i="28"/>
  <c r="I1906" i="28"/>
  <c r="L1905" i="28"/>
  <c r="K1905" i="28"/>
  <c r="I1905" i="28"/>
  <c r="L1904" i="28"/>
  <c r="K1904" i="28"/>
  <c r="I1904" i="28"/>
  <c r="L1903" i="28"/>
  <c r="K1903" i="28"/>
  <c r="I1903" i="28"/>
  <c r="L1902" i="28"/>
  <c r="K1902" i="28"/>
  <c r="I1902" i="28"/>
  <c r="L1901" i="28"/>
  <c r="K1901" i="28"/>
  <c r="I1901" i="28"/>
  <c r="L1900" i="28"/>
  <c r="K1900" i="28"/>
  <c r="I1900" i="28"/>
  <c r="L1899" i="28"/>
  <c r="K1899" i="28"/>
  <c r="I1899" i="28"/>
  <c r="L1898" i="28"/>
  <c r="K1898" i="28"/>
  <c r="I1898" i="28"/>
  <c r="L1897" i="28"/>
  <c r="K1897" i="28"/>
  <c r="I1897" i="28"/>
  <c r="L1896" i="28"/>
  <c r="K1896" i="28"/>
  <c r="I1896" i="28"/>
  <c r="L1895" i="28"/>
  <c r="K1895" i="28"/>
  <c r="I1895" i="28"/>
  <c r="L1894" i="28"/>
  <c r="K1894" i="28"/>
  <c r="I1894" i="28"/>
  <c r="L1893" i="28"/>
  <c r="K1893" i="28"/>
  <c r="I1893" i="28"/>
  <c r="L1892" i="28"/>
  <c r="K1892" i="28"/>
  <c r="I1892" i="28"/>
  <c r="L1891" i="28"/>
  <c r="K1891" i="28"/>
  <c r="I1891" i="28"/>
  <c r="L1890" i="28"/>
  <c r="K1890" i="28"/>
  <c r="I1890" i="28"/>
  <c r="L1889" i="28"/>
  <c r="K1889" i="28"/>
  <c r="I1889" i="28"/>
  <c r="L1888" i="28"/>
  <c r="K1888" i="28"/>
  <c r="I1888" i="28"/>
  <c r="L1887" i="28"/>
  <c r="K1887" i="28"/>
  <c r="I1887" i="28"/>
  <c r="L1886" i="28"/>
  <c r="K1886" i="28"/>
  <c r="I1886" i="28"/>
  <c r="L1885" i="28"/>
  <c r="K1885" i="28"/>
  <c r="I1885" i="28"/>
  <c r="L1884" i="28"/>
  <c r="K1884" i="28"/>
  <c r="I1884" i="28"/>
  <c r="L1883" i="28"/>
  <c r="K1883" i="28"/>
  <c r="I1883" i="28"/>
  <c r="L1882" i="28"/>
  <c r="K1882" i="28"/>
  <c r="I1882" i="28"/>
  <c r="L1881" i="28"/>
  <c r="K1881" i="28"/>
  <c r="I1881" i="28"/>
  <c r="L1880" i="28"/>
  <c r="K1880" i="28"/>
  <c r="I1880" i="28"/>
  <c r="L1879" i="28"/>
  <c r="K1879" i="28"/>
  <c r="I1879" i="28"/>
  <c r="L1878" i="28"/>
  <c r="K1878" i="28"/>
  <c r="I1878" i="28"/>
  <c r="L1877" i="28"/>
  <c r="K1877" i="28"/>
  <c r="I1877" i="28"/>
  <c r="L1876" i="28"/>
  <c r="K1876" i="28"/>
  <c r="I1876" i="28"/>
  <c r="L1875" i="28"/>
  <c r="K1875" i="28"/>
  <c r="I1875" i="28"/>
  <c r="L1874" i="28"/>
  <c r="K1874" i="28"/>
  <c r="I1874" i="28"/>
  <c r="L1873" i="28"/>
  <c r="K1873" i="28"/>
  <c r="I1873" i="28"/>
  <c r="L1872" i="28"/>
  <c r="K1872" i="28"/>
  <c r="I1872" i="28"/>
  <c r="L1871" i="28"/>
  <c r="K1871" i="28"/>
  <c r="I1871" i="28"/>
  <c r="L1870" i="28"/>
  <c r="K1870" i="28"/>
  <c r="I1870" i="28"/>
  <c r="L1869" i="28"/>
  <c r="K1869" i="28"/>
  <c r="I1869" i="28"/>
  <c r="L1868" i="28"/>
  <c r="K1868" i="28"/>
  <c r="I1868" i="28"/>
  <c r="L1867" i="28"/>
  <c r="K1867" i="28"/>
  <c r="I1867" i="28"/>
  <c r="L1866" i="28"/>
  <c r="K1866" i="28"/>
  <c r="I1866" i="28"/>
  <c r="L1865" i="28"/>
  <c r="K1865" i="28"/>
  <c r="I1865" i="28"/>
  <c r="L1864" i="28"/>
  <c r="K1864" i="28"/>
  <c r="I1864" i="28"/>
  <c r="L1863" i="28"/>
  <c r="K1863" i="28"/>
  <c r="I1863" i="28"/>
  <c r="L1862" i="28"/>
  <c r="K1862" i="28"/>
  <c r="I1862" i="28"/>
  <c r="L1861" i="28"/>
  <c r="K1861" i="28"/>
  <c r="I1861" i="28"/>
  <c r="L1860" i="28"/>
  <c r="K1860" i="28"/>
  <c r="I1860" i="28"/>
  <c r="L1859" i="28"/>
  <c r="K1859" i="28"/>
  <c r="I1859" i="28"/>
  <c r="L1858" i="28"/>
  <c r="K1858" i="28"/>
  <c r="I1858" i="28"/>
  <c r="L1857" i="28"/>
  <c r="K1857" i="28"/>
  <c r="I1857" i="28"/>
  <c r="L1856" i="28"/>
  <c r="K1856" i="28"/>
  <c r="I1856" i="28"/>
  <c r="L1855" i="28"/>
  <c r="K1855" i="28"/>
  <c r="I1855" i="28"/>
  <c r="L1854" i="28"/>
  <c r="K1854" i="28"/>
  <c r="I1854" i="28"/>
  <c r="L1853" i="28"/>
  <c r="K1853" i="28"/>
  <c r="I1853" i="28"/>
  <c r="L1852" i="28"/>
  <c r="K1852" i="28"/>
  <c r="I1852" i="28"/>
  <c r="L1851" i="28"/>
  <c r="K1851" i="28"/>
  <c r="I1851" i="28"/>
  <c r="L1850" i="28"/>
  <c r="K1850" i="28"/>
  <c r="I1850" i="28"/>
  <c r="L1849" i="28"/>
  <c r="K1849" i="28"/>
  <c r="I1849" i="28"/>
  <c r="L1848" i="28"/>
  <c r="K1848" i="28"/>
  <c r="I1848" i="28"/>
  <c r="L1847" i="28"/>
  <c r="K1847" i="28"/>
  <c r="I1847" i="28"/>
  <c r="L1846" i="28"/>
  <c r="K1846" i="28"/>
  <c r="I1846" i="28"/>
  <c r="L1845" i="28"/>
  <c r="K1845" i="28"/>
  <c r="I1845" i="28"/>
  <c r="L1844" i="28"/>
  <c r="K1844" i="28"/>
  <c r="I1844" i="28"/>
  <c r="L1843" i="28"/>
  <c r="K1843" i="28"/>
  <c r="I1843" i="28"/>
  <c r="L1842" i="28"/>
  <c r="K1842" i="28"/>
  <c r="I1842" i="28"/>
  <c r="L1841" i="28"/>
  <c r="K1841" i="28"/>
  <c r="I1841" i="28"/>
  <c r="L1840" i="28"/>
  <c r="K1840" i="28"/>
  <c r="I1840" i="28"/>
  <c r="L1839" i="28"/>
  <c r="K1839" i="28"/>
  <c r="I1839" i="28"/>
  <c r="L1838" i="28"/>
  <c r="K1838" i="28"/>
  <c r="I1838" i="28"/>
  <c r="L1837" i="28"/>
  <c r="K1837" i="28"/>
  <c r="I1837" i="28"/>
  <c r="L1836" i="28"/>
  <c r="K1836" i="28"/>
  <c r="I1836" i="28"/>
  <c r="L1835" i="28"/>
  <c r="K1835" i="28"/>
  <c r="I1835" i="28"/>
  <c r="L1834" i="28"/>
  <c r="K1834" i="28"/>
  <c r="I1834" i="28"/>
  <c r="L1833" i="28"/>
  <c r="K1833" i="28"/>
  <c r="I1833" i="28"/>
  <c r="L1832" i="28"/>
  <c r="K1832" i="28"/>
  <c r="I1832" i="28"/>
  <c r="L1831" i="28"/>
  <c r="K1831" i="28"/>
  <c r="I1831" i="28"/>
  <c r="L1830" i="28"/>
  <c r="K1830" i="28"/>
  <c r="I1830" i="28"/>
  <c r="L1829" i="28"/>
  <c r="K1829" i="28"/>
  <c r="I1829" i="28"/>
  <c r="L1828" i="28"/>
  <c r="K1828" i="28"/>
  <c r="I1828" i="28"/>
  <c r="L1827" i="28"/>
  <c r="K1827" i="28"/>
  <c r="I1827" i="28"/>
  <c r="L1826" i="28"/>
  <c r="K1826" i="28"/>
  <c r="I1826" i="28"/>
  <c r="L1825" i="28"/>
  <c r="K1825" i="28"/>
  <c r="I1825" i="28"/>
  <c r="L1824" i="28"/>
  <c r="K1824" i="28"/>
  <c r="I1824" i="28"/>
  <c r="L1823" i="28"/>
  <c r="K1823" i="28"/>
  <c r="I1823" i="28"/>
  <c r="L1822" i="28"/>
  <c r="K1822" i="28"/>
  <c r="I1822" i="28"/>
  <c r="L1821" i="28"/>
  <c r="K1821" i="28"/>
  <c r="I1821" i="28"/>
  <c r="L1820" i="28"/>
  <c r="K1820" i="28"/>
  <c r="I1820" i="28"/>
  <c r="L1819" i="28"/>
  <c r="K1819" i="28"/>
  <c r="I1819" i="28"/>
  <c r="L1818" i="28"/>
  <c r="K1818" i="28"/>
  <c r="I1818" i="28"/>
  <c r="L1817" i="28"/>
  <c r="K1817" i="28"/>
  <c r="I1817" i="28"/>
  <c r="L1816" i="28"/>
  <c r="K1816" i="28"/>
  <c r="I1816" i="28"/>
  <c r="L1815" i="28"/>
  <c r="K1815" i="28"/>
  <c r="I1815" i="28"/>
  <c r="L1814" i="28"/>
  <c r="K1814" i="28"/>
  <c r="I1814" i="28"/>
  <c r="L1813" i="28"/>
  <c r="K1813" i="28"/>
  <c r="I1813" i="28"/>
  <c r="L1812" i="28"/>
  <c r="K1812" i="28"/>
  <c r="I1812" i="28"/>
  <c r="L1811" i="28"/>
  <c r="K1811" i="28"/>
  <c r="I1811" i="28"/>
  <c r="L1810" i="28"/>
  <c r="K1810" i="28"/>
  <c r="I1810" i="28"/>
  <c r="L1809" i="28"/>
  <c r="K1809" i="28"/>
  <c r="I1809" i="28"/>
  <c r="L1808" i="28"/>
  <c r="K1808" i="28"/>
  <c r="I1808" i="28"/>
  <c r="L1807" i="28"/>
  <c r="K1807" i="28"/>
  <c r="I1807" i="28"/>
  <c r="L1806" i="28"/>
  <c r="K1806" i="28"/>
  <c r="I1806" i="28"/>
  <c r="L1805" i="28"/>
  <c r="K1805" i="28"/>
  <c r="I1805" i="28"/>
  <c r="L1804" i="28"/>
  <c r="K1804" i="28"/>
  <c r="I1804" i="28"/>
  <c r="L1803" i="28"/>
  <c r="K1803" i="28"/>
  <c r="I1803" i="28"/>
  <c r="L1802" i="28"/>
  <c r="K1802" i="28"/>
  <c r="I1802" i="28"/>
  <c r="L1801" i="28"/>
  <c r="K1801" i="28"/>
  <c r="I1801" i="28"/>
  <c r="L1800" i="28"/>
  <c r="K1800" i="28"/>
  <c r="I1800" i="28"/>
  <c r="L1799" i="28"/>
  <c r="K1799" i="28"/>
  <c r="I1799" i="28"/>
  <c r="L1798" i="28"/>
  <c r="K1798" i="28"/>
  <c r="I1798" i="28"/>
  <c r="L1797" i="28"/>
  <c r="K1797" i="28"/>
  <c r="I1797" i="28"/>
  <c r="L1796" i="28"/>
  <c r="K1796" i="28"/>
  <c r="I1796" i="28"/>
  <c r="L1795" i="28"/>
  <c r="K1795" i="28"/>
  <c r="I1795" i="28"/>
  <c r="L1794" i="28"/>
  <c r="K1794" i="28"/>
  <c r="I1794" i="28"/>
  <c r="L1793" i="28"/>
  <c r="K1793" i="28"/>
  <c r="I1793" i="28"/>
  <c r="L1792" i="28"/>
  <c r="K1792" i="28"/>
  <c r="I1792" i="28"/>
  <c r="L1791" i="28"/>
  <c r="K1791" i="28"/>
  <c r="I1791" i="28"/>
  <c r="L1790" i="28"/>
  <c r="K1790" i="28"/>
  <c r="I1790" i="28"/>
  <c r="L1789" i="28"/>
  <c r="K1789" i="28"/>
  <c r="I1789" i="28"/>
  <c r="L1788" i="28"/>
  <c r="K1788" i="28"/>
  <c r="I1788" i="28"/>
  <c r="L1787" i="28"/>
  <c r="K1787" i="28"/>
  <c r="I1787" i="28"/>
  <c r="L1786" i="28"/>
  <c r="K1786" i="28"/>
  <c r="I1786" i="28"/>
  <c r="L1785" i="28"/>
  <c r="K1785" i="28"/>
  <c r="I1785" i="28"/>
  <c r="L1784" i="28"/>
  <c r="K1784" i="28"/>
  <c r="I1784" i="28"/>
  <c r="L1783" i="28"/>
  <c r="K1783" i="28"/>
  <c r="I1783" i="28"/>
  <c r="L1782" i="28"/>
  <c r="K1782" i="28"/>
  <c r="I1782" i="28"/>
  <c r="L1781" i="28"/>
  <c r="K1781" i="28"/>
  <c r="I1781" i="28"/>
  <c r="L1780" i="28"/>
  <c r="K1780" i="28"/>
  <c r="I1780" i="28"/>
  <c r="L1779" i="28"/>
  <c r="K1779" i="28"/>
  <c r="I1779" i="28"/>
  <c r="L1778" i="28"/>
  <c r="K1778" i="28"/>
  <c r="I1778" i="28"/>
  <c r="L1777" i="28"/>
  <c r="K1777" i="28"/>
  <c r="I1777" i="28"/>
  <c r="L1776" i="28"/>
  <c r="K1776" i="28"/>
  <c r="I1776" i="28"/>
  <c r="L1775" i="28"/>
  <c r="K1775" i="28"/>
  <c r="I1775" i="28"/>
  <c r="L1774" i="28"/>
  <c r="K1774" i="28"/>
  <c r="I1774" i="28"/>
  <c r="L1773" i="28"/>
  <c r="K1773" i="28"/>
  <c r="I1773" i="28"/>
  <c r="L1772" i="28"/>
  <c r="K1772" i="28"/>
  <c r="I1772" i="28"/>
  <c r="L1771" i="28"/>
  <c r="K1771" i="28"/>
  <c r="I1771" i="28"/>
  <c r="L1770" i="28"/>
  <c r="K1770" i="28"/>
  <c r="I1770" i="28"/>
  <c r="L1769" i="28"/>
  <c r="K1769" i="28"/>
  <c r="I1769" i="28"/>
  <c r="L1768" i="28"/>
  <c r="K1768" i="28"/>
  <c r="I1768" i="28"/>
  <c r="L1767" i="28"/>
  <c r="K1767" i="28"/>
  <c r="I1767" i="28"/>
  <c r="L1766" i="28"/>
  <c r="K1766" i="28"/>
  <c r="I1766" i="28"/>
  <c r="L1765" i="28"/>
  <c r="K1765" i="28"/>
  <c r="I1765" i="28"/>
  <c r="L1764" i="28"/>
  <c r="K1764" i="28"/>
  <c r="I1764" i="28"/>
  <c r="L1763" i="28"/>
  <c r="K1763" i="28"/>
  <c r="I1763" i="28"/>
  <c r="L1762" i="28"/>
  <c r="K1762" i="28"/>
  <c r="I1762" i="28"/>
  <c r="L1761" i="28"/>
  <c r="K1761" i="28"/>
  <c r="I1761" i="28"/>
  <c r="L1760" i="28"/>
  <c r="K1760" i="28"/>
  <c r="I1760" i="28"/>
  <c r="L1759" i="28"/>
  <c r="K1759" i="28"/>
  <c r="I1759" i="28"/>
  <c r="L1758" i="28"/>
  <c r="K1758" i="28"/>
  <c r="I1758" i="28"/>
  <c r="L1757" i="28"/>
  <c r="K1757" i="28"/>
  <c r="I1757" i="28"/>
  <c r="L1756" i="28"/>
  <c r="K1756" i="28"/>
  <c r="I1756" i="28"/>
  <c r="L1755" i="28"/>
  <c r="K1755" i="28"/>
  <c r="I1755" i="28"/>
  <c r="L1754" i="28"/>
  <c r="K1754" i="28"/>
  <c r="I1754" i="28"/>
  <c r="L1753" i="28"/>
  <c r="K1753" i="28"/>
  <c r="I1753" i="28"/>
  <c r="L1752" i="28"/>
  <c r="K1752" i="28"/>
  <c r="I1752" i="28"/>
  <c r="L1751" i="28"/>
  <c r="K1751" i="28"/>
  <c r="I1751" i="28"/>
  <c r="L1750" i="28"/>
  <c r="K1750" i="28"/>
  <c r="I1750" i="28"/>
  <c r="L1749" i="28"/>
  <c r="K1749" i="28"/>
  <c r="I1749" i="28"/>
  <c r="L1748" i="28"/>
  <c r="K1748" i="28"/>
  <c r="I1748" i="28"/>
  <c r="L1747" i="28"/>
  <c r="K1747" i="28"/>
  <c r="I1747" i="28"/>
  <c r="L1746" i="28"/>
  <c r="K1746" i="28"/>
  <c r="I1746" i="28"/>
  <c r="L1745" i="28"/>
  <c r="K1745" i="28"/>
  <c r="I1745" i="28"/>
  <c r="L1744" i="28"/>
  <c r="K1744" i="28"/>
  <c r="I1744" i="28"/>
  <c r="L1743" i="28"/>
  <c r="K1743" i="28"/>
  <c r="I1743" i="28"/>
  <c r="L1742" i="28"/>
  <c r="K1742" i="28"/>
  <c r="I1742" i="28"/>
  <c r="L1741" i="28"/>
  <c r="K1741" i="28"/>
  <c r="I1741" i="28"/>
  <c r="L1740" i="28"/>
  <c r="K1740" i="28"/>
  <c r="I1740" i="28"/>
  <c r="L1739" i="28"/>
  <c r="K1739" i="28"/>
  <c r="I1739" i="28"/>
  <c r="L1738" i="28"/>
  <c r="K1738" i="28"/>
  <c r="I1738" i="28"/>
  <c r="L1737" i="28"/>
  <c r="K1737" i="28"/>
  <c r="I1737" i="28"/>
  <c r="L1736" i="28"/>
  <c r="K1736" i="28"/>
  <c r="I1736" i="28"/>
  <c r="L1735" i="28"/>
  <c r="K1735" i="28"/>
  <c r="I1735" i="28"/>
  <c r="L1734" i="28"/>
  <c r="K1734" i="28"/>
  <c r="I1734" i="28"/>
  <c r="L1733" i="28"/>
  <c r="K1733" i="28"/>
  <c r="I1733" i="28"/>
  <c r="L1732" i="28"/>
  <c r="K1732" i="28"/>
  <c r="I1732" i="28"/>
  <c r="L1731" i="28"/>
  <c r="K1731" i="28"/>
  <c r="I1731" i="28"/>
  <c r="L1730" i="28"/>
  <c r="K1730" i="28"/>
  <c r="I1730" i="28"/>
  <c r="L1729" i="28"/>
  <c r="K1729" i="28"/>
  <c r="I1729" i="28"/>
  <c r="L1728" i="28"/>
  <c r="K1728" i="28"/>
  <c r="I1728" i="28"/>
  <c r="L1727" i="28"/>
  <c r="K1727" i="28"/>
  <c r="I1727" i="28"/>
  <c r="L1726" i="28"/>
  <c r="K1726" i="28"/>
  <c r="I1726" i="28"/>
  <c r="L1725" i="28"/>
  <c r="K1725" i="28"/>
  <c r="I1725" i="28"/>
  <c r="L1724" i="28"/>
  <c r="K1724" i="28"/>
  <c r="I1724" i="28"/>
  <c r="L1723" i="28"/>
  <c r="K1723" i="28"/>
  <c r="I1723" i="28"/>
  <c r="L1722" i="28"/>
  <c r="K1722" i="28"/>
  <c r="I1722" i="28"/>
  <c r="L1721" i="28"/>
  <c r="K1721" i="28"/>
  <c r="I1721" i="28"/>
  <c r="L1720" i="28"/>
  <c r="K1720" i="28"/>
  <c r="I1720" i="28"/>
  <c r="L1719" i="28"/>
  <c r="K1719" i="28"/>
  <c r="I1719" i="28"/>
  <c r="L1718" i="28"/>
  <c r="K1718" i="28"/>
  <c r="I1718" i="28"/>
  <c r="L1717" i="28"/>
  <c r="K1717" i="28"/>
  <c r="I1717" i="28"/>
  <c r="L1716" i="28"/>
  <c r="K1716" i="28"/>
  <c r="I1716" i="28"/>
  <c r="L1715" i="28"/>
  <c r="K1715" i="28"/>
  <c r="I1715" i="28"/>
  <c r="L1714" i="28"/>
  <c r="K1714" i="28"/>
  <c r="I1714" i="28"/>
  <c r="L1713" i="28"/>
  <c r="K1713" i="28"/>
  <c r="I1713" i="28"/>
  <c r="L1712" i="28"/>
  <c r="K1712" i="28"/>
  <c r="I1712" i="28"/>
  <c r="L1711" i="28"/>
  <c r="K1711" i="28"/>
  <c r="I1711" i="28"/>
  <c r="L1710" i="28"/>
  <c r="K1710" i="28"/>
  <c r="I1710" i="28"/>
  <c r="L1709" i="28"/>
  <c r="K1709" i="28"/>
  <c r="I1709" i="28"/>
  <c r="L1708" i="28"/>
  <c r="K1708" i="28"/>
  <c r="I1708" i="28"/>
  <c r="L1707" i="28"/>
  <c r="K1707" i="28"/>
  <c r="I1707" i="28"/>
  <c r="L1706" i="28"/>
  <c r="K1706" i="28"/>
  <c r="I1706" i="28"/>
  <c r="L1705" i="28"/>
  <c r="K1705" i="28"/>
  <c r="I1705" i="28"/>
  <c r="L1704" i="28"/>
  <c r="K1704" i="28"/>
  <c r="I1704" i="28"/>
  <c r="L1703" i="28"/>
  <c r="K1703" i="28"/>
  <c r="I1703" i="28"/>
  <c r="L1702" i="28"/>
  <c r="K1702" i="28"/>
  <c r="I1702" i="28"/>
  <c r="L1701" i="28"/>
  <c r="K1701" i="28"/>
  <c r="I1701" i="28"/>
  <c r="L1700" i="28"/>
  <c r="K1700" i="28"/>
  <c r="I1700" i="28"/>
  <c r="L1699" i="28"/>
  <c r="K1699" i="28"/>
  <c r="I1699" i="28"/>
  <c r="L1698" i="28"/>
  <c r="K1698" i="28"/>
  <c r="I1698" i="28"/>
  <c r="L1697" i="28"/>
  <c r="K1697" i="28"/>
  <c r="I1697" i="28"/>
  <c r="L1696" i="28"/>
  <c r="K1696" i="28"/>
  <c r="I1696" i="28"/>
  <c r="L1695" i="28"/>
  <c r="K1695" i="28"/>
  <c r="I1695" i="28"/>
  <c r="L1694" i="28"/>
  <c r="K1694" i="28"/>
  <c r="I1694" i="28"/>
  <c r="L1693" i="28"/>
  <c r="K1693" i="28"/>
  <c r="I1693" i="28"/>
  <c r="L1692" i="28"/>
  <c r="K1692" i="28"/>
  <c r="I1692" i="28"/>
  <c r="L1691" i="28"/>
  <c r="K1691" i="28"/>
  <c r="I1691" i="28"/>
  <c r="L1690" i="28"/>
  <c r="K1690" i="28"/>
  <c r="I1690" i="28"/>
  <c r="L1689" i="28"/>
  <c r="K1689" i="28"/>
  <c r="I1689" i="28"/>
  <c r="L1688" i="28"/>
  <c r="K1688" i="28"/>
  <c r="I1688" i="28"/>
  <c r="L1687" i="28"/>
  <c r="K1687" i="28"/>
  <c r="I1687" i="28"/>
  <c r="L1686" i="28"/>
  <c r="K1686" i="28"/>
  <c r="I1686" i="28"/>
  <c r="L1685" i="28"/>
  <c r="K1685" i="28"/>
  <c r="I1685" i="28"/>
  <c r="L1684" i="28"/>
  <c r="K1684" i="28"/>
  <c r="I1684" i="28"/>
  <c r="L1683" i="28"/>
  <c r="K1683" i="28"/>
  <c r="I1683" i="28"/>
  <c r="L1682" i="28"/>
  <c r="K1682" i="28"/>
  <c r="I1682" i="28"/>
  <c r="L1681" i="28"/>
  <c r="K1681" i="28"/>
  <c r="I1681" i="28"/>
  <c r="L1680" i="28"/>
  <c r="K1680" i="28"/>
  <c r="I1680" i="28"/>
  <c r="L1679" i="28"/>
  <c r="K1679" i="28"/>
  <c r="I1679" i="28"/>
  <c r="L1678" i="28"/>
  <c r="K1678" i="28"/>
  <c r="I1678" i="28"/>
  <c r="L1677" i="28"/>
  <c r="K1677" i="28"/>
  <c r="I1677" i="28"/>
  <c r="L1676" i="28"/>
  <c r="K1676" i="28"/>
  <c r="I1676" i="28"/>
  <c r="L1675" i="28"/>
  <c r="K1675" i="28"/>
  <c r="I1675" i="28"/>
  <c r="L1674" i="28"/>
  <c r="K1674" i="28"/>
  <c r="I1674" i="28"/>
  <c r="L1673" i="28"/>
  <c r="K1673" i="28"/>
  <c r="I1673" i="28"/>
  <c r="L1672" i="28"/>
  <c r="K1672" i="28"/>
  <c r="I1672" i="28"/>
  <c r="L1671" i="28"/>
  <c r="K1671" i="28"/>
  <c r="I1671" i="28"/>
  <c r="L1670" i="28"/>
  <c r="K1670" i="28"/>
  <c r="I1670" i="28"/>
  <c r="L1669" i="28"/>
  <c r="K1669" i="28"/>
  <c r="I1669" i="28"/>
  <c r="L1668" i="28"/>
  <c r="K1668" i="28"/>
  <c r="I1668" i="28"/>
  <c r="L1667" i="28"/>
  <c r="K1667" i="28"/>
  <c r="I1667" i="28"/>
  <c r="L1666" i="28"/>
  <c r="K1666" i="28"/>
  <c r="I1666" i="28"/>
  <c r="L1665" i="28"/>
  <c r="K1665" i="28"/>
  <c r="I1665" i="28"/>
  <c r="L1664" i="28"/>
  <c r="K1664" i="28"/>
  <c r="I1664" i="28"/>
  <c r="L1663" i="28"/>
  <c r="K1663" i="28"/>
  <c r="I1663" i="28"/>
  <c r="L1662" i="28"/>
  <c r="K1662" i="28"/>
  <c r="I1662" i="28"/>
  <c r="L1661" i="28"/>
  <c r="K1661" i="28"/>
  <c r="I1661" i="28"/>
  <c r="L1660" i="28"/>
  <c r="K1660" i="28"/>
  <c r="I1660" i="28"/>
  <c r="L1659" i="28"/>
  <c r="K1659" i="28"/>
  <c r="I1659" i="28"/>
  <c r="L1658" i="28"/>
  <c r="K1658" i="28"/>
  <c r="I1658" i="28"/>
  <c r="L1657" i="28"/>
  <c r="K1657" i="28"/>
  <c r="I1657" i="28"/>
  <c r="L1656" i="28"/>
  <c r="K1656" i="28"/>
  <c r="I1656" i="28"/>
  <c r="L1655" i="28"/>
  <c r="K1655" i="28"/>
  <c r="I1655" i="28"/>
  <c r="L1654" i="28"/>
  <c r="K1654" i="28"/>
  <c r="I1654" i="28"/>
  <c r="L1653" i="28"/>
  <c r="K1653" i="28"/>
  <c r="I1653" i="28"/>
  <c r="L1652" i="28"/>
  <c r="K1652" i="28"/>
  <c r="I1652" i="28"/>
  <c r="L1651" i="28"/>
  <c r="K1651" i="28"/>
  <c r="I1651" i="28"/>
  <c r="L1650" i="28"/>
  <c r="K1650" i="28"/>
  <c r="I1650" i="28"/>
  <c r="L1649" i="28"/>
  <c r="K1649" i="28"/>
  <c r="I1649" i="28"/>
  <c r="L1648" i="28"/>
  <c r="K1648" i="28"/>
  <c r="I1648" i="28"/>
  <c r="L1647" i="28"/>
  <c r="K1647" i="28"/>
  <c r="I1647" i="28"/>
  <c r="L1646" i="28"/>
  <c r="K1646" i="28"/>
  <c r="I1646" i="28"/>
  <c r="L1645" i="28"/>
  <c r="K1645" i="28"/>
  <c r="I1645" i="28"/>
  <c r="L1644" i="28"/>
  <c r="K1644" i="28"/>
  <c r="I1644" i="28"/>
  <c r="L1643" i="28"/>
  <c r="K1643" i="28"/>
  <c r="I1643" i="28"/>
  <c r="L1642" i="28"/>
  <c r="K1642" i="28"/>
  <c r="I1642" i="28"/>
  <c r="L1641" i="28"/>
  <c r="K1641" i="28"/>
  <c r="I1641" i="28"/>
  <c r="L1640" i="28"/>
  <c r="K1640" i="28"/>
  <c r="I1640" i="28"/>
  <c r="L1639" i="28"/>
  <c r="K1639" i="28"/>
  <c r="I1639" i="28"/>
  <c r="L1638" i="28"/>
  <c r="K1638" i="28"/>
  <c r="I1638" i="28"/>
  <c r="L1637" i="28"/>
  <c r="K1637" i="28"/>
  <c r="I1637" i="28"/>
  <c r="L1636" i="28"/>
  <c r="K1636" i="28"/>
  <c r="I1636" i="28"/>
  <c r="L1635" i="28"/>
  <c r="K1635" i="28"/>
  <c r="I1635" i="28"/>
  <c r="L1634" i="28"/>
  <c r="K1634" i="28"/>
  <c r="I1634" i="28"/>
  <c r="L1633" i="28"/>
  <c r="K1633" i="28"/>
  <c r="I1633" i="28"/>
  <c r="L1632" i="28"/>
  <c r="K1632" i="28"/>
  <c r="I1632" i="28"/>
  <c r="L1631" i="28"/>
  <c r="K1631" i="28"/>
  <c r="I1631" i="28"/>
  <c r="L1630" i="28"/>
  <c r="K1630" i="28"/>
  <c r="I1630" i="28"/>
  <c r="L1629" i="28"/>
  <c r="K1629" i="28"/>
  <c r="I1629" i="28"/>
  <c r="L1628" i="28"/>
  <c r="K1628" i="28"/>
  <c r="I1628" i="28"/>
  <c r="L1627" i="28"/>
  <c r="K1627" i="28"/>
  <c r="I1627" i="28"/>
  <c r="L1626" i="28"/>
  <c r="K1626" i="28"/>
  <c r="I1626" i="28"/>
  <c r="L1625" i="28"/>
  <c r="K1625" i="28"/>
  <c r="I1625" i="28"/>
  <c r="L1624" i="28"/>
  <c r="K1624" i="28"/>
  <c r="I1624" i="28"/>
  <c r="L1623" i="28"/>
  <c r="K1623" i="28"/>
  <c r="I1623" i="28"/>
  <c r="L1622" i="28"/>
  <c r="K1622" i="28"/>
  <c r="I1622" i="28"/>
  <c r="L1621" i="28"/>
  <c r="K1621" i="28"/>
  <c r="I1621" i="28"/>
  <c r="L1620" i="28"/>
  <c r="K1620" i="28"/>
  <c r="I1620" i="28"/>
  <c r="L1619" i="28"/>
  <c r="K1619" i="28"/>
  <c r="I1619" i="28"/>
  <c r="L1618" i="28"/>
  <c r="K1618" i="28"/>
  <c r="I1618" i="28"/>
  <c r="L1617" i="28"/>
  <c r="K1617" i="28"/>
  <c r="I1617" i="28"/>
  <c r="L1616" i="28"/>
  <c r="K1616" i="28"/>
  <c r="I1616" i="28"/>
  <c r="L1615" i="28"/>
  <c r="K1615" i="28"/>
  <c r="I1615" i="28"/>
  <c r="L1614" i="28"/>
  <c r="K1614" i="28"/>
  <c r="I1614" i="28"/>
  <c r="L1613" i="28"/>
  <c r="K1613" i="28"/>
  <c r="I1613" i="28"/>
  <c r="L1612" i="28"/>
  <c r="K1612" i="28"/>
  <c r="I1612" i="28"/>
  <c r="L1611" i="28"/>
  <c r="K1611" i="28"/>
  <c r="I1611" i="28"/>
  <c r="L1610" i="28"/>
  <c r="K1610" i="28"/>
  <c r="I1610" i="28"/>
  <c r="L1609" i="28"/>
  <c r="K1609" i="28"/>
  <c r="I1609" i="28"/>
  <c r="L1608" i="28"/>
  <c r="K1608" i="28"/>
  <c r="I1608" i="28"/>
  <c r="L1607" i="28"/>
  <c r="K1607" i="28"/>
  <c r="I1607" i="28"/>
  <c r="L1606" i="28"/>
  <c r="K1606" i="28"/>
  <c r="I1606" i="28"/>
  <c r="L1605" i="28"/>
  <c r="K1605" i="28"/>
  <c r="I1605" i="28"/>
  <c r="L1604" i="28"/>
  <c r="K1604" i="28"/>
  <c r="I1604" i="28"/>
  <c r="L1603" i="28"/>
  <c r="K1603" i="28"/>
  <c r="I1603" i="28"/>
  <c r="L1602" i="28"/>
  <c r="K1602" i="28"/>
  <c r="I1602" i="28"/>
  <c r="L1601" i="28"/>
  <c r="K1601" i="28"/>
  <c r="I1601" i="28"/>
  <c r="L1600" i="28"/>
  <c r="K1600" i="28"/>
  <c r="I1600" i="28"/>
  <c r="L1599" i="28"/>
  <c r="K1599" i="28"/>
  <c r="I1599" i="28"/>
  <c r="L1598" i="28"/>
  <c r="K1598" i="28"/>
  <c r="I1598" i="28"/>
  <c r="L1597" i="28"/>
  <c r="K1597" i="28"/>
  <c r="I1597" i="28"/>
  <c r="L1596" i="28"/>
  <c r="K1596" i="28"/>
  <c r="I1596" i="28"/>
  <c r="L1595" i="28"/>
  <c r="K1595" i="28"/>
  <c r="I1595" i="28"/>
  <c r="L1594" i="28"/>
  <c r="K1594" i="28"/>
  <c r="I1594" i="28"/>
  <c r="L1593" i="28"/>
  <c r="K1593" i="28"/>
  <c r="I1593" i="28"/>
  <c r="L1592" i="28"/>
  <c r="K1592" i="28"/>
  <c r="I1592" i="28"/>
  <c r="L1591" i="28"/>
  <c r="K1591" i="28"/>
  <c r="I1591" i="28"/>
  <c r="L1590" i="28"/>
  <c r="K1590" i="28"/>
  <c r="I1590" i="28"/>
  <c r="L1589" i="28"/>
  <c r="K1589" i="28"/>
  <c r="I1589" i="28"/>
  <c r="L1588" i="28"/>
  <c r="K1588" i="28"/>
  <c r="I1588" i="28"/>
  <c r="L1587" i="28"/>
  <c r="K1587" i="28"/>
  <c r="I1587" i="28"/>
  <c r="L1586" i="28"/>
  <c r="K1586" i="28"/>
  <c r="I1586" i="28"/>
  <c r="L1585" i="28"/>
  <c r="K1585" i="28"/>
  <c r="I1585" i="28"/>
  <c r="L1584" i="28"/>
  <c r="K1584" i="28"/>
  <c r="I1584" i="28"/>
  <c r="L1583" i="28"/>
  <c r="K1583" i="28"/>
  <c r="I1583" i="28"/>
  <c r="L1582" i="28"/>
  <c r="K1582" i="28"/>
  <c r="I1582" i="28"/>
  <c r="L1581" i="28"/>
  <c r="K1581" i="28"/>
  <c r="I1581" i="28"/>
  <c r="L1580" i="28"/>
  <c r="K1580" i="28"/>
  <c r="I1580" i="28"/>
  <c r="L1579" i="28"/>
  <c r="K1579" i="28"/>
  <c r="I1579" i="28"/>
  <c r="L1578" i="28"/>
  <c r="K1578" i="28"/>
  <c r="I1578" i="28"/>
  <c r="L1577" i="28"/>
  <c r="K1577" i="28"/>
  <c r="I1577" i="28"/>
  <c r="L1576" i="28"/>
  <c r="K1576" i="28"/>
  <c r="I1576" i="28"/>
  <c r="L1575" i="28"/>
  <c r="K1575" i="28"/>
  <c r="I1575" i="28"/>
  <c r="L1574" i="28"/>
  <c r="K1574" i="28"/>
  <c r="I1574" i="28"/>
  <c r="L1573" i="28"/>
  <c r="K1573" i="28"/>
  <c r="I1573" i="28"/>
  <c r="L1572" i="28"/>
  <c r="K1572" i="28"/>
  <c r="I1572" i="28"/>
  <c r="L1571" i="28"/>
  <c r="K1571" i="28"/>
  <c r="I1571" i="28"/>
  <c r="L1570" i="28"/>
  <c r="K1570" i="28"/>
  <c r="I1570" i="28"/>
  <c r="L1569" i="28"/>
  <c r="K1569" i="28"/>
  <c r="I1569" i="28"/>
  <c r="L1568" i="28"/>
  <c r="K1568" i="28"/>
  <c r="I1568" i="28"/>
  <c r="L1567" i="28"/>
  <c r="K1567" i="28"/>
  <c r="I1567" i="28"/>
  <c r="L1566" i="28"/>
  <c r="K1566" i="28"/>
  <c r="I1566" i="28"/>
  <c r="L1565" i="28"/>
  <c r="K1565" i="28"/>
  <c r="I1565" i="28"/>
  <c r="L1564" i="28"/>
  <c r="K1564" i="28"/>
  <c r="I1564" i="28"/>
  <c r="L1563" i="28"/>
  <c r="K1563" i="28"/>
  <c r="I1563" i="28"/>
  <c r="L1562" i="28"/>
  <c r="K1562" i="28"/>
  <c r="I1562" i="28"/>
  <c r="L1561" i="28"/>
  <c r="K1561" i="28"/>
  <c r="I1561" i="28"/>
  <c r="L1560" i="28"/>
  <c r="K1560" i="28"/>
  <c r="I1560" i="28"/>
  <c r="L1559" i="28"/>
  <c r="K1559" i="28"/>
  <c r="I1559" i="28"/>
  <c r="L1558" i="28"/>
  <c r="K1558" i="28"/>
  <c r="I1558" i="28"/>
  <c r="L1557" i="28"/>
  <c r="K1557" i="28"/>
  <c r="I1557" i="28"/>
  <c r="L1556" i="28"/>
  <c r="K1556" i="28"/>
  <c r="I1556" i="28"/>
  <c r="L1555" i="28"/>
  <c r="K1555" i="28"/>
  <c r="I1555" i="28"/>
  <c r="L1554" i="28"/>
  <c r="K1554" i="28"/>
  <c r="I1554" i="28"/>
  <c r="L1553" i="28"/>
  <c r="K1553" i="28"/>
  <c r="I1553" i="28"/>
  <c r="L1552" i="28"/>
  <c r="K1552" i="28"/>
  <c r="I1552" i="28"/>
  <c r="L1551" i="28"/>
  <c r="K1551" i="28"/>
  <c r="I1551" i="28"/>
  <c r="L1550" i="28"/>
  <c r="K1550" i="28"/>
  <c r="I1550" i="28"/>
  <c r="L1549" i="28"/>
  <c r="K1549" i="28"/>
  <c r="I1549" i="28"/>
  <c r="L1548" i="28"/>
  <c r="K1548" i="28"/>
  <c r="I1548" i="28"/>
  <c r="L1547" i="28"/>
  <c r="K1547" i="28"/>
  <c r="I1547" i="28"/>
  <c r="L1546" i="28"/>
  <c r="K1546" i="28"/>
  <c r="I1546" i="28"/>
  <c r="L1545" i="28"/>
  <c r="K1545" i="28"/>
  <c r="I1545" i="28"/>
  <c r="L1544" i="28"/>
  <c r="K1544" i="28"/>
  <c r="I1544" i="28"/>
  <c r="L1543" i="28"/>
  <c r="K1543" i="28"/>
  <c r="I1543" i="28"/>
  <c r="L1542" i="28"/>
  <c r="K1542" i="28"/>
  <c r="I1542" i="28"/>
  <c r="L1541" i="28"/>
  <c r="K1541" i="28"/>
  <c r="I1541" i="28"/>
  <c r="L1540" i="28"/>
  <c r="K1540" i="28"/>
  <c r="I1540" i="28"/>
  <c r="L1539" i="28"/>
  <c r="K1539" i="28"/>
  <c r="I1539" i="28"/>
  <c r="L1538" i="28"/>
  <c r="K1538" i="28"/>
  <c r="I1538" i="28"/>
  <c r="L1537" i="28"/>
  <c r="K1537" i="28"/>
  <c r="I1537" i="28"/>
  <c r="L1536" i="28"/>
  <c r="K1536" i="28"/>
  <c r="I1536" i="28"/>
  <c r="L1535" i="28"/>
  <c r="K1535" i="28"/>
  <c r="I1535" i="28"/>
  <c r="L1534" i="28"/>
  <c r="K1534" i="28"/>
  <c r="I1534" i="28"/>
  <c r="L1533" i="28"/>
  <c r="K1533" i="28"/>
  <c r="I1533" i="28"/>
  <c r="L1532" i="28"/>
  <c r="K1532" i="28"/>
  <c r="I1532" i="28"/>
  <c r="L1531" i="28"/>
  <c r="K1531" i="28"/>
  <c r="I1531" i="28"/>
  <c r="L1530" i="28"/>
  <c r="K1530" i="28"/>
  <c r="I1530" i="28"/>
  <c r="L1529" i="28"/>
  <c r="K1529" i="28"/>
  <c r="I1529" i="28"/>
  <c r="L1528" i="28"/>
  <c r="K1528" i="28"/>
  <c r="I1528" i="28"/>
  <c r="L1527" i="28"/>
  <c r="K1527" i="28"/>
  <c r="I1527" i="28"/>
  <c r="L1526" i="28"/>
  <c r="K1526" i="28"/>
  <c r="I1526" i="28"/>
  <c r="L1525" i="28"/>
  <c r="K1525" i="28"/>
  <c r="I1525" i="28"/>
  <c r="L1524" i="28"/>
  <c r="K1524" i="28"/>
  <c r="I1524" i="28"/>
  <c r="L1523" i="28"/>
  <c r="K1523" i="28"/>
  <c r="I1523" i="28"/>
  <c r="L1522" i="28"/>
  <c r="K1522" i="28"/>
  <c r="I1522" i="28"/>
  <c r="L1521" i="28"/>
  <c r="K1521" i="28"/>
  <c r="I1521" i="28"/>
  <c r="L1520" i="28"/>
  <c r="K1520" i="28"/>
  <c r="I1520" i="28"/>
  <c r="L1519" i="28"/>
  <c r="K1519" i="28"/>
  <c r="I1519" i="28"/>
  <c r="L1518" i="28"/>
  <c r="K1518" i="28"/>
  <c r="I1518" i="28"/>
  <c r="L1517" i="28"/>
  <c r="K1517" i="28"/>
  <c r="I1517" i="28"/>
  <c r="L1516" i="28"/>
  <c r="K1516" i="28"/>
  <c r="I1516" i="28"/>
  <c r="L1515" i="28"/>
  <c r="K1515" i="28"/>
  <c r="I1515" i="28"/>
  <c r="L1514" i="28"/>
  <c r="K1514" i="28"/>
  <c r="I1514" i="28"/>
  <c r="L1513" i="28"/>
  <c r="K1513" i="28"/>
  <c r="I1513" i="28"/>
  <c r="L1512" i="28"/>
  <c r="K1512" i="28"/>
  <c r="I1512" i="28"/>
  <c r="L1511" i="28"/>
  <c r="K1511" i="28"/>
  <c r="I1511" i="28"/>
  <c r="L1510" i="28"/>
  <c r="K1510" i="28"/>
  <c r="I1510" i="28"/>
  <c r="L1509" i="28"/>
  <c r="K1509" i="28"/>
  <c r="I1509" i="28"/>
  <c r="L1508" i="28"/>
  <c r="K1508" i="28"/>
  <c r="I1508" i="28"/>
  <c r="L1507" i="28"/>
  <c r="K1507" i="28"/>
  <c r="I1507" i="28"/>
  <c r="L1506" i="28"/>
  <c r="K1506" i="28"/>
  <c r="I1506" i="28"/>
  <c r="L1505" i="28"/>
  <c r="K1505" i="28"/>
  <c r="I1505" i="28"/>
  <c r="L1504" i="28"/>
  <c r="K1504" i="28"/>
  <c r="I1504" i="28"/>
  <c r="L1503" i="28"/>
  <c r="K1503" i="28"/>
  <c r="I1503" i="28"/>
  <c r="L1502" i="28"/>
  <c r="K1502" i="28"/>
  <c r="I1502" i="28"/>
  <c r="L1501" i="28"/>
  <c r="K1501" i="28"/>
  <c r="I1501" i="28"/>
  <c r="L1500" i="28"/>
  <c r="K1500" i="28"/>
  <c r="I1500" i="28"/>
  <c r="L1499" i="28"/>
  <c r="K1499" i="28"/>
  <c r="I1499" i="28"/>
  <c r="L1498" i="28"/>
  <c r="K1498" i="28"/>
  <c r="I1498" i="28"/>
  <c r="L1497" i="28"/>
  <c r="K1497" i="28"/>
  <c r="I1497" i="28"/>
  <c r="L1496" i="28"/>
  <c r="K1496" i="28"/>
  <c r="I1496" i="28"/>
  <c r="L1495" i="28"/>
  <c r="K1495" i="28"/>
  <c r="I1495" i="28"/>
  <c r="L1494" i="28"/>
  <c r="K1494" i="28"/>
  <c r="I1494" i="28"/>
  <c r="L1493" i="28"/>
  <c r="K1493" i="28"/>
  <c r="I1493" i="28"/>
  <c r="L1492" i="28"/>
  <c r="K1492" i="28"/>
  <c r="I1492" i="28"/>
  <c r="L1491" i="28"/>
  <c r="K1491" i="28"/>
  <c r="I1491" i="28"/>
  <c r="L1490" i="28"/>
  <c r="K1490" i="28"/>
  <c r="I1490" i="28"/>
  <c r="L1489" i="28"/>
  <c r="K1489" i="28"/>
  <c r="I1489" i="28"/>
  <c r="L1488" i="28"/>
  <c r="K1488" i="28"/>
  <c r="I1488" i="28"/>
  <c r="L1487" i="28"/>
  <c r="K1487" i="28"/>
  <c r="I1487" i="28"/>
  <c r="L1486" i="28"/>
  <c r="K1486" i="28"/>
  <c r="I1486" i="28"/>
  <c r="L1485" i="28"/>
  <c r="K1485" i="28"/>
  <c r="I1485" i="28"/>
  <c r="L1484" i="28"/>
  <c r="K1484" i="28"/>
  <c r="I1484" i="28"/>
  <c r="L1483" i="28"/>
  <c r="K1483" i="28"/>
  <c r="I1483" i="28"/>
  <c r="L1482" i="28"/>
  <c r="K1482" i="28"/>
  <c r="I1482" i="28"/>
  <c r="L1481" i="28"/>
  <c r="K1481" i="28"/>
  <c r="I1481" i="28"/>
  <c r="L1480" i="28"/>
  <c r="K1480" i="28"/>
  <c r="I1480" i="28"/>
  <c r="L1479" i="28"/>
  <c r="K1479" i="28"/>
  <c r="I1479" i="28"/>
  <c r="L1478" i="28"/>
  <c r="K1478" i="28"/>
  <c r="I1478" i="28"/>
  <c r="L1477" i="28"/>
  <c r="K1477" i="28"/>
  <c r="I1477" i="28"/>
  <c r="L1476" i="28"/>
  <c r="K1476" i="28"/>
  <c r="I1476" i="28"/>
  <c r="L1475" i="28"/>
  <c r="K1475" i="28"/>
  <c r="I1475" i="28"/>
  <c r="L1474" i="28"/>
  <c r="K1474" i="28"/>
  <c r="I1474" i="28"/>
  <c r="L1473" i="28"/>
  <c r="K1473" i="28"/>
  <c r="I1473" i="28"/>
  <c r="L1472" i="28"/>
  <c r="K1472" i="28"/>
  <c r="I1472" i="28"/>
  <c r="L1471" i="28"/>
  <c r="K1471" i="28"/>
  <c r="I1471" i="28"/>
  <c r="L1470" i="28"/>
  <c r="K1470" i="28"/>
  <c r="I1470" i="28"/>
  <c r="L1469" i="28"/>
  <c r="K1469" i="28"/>
  <c r="I1469" i="28"/>
  <c r="L1468" i="28"/>
  <c r="K1468" i="28"/>
  <c r="I1468" i="28"/>
  <c r="L1467" i="28"/>
  <c r="K1467" i="28"/>
  <c r="I1467" i="28"/>
  <c r="L1466" i="28"/>
  <c r="K1466" i="28"/>
  <c r="I1466" i="28"/>
  <c r="L1465" i="28"/>
  <c r="K1465" i="28"/>
  <c r="I1465" i="28"/>
  <c r="L1464" i="28"/>
  <c r="K1464" i="28"/>
  <c r="I1464" i="28"/>
  <c r="L1463" i="28"/>
  <c r="K1463" i="28"/>
  <c r="I1463" i="28"/>
  <c r="L1462" i="28"/>
  <c r="K1462" i="28"/>
  <c r="I1462" i="28"/>
  <c r="L1461" i="28"/>
  <c r="K1461" i="28"/>
  <c r="I1461" i="28"/>
  <c r="L1460" i="28"/>
  <c r="K1460" i="28"/>
  <c r="I1460" i="28"/>
  <c r="L1459" i="28"/>
  <c r="K1459" i="28"/>
  <c r="I1459" i="28"/>
  <c r="L1458" i="28"/>
  <c r="K1458" i="28"/>
  <c r="I1458" i="28"/>
  <c r="L1457" i="28"/>
  <c r="K1457" i="28"/>
  <c r="I1457" i="28"/>
  <c r="L1456" i="28"/>
  <c r="K1456" i="28"/>
  <c r="I1456" i="28"/>
  <c r="L1455" i="28"/>
  <c r="K1455" i="28"/>
  <c r="I1455" i="28"/>
  <c r="L1454" i="28"/>
  <c r="K1454" i="28"/>
  <c r="I1454" i="28"/>
  <c r="L1453" i="28"/>
  <c r="K1453" i="28"/>
  <c r="I1453" i="28"/>
  <c r="L1452" i="28"/>
  <c r="K1452" i="28"/>
  <c r="I1452" i="28"/>
  <c r="L1451" i="28"/>
  <c r="K1451" i="28"/>
  <c r="I1451" i="28"/>
  <c r="L1450" i="28"/>
  <c r="K1450" i="28"/>
  <c r="I1450" i="28"/>
  <c r="L1449" i="28"/>
  <c r="K1449" i="28"/>
  <c r="I1449" i="28"/>
  <c r="L1448" i="28"/>
  <c r="K1448" i="28"/>
  <c r="I1448" i="28"/>
  <c r="L1447" i="28"/>
  <c r="K1447" i="28"/>
  <c r="I1447" i="28"/>
  <c r="L1446" i="28"/>
  <c r="K1446" i="28"/>
  <c r="I1446" i="28"/>
  <c r="L1445" i="28"/>
  <c r="K1445" i="28"/>
  <c r="I1445" i="28"/>
  <c r="L1444" i="28"/>
  <c r="K1444" i="28"/>
  <c r="I1444" i="28"/>
  <c r="L1443" i="28"/>
  <c r="K1443" i="28"/>
  <c r="I1443" i="28"/>
  <c r="L1442" i="28"/>
  <c r="K1442" i="28"/>
  <c r="I1442" i="28"/>
  <c r="L1441" i="28"/>
  <c r="K1441" i="28"/>
  <c r="I1441" i="28"/>
  <c r="L1440" i="28"/>
  <c r="K1440" i="28"/>
  <c r="I1440" i="28"/>
  <c r="L1439" i="28"/>
  <c r="K1439" i="28"/>
  <c r="I1439" i="28"/>
  <c r="L1438" i="28"/>
  <c r="K1438" i="28"/>
  <c r="I1438" i="28"/>
  <c r="L1437" i="28"/>
  <c r="K1437" i="28"/>
  <c r="I1437" i="28"/>
  <c r="L1436" i="28"/>
  <c r="K1436" i="28"/>
  <c r="I1436" i="28"/>
  <c r="L1435" i="28"/>
  <c r="K1435" i="28"/>
  <c r="I1435" i="28"/>
  <c r="L1434" i="28"/>
  <c r="K1434" i="28"/>
  <c r="I1434" i="28"/>
  <c r="L1433" i="28"/>
  <c r="K1433" i="28"/>
  <c r="I1433" i="28"/>
  <c r="L1432" i="28"/>
  <c r="K1432" i="28"/>
  <c r="I1432" i="28"/>
  <c r="L1431" i="28"/>
  <c r="K1431" i="28"/>
  <c r="I1431" i="28"/>
  <c r="L1430" i="28"/>
  <c r="K1430" i="28"/>
  <c r="I1430" i="28"/>
  <c r="L1429" i="28"/>
  <c r="K1429" i="28"/>
  <c r="I1429" i="28"/>
  <c r="L1428" i="28"/>
  <c r="K1428" i="28"/>
  <c r="I1428" i="28"/>
  <c r="L1427" i="28"/>
  <c r="K1427" i="28"/>
  <c r="I1427" i="28"/>
  <c r="L1426" i="28"/>
  <c r="K1426" i="28"/>
  <c r="I1426" i="28"/>
  <c r="L1425" i="28"/>
  <c r="K1425" i="28"/>
  <c r="I1425" i="28"/>
  <c r="L1424" i="28"/>
  <c r="K1424" i="28"/>
  <c r="I1424" i="28"/>
  <c r="L1423" i="28"/>
  <c r="K1423" i="28"/>
  <c r="I1423" i="28"/>
  <c r="L1422" i="28"/>
  <c r="K1422" i="28"/>
  <c r="I1422" i="28"/>
  <c r="L1421" i="28"/>
  <c r="K1421" i="28"/>
  <c r="I1421" i="28"/>
  <c r="L1420" i="28"/>
  <c r="K1420" i="28"/>
  <c r="I1420" i="28"/>
  <c r="L1419" i="28"/>
  <c r="K1419" i="28"/>
  <c r="I1419" i="28"/>
  <c r="L1418" i="28"/>
  <c r="K1418" i="28"/>
  <c r="I1418" i="28"/>
  <c r="L1417" i="28"/>
  <c r="K1417" i="28"/>
  <c r="I1417" i="28"/>
  <c r="L1416" i="28"/>
  <c r="K1416" i="28"/>
  <c r="I1416" i="28"/>
  <c r="L1415" i="28"/>
  <c r="K1415" i="28"/>
  <c r="I1415" i="28"/>
  <c r="L1414" i="28"/>
  <c r="K1414" i="28"/>
  <c r="I1414" i="28"/>
  <c r="L1413" i="28"/>
  <c r="K1413" i="28"/>
  <c r="I1413" i="28"/>
  <c r="L1412" i="28"/>
  <c r="K1412" i="28"/>
  <c r="I1412" i="28"/>
  <c r="L1411" i="28"/>
  <c r="K1411" i="28"/>
  <c r="I1411" i="28"/>
  <c r="L1410" i="28"/>
  <c r="K1410" i="28"/>
  <c r="I1410" i="28"/>
  <c r="L1409" i="28"/>
  <c r="K1409" i="28"/>
  <c r="I1409" i="28"/>
  <c r="L1408" i="28"/>
  <c r="K1408" i="28"/>
  <c r="I1408" i="28"/>
  <c r="L1407" i="28"/>
  <c r="K1407" i="28"/>
  <c r="I1407" i="28"/>
  <c r="L1406" i="28"/>
  <c r="K1406" i="28"/>
  <c r="I1406" i="28"/>
  <c r="L1405" i="28"/>
  <c r="K1405" i="28"/>
  <c r="I1405" i="28"/>
  <c r="L1404" i="28"/>
  <c r="K1404" i="28"/>
  <c r="I1404" i="28"/>
  <c r="L1403" i="28"/>
  <c r="K1403" i="28"/>
  <c r="I1403" i="28"/>
  <c r="L1402" i="28"/>
  <c r="K1402" i="28"/>
  <c r="I1402" i="28"/>
  <c r="L1401" i="28"/>
  <c r="K1401" i="28"/>
  <c r="I1401" i="28"/>
  <c r="L1400" i="28"/>
  <c r="K1400" i="28"/>
  <c r="I1400" i="28"/>
  <c r="L1399" i="28"/>
  <c r="K1399" i="28"/>
  <c r="I1399" i="28"/>
  <c r="L1398" i="28"/>
  <c r="K1398" i="28"/>
  <c r="I1398" i="28"/>
  <c r="L1397" i="28"/>
  <c r="K1397" i="28"/>
  <c r="I1397" i="28"/>
  <c r="L1396" i="28"/>
  <c r="K1396" i="28"/>
  <c r="I1396" i="28"/>
  <c r="L1395" i="28"/>
  <c r="K1395" i="28"/>
  <c r="I1395" i="28"/>
  <c r="L1394" i="28"/>
  <c r="K1394" i="28"/>
  <c r="I1394" i="28"/>
  <c r="L1393" i="28"/>
  <c r="K1393" i="28"/>
  <c r="I1393" i="28"/>
  <c r="L1392" i="28"/>
  <c r="K1392" i="28"/>
  <c r="I1392" i="28"/>
  <c r="L1391" i="28"/>
  <c r="K1391" i="28"/>
  <c r="I1391" i="28"/>
  <c r="L1390" i="28"/>
  <c r="K1390" i="28"/>
  <c r="I1390" i="28"/>
  <c r="L1389" i="28"/>
  <c r="K1389" i="28"/>
  <c r="I1389" i="28"/>
  <c r="L1388" i="28"/>
  <c r="K1388" i="28"/>
  <c r="I1388" i="28"/>
  <c r="L1387" i="28"/>
  <c r="K1387" i="28"/>
  <c r="I1387" i="28"/>
  <c r="L1386" i="28"/>
  <c r="K1386" i="28"/>
  <c r="I1386" i="28"/>
  <c r="L1385" i="28"/>
  <c r="K1385" i="28"/>
  <c r="I1385" i="28"/>
  <c r="L1384" i="28"/>
  <c r="K1384" i="28"/>
  <c r="I1384" i="28"/>
  <c r="L1383" i="28"/>
  <c r="K1383" i="28"/>
  <c r="I1383" i="28"/>
  <c r="L1382" i="28"/>
  <c r="K1382" i="28"/>
  <c r="I1382" i="28"/>
  <c r="L1381" i="28"/>
  <c r="K1381" i="28"/>
  <c r="I1381" i="28"/>
  <c r="L1380" i="28"/>
  <c r="K1380" i="28"/>
  <c r="I1380" i="28"/>
  <c r="L1379" i="28"/>
  <c r="K1379" i="28"/>
  <c r="I1379" i="28"/>
  <c r="L1378" i="28"/>
  <c r="K1378" i="28"/>
  <c r="I1378" i="28"/>
  <c r="L1377" i="28"/>
  <c r="K1377" i="28"/>
  <c r="I1377" i="28"/>
  <c r="L1376" i="28"/>
  <c r="K1376" i="28"/>
  <c r="I1376" i="28"/>
  <c r="L1375" i="28"/>
  <c r="K1375" i="28"/>
  <c r="I1375" i="28"/>
  <c r="L1374" i="28"/>
  <c r="K1374" i="28"/>
  <c r="I1374" i="28"/>
  <c r="L1373" i="28"/>
  <c r="K1373" i="28"/>
  <c r="I1373" i="28"/>
  <c r="L1372" i="28"/>
  <c r="K1372" i="28"/>
  <c r="I1372" i="28"/>
  <c r="L1371" i="28"/>
  <c r="K1371" i="28"/>
  <c r="I1371" i="28"/>
  <c r="L1370" i="28"/>
  <c r="K1370" i="28"/>
  <c r="I1370" i="28"/>
  <c r="L1369" i="28"/>
  <c r="K1369" i="28"/>
  <c r="I1369" i="28"/>
  <c r="L1368" i="28"/>
  <c r="K1368" i="28"/>
  <c r="I1368" i="28"/>
  <c r="L1367" i="28"/>
  <c r="K1367" i="28"/>
  <c r="I1367" i="28"/>
  <c r="L1366" i="28"/>
  <c r="K1366" i="28"/>
  <c r="I1366" i="28"/>
  <c r="L1365" i="28"/>
  <c r="K1365" i="28"/>
  <c r="I1365" i="28"/>
  <c r="L1364" i="28"/>
  <c r="K1364" i="28"/>
  <c r="I1364" i="28"/>
  <c r="L1363" i="28"/>
  <c r="K1363" i="28"/>
  <c r="I1363" i="28"/>
  <c r="L1362" i="28"/>
  <c r="K1362" i="28"/>
  <c r="I1362" i="28"/>
  <c r="L1361" i="28"/>
  <c r="K1361" i="28"/>
  <c r="I1361" i="28"/>
  <c r="L1360" i="28"/>
  <c r="K1360" i="28"/>
  <c r="I1360" i="28"/>
  <c r="L1359" i="28"/>
  <c r="K1359" i="28"/>
  <c r="I1359" i="28"/>
  <c r="L1358" i="28"/>
  <c r="K1358" i="28"/>
  <c r="I1358" i="28"/>
  <c r="L1357" i="28"/>
  <c r="K1357" i="28"/>
  <c r="I1357" i="28"/>
  <c r="L1356" i="28"/>
  <c r="K1356" i="28"/>
  <c r="I1356" i="28"/>
  <c r="L1355" i="28"/>
  <c r="K1355" i="28"/>
  <c r="I1355" i="28"/>
  <c r="L1354" i="28"/>
  <c r="K1354" i="28"/>
  <c r="I1354" i="28"/>
  <c r="L1353" i="28"/>
  <c r="K1353" i="28"/>
  <c r="I1353" i="28"/>
  <c r="L1352" i="28"/>
  <c r="K1352" i="28"/>
  <c r="I1352" i="28"/>
  <c r="L1351" i="28"/>
  <c r="K1351" i="28"/>
  <c r="I1351" i="28"/>
  <c r="L1350" i="28"/>
  <c r="K1350" i="28"/>
  <c r="I1350" i="28"/>
  <c r="L1349" i="28"/>
  <c r="K1349" i="28"/>
  <c r="I1349" i="28"/>
  <c r="L1348" i="28"/>
  <c r="K1348" i="28"/>
  <c r="I1348" i="28"/>
  <c r="L1347" i="28"/>
  <c r="K1347" i="28"/>
  <c r="I1347" i="28"/>
  <c r="L1346" i="28"/>
  <c r="K1346" i="28"/>
  <c r="I1346" i="28"/>
  <c r="L1345" i="28"/>
  <c r="K1345" i="28"/>
  <c r="I1345" i="28"/>
  <c r="L1344" i="28"/>
  <c r="K1344" i="28"/>
  <c r="I1344" i="28"/>
  <c r="L1343" i="28"/>
  <c r="K1343" i="28"/>
  <c r="I1343" i="28"/>
  <c r="L1342" i="28"/>
  <c r="K1342" i="28"/>
  <c r="I1342" i="28"/>
  <c r="L1341" i="28"/>
  <c r="K1341" i="28"/>
  <c r="I1341" i="28"/>
  <c r="L1340" i="28"/>
  <c r="K1340" i="28"/>
  <c r="I1340" i="28"/>
  <c r="L1339" i="28"/>
  <c r="K1339" i="28"/>
  <c r="I1339" i="28"/>
  <c r="L1338" i="28"/>
  <c r="K1338" i="28"/>
  <c r="I1338" i="28"/>
  <c r="L1337" i="28"/>
  <c r="K1337" i="28"/>
  <c r="I1337" i="28"/>
  <c r="L1336" i="28"/>
  <c r="K1336" i="28"/>
  <c r="I1336" i="28"/>
  <c r="L1335" i="28"/>
  <c r="K1335" i="28"/>
  <c r="I1335" i="28"/>
  <c r="L1334" i="28"/>
  <c r="K1334" i="28"/>
  <c r="I1334" i="28"/>
  <c r="L1333" i="28"/>
  <c r="K1333" i="28"/>
  <c r="I1333" i="28"/>
  <c r="L1332" i="28"/>
  <c r="K1332" i="28"/>
  <c r="I1332" i="28"/>
  <c r="L1331" i="28"/>
  <c r="K1331" i="28"/>
  <c r="I1331" i="28"/>
  <c r="L1330" i="28"/>
  <c r="K1330" i="28"/>
  <c r="I1330" i="28"/>
  <c r="L1329" i="28"/>
  <c r="K1329" i="28"/>
  <c r="I1329" i="28"/>
  <c r="L1328" i="28"/>
  <c r="K1328" i="28"/>
  <c r="I1328" i="28"/>
  <c r="L1327" i="28"/>
  <c r="K1327" i="28"/>
  <c r="I1327" i="28"/>
  <c r="L1326" i="28"/>
  <c r="K1326" i="28"/>
  <c r="I1326" i="28"/>
  <c r="L1325" i="28"/>
  <c r="K1325" i="28"/>
  <c r="I1325" i="28"/>
  <c r="L1324" i="28"/>
  <c r="K1324" i="28"/>
  <c r="I1324" i="28"/>
  <c r="L1323" i="28"/>
  <c r="K1323" i="28"/>
  <c r="I1323" i="28"/>
  <c r="L1322" i="28"/>
  <c r="K1322" i="28"/>
  <c r="I1322" i="28"/>
  <c r="L1321" i="28"/>
  <c r="K1321" i="28"/>
  <c r="I1321" i="28"/>
  <c r="L1320" i="28"/>
  <c r="K1320" i="28"/>
  <c r="I1320" i="28"/>
  <c r="L1319" i="28"/>
  <c r="K1319" i="28"/>
  <c r="I1319" i="28"/>
  <c r="L1318" i="28"/>
  <c r="K1318" i="28"/>
  <c r="I1318" i="28"/>
  <c r="L1317" i="28"/>
  <c r="K1317" i="28"/>
  <c r="I1317" i="28"/>
  <c r="L1316" i="28"/>
  <c r="K1316" i="28"/>
  <c r="I1316" i="28"/>
  <c r="L1315" i="28"/>
  <c r="K1315" i="28"/>
  <c r="I1315" i="28"/>
  <c r="L1314" i="28"/>
  <c r="K1314" i="28"/>
  <c r="I1314" i="28"/>
  <c r="L1313" i="28"/>
  <c r="K1313" i="28"/>
  <c r="I1313" i="28"/>
  <c r="L1312" i="28"/>
  <c r="K1312" i="28"/>
  <c r="I1312" i="28"/>
  <c r="L1311" i="28"/>
  <c r="K1311" i="28"/>
  <c r="I1311" i="28"/>
  <c r="L1310" i="28"/>
  <c r="K1310" i="28"/>
  <c r="I1310" i="28"/>
  <c r="L1309" i="28"/>
  <c r="K1309" i="28"/>
  <c r="I1309" i="28"/>
  <c r="L1308" i="28"/>
  <c r="K1308" i="28"/>
  <c r="I1308" i="28"/>
  <c r="L1307" i="28"/>
  <c r="K1307" i="28"/>
  <c r="I1307" i="28"/>
  <c r="L1306" i="28"/>
  <c r="K1306" i="28"/>
  <c r="I1306" i="28"/>
  <c r="L1305" i="28"/>
  <c r="K1305" i="28"/>
  <c r="I1305" i="28"/>
  <c r="L1304" i="28"/>
  <c r="K1304" i="28"/>
  <c r="I1304" i="28"/>
  <c r="L1303" i="28"/>
  <c r="K1303" i="28"/>
  <c r="I1303" i="28"/>
  <c r="L1302" i="28"/>
  <c r="K1302" i="28"/>
  <c r="I1302" i="28"/>
  <c r="L1301" i="28"/>
  <c r="K1301" i="28"/>
  <c r="I1301" i="28"/>
  <c r="L1300" i="28"/>
  <c r="K1300" i="28"/>
  <c r="I1300" i="28"/>
  <c r="L1299" i="28"/>
  <c r="K1299" i="28"/>
  <c r="I1299" i="28"/>
  <c r="L1298" i="28"/>
  <c r="K1298" i="28"/>
  <c r="I1298" i="28"/>
  <c r="L1297" i="28"/>
  <c r="K1297" i="28"/>
  <c r="I1297" i="28"/>
  <c r="L1296" i="28"/>
  <c r="K1296" i="28"/>
  <c r="I1296" i="28"/>
  <c r="L1295" i="28"/>
  <c r="K1295" i="28"/>
  <c r="I1295" i="28"/>
  <c r="L1294" i="28"/>
  <c r="K1294" i="28"/>
  <c r="I1294" i="28"/>
  <c r="L1293" i="28"/>
  <c r="K1293" i="28"/>
  <c r="I1293" i="28"/>
  <c r="L1292" i="28"/>
  <c r="K1292" i="28"/>
  <c r="I1292" i="28"/>
  <c r="L1291" i="28"/>
  <c r="K1291" i="28"/>
  <c r="I1291" i="28"/>
  <c r="L1290" i="28"/>
  <c r="K1290" i="28"/>
  <c r="I1290" i="28"/>
  <c r="L1289" i="28"/>
  <c r="K1289" i="28"/>
  <c r="I1289" i="28"/>
  <c r="L1288" i="28"/>
  <c r="K1288" i="28"/>
  <c r="I1288" i="28"/>
  <c r="L1287" i="28"/>
  <c r="K1287" i="28"/>
  <c r="I1287" i="28"/>
  <c r="L1286" i="28"/>
  <c r="K1286" i="28"/>
  <c r="I1286" i="28"/>
  <c r="L1285" i="28"/>
  <c r="K1285" i="28"/>
  <c r="I1285" i="28"/>
  <c r="L1284" i="28"/>
  <c r="K1284" i="28"/>
  <c r="I1284" i="28"/>
  <c r="L1283" i="28"/>
  <c r="K1283" i="28"/>
  <c r="I1283" i="28"/>
  <c r="L1282" i="28"/>
  <c r="K1282" i="28"/>
  <c r="I1282" i="28"/>
  <c r="L1281" i="28"/>
  <c r="K1281" i="28"/>
  <c r="I1281" i="28"/>
  <c r="L1280" i="28"/>
  <c r="K1280" i="28"/>
  <c r="I1280" i="28"/>
  <c r="L1279" i="28"/>
  <c r="K1279" i="28"/>
  <c r="I1279" i="28"/>
  <c r="L1278" i="28"/>
  <c r="K1278" i="28"/>
  <c r="I1278" i="28"/>
  <c r="L1277" i="28"/>
  <c r="K1277" i="28"/>
  <c r="I1277" i="28"/>
  <c r="L1276" i="28"/>
  <c r="K1276" i="28"/>
  <c r="I1276" i="28"/>
  <c r="L1275" i="28"/>
  <c r="K1275" i="28"/>
  <c r="I1275" i="28"/>
  <c r="L1274" i="28"/>
  <c r="K1274" i="28"/>
  <c r="I1274" i="28"/>
  <c r="L1273" i="28"/>
  <c r="K1273" i="28"/>
  <c r="I1273" i="28"/>
  <c r="L1272" i="28"/>
  <c r="K1272" i="28"/>
  <c r="I1272" i="28"/>
  <c r="L1271" i="28"/>
  <c r="K1271" i="28"/>
  <c r="I1271" i="28"/>
  <c r="L1270" i="28"/>
  <c r="K1270" i="28"/>
  <c r="I1270" i="28"/>
  <c r="L1269" i="28"/>
  <c r="K1269" i="28"/>
  <c r="I1269" i="28"/>
  <c r="L1268" i="28"/>
  <c r="K1268" i="28"/>
  <c r="I1268" i="28"/>
  <c r="L1267" i="28"/>
  <c r="K1267" i="28"/>
  <c r="I1267" i="28"/>
  <c r="L1266" i="28"/>
  <c r="K1266" i="28"/>
  <c r="I1266" i="28"/>
  <c r="L1265" i="28"/>
  <c r="K1265" i="28"/>
  <c r="I1265" i="28"/>
  <c r="L1264" i="28"/>
  <c r="K1264" i="28"/>
  <c r="I1264" i="28"/>
  <c r="L1263" i="28"/>
  <c r="K1263" i="28"/>
  <c r="I1263" i="28"/>
  <c r="L1262" i="28"/>
  <c r="K1262" i="28"/>
  <c r="I1262" i="28"/>
  <c r="L1261" i="28"/>
  <c r="K1261" i="28"/>
  <c r="I1261" i="28"/>
  <c r="L1260" i="28"/>
  <c r="K1260" i="28"/>
  <c r="I1260" i="28"/>
  <c r="L1259" i="28"/>
  <c r="K1259" i="28"/>
  <c r="I1259" i="28"/>
  <c r="L1258" i="28"/>
  <c r="K1258" i="28"/>
  <c r="I1258" i="28"/>
  <c r="L1257" i="28"/>
  <c r="K1257" i="28"/>
  <c r="I1257" i="28"/>
  <c r="L1256" i="28"/>
  <c r="K1256" i="28"/>
  <c r="I1256" i="28"/>
  <c r="L1255" i="28"/>
  <c r="K1255" i="28"/>
  <c r="I1255" i="28"/>
  <c r="L1254" i="28"/>
  <c r="K1254" i="28"/>
  <c r="I1254" i="28"/>
  <c r="L1253" i="28"/>
  <c r="K1253" i="28"/>
  <c r="I1253" i="28"/>
  <c r="L1252" i="28"/>
  <c r="K1252" i="28"/>
  <c r="I1252" i="28"/>
  <c r="L1251" i="28"/>
  <c r="K1251" i="28"/>
  <c r="I1251" i="28"/>
  <c r="L1250" i="28"/>
  <c r="K1250" i="28"/>
  <c r="I1250" i="28"/>
  <c r="L1249" i="28"/>
  <c r="K1249" i="28"/>
  <c r="I1249" i="28"/>
  <c r="L1248" i="28"/>
  <c r="K1248" i="28"/>
  <c r="I1248" i="28"/>
  <c r="L1247" i="28"/>
  <c r="K1247" i="28"/>
  <c r="I1247" i="28"/>
  <c r="L1246" i="28"/>
  <c r="K1246" i="28"/>
  <c r="I1246" i="28"/>
  <c r="L1245" i="28"/>
  <c r="K1245" i="28"/>
  <c r="I1245" i="28"/>
  <c r="L1244" i="28"/>
  <c r="K1244" i="28"/>
  <c r="I1244" i="28"/>
  <c r="L1243" i="28"/>
  <c r="K1243" i="28"/>
  <c r="I1243" i="28"/>
  <c r="L1242" i="28"/>
  <c r="K1242" i="28"/>
  <c r="I1242" i="28"/>
  <c r="L1241" i="28"/>
  <c r="K1241" i="28"/>
  <c r="I1241" i="28"/>
  <c r="L1240" i="28"/>
  <c r="K1240" i="28"/>
  <c r="I1240" i="28"/>
  <c r="L1239" i="28"/>
  <c r="K1239" i="28"/>
  <c r="I1239" i="28"/>
  <c r="L1238" i="28"/>
  <c r="K1238" i="28"/>
  <c r="I1238" i="28"/>
  <c r="L1237" i="28"/>
  <c r="K1237" i="28"/>
  <c r="I1237" i="28"/>
  <c r="L1236" i="28"/>
  <c r="K1236" i="28"/>
  <c r="I1236" i="28"/>
  <c r="L1235" i="28"/>
  <c r="K1235" i="28"/>
  <c r="I1235" i="28"/>
  <c r="L1234" i="28"/>
  <c r="K1234" i="28"/>
  <c r="I1234" i="28"/>
  <c r="L1233" i="28"/>
  <c r="K1233" i="28"/>
  <c r="I1233" i="28"/>
  <c r="L1232" i="28"/>
  <c r="K1232" i="28"/>
  <c r="I1232" i="28"/>
  <c r="L1231" i="28"/>
  <c r="K1231" i="28"/>
  <c r="I1231" i="28"/>
  <c r="L1230" i="28"/>
  <c r="K1230" i="28"/>
  <c r="I1230" i="28"/>
  <c r="L1229" i="28"/>
  <c r="K1229" i="28"/>
  <c r="I1229" i="28"/>
  <c r="L1228" i="28"/>
  <c r="K1228" i="28"/>
  <c r="I1228" i="28"/>
  <c r="L1227" i="28"/>
  <c r="K1227" i="28"/>
  <c r="I1227" i="28"/>
  <c r="L1226" i="28"/>
  <c r="K1226" i="28"/>
  <c r="I1226" i="28"/>
  <c r="L1225" i="28"/>
  <c r="K1225" i="28"/>
  <c r="I1225" i="28"/>
  <c r="L1224" i="28"/>
  <c r="K1224" i="28"/>
  <c r="I1224" i="28"/>
  <c r="L1223" i="28"/>
  <c r="K1223" i="28"/>
  <c r="I1223" i="28"/>
  <c r="L1222" i="28"/>
  <c r="K1222" i="28"/>
  <c r="I1222" i="28"/>
  <c r="L1221" i="28"/>
  <c r="K1221" i="28"/>
  <c r="I1221" i="28"/>
  <c r="L1220" i="28"/>
  <c r="K1220" i="28"/>
  <c r="I1220" i="28"/>
  <c r="L1219" i="28"/>
  <c r="K1219" i="28"/>
  <c r="I1219" i="28"/>
  <c r="L1218" i="28"/>
  <c r="K1218" i="28"/>
  <c r="I1218" i="28"/>
  <c r="L1217" i="28"/>
  <c r="K1217" i="28"/>
  <c r="I1217" i="28"/>
  <c r="L1216" i="28"/>
  <c r="K1216" i="28"/>
  <c r="I1216" i="28"/>
  <c r="L1215" i="28"/>
  <c r="K1215" i="28"/>
  <c r="I1215" i="28"/>
  <c r="L1214" i="28"/>
  <c r="K1214" i="28"/>
  <c r="I1214" i="28"/>
  <c r="L1213" i="28"/>
  <c r="K1213" i="28"/>
  <c r="I1213" i="28"/>
  <c r="L1212" i="28"/>
  <c r="K1212" i="28"/>
  <c r="I1212" i="28"/>
  <c r="L1211" i="28"/>
  <c r="K1211" i="28"/>
  <c r="I1211" i="28"/>
  <c r="L1210" i="28"/>
  <c r="K1210" i="28"/>
  <c r="I1210" i="28"/>
  <c r="L1209" i="28"/>
  <c r="K1209" i="28"/>
  <c r="I1209" i="28"/>
  <c r="L1208" i="28"/>
  <c r="K1208" i="28"/>
  <c r="I1208" i="28"/>
  <c r="L1207" i="28"/>
  <c r="K1207" i="28"/>
  <c r="I1207" i="28"/>
  <c r="L1206" i="28"/>
  <c r="K1206" i="28"/>
  <c r="I1206" i="28"/>
  <c r="L1205" i="28"/>
  <c r="K1205" i="28"/>
  <c r="I1205" i="28"/>
  <c r="L1204" i="28"/>
  <c r="K1204" i="28"/>
  <c r="I1204" i="28"/>
  <c r="L1203" i="28"/>
  <c r="K1203" i="28"/>
  <c r="I1203" i="28"/>
  <c r="L1202" i="28"/>
  <c r="K1202" i="28"/>
  <c r="I1202" i="28"/>
  <c r="L1201" i="28"/>
  <c r="K1201" i="28"/>
  <c r="I1201" i="28"/>
  <c r="L1200" i="28"/>
  <c r="K1200" i="28"/>
  <c r="I1200" i="28"/>
  <c r="L1199" i="28"/>
  <c r="K1199" i="28"/>
  <c r="I1199" i="28"/>
  <c r="L1198" i="28"/>
  <c r="K1198" i="28"/>
  <c r="I1198" i="28"/>
  <c r="L1197" i="28"/>
  <c r="K1197" i="28"/>
  <c r="I1197" i="28"/>
  <c r="L1196" i="28"/>
  <c r="K1196" i="28"/>
  <c r="I1196" i="28"/>
  <c r="L1195" i="28"/>
  <c r="K1195" i="28"/>
  <c r="I1195" i="28"/>
  <c r="L1194" i="28"/>
  <c r="K1194" i="28"/>
  <c r="I1194" i="28"/>
  <c r="L1193" i="28"/>
  <c r="K1193" i="28"/>
  <c r="I1193" i="28"/>
  <c r="L1192" i="28"/>
  <c r="K1192" i="28"/>
  <c r="I1192" i="28"/>
  <c r="L1191" i="28"/>
  <c r="K1191" i="28"/>
  <c r="I1191" i="28"/>
  <c r="L1190" i="28"/>
  <c r="K1190" i="28"/>
  <c r="I1190" i="28"/>
  <c r="L1189" i="28"/>
  <c r="K1189" i="28"/>
  <c r="I1189" i="28"/>
  <c r="L1188" i="28"/>
  <c r="K1188" i="28"/>
  <c r="I1188" i="28"/>
  <c r="L1187" i="28"/>
  <c r="K1187" i="28"/>
  <c r="I1187" i="28"/>
  <c r="L1186" i="28"/>
  <c r="K1186" i="28"/>
  <c r="I1186" i="28"/>
  <c r="L1185" i="28"/>
  <c r="K1185" i="28"/>
  <c r="I1185" i="28"/>
  <c r="L1184" i="28"/>
  <c r="K1184" i="28"/>
  <c r="I1184" i="28"/>
  <c r="L1183" i="28"/>
  <c r="K1183" i="28"/>
  <c r="I1183" i="28"/>
  <c r="L1182" i="28"/>
  <c r="K1182" i="28"/>
  <c r="I1182" i="28"/>
  <c r="L1181" i="28"/>
  <c r="K1181" i="28"/>
  <c r="I1181" i="28"/>
  <c r="L1180" i="28"/>
  <c r="K1180" i="28"/>
  <c r="I1180" i="28"/>
  <c r="L1179" i="28"/>
  <c r="K1179" i="28"/>
  <c r="I1179" i="28"/>
  <c r="L1178" i="28"/>
  <c r="K1178" i="28"/>
  <c r="I1178" i="28"/>
  <c r="L1177" i="28"/>
  <c r="K1177" i="28"/>
  <c r="I1177" i="28"/>
  <c r="L1176" i="28"/>
  <c r="K1176" i="28"/>
  <c r="I1176" i="28"/>
  <c r="L1175" i="28"/>
  <c r="K1175" i="28"/>
  <c r="I1175" i="28"/>
  <c r="L1174" i="28"/>
  <c r="K1174" i="28"/>
  <c r="I1174" i="28"/>
  <c r="L1173" i="28"/>
  <c r="K1173" i="28"/>
  <c r="I1173" i="28"/>
  <c r="L1172" i="28"/>
  <c r="K1172" i="28"/>
  <c r="I1172" i="28"/>
  <c r="L1171" i="28"/>
  <c r="K1171" i="28"/>
  <c r="I1171" i="28"/>
  <c r="L1170" i="28"/>
  <c r="K1170" i="28"/>
  <c r="I1170" i="28"/>
  <c r="L1169" i="28"/>
  <c r="K1169" i="28"/>
  <c r="I1169" i="28"/>
  <c r="L1168" i="28"/>
  <c r="K1168" i="28"/>
  <c r="I1168" i="28"/>
  <c r="L1167" i="28"/>
  <c r="K1167" i="28"/>
  <c r="I1167" i="28"/>
  <c r="L1166" i="28"/>
  <c r="K1166" i="28"/>
  <c r="I1166" i="28"/>
  <c r="L1165" i="28"/>
  <c r="K1165" i="28"/>
  <c r="I1165" i="28"/>
  <c r="L1164" i="28"/>
  <c r="K1164" i="28"/>
  <c r="I1164" i="28"/>
  <c r="L1163" i="28"/>
  <c r="K1163" i="28"/>
  <c r="I1163" i="28"/>
  <c r="L1162" i="28"/>
  <c r="K1162" i="28"/>
  <c r="I1162" i="28"/>
  <c r="L1161" i="28"/>
  <c r="K1161" i="28"/>
  <c r="I1161" i="28"/>
  <c r="L1160" i="28"/>
  <c r="K1160" i="28"/>
  <c r="I1160" i="28"/>
  <c r="L1159" i="28"/>
  <c r="K1159" i="28"/>
  <c r="I1159" i="28"/>
  <c r="L1158" i="28"/>
  <c r="K1158" i="28"/>
  <c r="I1158" i="28"/>
  <c r="L1157" i="28"/>
  <c r="K1157" i="28"/>
  <c r="I1157" i="28"/>
  <c r="L1156" i="28"/>
  <c r="K1156" i="28"/>
  <c r="I1156" i="28"/>
  <c r="L1155" i="28"/>
  <c r="K1155" i="28"/>
  <c r="I1155" i="28"/>
  <c r="L1154" i="28"/>
  <c r="K1154" i="28"/>
  <c r="I1154" i="28"/>
  <c r="L1153" i="28"/>
  <c r="K1153" i="28"/>
  <c r="I1153" i="28"/>
  <c r="L1152" i="28"/>
  <c r="K1152" i="28"/>
  <c r="I1152" i="28"/>
  <c r="L1151" i="28"/>
  <c r="K1151" i="28"/>
  <c r="I1151" i="28"/>
  <c r="L1150" i="28"/>
  <c r="K1150" i="28"/>
  <c r="I1150" i="28"/>
  <c r="L1149" i="28"/>
  <c r="K1149" i="28"/>
  <c r="I1149" i="28"/>
  <c r="L1148" i="28"/>
  <c r="K1148" i="28"/>
  <c r="I1148" i="28"/>
  <c r="L1147" i="28"/>
  <c r="K1147" i="28"/>
  <c r="I1147" i="28"/>
  <c r="L1146" i="28"/>
  <c r="K1146" i="28"/>
  <c r="I1146" i="28"/>
  <c r="L1145" i="28"/>
  <c r="K1145" i="28"/>
  <c r="I1145" i="28"/>
  <c r="L1144" i="28"/>
  <c r="K1144" i="28"/>
  <c r="I1144" i="28"/>
  <c r="L1143" i="28"/>
  <c r="K1143" i="28"/>
  <c r="I1143" i="28"/>
  <c r="L1142" i="28"/>
  <c r="K1142" i="28"/>
  <c r="I1142" i="28"/>
  <c r="L1141" i="28"/>
  <c r="K1141" i="28"/>
  <c r="I1141" i="28"/>
  <c r="L1140" i="28"/>
  <c r="K1140" i="28"/>
  <c r="I1140" i="28"/>
  <c r="L1139" i="28"/>
  <c r="K1139" i="28"/>
  <c r="I1139" i="28"/>
  <c r="L1138" i="28"/>
  <c r="K1138" i="28"/>
  <c r="I1138" i="28"/>
  <c r="L1137" i="28"/>
  <c r="K1137" i="28"/>
  <c r="I1137" i="28"/>
  <c r="L1136" i="28"/>
  <c r="K1136" i="28"/>
  <c r="I1136" i="28"/>
  <c r="L1135" i="28"/>
  <c r="K1135" i="28"/>
  <c r="I1135" i="28"/>
  <c r="L1134" i="28"/>
  <c r="K1134" i="28"/>
  <c r="I1134" i="28"/>
  <c r="L1133" i="28"/>
  <c r="K1133" i="28"/>
  <c r="I1133" i="28"/>
  <c r="L1132" i="28"/>
  <c r="K1132" i="28"/>
  <c r="I1132" i="28"/>
  <c r="L1131" i="28"/>
  <c r="K1131" i="28"/>
  <c r="I1131" i="28"/>
  <c r="L1130" i="28"/>
  <c r="K1130" i="28"/>
  <c r="I1130" i="28"/>
  <c r="L1129" i="28"/>
  <c r="K1129" i="28"/>
  <c r="I1129" i="28"/>
  <c r="L1128" i="28"/>
  <c r="K1128" i="28"/>
  <c r="I1128" i="28"/>
  <c r="L1127" i="28"/>
  <c r="K1127" i="28"/>
  <c r="I1127" i="28"/>
  <c r="L1126" i="28"/>
  <c r="K1126" i="28"/>
  <c r="I1126" i="28"/>
  <c r="L1125" i="28"/>
  <c r="K1125" i="28"/>
  <c r="I1125" i="28"/>
  <c r="L1124" i="28"/>
  <c r="K1124" i="28"/>
  <c r="I1124" i="28"/>
  <c r="L1123" i="28"/>
  <c r="K1123" i="28"/>
  <c r="I1123" i="28"/>
  <c r="L1122" i="28"/>
  <c r="K1122" i="28"/>
  <c r="I1122" i="28"/>
  <c r="L1121" i="28"/>
  <c r="K1121" i="28"/>
  <c r="I1121" i="28"/>
  <c r="L1120" i="28"/>
  <c r="K1120" i="28"/>
  <c r="I1120" i="28"/>
  <c r="L1119" i="28"/>
  <c r="K1119" i="28"/>
  <c r="I1119" i="28"/>
  <c r="L1118" i="28"/>
  <c r="K1118" i="28"/>
  <c r="I1118" i="28"/>
  <c r="L1117" i="28"/>
  <c r="K1117" i="28"/>
  <c r="I1117" i="28"/>
  <c r="L1116" i="28"/>
  <c r="K1116" i="28"/>
  <c r="I1116" i="28"/>
  <c r="L1115" i="28"/>
  <c r="K1115" i="28"/>
  <c r="I1115" i="28"/>
  <c r="L1114" i="28"/>
  <c r="K1114" i="28"/>
  <c r="I1114" i="28"/>
  <c r="L1113" i="28"/>
  <c r="K1113" i="28"/>
  <c r="I1113" i="28"/>
  <c r="L1112" i="28"/>
  <c r="K1112" i="28"/>
  <c r="I1112" i="28"/>
  <c r="L1111" i="28"/>
  <c r="K1111" i="28"/>
  <c r="I1111" i="28"/>
  <c r="L1110" i="28"/>
  <c r="K1110" i="28"/>
  <c r="I1110" i="28"/>
  <c r="L1109" i="28"/>
  <c r="K1109" i="28"/>
  <c r="I1109" i="28"/>
  <c r="L1108" i="28"/>
  <c r="K1108" i="28"/>
  <c r="I1108" i="28"/>
  <c r="L1107" i="28"/>
  <c r="K1107" i="28"/>
  <c r="I1107" i="28"/>
  <c r="L1106" i="28"/>
  <c r="K1106" i="28"/>
  <c r="I1106" i="28"/>
  <c r="L1105" i="28"/>
  <c r="K1105" i="28"/>
  <c r="I1105" i="28"/>
  <c r="L1104" i="28"/>
  <c r="K1104" i="28"/>
  <c r="I1104" i="28"/>
  <c r="L1103" i="28"/>
  <c r="K1103" i="28"/>
  <c r="I1103" i="28"/>
  <c r="L1102" i="28"/>
  <c r="K1102" i="28"/>
  <c r="I1102" i="28"/>
  <c r="L1101" i="28"/>
  <c r="K1101" i="28"/>
  <c r="I1101" i="28"/>
  <c r="L1100" i="28"/>
  <c r="K1100" i="28"/>
  <c r="I1100" i="28"/>
  <c r="L1099" i="28"/>
  <c r="K1099" i="28"/>
  <c r="I1099" i="28"/>
  <c r="L1098" i="28"/>
  <c r="K1098" i="28"/>
  <c r="I1098" i="28"/>
  <c r="L1097" i="28"/>
  <c r="K1097" i="28"/>
  <c r="I1097" i="28"/>
  <c r="L1096" i="28"/>
  <c r="K1096" i="28"/>
  <c r="I1096" i="28"/>
  <c r="L1095" i="28"/>
  <c r="K1095" i="28"/>
  <c r="I1095" i="28"/>
  <c r="L1094" i="28"/>
  <c r="K1094" i="28"/>
  <c r="I1094" i="28"/>
  <c r="L1093" i="28"/>
  <c r="K1093" i="28"/>
  <c r="I1093" i="28"/>
  <c r="L1092" i="28"/>
  <c r="K1092" i="28"/>
  <c r="I1092" i="28"/>
  <c r="L1091" i="28"/>
  <c r="K1091" i="28"/>
  <c r="I1091" i="28"/>
  <c r="L1090" i="28"/>
  <c r="K1090" i="28"/>
  <c r="I1090" i="28"/>
  <c r="L1089" i="28"/>
  <c r="K1089" i="28"/>
  <c r="I1089" i="28"/>
  <c r="L1088" i="28"/>
  <c r="K1088" i="28"/>
  <c r="I1088" i="28"/>
  <c r="L1087" i="28"/>
  <c r="K1087" i="28"/>
  <c r="I1087" i="28"/>
  <c r="L1086" i="28"/>
  <c r="K1086" i="28"/>
  <c r="I1086" i="28"/>
  <c r="L1085" i="28"/>
  <c r="K1085" i="28"/>
  <c r="I1085" i="28"/>
  <c r="L1084" i="28"/>
  <c r="K1084" i="28"/>
  <c r="I1084" i="28"/>
  <c r="L1083" i="28"/>
  <c r="K1083" i="28"/>
  <c r="I1083" i="28"/>
  <c r="L1082" i="28"/>
  <c r="K1082" i="28"/>
  <c r="I1082" i="28"/>
  <c r="L1081" i="28"/>
  <c r="K1081" i="28"/>
  <c r="I1081" i="28"/>
  <c r="L1080" i="28"/>
  <c r="K1080" i="28"/>
  <c r="I1080" i="28"/>
  <c r="L1079" i="28"/>
  <c r="K1079" i="28"/>
  <c r="I1079" i="28"/>
  <c r="L1078" i="28"/>
  <c r="K1078" i="28"/>
  <c r="I1078" i="28"/>
  <c r="L1077" i="28"/>
  <c r="K1077" i="28"/>
  <c r="I1077" i="28"/>
  <c r="L1076" i="28"/>
  <c r="K1076" i="28"/>
  <c r="I1076" i="28"/>
  <c r="L1075" i="28"/>
  <c r="K1075" i="28"/>
  <c r="I1075" i="28"/>
  <c r="L1074" i="28"/>
  <c r="K1074" i="28"/>
  <c r="I1074" i="28"/>
  <c r="L1073" i="28"/>
  <c r="K1073" i="28"/>
  <c r="I1073" i="28"/>
  <c r="L1072" i="28"/>
  <c r="K1072" i="28"/>
  <c r="I1072" i="28"/>
  <c r="L1071" i="28"/>
  <c r="K1071" i="28"/>
  <c r="I1071" i="28"/>
  <c r="L1070" i="28"/>
  <c r="K1070" i="28"/>
  <c r="I1070" i="28"/>
  <c r="L1069" i="28"/>
  <c r="K1069" i="28"/>
  <c r="I1069" i="28"/>
  <c r="L1068" i="28"/>
  <c r="K1068" i="28"/>
  <c r="I1068" i="28"/>
  <c r="L1067" i="28"/>
  <c r="K1067" i="28"/>
  <c r="I1067" i="28"/>
  <c r="L1066" i="28"/>
  <c r="K1066" i="28"/>
  <c r="I1066" i="28"/>
  <c r="L1065" i="28"/>
  <c r="K1065" i="28"/>
  <c r="I1065" i="28"/>
  <c r="L1064" i="28"/>
  <c r="K1064" i="28"/>
  <c r="I1064" i="28"/>
  <c r="L1063" i="28"/>
  <c r="K1063" i="28"/>
  <c r="I1063" i="28"/>
  <c r="L1062" i="28"/>
  <c r="K1062" i="28"/>
  <c r="I1062" i="28"/>
  <c r="L1061" i="28"/>
  <c r="K1061" i="28"/>
  <c r="I1061" i="28"/>
  <c r="L1060" i="28"/>
  <c r="K1060" i="28"/>
  <c r="I1060" i="28"/>
  <c r="L1059" i="28"/>
  <c r="K1059" i="28"/>
  <c r="I1059" i="28"/>
  <c r="L1058" i="28"/>
  <c r="K1058" i="28"/>
  <c r="I1058" i="28"/>
  <c r="L1057" i="28"/>
  <c r="K1057" i="28"/>
  <c r="I1057" i="28"/>
  <c r="L1056" i="28"/>
  <c r="K1056" i="28"/>
  <c r="I1056" i="28"/>
  <c r="L1055" i="28"/>
  <c r="K1055" i="28"/>
  <c r="I1055" i="28"/>
  <c r="L1054" i="28"/>
  <c r="K1054" i="28"/>
  <c r="I1054" i="28"/>
  <c r="L1053" i="28"/>
  <c r="K1053" i="28"/>
  <c r="I1053" i="28"/>
  <c r="L1052" i="28"/>
  <c r="K1052" i="28"/>
  <c r="I1052" i="28"/>
  <c r="L1051" i="28"/>
  <c r="K1051" i="28"/>
  <c r="I1051" i="28"/>
  <c r="L1050" i="28"/>
  <c r="K1050" i="28"/>
  <c r="I1050" i="28"/>
  <c r="L1049" i="28"/>
  <c r="K1049" i="28"/>
  <c r="I1049" i="28"/>
  <c r="L1048" i="28"/>
  <c r="K1048" i="28"/>
  <c r="I1048" i="28"/>
  <c r="L1047" i="28"/>
  <c r="K1047" i="28"/>
  <c r="I1047" i="28"/>
  <c r="L1046" i="28"/>
  <c r="K1046" i="28"/>
  <c r="I1046" i="28"/>
  <c r="L1045" i="28"/>
  <c r="K1045" i="28"/>
  <c r="I1045" i="28"/>
  <c r="L1044" i="28"/>
  <c r="K1044" i="28"/>
  <c r="I1044" i="28"/>
  <c r="L1043" i="28"/>
  <c r="K1043" i="28"/>
  <c r="I1043" i="28"/>
  <c r="L1042" i="28"/>
  <c r="K1042" i="28"/>
  <c r="I1042" i="28"/>
  <c r="L1041" i="28"/>
  <c r="K1041" i="28"/>
  <c r="I1041" i="28"/>
  <c r="L1040" i="28"/>
  <c r="K1040" i="28"/>
  <c r="I1040" i="28"/>
  <c r="L1039" i="28"/>
  <c r="K1039" i="28"/>
  <c r="I1039" i="28"/>
  <c r="L1038" i="28"/>
  <c r="K1038" i="28"/>
  <c r="I1038" i="28"/>
  <c r="L1037" i="28"/>
  <c r="K1037" i="28"/>
  <c r="I1037" i="28"/>
  <c r="L1036" i="28"/>
  <c r="K1036" i="28"/>
  <c r="I1036" i="28"/>
  <c r="L1035" i="28"/>
  <c r="K1035" i="28"/>
  <c r="I1035" i="28"/>
  <c r="L1034" i="28"/>
  <c r="K1034" i="28"/>
  <c r="I1034" i="28"/>
  <c r="L1033" i="28"/>
  <c r="K1033" i="28"/>
  <c r="I1033" i="28"/>
  <c r="L1032" i="28"/>
  <c r="K1032" i="28"/>
  <c r="I1032" i="28"/>
  <c r="L1031" i="28"/>
  <c r="K1031" i="28"/>
  <c r="I1031" i="28"/>
  <c r="L1030" i="28"/>
  <c r="K1030" i="28"/>
  <c r="I1030" i="28"/>
  <c r="L1029" i="28"/>
  <c r="K1029" i="28"/>
  <c r="I1029" i="28"/>
  <c r="L1028" i="28"/>
  <c r="K1028" i="28"/>
  <c r="I1028" i="28"/>
  <c r="L1027" i="28"/>
  <c r="K1027" i="28"/>
  <c r="I1027" i="28"/>
  <c r="L1026" i="28"/>
  <c r="K1026" i="28"/>
  <c r="I1026" i="28"/>
  <c r="L1025" i="28"/>
  <c r="K1025" i="28"/>
  <c r="I1025" i="28"/>
  <c r="L1024" i="28"/>
  <c r="K1024" i="28"/>
  <c r="I1024" i="28"/>
  <c r="L1023" i="28"/>
  <c r="K1023" i="28"/>
  <c r="I1023" i="28"/>
  <c r="L1022" i="28"/>
  <c r="K1022" i="28"/>
  <c r="I1022" i="28"/>
  <c r="L1021" i="28"/>
  <c r="K1021" i="28"/>
  <c r="I1021" i="28"/>
  <c r="L1020" i="28"/>
  <c r="K1020" i="28"/>
  <c r="I1020" i="28"/>
  <c r="L1019" i="28"/>
  <c r="K1019" i="28"/>
  <c r="I1019" i="28"/>
  <c r="L1018" i="28"/>
  <c r="K1018" i="28"/>
  <c r="I1018" i="28"/>
  <c r="L1017" i="28"/>
  <c r="K1017" i="28"/>
  <c r="I1017" i="28"/>
  <c r="L1016" i="28"/>
  <c r="K1016" i="28"/>
  <c r="I1016" i="28"/>
  <c r="L1015" i="28"/>
  <c r="K1015" i="28"/>
  <c r="I1015" i="28"/>
  <c r="L1014" i="28"/>
  <c r="K1014" i="28"/>
  <c r="I1014" i="28"/>
  <c r="L1013" i="28"/>
  <c r="K1013" i="28"/>
  <c r="I1013" i="28"/>
  <c r="L1012" i="28"/>
  <c r="K1012" i="28"/>
  <c r="I1012" i="28"/>
  <c r="L1011" i="28"/>
  <c r="K1011" i="28"/>
  <c r="I1011" i="28"/>
  <c r="L1010" i="28"/>
  <c r="K1010" i="28"/>
  <c r="I1010" i="28"/>
  <c r="L1009" i="28"/>
  <c r="K1009" i="28"/>
  <c r="I1009" i="28"/>
  <c r="L1008" i="28"/>
  <c r="K1008" i="28"/>
  <c r="I1008" i="28"/>
  <c r="L1007" i="28"/>
  <c r="K1007" i="28"/>
  <c r="I1007" i="28"/>
  <c r="L1006" i="28"/>
  <c r="K1006" i="28"/>
  <c r="I1006" i="28"/>
  <c r="L1005" i="28"/>
  <c r="K1005" i="28"/>
  <c r="I1005" i="28"/>
  <c r="L1004" i="28"/>
  <c r="K1004" i="28"/>
  <c r="I1004" i="28"/>
  <c r="L1003" i="28"/>
  <c r="K1003" i="28"/>
  <c r="I1003" i="28"/>
  <c r="L1002" i="28"/>
  <c r="K1002" i="28"/>
  <c r="I1002" i="28"/>
  <c r="L1001" i="28"/>
  <c r="K1001" i="28"/>
  <c r="I1001" i="28"/>
  <c r="L1000" i="28"/>
  <c r="K1000" i="28"/>
  <c r="I1000" i="28"/>
  <c r="L999" i="28"/>
  <c r="K999" i="28"/>
  <c r="I999" i="28"/>
  <c r="L998" i="28"/>
  <c r="K998" i="28"/>
  <c r="I998" i="28"/>
  <c r="L997" i="28"/>
  <c r="K997" i="28"/>
  <c r="I997" i="28"/>
  <c r="L996" i="28"/>
  <c r="K996" i="28"/>
  <c r="I996" i="28"/>
  <c r="L995" i="28"/>
  <c r="K995" i="28"/>
  <c r="I995" i="28"/>
  <c r="L994" i="28"/>
  <c r="K994" i="28"/>
  <c r="I994" i="28"/>
  <c r="L993" i="28"/>
  <c r="K993" i="28"/>
  <c r="I993" i="28"/>
  <c r="L992" i="28"/>
  <c r="K992" i="28"/>
  <c r="I992" i="28"/>
  <c r="L991" i="28"/>
  <c r="K991" i="28"/>
  <c r="I991" i="28"/>
  <c r="L990" i="28"/>
  <c r="K990" i="28"/>
  <c r="I990" i="28"/>
  <c r="L989" i="28"/>
  <c r="K989" i="28"/>
  <c r="I989" i="28"/>
  <c r="L988" i="28"/>
  <c r="K988" i="28"/>
  <c r="I988" i="28"/>
  <c r="L987" i="28"/>
  <c r="K987" i="28"/>
  <c r="I987" i="28"/>
  <c r="L986" i="28"/>
  <c r="K986" i="28"/>
  <c r="I986" i="28"/>
  <c r="L985" i="28"/>
  <c r="K985" i="28"/>
  <c r="I985" i="28"/>
  <c r="L984" i="28"/>
  <c r="K984" i="28"/>
  <c r="I984" i="28"/>
  <c r="L983" i="28"/>
  <c r="K983" i="28"/>
  <c r="I983" i="28"/>
  <c r="L982" i="28"/>
  <c r="K982" i="28"/>
  <c r="I982" i="28"/>
  <c r="L981" i="28"/>
  <c r="K981" i="28"/>
  <c r="I981" i="28"/>
  <c r="L980" i="28"/>
  <c r="K980" i="28"/>
  <c r="I980" i="28"/>
  <c r="L979" i="28"/>
  <c r="K979" i="28"/>
  <c r="I979" i="28"/>
  <c r="L978" i="28"/>
  <c r="K978" i="28"/>
  <c r="I978" i="28"/>
  <c r="L977" i="28"/>
  <c r="K977" i="28"/>
  <c r="I977" i="28"/>
  <c r="L976" i="28"/>
  <c r="K976" i="28"/>
  <c r="I976" i="28"/>
  <c r="L975" i="28"/>
  <c r="K975" i="28"/>
  <c r="I975" i="28"/>
  <c r="L974" i="28"/>
  <c r="K974" i="28"/>
  <c r="I974" i="28"/>
  <c r="L973" i="28"/>
  <c r="K973" i="28"/>
  <c r="I973" i="28"/>
  <c r="L972" i="28"/>
  <c r="K972" i="28"/>
  <c r="I972" i="28"/>
  <c r="L971" i="28"/>
  <c r="K971" i="28"/>
  <c r="I971" i="28"/>
  <c r="L970" i="28"/>
  <c r="K970" i="28"/>
  <c r="I970" i="28"/>
  <c r="L969" i="28"/>
  <c r="K969" i="28"/>
  <c r="I969" i="28"/>
  <c r="L968" i="28"/>
  <c r="K968" i="28"/>
  <c r="I968" i="28"/>
  <c r="L967" i="28"/>
  <c r="K967" i="28"/>
  <c r="I967" i="28"/>
  <c r="L966" i="28"/>
  <c r="K966" i="28"/>
  <c r="I966" i="28"/>
  <c r="L965" i="28"/>
  <c r="K965" i="28"/>
  <c r="I965" i="28"/>
  <c r="L964" i="28"/>
  <c r="K964" i="28"/>
  <c r="I964" i="28"/>
  <c r="L963" i="28"/>
  <c r="K963" i="28"/>
  <c r="I963" i="28"/>
  <c r="L962" i="28"/>
  <c r="K962" i="28"/>
  <c r="I962" i="28"/>
  <c r="L961" i="28"/>
  <c r="K961" i="28"/>
  <c r="I961" i="28"/>
  <c r="L960" i="28"/>
  <c r="K960" i="28"/>
  <c r="I960" i="28"/>
  <c r="L959" i="28"/>
  <c r="K959" i="28"/>
  <c r="I959" i="28"/>
  <c r="L958" i="28"/>
  <c r="K958" i="28"/>
  <c r="I958" i="28"/>
  <c r="L957" i="28"/>
  <c r="K957" i="28"/>
  <c r="I957" i="28"/>
  <c r="L956" i="28"/>
  <c r="K956" i="28"/>
  <c r="I956" i="28"/>
  <c r="L955" i="28"/>
  <c r="K955" i="28"/>
  <c r="I955" i="28"/>
  <c r="L954" i="28"/>
  <c r="K954" i="28"/>
  <c r="I954" i="28"/>
  <c r="L953" i="28"/>
  <c r="K953" i="28"/>
  <c r="I953" i="28"/>
  <c r="L952" i="28"/>
  <c r="K952" i="28"/>
  <c r="I952" i="28"/>
  <c r="L951" i="28"/>
  <c r="K951" i="28"/>
  <c r="I951" i="28"/>
  <c r="L950" i="28"/>
  <c r="K950" i="28"/>
  <c r="I950" i="28"/>
  <c r="L949" i="28"/>
  <c r="K949" i="28"/>
  <c r="I949" i="28"/>
  <c r="L948" i="28"/>
  <c r="K948" i="28"/>
  <c r="I948" i="28"/>
  <c r="L947" i="28"/>
  <c r="K947" i="28"/>
  <c r="I947" i="28"/>
  <c r="L946" i="28"/>
  <c r="K946" i="28"/>
  <c r="I946" i="28"/>
  <c r="L945" i="28"/>
  <c r="K945" i="28"/>
  <c r="I945" i="28"/>
  <c r="L944" i="28"/>
  <c r="K944" i="28"/>
  <c r="I944" i="28"/>
  <c r="L943" i="28"/>
  <c r="K943" i="28"/>
  <c r="I943" i="28"/>
  <c r="L942" i="28"/>
  <c r="K942" i="28"/>
  <c r="I942" i="28"/>
  <c r="L941" i="28"/>
  <c r="K941" i="28"/>
  <c r="I941" i="28"/>
  <c r="L940" i="28"/>
  <c r="K940" i="28"/>
  <c r="I940" i="28"/>
  <c r="L939" i="28"/>
  <c r="K939" i="28"/>
  <c r="I939" i="28"/>
  <c r="L938" i="28"/>
  <c r="K938" i="28"/>
  <c r="I938" i="28"/>
  <c r="L937" i="28"/>
  <c r="K937" i="28"/>
  <c r="I937" i="28"/>
  <c r="L936" i="28"/>
  <c r="K936" i="28"/>
  <c r="I936" i="28"/>
  <c r="L935" i="28"/>
  <c r="K935" i="28"/>
  <c r="I935" i="28"/>
  <c r="L934" i="28"/>
  <c r="K934" i="28"/>
  <c r="I934" i="28"/>
  <c r="L933" i="28"/>
  <c r="K933" i="28"/>
  <c r="I933" i="28"/>
  <c r="L932" i="28"/>
  <c r="K932" i="28"/>
  <c r="I932" i="28"/>
  <c r="L931" i="28"/>
  <c r="K931" i="28"/>
  <c r="I931" i="28"/>
  <c r="L930" i="28"/>
  <c r="K930" i="28"/>
  <c r="I930" i="28"/>
  <c r="L929" i="28"/>
  <c r="K929" i="28"/>
  <c r="I929" i="28"/>
  <c r="L928" i="28"/>
  <c r="K928" i="28"/>
  <c r="I928" i="28"/>
  <c r="L927" i="28"/>
  <c r="K927" i="28"/>
  <c r="I927" i="28"/>
  <c r="L926" i="28"/>
  <c r="K926" i="28"/>
  <c r="I926" i="28"/>
  <c r="L925" i="28"/>
  <c r="K925" i="28"/>
  <c r="I925" i="28"/>
  <c r="L924" i="28"/>
  <c r="K924" i="28"/>
  <c r="I924" i="28"/>
  <c r="L923" i="28"/>
  <c r="K923" i="28"/>
  <c r="I923" i="28"/>
  <c r="L922" i="28"/>
  <c r="K922" i="28"/>
  <c r="I922" i="28"/>
  <c r="L921" i="28"/>
  <c r="K921" i="28"/>
  <c r="I921" i="28"/>
  <c r="L920" i="28"/>
  <c r="K920" i="28"/>
  <c r="I920" i="28"/>
  <c r="L919" i="28"/>
  <c r="K919" i="28"/>
  <c r="I919" i="28"/>
  <c r="L918" i="28"/>
  <c r="K918" i="28"/>
  <c r="I918" i="28"/>
  <c r="L917" i="28"/>
  <c r="K917" i="28"/>
  <c r="I917" i="28"/>
  <c r="L916" i="28"/>
  <c r="K916" i="28"/>
  <c r="I916" i="28"/>
  <c r="L915" i="28"/>
  <c r="K915" i="28"/>
  <c r="I915" i="28"/>
  <c r="L914" i="28"/>
  <c r="K914" i="28"/>
  <c r="I914" i="28"/>
  <c r="L913" i="28"/>
  <c r="K913" i="28"/>
  <c r="I913" i="28"/>
  <c r="L912" i="28"/>
  <c r="K912" i="28"/>
  <c r="I912" i="28"/>
  <c r="L911" i="28"/>
  <c r="K911" i="28"/>
  <c r="I911" i="28"/>
  <c r="L910" i="28"/>
  <c r="K910" i="28"/>
  <c r="I910" i="28"/>
  <c r="L909" i="28"/>
  <c r="K909" i="28"/>
  <c r="I909" i="28"/>
  <c r="L908" i="28"/>
  <c r="K908" i="28"/>
  <c r="I908" i="28"/>
  <c r="L907" i="28"/>
  <c r="K907" i="28"/>
  <c r="I907" i="28"/>
  <c r="L906" i="28"/>
  <c r="K906" i="28"/>
  <c r="I906" i="28"/>
  <c r="L905" i="28"/>
  <c r="K905" i="28"/>
  <c r="I905" i="28"/>
  <c r="L904" i="28"/>
  <c r="K904" i="28"/>
  <c r="I904" i="28"/>
  <c r="L903" i="28"/>
  <c r="K903" i="28"/>
  <c r="I903" i="28"/>
  <c r="L902" i="28"/>
  <c r="K902" i="28"/>
  <c r="I902" i="28"/>
  <c r="L901" i="28"/>
  <c r="K901" i="28"/>
  <c r="I901" i="28"/>
  <c r="L900" i="28"/>
  <c r="K900" i="28"/>
  <c r="I900" i="28"/>
  <c r="L899" i="28"/>
  <c r="K899" i="28"/>
  <c r="I899" i="28"/>
  <c r="L898" i="28"/>
  <c r="K898" i="28"/>
  <c r="I898" i="28"/>
  <c r="L897" i="28"/>
  <c r="K897" i="28"/>
  <c r="I897" i="28"/>
  <c r="L896" i="28"/>
  <c r="K896" i="28"/>
  <c r="I896" i="28"/>
  <c r="L895" i="28"/>
  <c r="K895" i="28"/>
  <c r="I895" i="28"/>
  <c r="L894" i="28"/>
  <c r="K894" i="28"/>
  <c r="I894" i="28"/>
  <c r="L893" i="28"/>
  <c r="K893" i="28"/>
  <c r="I893" i="28"/>
  <c r="L892" i="28"/>
  <c r="K892" i="28"/>
  <c r="I892" i="28"/>
  <c r="L891" i="28"/>
  <c r="K891" i="28"/>
  <c r="I891" i="28"/>
  <c r="L890" i="28"/>
  <c r="K890" i="28"/>
  <c r="I890" i="28"/>
  <c r="L889" i="28"/>
  <c r="K889" i="28"/>
  <c r="I889" i="28"/>
  <c r="L888" i="28"/>
  <c r="K888" i="28"/>
  <c r="I888" i="28"/>
  <c r="L887" i="28"/>
  <c r="K887" i="28"/>
  <c r="I887" i="28"/>
  <c r="L886" i="28"/>
  <c r="K886" i="28"/>
  <c r="I886" i="28"/>
  <c r="L885" i="28"/>
  <c r="K885" i="28"/>
  <c r="I885" i="28"/>
  <c r="L884" i="28"/>
  <c r="K884" i="28"/>
  <c r="I884" i="28"/>
  <c r="L883" i="28"/>
  <c r="K883" i="28"/>
  <c r="I883" i="28"/>
  <c r="L882" i="28"/>
  <c r="K882" i="28"/>
  <c r="I882" i="28"/>
  <c r="L881" i="28"/>
  <c r="K881" i="28"/>
  <c r="I881" i="28"/>
  <c r="L880" i="28"/>
  <c r="K880" i="28"/>
  <c r="I880" i="28"/>
  <c r="L879" i="28"/>
  <c r="K879" i="28"/>
  <c r="I879" i="28"/>
  <c r="L878" i="28"/>
  <c r="K878" i="28"/>
  <c r="I878" i="28"/>
  <c r="L877" i="28"/>
  <c r="K877" i="28"/>
  <c r="I877" i="28"/>
  <c r="L876" i="28"/>
  <c r="K876" i="28"/>
  <c r="I876" i="28"/>
  <c r="L875" i="28"/>
  <c r="K875" i="28"/>
  <c r="I875" i="28"/>
  <c r="L874" i="28"/>
  <c r="K874" i="28"/>
  <c r="I874" i="28"/>
  <c r="L873" i="28"/>
  <c r="K873" i="28"/>
  <c r="I873" i="28"/>
  <c r="L872" i="28"/>
  <c r="K872" i="28"/>
  <c r="I872" i="28"/>
  <c r="L871" i="28"/>
  <c r="K871" i="28"/>
  <c r="I871" i="28"/>
  <c r="L870" i="28"/>
  <c r="K870" i="28"/>
  <c r="I870" i="28"/>
  <c r="L869" i="28"/>
  <c r="K869" i="28"/>
  <c r="I869" i="28"/>
  <c r="L868" i="28"/>
  <c r="K868" i="28"/>
  <c r="I868" i="28"/>
  <c r="L867" i="28"/>
  <c r="K867" i="28"/>
  <c r="I867" i="28"/>
  <c r="L866" i="28"/>
  <c r="K866" i="28"/>
  <c r="I866" i="28"/>
  <c r="L865" i="28"/>
  <c r="K865" i="28"/>
  <c r="I865" i="28"/>
  <c r="L864" i="28"/>
  <c r="K864" i="28"/>
  <c r="I864" i="28"/>
  <c r="L863" i="28"/>
  <c r="K863" i="28"/>
  <c r="I863" i="28"/>
  <c r="L862" i="28"/>
  <c r="K862" i="28"/>
  <c r="I862" i="28"/>
  <c r="L861" i="28"/>
  <c r="K861" i="28"/>
  <c r="I861" i="28"/>
  <c r="L860" i="28"/>
  <c r="K860" i="28"/>
  <c r="I860" i="28"/>
  <c r="L859" i="28"/>
  <c r="K859" i="28"/>
  <c r="I859" i="28"/>
  <c r="L858" i="28"/>
  <c r="K858" i="28"/>
  <c r="I858" i="28"/>
  <c r="L857" i="28"/>
  <c r="K857" i="28"/>
  <c r="I857" i="28"/>
  <c r="L856" i="28"/>
  <c r="K856" i="28"/>
  <c r="I856" i="28"/>
  <c r="L855" i="28"/>
  <c r="K855" i="28"/>
  <c r="I855" i="28"/>
  <c r="L854" i="28"/>
  <c r="K854" i="28"/>
  <c r="I854" i="28"/>
  <c r="L853" i="28"/>
  <c r="K853" i="28"/>
  <c r="I853" i="28"/>
  <c r="L852" i="28"/>
  <c r="K852" i="28"/>
  <c r="I852" i="28"/>
  <c r="L851" i="28"/>
  <c r="K851" i="28"/>
  <c r="I851" i="28"/>
  <c r="L850" i="28"/>
  <c r="K850" i="28"/>
  <c r="I850" i="28"/>
  <c r="L849" i="28"/>
  <c r="K849" i="28"/>
  <c r="I849" i="28"/>
  <c r="L848" i="28"/>
  <c r="K848" i="28"/>
  <c r="I848" i="28"/>
  <c r="L847" i="28"/>
  <c r="K847" i="28"/>
  <c r="I847" i="28"/>
  <c r="L846" i="28"/>
  <c r="K846" i="28"/>
  <c r="I846" i="28"/>
  <c r="L845" i="28"/>
  <c r="K845" i="28"/>
  <c r="I845" i="28"/>
  <c r="L844" i="28"/>
  <c r="K844" i="28"/>
  <c r="I844" i="28"/>
  <c r="L843" i="28"/>
  <c r="K843" i="28"/>
  <c r="I843" i="28"/>
  <c r="L842" i="28"/>
  <c r="K842" i="28"/>
  <c r="I842" i="28"/>
  <c r="L841" i="28"/>
  <c r="K841" i="28"/>
  <c r="I841" i="28"/>
  <c r="L840" i="28"/>
  <c r="K840" i="28"/>
  <c r="I840" i="28"/>
  <c r="L839" i="28"/>
  <c r="K839" i="28"/>
  <c r="I839" i="28"/>
  <c r="L838" i="28"/>
  <c r="K838" i="28"/>
  <c r="I838" i="28"/>
  <c r="L837" i="28"/>
  <c r="K837" i="28"/>
  <c r="I837" i="28"/>
  <c r="L836" i="28"/>
  <c r="K836" i="28"/>
  <c r="I836" i="28"/>
  <c r="L835" i="28"/>
  <c r="K835" i="28"/>
  <c r="I835" i="28"/>
  <c r="L834" i="28"/>
  <c r="K834" i="28"/>
  <c r="I834" i="28"/>
  <c r="L833" i="28"/>
  <c r="K833" i="28"/>
  <c r="I833" i="28"/>
  <c r="L832" i="28"/>
  <c r="K832" i="28"/>
  <c r="I832" i="28"/>
  <c r="L831" i="28"/>
  <c r="K831" i="28"/>
  <c r="I831" i="28"/>
  <c r="L830" i="28"/>
  <c r="K830" i="28"/>
  <c r="I830" i="28"/>
  <c r="L829" i="28"/>
  <c r="K829" i="28"/>
  <c r="I829" i="28"/>
  <c r="L828" i="28"/>
  <c r="K828" i="28"/>
  <c r="I828" i="28"/>
  <c r="L827" i="28"/>
  <c r="K827" i="28"/>
  <c r="I827" i="28"/>
  <c r="L826" i="28"/>
  <c r="K826" i="28"/>
  <c r="I826" i="28"/>
  <c r="L825" i="28"/>
  <c r="K825" i="28"/>
  <c r="I825" i="28"/>
  <c r="L824" i="28"/>
  <c r="K824" i="28"/>
  <c r="I824" i="28"/>
  <c r="L823" i="28"/>
  <c r="K823" i="28"/>
  <c r="I823" i="28"/>
  <c r="L822" i="28"/>
  <c r="K822" i="28"/>
  <c r="I822" i="28"/>
  <c r="L821" i="28"/>
  <c r="K821" i="28"/>
  <c r="I821" i="28"/>
  <c r="L820" i="28"/>
  <c r="K820" i="28"/>
  <c r="I820" i="28"/>
  <c r="L819" i="28"/>
  <c r="K819" i="28"/>
  <c r="I819" i="28"/>
  <c r="L818" i="28"/>
  <c r="K818" i="28"/>
  <c r="I818" i="28"/>
  <c r="L817" i="28"/>
  <c r="K817" i="28"/>
  <c r="I817" i="28"/>
  <c r="L816" i="28"/>
  <c r="K816" i="28"/>
  <c r="I816" i="28"/>
  <c r="L815" i="28"/>
  <c r="K815" i="28"/>
  <c r="I815" i="28"/>
  <c r="L814" i="28"/>
  <c r="K814" i="28"/>
  <c r="I814" i="28"/>
  <c r="L813" i="28"/>
  <c r="K813" i="28"/>
  <c r="I813" i="28"/>
  <c r="L812" i="28"/>
  <c r="K812" i="28"/>
  <c r="I812" i="28"/>
  <c r="L811" i="28"/>
  <c r="K811" i="28"/>
  <c r="I811" i="28"/>
  <c r="L810" i="28"/>
  <c r="K810" i="28"/>
  <c r="I810" i="28"/>
  <c r="L809" i="28"/>
  <c r="K809" i="28"/>
  <c r="I809" i="28"/>
  <c r="L808" i="28"/>
  <c r="K808" i="28"/>
  <c r="I808" i="28"/>
  <c r="L807" i="28"/>
  <c r="K807" i="28"/>
  <c r="I807" i="28"/>
  <c r="L806" i="28"/>
  <c r="K806" i="28"/>
  <c r="I806" i="28"/>
  <c r="L805" i="28"/>
  <c r="K805" i="28"/>
  <c r="I805" i="28"/>
  <c r="L804" i="28"/>
  <c r="K804" i="28"/>
  <c r="I804" i="28"/>
  <c r="L803" i="28"/>
  <c r="K803" i="28"/>
  <c r="I803" i="28"/>
  <c r="L802" i="28"/>
  <c r="K802" i="28"/>
  <c r="I802" i="28"/>
  <c r="L801" i="28"/>
  <c r="K801" i="28"/>
  <c r="I801" i="28"/>
  <c r="L800" i="28"/>
  <c r="K800" i="28"/>
  <c r="I800" i="28"/>
  <c r="L799" i="28"/>
  <c r="K799" i="28"/>
  <c r="I799" i="28"/>
  <c r="L798" i="28"/>
  <c r="K798" i="28"/>
  <c r="I798" i="28"/>
  <c r="L797" i="28"/>
  <c r="K797" i="28"/>
  <c r="I797" i="28"/>
  <c r="L796" i="28"/>
  <c r="K796" i="28"/>
  <c r="I796" i="28"/>
  <c r="L795" i="28"/>
  <c r="K795" i="28"/>
  <c r="I795" i="28"/>
  <c r="L794" i="28"/>
  <c r="K794" i="28"/>
  <c r="I794" i="28"/>
  <c r="L793" i="28"/>
  <c r="K793" i="28"/>
  <c r="I793" i="28"/>
  <c r="L792" i="28"/>
  <c r="K792" i="28"/>
  <c r="I792" i="28"/>
  <c r="L791" i="28"/>
  <c r="K791" i="28"/>
  <c r="I791" i="28"/>
  <c r="L790" i="28"/>
  <c r="K790" i="28"/>
  <c r="I790" i="28"/>
  <c r="L789" i="28"/>
  <c r="K789" i="28"/>
  <c r="I789" i="28"/>
  <c r="L788" i="28"/>
  <c r="K788" i="28"/>
  <c r="I788" i="28"/>
  <c r="L787" i="28"/>
  <c r="K787" i="28"/>
  <c r="I787" i="28"/>
  <c r="L786" i="28"/>
  <c r="K786" i="28"/>
  <c r="I786" i="28"/>
  <c r="L785" i="28"/>
  <c r="K785" i="28"/>
  <c r="I785" i="28"/>
  <c r="L784" i="28"/>
  <c r="K784" i="28"/>
  <c r="I784" i="28"/>
  <c r="L783" i="28"/>
  <c r="K783" i="28"/>
  <c r="I783" i="28"/>
  <c r="L782" i="28"/>
  <c r="K782" i="28"/>
  <c r="I782" i="28"/>
  <c r="L781" i="28"/>
  <c r="K781" i="28"/>
  <c r="I781" i="28"/>
  <c r="L780" i="28"/>
  <c r="K780" i="28"/>
  <c r="I780" i="28"/>
  <c r="L779" i="28"/>
  <c r="K779" i="28"/>
  <c r="I779" i="28"/>
  <c r="L778" i="28"/>
  <c r="K778" i="28"/>
  <c r="I778" i="28"/>
  <c r="L777" i="28"/>
  <c r="K777" i="28"/>
  <c r="I777" i="28"/>
  <c r="L776" i="28"/>
  <c r="K776" i="28"/>
  <c r="I776" i="28"/>
  <c r="L775" i="28"/>
  <c r="K775" i="28"/>
  <c r="I775" i="28"/>
  <c r="L774" i="28"/>
  <c r="K774" i="28"/>
  <c r="I774" i="28"/>
  <c r="L773" i="28"/>
  <c r="K773" i="28"/>
  <c r="I773" i="28"/>
  <c r="L772" i="28"/>
  <c r="K772" i="28"/>
  <c r="I772" i="28"/>
  <c r="L771" i="28"/>
  <c r="K771" i="28"/>
  <c r="I771" i="28"/>
  <c r="L770" i="28"/>
  <c r="K770" i="28"/>
  <c r="I770" i="28"/>
  <c r="L769" i="28"/>
  <c r="K769" i="28"/>
  <c r="I769" i="28"/>
  <c r="L768" i="28"/>
  <c r="K768" i="28"/>
  <c r="I768" i="28"/>
  <c r="L767" i="28"/>
  <c r="K767" i="28"/>
  <c r="I767" i="28"/>
  <c r="L766" i="28"/>
  <c r="K766" i="28"/>
  <c r="I766" i="28"/>
  <c r="L765" i="28"/>
  <c r="K765" i="28"/>
  <c r="I765" i="28"/>
  <c r="L764" i="28"/>
  <c r="K764" i="28"/>
  <c r="I764" i="28"/>
  <c r="L763" i="28"/>
  <c r="K763" i="28"/>
  <c r="I763" i="28"/>
  <c r="L762" i="28"/>
  <c r="K762" i="28"/>
  <c r="I762" i="28"/>
  <c r="L761" i="28"/>
  <c r="K761" i="28"/>
  <c r="I761" i="28"/>
  <c r="L760" i="28"/>
  <c r="K760" i="28"/>
  <c r="I760" i="28"/>
  <c r="L759" i="28"/>
  <c r="K759" i="28"/>
  <c r="I759" i="28"/>
  <c r="L758" i="28"/>
  <c r="K758" i="28"/>
  <c r="I758" i="28"/>
  <c r="L757" i="28"/>
  <c r="K757" i="28"/>
  <c r="I757" i="28"/>
  <c r="L756" i="28"/>
  <c r="K756" i="28"/>
  <c r="I756" i="28"/>
  <c r="L755" i="28"/>
  <c r="K755" i="28"/>
  <c r="I755" i="28"/>
  <c r="L754" i="28"/>
  <c r="K754" i="28"/>
  <c r="I754" i="28"/>
  <c r="L753" i="28"/>
  <c r="K753" i="28"/>
  <c r="I753" i="28"/>
  <c r="L752" i="28"/>
  <c r="K752" i="28"/>
  <c r="I752" i="28"/>
  <c r="L751" i="28"/>
  <c r="K751" i="28"/>
  <c r="I751" i="28"/>
  <c r="L750" i="28"/>
  <c r="K750" i="28"/>
  <c r="I750" i="28"/>
  <c r="L749" i="28"/>
  <c r="K749" i="28"/>
  <c r="I749" i="28"/>
  <c r="L748" i="28"/>
  <c r="K748" i="28"/>
  <c r="I748" i="28"/>
  <c r="L747" i="28"/>
  <c r="K747" i="28"/>
  <c r="I747" i="28"/>
  <c r="L746" i="28"/>
  <c r="K746" i="28"/>
  <c r="I746" i="28"/>
  <c r="L745" i="28"/>
  <c r="K745" i="28"/>
  <c r="I745" i="28"/>
  <c r="L744" i="28"/>
  <c r="K744" i="28"/>
  <c r="I744" i="28"/>
  <c r="L743" i="28"/>
  <c r="K743" i="28"/>
  <c r="I743" i="28"/>
  <c r="L742" i="28"/>
  <c r="K742" i="28"/>
  <c r="I742" i="28"/>
  <c r="L741" i="28"/>
  <c r="K741" i="28"/>
  <c r="I741" i="28"/>
  <c r="L740" i="28"/>
  <c r="K740" i="28"/>
  <c r="I740" i="28"/>
  <c r="L739" i="28"/>
  <c r="K739" i="28"/>
  <c r="I739" i="28"/>
  <c r="L738" i="28"/>
  <c r="K738" i="28"/>
  <c r="I738" i="28"/>
  <c r="L737" i="28"/>
  <c r="K737" i="28"/>
  <c r="I737" i="28"/>
  <c r="L736" i="28"/>
  <c r="K736" i="28"/>
  <c r="I736" i="28"/>
  <c r="L735" i="28"/>
  <c r="K735" i="28"/>
  <c r="I735" i="28"/>
  <c r="L734" i="28"/>
  <c r="K734" i="28"/>
  <c r="I734" i="28"/>
  <c r="L733" i="28"/>
  <c r="K733" i="28"/>
  <c r="I733" i="28"/>
  <c r="L732" i="28"/>
  <c r="K732" i="28"/>
  <c r="I732" i="28"/>
  <c r="L731" i="28"/>
  <c r="K731" i="28"/>
  <c r="I731" i="28"/>
  <c r="L730" i="28"/>
  <c r="K730" i="28"/>
  <c r="I730" i="28"/>
  <c r="L729" i="28"/>
  <c r="K729" i="28"/>
  <c r="I729" i="28"/>
  <c r="L728" i="28"/>
  <c r="K728" i="28"/>
  <c r="I728" i="28"/>
  <c r="L727" i="28"/>
  <c r="K727" i="28"/>
  <c r="I727" i="28"/>
  <c r="L726" i="28"/>
  <c r="K726" i="28"/>
  <c r="I726" i="28"/>
  <c r="L725" i="28"/>
  <c r="K725" i="28"/>
  <c r="I725" i="28"/>
  <c r="L724" i="28"/>
  <c r="K724" i="28"/>
  <c r="I724" i="28"/>
  <c r="L723" i="28"/>
  <c r="K723" i="28"/>
  <c r="I723" i="28"/>
  <c r="L722" i="28"/>
  <c r="K722" i="28"/>
  <c r="I722" i="28"/>
  <c r="L721" i="28"/>
  <c r="K721" i="28"/>
  <c r="I721" i="28"/>
  <c r="L720" i="28"/>
  <c r="K720" i="28"/>
  <c r="I720" i="28"/>
  <c r="L719" i="28"/>
  <c r="K719" i="28"/>
  <c r="I719" i="28"/>
  <c r="L718" i="28"/>
  <c r="K718" i="28"/>
  <c r="I718" i="28"/>
  <c r="L717" i="28"/>
  <c r="K717" i="28"/>
  <c r="I717" i="28"/>
  <c r="L716" i="28"/>
  <c r="K716" i="28"/>
  <c r="I716" i="28"/>
  <c r="L715" i="28"/>
  <c r="K715" i="28"/>
  <c r="I715" i="28"/>
  <c r="L714" i="28"/>
  <c r="K714" i="28"/>
  <c r="I714" i="28"/>
  <c r="L713" i="28"/>
  <c r="K713" i="28"/>
  <c r="I713" i="28"/>
  <c r="L712" i="28"/>
  <c r="K712" i="28"/>
  <c r="I712" i="28"/>
  <c r="L711" i="28"/>
  <c r="K711" i="28"/>
  <c r="I711" i="28"/>
  <c r="L710" i="28"/>
  <c r="K710" i="28"/>
  <c r="I710" i="28"/>
  <c r="L709" i="28"/>
  <c r="K709" i="28"/>
  <c r="I709" i="28"/>
  <c r="L708" i="28"/>
  <c r="K708" i="28"/>
  <c r="I708" i="28"/>
  <c r="L707" i="28"/>
  <c r="K707" i="28"/>
  <c r="I707" i="28"/>
  <c r="L706" i="28"/>
  <c r="K706" i="28"/>
  <c r="I706" i="28"/>
  <c r="L705" i="28"/>
  <c r="K705" i="28"/>
  <c r="I705" i="28"/>
  <c r="L704" i="28"/>
  <c r="K704" i="28"/>
  <c r="I704" i="28"/>
  <c r="L703" i="28"/>
  <c r="K703" i="28"/>
  <c r="I703" i="28"/>
  <c r="L702" i="28"/>
  <c r="K702" i="28"/>
  <c r="I702" i="28"/>
  <c r="L701" i="28"/>
  <c r="K701" i="28"/>
  <c r="I701" i="28"/>
  <c r="L700" i="28"/>
  <c r="K700" i="28"/>
  <c r="I700" i="28"/>
  <c r="L699" i="28"/>
  <c r="K699" i="28"/>
  <c r="I699" i="28"/>
  <c r="L698" i="28"/>
  <c r="K698" i="28"/>
  <c r="J698" i="28"/>
  <c r="I698" i="28"/>
  <c r="L697" i="28"/>
  <c r="K697" i="28"/>
  <c r="J697" i="28"/>
  <c r="I697" i="28"/>
  <c r="L696" i="28"/>
  <c r="K696" i="28"/>
  <c r="J696" i="28"/>
  <c r="I696" i="28"/>
  <c r="L695" i="28"/>
  <c r="K695" i="28"/>
  <c r="J695" i="28"/>
  <c r="I695" i="28"/>
  <c r="L694" i="28"/>
  <c r="K694" i="28"/>
  <c r="J694" i="28"/>
  <c r="I694" i="28"/>
  <c r="L693" i="28"/>
  <c r="K693" i="28"/>
  <c r="J693" i="28"/>
  <c r="I693" i="28"/>
  <c r="L692" i="28"/>
  <c r="K692" i="28"/>
  <c r="J692" i="28"/>
  <c r="I692" i="28"/>
  <c r="L691" i="28"/>
  <c r="K691" i="28"/>
  <c r="J691" i="28"/>
  <c r="I691" i="28"/>
  <c r="L690" i="28"/>
  <c r="K690" i="28"/>
  <c r="J690" i="28"/>
  <c r="I690" i="28"/>
  <c r="L689" i="28"/>
  <c r="K689" i="28"/>
  <c r="J689" i="28"/>
  <c r="I689" i="28"/>
  <c r="L688" i="28"/>
  <c r="K688" i="28"/>
  <c r="J688" i="28"/>
  <c r="I688" i="28"/>
  <c r="L687" i="28"/>
  <c r="K687" i="28"/>
  <c r="J687" i="28"/>
  <c r="I687" i="28"/>
  <c r="L686" i="28"/>
  <c r="K686" i="28"/>
  <c r="J686" i="28"/>
  <c r="I686" i="28"/>
  <c r="L685" i="28"/>
  <c r="K685" i="28"/>
  <c r="J685" i="28"/>
  <c r="I685" i="28"/>
  <c r="L684" i="28"/>
  <c r="K684" i="28"/>
  <c r="J684" i="28"/>
  <c r="I684" i="28"/>
  <c r="L683" i="28"/>
  <c r="K683" i="28"/>
  <c r="J683" i="28"/>
  <c r="I683" i="28"/>
  <c r="L682" i="28"/>
  <c r="K682" i="28"/>
  <c r="J682" i="28"/>
  <c r="I682" i="28"/>
  <c r="L681" i="28"/>
  <c r="K681" i="28"/>
  <c r="J681" i="28"/>
  <c r="I681" i="28"/>
  <c r="L680" i="28"/>
  <c r="K680" i="28"/>
  <c r="J680" i="28"/>
  <c r="I680" i="28"/>
  <c r="L679" i="28"/>
  <c r="K679" i="28"/>
  <c r="J679" i="28"/>
  <c r="I679" i="28"/>
  <c r="L678" i="28"/>
  <c r="K678" i="28"/>
  <c r="J678" i="28"/>
  <c r="I678" i="28"/>
  <c r="L677" i="28"/>
  <c r="K677" i="28"/>
  <c r="J677" i="28"/>
  <c r="I677" i="28"/>
  <c r="L676" i="28"/>
  <c r="K676" i="28"/>
  <c r="J676" i="28"/>
  <c r="I676" i="28"/>
  <c r="L675" i="28"/>
  <c r="K675" i="28"/>
  <c r="J675" i="28"/>
  <c r="I675" i="28"/>
  <c r="L674" i="28"/>
  <c r="K674" i="28"/>
  <c r="J674" i="28"/>
  <c r="I674" i="28"/>
  <c r="L673" i="28"/>
  <c r="K673" i="28"/>
  <c r="J673" i="28"/>
  <c r="I673" i="28"/>
  <c r="L672" i="28"/>
  <c r="K672" i="28"/>
  <c r="J672" i="28"/>
  <c r="I672" i="28"/>
  <c r="L671" i="28"/>
  <c r="K671" i="28"/>
  <c r="J671" i="28"/>
  <c r="I671" i="28"/>
  <c r="L670" i="28"/>
  <c r="K670" i="28"/>
  <c r="J670" i="28"/>
  <c r="I670" i="28"/>
  <c r="L669" i="28"/>
  <c r="K669" i="28"/>
  <c r="J669" i="28"/>
  <c r="I669" i="28"/>
  <c r="L668" i="28"/>
  <c r="K668" i="28"/>
  <c r="J668" i="28"/>
  <c r="I668" i="28"/>
  <c r="L667" i="28"/>
  <c r="K667" i="28"/>
  <c r="J667" i="28"/>
  <c r="I667" i="28"/>
  <c r="L666" i="28"/>
  <c r="K666" i="28"/>
  <c r="J666" i="28"/>
  <c r="I666" i="28"/>
  <c r="L665" i="28"/>
  <c r="K665" i="28"/>
  <c r="J665" i="28"/>
  <c r="I665" i="28"/>
  <c r="L664" i="28"/>
  <c r="K664" i="28"/>
  <c r="J664" i="28"/>
  <c r="I664" i="28"/>
  <c r="L663" i="28"/>
  <c r="K663" i="28"/>
  <c r="J663" i="28"/>
  <c r="I663" i="28"/>
  <c r="L662" i="28"/>
  <c r="K662" i="28"/>
  <c r="J662" i="28"/>
  <c r="I662" i="28"/>
  <c r="L661" i="28"/>
  <c r="K661" i="28"/>
  <c r="J661" i="28"/>
  <c r="I661" i="28"/>
  <c r="L660" i="28"/>
  <c r="K660" i="28"/>
  <c r="J660" i="28"/>
  <c r="I660" i="28"/>
  <c r="L659" i="28"/>
  <c r="K659" i="28"/>
  <c r="J659" i="28"/>
  <c r="I659" i="28"/>
  <c r="L658" i="28"/>
  <c r="K658" i="28"/>
  <c r="J658" i="28"/>
  <c r="I658" i="28"/>
  <c r="L657" i="28"/>
  <c r="K657" i="28"/>
  <c r="J657" i="28"/>
  <c r="I657" i="28"/>
  <c r="L656" i="28"/>
  <c r="K656" i="28"/>
  <c r="J656" i="28"/>
  <c r="I656" i="28"/>
  <c r="L655" i="28"/>
  <c r="K655" i="28"/>
  <c r="J655" i="28"/>
  <c r="I655" i="28"/>
  <c r="L654" i="28"/>
  <c r="K654" i="28"/>
  <c r="J654" i="28"/>
  <c r="I654" i="28"/>
  <c r="L653" i="28"/>
  <c r="K653" i="28"/>
  <c r="J653" i="28"/>
  <c r="I653" i="28"/>
  <c r="L652" i="28"/>
  <c r="K652" i="28"/>
  <c r="J652" i="28"/>
  <c r="I652" i="28"/>
  <c r="L651" i="28"/>
  <c r="K651" i="28"/>
  <c r="J651" i="28"/>
  <c r="I651" i="28"/>
  <c r="L650" i="28"/>
  <c r="K650" i="28"/>
  <c r="J650" i="28"/>
  <c r="I650" i="28"/>
  <c r="L649" i="28"/>
  <c r="K649" i="28"/>
  <c r="J649" i="28"/>
  <c r="I649" i="28"/>
  <c r="L648" i="28"/>
  <c r="K648" i="28"/>
  <c r="J648" i="28"/>
  <c r="I648" i="28"/>
  <c r="L647" i="28"/>
  <c r="K647" i="28"/>
  <c r="J647" i="28"/>
  <c r="I647" i="28"/>
  <c r="L646" i="28"/>
  <c r="K646" i="28"/>
  <c r="J646" i="28"/>
  <c r="I646" i="28"/>
  <c r="L645" i="28"/>
  <c r="K645" i="28"/>
  <c r="J645" i="28"/>
  <c r="I645" i="28"/>
  <c r="L644" i="28"/>
  <c r="K644" i="28"/>
  <c r="J644" i="28"/>
  <c r="I644" i="28"/>
  <c r="L643" i="28"/>
  <c r="K643" i="28"/>
  <c r="J643" i="28"/>
  <c r="I643" i="28"/>
  <c r="L642" i="28"/>
  <c r="K642" i="28"/>
  <c r="J642" i="28"/>
  <c r="I642" i="28"/>
  <c r="L641" i="28"/>
  <c r="K641" i="28"/>
  <c r="J641" i="28"/>
  <c r="I641" i="28"/>
  <c r="L640" i="28"/>
  <c r="K640" i="28"/>
  <c r="J640" i="28"/>
  <c r="I640" i="28"/>
  <c r="L639" i="28"/>
  <c r="K639" i="28"/>
  <c r="J639" i="28"/>
  <c r="I639" i="28"/>
  <c r="L638" i="28"/>
  <c r="K638" i="28"/>
  <c r="J638" i="28"/>
  <c r="I638" i="28"/>
  <c r="L637" i="28"/>
  <c r="K637" i="28"/>
  <c r="J637" i="28"/>
  <c r="I637" i="28"/>
  <c r="L636" i="28"/>
  <c r="K636" i="28"/>
  <c r="J636" i="28"/>
  <c r="I636" i="28"/>
  <c r="L635" i="28"/>
  <c r="K635" i="28"/>
  <c r="J635" i="28"/>
  <c r="I635" i="28"/>
  <c r="L634" i="28"/>
  <c r="K634" i="28"/>
  <c r="J634" i="28"/>
  <c r="I634" i="28"/>
  <c r="L633" i="28"/>
  <c r="K633" i="28"/>
  <c r="J633" i="28"/>
  <c r="I633" i="28"/>
  <c r="L632" i="28"/>
  <c r="K632" i="28"/>
  <c r="J632" i="28"/>
  <c r="I632" i="28"/>
  <c r="L631" i="28"/>
  <c r="K631" i="28"/>
  <c r="J631" i="28"/>
  <c r="I631" i="28"/>
  <c r="L630" i="28"/>
  <c r="K630" i="28"/>
  <c r="J630" i="28"/>
  <c r="I630" i="28"/>
  <c r="L629" i="28"/>
  <c r="K629" i="28"/>
  <c r="J629" i="28"/>
  <c r="I629" i="28"/>
  <c r="L628" i="28"/>
  <c r="K628" i="28"/>
  <c r="J628" i="28"/>
  <c r="I628" i="28"/>
  <c r="L627" i="28"/>
  <c r="K627" i="28"/>
  <c r="J627" i="28"/>
  <c r="I627" i="28"/>
  <c r="L626" i="28"/>
  <c r="K626" i="28"/>
  <c r="J626" i="28"/>
  <c r="I626" i="28"/>
  <c r="L625" i="28"/>
  <c r="K625" i="28"/>
  <c r="J625" i="28"/>
  <c r="I625" i="28"/>
  <c r="L624" i="28"/>
  <c r="K624" i="28"/>
  <c r="J624" i="28"/>
  <c r="I624" i="28"/>
  <c r="L623" i="28"/>
  <c r="K623" i="28"/>
  <c r="J623" i="28"/>
  <c r="I623" i="28"/>
  <c r="L622" i="28"/>
  <c r="K622" i="28"/>
  <c r="J622" i="28"/>
  <c r="I622" i="28"/>
  <c r="L621" i="28"/>
  <c r="K621" i="28"/>
  <c r="J621" i="28"/>
  <c r="I621" i="28"/>
  <c r="L620" i="28"/>
  <c r="K620" i="28"/>
  <c r="J620" i="28"/>
  <c r="I620" i="28"/>
  <c r="L619" i="28"/>
  <c r="K619" i="28"/>
  <c r="J619" i="28"/>
  <c r="I619" i="28"/>
  <c r="L618" i="28"/>
  <c r="K618" i="28"/>
  <c r="J618" i="28"/>
  <c r="I618" i="28"/>
  <c r="L617" i="28"/>
  <c r="K617" i="28"/>
  <c r="J617" i="28"/>
  <c r="I617" i="28"/>
  <c r="L616" i="28"/>
  <c r="K616" i="28"/>
  <c r="J616" i="28"/>
  <c r="I616" i="28"/>
  <c r="L615" i="28"/>
  <c r="K615" i="28"/>
  <c r="J615" i="28"/>
  <c r="I615" i="28"/>
  <c r="L614" i="28"/>
  <c r="K614" i="28"/>
  <c r="J614" i="28"/>
  <c r="I614" i="28"/>
  <c r="L613" i="28"/>
  <c r="K613" i="28"/>
  <c r="J613" i="28"/>
  <c r="I613" i="28"/>
  <c r="L612" i="28"/>
  <c r="K612" i="28"/>
  <c r="J612" i="28"/>
  <c r="I612" i="28"/>
  <c r="L611" i="28"/>
  <c r="K611" i="28"/>
  <c r="J611" i="28"/>
  <c r="I611" i="28"/>
  <c r="L610" i="28"/>
  <c r="K610" i="28"/>
  <c r="J610" i="28"/>
  <c r="I610" i="28"/>
  <c r="L609" i="28"/>
  <c r="K609" i="28"/>
  <c r="J609" i="28"/>
  <c r="I609" i="28"/>
  <c r="L608" i="28"/>
  <c r="K608" i="28"/>
  <c r="J608" i="28"/>
  <c r="I608" i="28"/>
  <c r="L607" i="28"/>
  <c r="K607" i="28"/>
  <c r="J607" i="28"/>
  <c r="I607" i="28"/>
  <c r="L606" i="28"/>
  <c r="K606" i="28"/>
  <c r="J606" i="28"/>
  <c r="I606" i="28"/>
  <c r="L605" i="28"/>
  <c r="K605" i="28"/>
  <c r="J605" i="28"/>
  <c r="I605" i="28"/>
  <c r="L604" i="28"/>
  <c r="K604" i="28"/>
  <c r="J604" i="28"/>
  <c r="I604" i="28"/>
  <c r="L603" i="28"/>
  <c r="K603" i="28"/>
  <c r="J603" i="28"/>
  <c r="I603" i="28"/>
  <c r="L602" i="28"/>
  <c r="K602" i="28"/>
  <c r="J602" i="28"/>
  <c r="I602" i="28"/>
  <c r="L601" i="28"/>
  <c r="K601" i="28"/>
  <c r="J601" i="28"/>
  <c r="I601" i="28"/>
  <c r="L600" i="28"/>
  <c r="K600" i="28"/>
  <c r="J600" i="28"/>
  <c r="I600" i="28"/>
  <c r="L599" i="28"/>
  <c r="K599" i="28"/>
  <c r="J599" i="28"/>
  <c r="I599" i="28"/>
  <c r="L598" i="28"/>
  <c r="K598" i="28"/>
  <c r="J598" i="28"/>
  <c r="I598" i="28"/>
  <c r="L597" i="28"/>
  <c r="K597" i="28"/>
  <c r="J597" i="28"/>
  <c r="I597" i="28"/>
  <c r="L596" i="28"/>
  <c r="K596" i="28"/>
  <c r="J596" i="28"/>
  <c r="I596" i="28"/>
  <c r="L595" i="28"/>
  <c r="K595" i="28"/>
  <c r="J595" i="28"/>
  <c r="I595" i="28"/>
  <c r="L594" i="28"/>
  <c r="K594" i="28"/>
  <c r="J594" i="28"/>
  <c r="I594" i="28"/>
  <c r="L593" i="28"/>
  <c r="K593" i="28"/>
  <c r="J593" i="28"/>
  <c r="I593" i="28"/>
  <c r="L592" i="28"/>
  <c r="K592" i="28"/>
  <c r="J592" i="28"/>
  <c r="I592" i="28"/>
  <c r="L591" i="28"/>
  <c r="K591" i="28"/>
  <c r="J591" i="28"/>
  <c r="I591" i="28"/>
  <c r="L590" i="28"/>
  <c r="K590" i="28"/>
  <c r="J590" i="28"/>
  <c r="I590" i="28"/>
  <c r="L589" i="28"/>
  <c r="K589" i="28"/>
  <c r="J589" i="28"/>
  <c r="I589" i="28"/>
  <c r="L588" i="28"/>
  <c r="K588" i="28"/>
  <c r="J588" i="28"/>
  <c r="I588" i="28"/>
  <c r="L587" i="28"/>
  <c r="K587" i="28"/>
  <c r="J587" i="28"/>
  <c r="I587" i="28"/>
  <c r="L586" i="28"/>
  <c r="K586" i="28"/>
  <c r="J586" i="28"/>
  <c r="I586" i="28"/>
  <c r="L585" i="28"/>
  <c r="K585" i="28"/>
  <c r="J585" i="28"/>
  <c r="I585" i="28"/>
  <c r="L584" i="28"/>
  <c r="K584" i="28"/>
  <c r="J584" i="28"/>
  <c r="I584" i="28"/>
  <c r="L583" i="28"/>
  <c r="K583" i="28"/>
  <c r="J583" i="28"/>
  <c r="I583" i="28"/>
  <c r="L582" i="28"/>
  <c r="K582" i="28"/>
  <c r="J582" i="28"/>
  <c r="I582" i="28"/>
  <c r="L581" i="28"/>
  <c r="K581" i="28"/>
  <c r="J581" i="28"/>
  <c r="I581" i="28"/>
  <c r="L580" i="28"/>
  <c r="K580" i="28"/>
  <c r="J580" i="28"/>
  <c r="I580" i="28"/>
  <c r="L579" i="28"/>
  <c r="K579" i="28"/>
  <c r="J579" i="28"/>
  <c r="I579" i="28"/>
  <c r="L578" i="28"/>
  <c r="K578" i="28"/>
  <c r="J578" i="28"/>
  <c r="I578" i="28"/>
  <c r="L577" i="28"/>
  <c r="K577" i="28"/>
  <c r="J577" i="28"/>
  <c r="I577" i="28"/>
  <c r="L576" i="28"/>
  <c r="K576" i="28"/>
  <c r="J576" i="28"/>
  <c r="I576" i="28"/>
  <c r="L575" i="28"/>
  <c r="K575" i="28"/>
  <c r="J575" i="28"/>
  <c r="I575" i="28"/>
  <c r="L574" i="28"/>
  <c r="K574" i="28"/>
  <c r="J574" i="28"/>
  <c r="I574" i="28"/>
  <c r="L573" i="28"/>
  <c r="K573" i="28"/>
  <c r="J573" i="28"/>
  <c r="I573" i="28"/>
  <c r="L572" i="28"/>
  <c r="K572" i="28"/>
  <c r="J572" i="28"/>
  <c r="I572" i="28"/>
  <c r="L571" i="28"/>
  <c r="K571" i="28"/>
  <c r="J571" i="28"/>
  <c r="I571" i="28"/>
  <c r="L570" i="28"/>
  <c r="K570" i="28"/>
  <c r="J570" i="28"/>
  <c r="I570" i="28"/>
  <c r="L569" i="28"/>
  <c r="K569" i="28"/>
  <c r="J569" i="28"/>
  <c r="I569" i="28"/>
  <c r="L568" i="28"/>
  <c r="K568" i="28"/>
  <c r="J568" i="28"/>
  <c r="I568" i="28"/>
  <c r="L567" i="28"/>
  <c r="K567" i="28"/>
  <c r="J567" i="28"/>
  <c r="I567" i="28"/>
  <c r="L566" i="28"/>
  <c r="K566" i="28"/>
  <c r="J566" i="28"/>
  <c r="I566" i="28"/>
  <c r="L565" i="28"/>
  <c r="K565" i="28"/>
  <c r="J565" i="28"/>
  <c r="I565" i="28"/>
  <c r="L564" i="28"/>
  <c r="K564" i="28"/>
  <c r="J564" i="28"/>
  <c r="I564" i="28"/>
  <c r="L563" i="28"/>
  <c r="K563" i="28"/>
  <c r="J563" i="28"/>
  <c r="I563" i="28"/>
  <c r="L562" i="28"/>
  <c r="K562" i="28"/>
  <c r="J562" i="28"/>
  <c r="I562" i="28"/>
  <c r="L561" i="28"/>
  <c r="K561" i="28"/>
  <c r="J561" i="28"/>
  <c r="I561" i="28"/>
  <c r="L560" i="28"/>
  <c r="K560" i="28"/>
  <c r="J560" i="28"/>
  <c r="I560" i="28"/>
  <c r="L559" i="28"/>
  <c r="K559" i="28"/>
  <c r="J559" i="28"/>
  <c r="I559" i="28"/>
  <c r="L558" i="28"/>
  <c r="K558" i="28"/>
  <c r="J558" i="28"/>
  <c r="I558" i="28"/>
  <c r="L557" i="28"/>
  <c r="K557" i="28"/>
  <c r="J557" i="28"/>
  <c r="I557" i="28"/>
  <c r="L556" i="28"/>
  <c r="K556" i="28"/>
  <c r="J556" i="28"/>
  <c r="I556" i="28"/>
  <c r="L555" i="28"/>
  <c r="K555" i="28"/>
  <c r="J555" i="28"/>
  <c r="I555" i="28"/>
  <c r="L554" i="28"/>
  <c r="K554" i="28"/>
  <c r="J554" i="28"/>
  <c r="I554" i="28"/>
  <c r="L553" i="28"/>
  <c r="K553" i="28"/>
  <c r="J553" i="28"/>
  <c r="I553" i="28"/>
  <c r="L552" i="28"/>
  <c r="K552" i="28"/>
  <c r="J552" i="28"/>
  <c r="I552" i="28"/>
  <c r="L551" i="28"/>
  <c r="K551" i="28"/>
  <c r="J551" i="28"/>
  <c r="I551" i="28"/>
  <c r="L550" i="28"/>
  <c r="K550" i="28"/>
  <c r="J550" i="28"/>
  <c r="I550" i="28"/>
  <c r="L549" i="28"/>
  <c r="K549" i="28"/>
  <c r="J549" i="28"/>
  <c r="I549" i="28"/>
  <c r="L548" i="28"/>
  <c r="K548" i="28"/>
  <c r="J548" i="28"/>
  <c r="I548" i="28"/>
  <c r="L547" i="28"/>
  <c r="K547" i="28"/>
  <c r="J547" i="28"/>
  <c r="I547" i="28"/>
  <c r="L546" i="28"/>
  <c r="K546" i="28"/>
  <c r="J546" i="28"/>
  <c r="I546" i="28"/>
  <c r="L545" i="28"/>
  <c r="K545" i="28"/>
  <c r="J545" i="28"/>
  <c r="I545" i="28"/>
  <c r="L544" i="28"/>
  <c r="K544" i="28"/>
  <c r="J544" i="28"/>
  <c r="I544" i="28"/>
  <c r="L543" i="28"/>
  <c r="K543" i="28"/>
  <c r="J543" i="28"/>
  <c r="I543" i="28"/>
  <c r="L542" i="28"/>
  <c r="K542" i="28"/>
  <c r="J542" i="28"/>
  <c r="I542" i="28"/>
  <c r="L541" i="28"/>
  <c r="K541" i="28"/>
  <c r="J541" i="28"/>
  <c r="I541" i="28"/>
  <c r="L540" i="28"/>
  <c r="K540" i="28"/>
  <c r="J540" i="28"/>
  <c r="I540" i="28"/>
  <c r="L539" i="28"/>
  <c r="K539" i="28"/>
  <c r="J539" i="28"/>
  <c r="I539" i="28"/>
  <c r="L538" i="28"/>
  <c r="K538" i="28"/>
  <c r="J538" i="28"/>
  <c r="I538" i="28"/>
  <c r="L537" i="28"/>
  <c r="K537" i="28"/>
  <c r="J537" i="28"/>
  <c r="I537" i="28"/>
  <c r="L536" i="28"/>
  <c r="K536" i="28"/>
  <c r="J536" i="28"/>
  <c r="I536" i="28"/>
  <c r="L535" i="28"/>
  <c r="K535" i="28"/>
  <c r="J535" i="28"/>
  <c r="I535" i="28"/>
  <c r="L534" i="28"/>
  <c r="K534" i="28"/>
  <c r="J534" i="28"/>
  <c r="I534" i="28"/>
  <c r="L533" i="28"/>
  <c r="K533" i="28"/>
  <c r="J533" i="28"/>
  <c r="I533" i="28"/>
  <c r="L532" i="28"/>
  <c r="K532" i="28"/>
  <c r="J532" i="28"/>
  <c r="I532" i="28"/>
  <c r="L531" i="28"/>
  <c r="K531" i="28"/>
  <c r="J531" i="28"/>
  <c r="I531" i="28"/>
  <c r="L530" i="28"/>
  <c r="K530" i="28"/>
  <c r="J530" i="28"/>
  <c r="I530" i="28"/>
  <c r="L529" i="28"/>
  <c r="K529" i="28"/>
  <c r="J529" i="28"/>
  <c r="I529" i="28"/>
  <c r="L528" i="28"/>
  <c r="K528" i="28"/>
  <c r="J528" i="28"/>
  <c r="I528" i="28"/>
  <c r="L527" i="28"/>
  <c r="K527" i="28"/>
  <c r="J527" i="28"/>
  <c r="I527" i="28"/>
  <c r="L526" i="28"/>
  <c r="K526" i="28"/>
  <c r="J526" i="28"/>
  <c r="I526" i="28"/>
  <c r="L525" i="28"/>
  <c r="K525" i="28"/>
  <c r="J525" i="28"/>
  <c r="I525" i="28"/>
  <c r="L524" i="28"/>
  <c r="K524" i="28"/>
  <c r="J524" i="28"/>
  <c r="I524" i="28"/>
  <c r="L523" i="28"/>
  <c r="K523" i="28"/>
  <c r="J523" i="28"/>
  <c r="I523" i="28"/>
  <c r="L522" i="28"/>
  <c r="K522" i="28"/>
  <c r="J522" i="28"/>
  <c r="I522" i="28"/>
  <c r="L521" i="28"/>
  <c r="K521" i="28"/>
  <c r="J521" i="28"/>
  <c r="I521" i="28"/>
  <c r="L520" i="28"/>
  <c r="K520" i="28"/>
  <c r="J520" i="28"/>
  <c r="I520" i="28"/>
  <c r="L519" i="28"/>
  <c r="K519" i="28"/>
  <c r="J519" i="28"/>
  <c r="I519" i="28"/>
  <c r="L518" i="28"/>
  <c r="K518" i="28"/>
  <c r="J518" i="28"/>
  <c r="I518" i="28"/>
  <c r="L517" i="28"/>
  <c r="K517" i="28"/>
  <c r="J517" i="28"/>
  <c r="I517" i="28"/>
  <c r="L516" i="28"/>
  <c r="K516" i="28"/>
  <c r="J516" i="28"/>
  <c r="I516" i="28"/>
  <c r="L515" i="28"/>
  <c r="K515" i="28"/>
  <c r="J515" i="28"/>
  <c r="I515" i="28"/>
  <c r="L514" i="28"/>
  <c r="K514" i="28"/>
  <c r="J514" i="28"/>
  <c r="I514" i="28"/>
  <c r="L513" i="28"/>
  <c r="K513" i="28"/>
  <c r="J513" i="28"/>
  <c r="I513" i="28"/>
  <c r="L512" i="28"/>
  <c r="K512" i="28"/>
  <c r="J512" i="28"/>
  <c r="I512" i="28"/>
  <c r="L511" i="28"/>
  <c r="K511" i="28"/>
  <c r="J511" i="28"/>
  <c r="I511" i="28"/>
  <c r="L510" i="28"/>
  <c r="K510" i="28"/>
  <c r="J510" i="28"/>
  <c r="I510" i="28"/>
  <c r="L509" i="28"/>
  <c r="K509" i="28"/>
  <c r="J509" i="28"/>
  <c r="I509" i="28"/>
  <c r="L508" i="28"/>
  <c r="K508" i="28"/>
  <c r="J508" i="28"/>
  <c r="I508" i="28"/>
  <c r="L507" i="28"/>
  <c r="K507" i="28"/>
  <c r="J507" i="28"/>
  <c r="I507" i="28"/>
  <c r="L506" i="28"/>
  <c r="K506" i="28"/>
  <c r="J506" i="28"/>
  <c r="I506" i="28"/>
  <c r="L505" i="28"/>
  <c r="K505" i="28"/>
  <c r="J505" i="28"/>
  <c r="I505" i="28"/>
  <c r="L504" i="28"/>
  <c r="K504" i="28"/>
  <c r="J504" i="28"/>
  <c r="I504" i="28"/>
  <c r="L503" i="28"/>
  <c r="K503" i="28"/>
  <c r="J503" i="28"/>
  <c r="I503" i="28"/>
  <c r="L502" i="28"/>
  <c r="K502" i="28"/>
  <c r="J502" i="28"/>
  <c r="I502" i="28"/>
  <c r="L501" i="28"/>
  <c r="K501" i="28"/>
  <c r="J501" i="28"/>
  <c r="I501" i="28"/>
  <c r="L500" i="28"/>
  <c r="K500" i="28"/>
  <c r="J500" i="28"/>
  <c r="I500" i="28"/>
  <c r="L499" i="28"/>
  <c r="K499" i="28"/>
  <c r="J499" i="28"/>
  <c r="I499" i="28"/>
  <c r="L498" i="28"/>
  <c r="K498" i="28"/>
  <c r="J498" i="28"/>
  <c r="I498" i="28"/>
  <c r="L497" i="28"/>
  <c r="K497" i="28"/>
  <c r="J497" i="28"/>
  <c r="I497" i="28"/>
  <c r="L496" i="28"/>
  <c r="K496" i="28"/>
  <c r="J496" i="28"/>
  <c r="I496" i="28"/>
  <c r="L495" i="28"/>
  <c r="K495" i="28"/>
  <c r="J495" i="28"/>
  <c r="I495" i="28"/>
  <c r="L494" i="28"/>
  <c r="K494" i="28"/>
  <c r="J494" i="28"/>
  <c r="I494" i="28"/>
  <c r="L493" i="28"/>
  <c r="K493" i="28"/>
  <c r="J493" i="28"/>
  <c r="I493" i="28"/>
  <c r="L492" i="28"/>
  <c r="K492" i="28"/>
  <c r="J492" i="28"/>
  <c r="I492" i="28"/>
  <c r="L491" i="28"/>
  <c r="K491" i="28"/>
  <c r="J491" i="28"/>
  <c r="I491" i="28"/>
  <c r="L490" i="28"/>
  <c r="K490" i="28"/>
  <c r="J490" i="28"/>
  <c r="I490" i="28"/>
  <c r="L489" i="28"/>
  <c r="K489" i="28"/>
  <c r="J489" i="28"/>
  <c r="I489" i="28"/>
  <c r="L488" i="28"/>
  <c r="K488" i="28"/>
  <c r="J488" i="28"/>
  <c r="I488" i="28"/>
  <c r="L487" i="28"/>
  <c r="K487" i="28"/>
  <c r="J487" i="28"/>
  <c r="I487" i="28"/>
  <c r="L486" i="28"/>
  <c r="K486" i="28"/>
  <c r="J486" i="28"/>
  <c r="I486" i="28"/>
  <c r="L485" i="28"/>
  <c r="K485" i="28"/>
  <c r="J485" i="28"/>
  <c r="I485" i="28"/>
  <c r="L484" i="28"/>
  <c r="K484" i="28"/>
  <c r="J484" i="28"/>
  <c r="I484" i="28"/>
  <c r="L483" i="28"/>
  <c r="K483" i="28"/>
  <c r="J483" i="28"/>
  <c r="I483" i="28"/>
  <c r="L482" i="28"/>
  <c r="K482" i="28"/>
  <c r="J482" i="28"/>
  <c r="I482" i="28"/>
  <c r="L481" i="28"/>
  <c r="K481" i="28"/>
  <c r="J481" i="28"/>
  <c r="I481" i="28"/>
  <c r="L480" i="28"/>
  <c r="K480" i="28"/>
  <c r="J480" i="28"/>
  <c r="I480" i="28"/>
  <c r="L479" i="28"/>
  <c r="K479" i="28"/>
  <c r="J479" i="28"/>
  <c r="I479" i="28"/>
  <c r="L478" i="28"/>
  <c r="K478" i="28"/>
  <c r="J478" i="28"/>
  <c r="I478" i="28"/>
  <c r="L477" i="28"/>
  <c r="K477" i="28"/>
  <c r="J477" i="28"/>
  <c r="I477" i="28"/>
  <c r="L476" i="28"/>
  <c r="K476" i="28"/>
  <c r="J476" i="28"/>
  <c r="I476" i="28"/>
  <c r="L475" i="28"/>
  <c r="K475" i="28"/>
  <c r="J475" i="28"/>
  <c r="I475" i="28"/>
  <c r="L474" i="28"/>
  <c r="K474" i="28"/>
  <c r="J474" i="28"/>
  <c r="I474" i="28"/>
  <c r="L473" i="28"/>
  <c r="K473" i="28"/>
  <c r="J473" i="28"/>
  <c r="I473" i="28"/>
  <c r="L472" i="28"/>
  <c r="K472" i="28"/>
  <c r="J472" i="28"/>
  <c r="I472" i="28"/>
  <c r="L471" i="28"/>
  <c r="K471" i="28"/>
  <c r="J471" i="28"/>
  <c r="I471" i="28"/>
  <c r="L470" i="28"/>
  <c r="K470" i="28"/>
  <c r="J470" i="28"/>
  <c r="I470" i="28"/>
  <c r="L469" i="28"/>
  <c r="K469" i="28"/>
  <c r="J469" i="28"/>
  <c r="I469" i="28"/>
  <c r="L468" i="28"/>
  <c r="K468" i="28"/>
  <c r="J468" i="28"/>
  <c r="I468" i="28"/>
  <c r="L467" i="28"/>
  <c r="K467" i="28"/>
  <c r="J467" i="28"/>
  <c r="I467" i="28"/>
  <c r="L466" i="28"/>
  <c r="K466" i="28"/>
  <c r="J466" i="28"/>
  <c r="I466" i="28"/>
  <c r="L465" i="28"/>
  <c r="K465" i="28"/>
  <c r="J465" i="28"/>
  <c r="I465" i="28"/>
  <c r="L464" i="28"/>
  <c r="K464" i="28"/>
  <c r="J464" i="28"/>
  <c r="I464" i="28"/>
  <c r="L463" i="28"/>
  <c r="K463" i="28"/>
  <c r="J463" i="28"/>
  <c r="I463" i="28"/>
  <c r="L462" i="28"/>
  <c r="K462" i="28"/>
  <c r="J462" i="28"/>
  <c r="I462" i="28"/>
  <c r="L461" i="28"/>
  <c r="K461" i="28"/>
  <c r="J461" i="28"/>
  <c r="I461" i="28"/>
  <c r="L460" i="28"/>
  <c r="K460" i="28"/>
  <c r="J460" i="28"/>
  <c r="I460" i="28"/>
  <c r="L459" i="28"/>
  <c r="K459" i="28"/>
  <c r="J459" i="28"/>
  <c r="I459" i="28"/>
  <c r="L458" i="28"/>
  <c r="K458" i="28"/>
  <c r="J458" i="28"/>
  <c r="I458" i="28"/>
  <c r="L457" i="28"/>
  <c r="K457" i="28"/>
  <c r="J457" i="28"/>
  <c r="I457" i="28"/>
  <c r="L456" i="28"/>
  <c r="K456" i="28"/>
  <c r="J456" i="28"/>
  <c r="I456" i="28"/>
  <c r="L455" i="28"/>
  <c r="K455" i="28"/>
  <c r="J455" i="28"/>
  <c r="I455" i="28"/>
  <c r="L454" i="28"/>
  <c r="K454" i="28"/>
  <c r="J454" i="28"/>
  <c r="I454" i="28"/>
  <c r="L453" i="28"/>
  <c r="K453" i="28"/>
  <c r="J453" i="28"/>
  <c r="I453" i="28"/>
  <c r="L452" i="28"/>
  <c r="K452" i="28"/>
  <c r="J452" i="28"/>
  <c r="I452" i="28"/>
  <c r="L451" i="28"/>
  <c r="K451" i="28"/>
  <c r="J451" i="28"/>
  <c r="I451" i="28"/>
  <c r="L450" i="28"/>
  <c r="K450" i="28"/>
  <c r="J450" i="28"/>
  <c r="I450" i="28"/>
  <c r="L449" i="28"/>
  <c r="K449" i="28"/>
  <c r="J449" i="28"/>
  <c r="I449" i="28"/>
  <c r="L448" i="28"/>
  <c r="K448" i="28"/>
  <c r="J448" i="28"/>
  <c r="I448" i="28"/>
  <c r="L447" i="28"/>
  <c r="K447" i="28"/>
  <c r="J447" i="28"/>
  <c r="I447" i="28"/>
  <c r="L446" i="28"/>
  <c r="K446" i="28"/>
  <c r="J446" i="28"/>
  <c r="I446" i="28"/>
  <c r="L445" i="28"/>
  <c r="K445" i="28"/>
  <c r="J445" i="28"/>
  <c r="I445" i="28"/>
  <c r="L444" i="28"/>
  <c r="K444" i="28"/>
  <c r="J444" i="28"/>
  <c r="I444" i="28"/>
  <c r="L443" i="28"/>
  <c r="K443" i="28"/>
  <c r="J443" i="28"/>
  <c r="I443" i="28"/>
  <c r="L442" i="28"/>
  <c r="K442" i="28"/>
  <c r="J442" i="28"/>
  <c r="I442" i="28"/>
  <c r="L441" i="28"/>
  <c r="K441" i="28"/>
  <c r="J441" i="28"/>
  <c r="I441" i="28"/>
  <c r="L440" i="28"/>
  <c r="K440" i="28"/>
  <c r="J440" i="28"/>
  <c r="I440" i="28"/>
  <c r="L439" i="28"/>
  <c r="K439" i="28"/>
  <c r="J439" i="28"/>
  <c r="I439" i="28"/>
  <c r="L438" i="28"/>
  <c r="K438" i="28"/>
  <c r="J438" i="28"/>
  <c r="I438" i="28"/>
  <c r="L437" i="28"/>
  <c r="K437" i="28"/>
  <c r="J437" i="28"/>
  <c r="I437" i="28"/>
  <c r="L436" i="28"/>
  <c r="K436" i="28"/>
  <c r="J436" i="28"/>
  <c r="I436" i="28"/>
  <c r="L435" i="28"/>
  <c r="K435" i="28"/>
  <c r="J435" i="28"/>
  <c r="I435" i="28"/>
  <c r="L434" i="28"/>
  <c r="K434" i="28"/>
  <c r="J434" i="28"/>
  <c r="I434" i="28"/>
  <c r="L433" i="28"/>
  <c r="K433" i="28"/>
  <c r="J433" i="28"/>
  <c r="I433" i="28"/>
  <c r="L432" i="28"/>
  <c r="K432" i="28"/>
  <c r="J432" i="28"/>
  <c r="I432" i="28"/>
  <c r="L431" i="28"/>
  <c r="K431" i="28"/>
  <c r="J431" i="28"/>
  <c r="I431" i="28"/>
  <c r="L430" i="28"/>
  <c r="K430" i="28"/>
  <c r="J430" i="28"/>
  <c r="I430" i="28"/>
  <c r="L429" i="28"/>
  <c r="K429" i="28"/>
  <c r="J429" i="28"/>
  <c r="I429" i="28"/>
  <c r="L428" i="28"/>
  <c r="K428" i="28"/>
  <c r="J428" i="28"/>
  <c r="I428" i="28"/>
  <c r="L427" i="28"/>
  <c r="K427" i="28"/>
  <c r="J427" i="28"/>
  <c r="I427" i="28"/>
  <c r="L426" i="28"/>
  <c r="K426" i="28"/>
  <c r="J426" i="28"/>
  <c r="I426" i="28"/>
  <c r="L425" i="28"/>
  <c r="K425" i="28"/>
  <c r="J425" i="28"/>
  <c r="I425" i="28"/>
  <c r="L424" i="28"/>
  <c r="K424" i="28"/>
  <c r="J424" i="28"/>
  <c r="I424" i="28"/>
  <c r="L423" i="28"/>
  <c r="K423" i="28"/>
  <c r="J423" i="28"/>
  <c r="I423" i="28"/>
  <c r="L422" i="28"/>
  <c r="K422" i="28"/>
  <c r="J422" i="28"/>
  <c r="I422" i="28"/>
  <c r="L421" i="28"/>
  <c r="K421" i="28"/>
  <c r="J421" i="28"/>
  <c r="I421" i="28"/>
  <c r="L420" i="28"/>
  <c r="K420" i="28"/>
  <c r="J420" i="28"/>
  <c r="I420" i="28"/>
  <c r="L419" i="28"/>
  <c r="K419" i="28"/>
  <c r="J419" i="28"/>
  <c r="I419" i="28"/>
  <c r="L418" i="28"/>
  <c r="K418" i="28"/>
  <c r="J418" i="28"/>
  <c r="I418" i="28"/>
  <c r="L417" i="28"/>
  <c r="K417" i="28"/>
  <c r="J417" i="28"/>
  <c r="I417" i="28"/>
  <c r="L416" i="28"/>
  <c r="K416" i="28"/>
  <c r="J416" i="28"/>
  <c r="I416" i="28"/>
  <c r="L415" i="28"/>
  <c r="K415" i="28"/>
  <c r="J415" i="28"/>
  <c r="I415" i="28"/>
  <c r="L414" i="28"/>
  <c r="K414" i="28"/>
  <c r="J414" i="28"/>
  <c r="I414" i="28"/>
  <c r="L413" i="28"/>
  <c r="K413" i="28"/>
  <c r="J413" i="28"/>
  <c r="I413" i="28"/>
  <c r="L412" i="28"/>
  <c r="K412" i="28"/>
  <c r="J412" i="28"/>
  <c r="I412" i="28"/>
  <c r="L411" i="28"/>
  <c r="K411" i="28"/>
  <c r="J411" i="28"/>
  <c r="I411" i="28"/>
  <c r="L410" i="28"/>
  <c r="K410" i="28"/>
  <c r="J410" i="28"/>
  <c r="I410" i="28"/>
  <c r="L409" i="28"/>
  <c r="K409" i="28"/>
  <c r="J409" i="28"/>
  <c r="I409" i="28"/>
  <c r="L408" i="28"/>
  <c r="K408" i="28"/>
  <c r="J408" i="28"/>
  <c r="I408" i="28"/>
  <c r="L407" i="28"/>
  <c r="K407" i="28"/>
  <c r="J407" i="28"/>
  <c r="I407" i="28"/>
  <c r="L406" i="28"/>
  <c r="K406" i="28"/>
  <c r="J406" i="28"/>
  <c r="I406" i="28"/>
  <c r="L405" i="28"/>
  <c r="K405" i="28"/>
  <c r="J405" i="28"/>
  <c r="I405" i="28"/>
  <c r="L404" i="28"/>
  <c r="K404" i="28"/>
  <c r="J404" i="28"/>
  <c r="I404" i="28"/>
  <c r="L403" i="28"/>
  <c r="K403" i="28"/>
  <c r="J403" i="28"/>
  <c r="I403" i="28"/>
  <c r="L402" i="28"/>
  <c r="K402" i="28"/>
  <c r="J402" i="28"/>
  <c r="I402" i="28"/>
  <c r="L401" i="28"/>
  <c r="K401" i="28"/>
  <c r="J401" i="28"/>
  <c r="I401" i="28"/>
  <c r="L400" i="28"/>
  <c r="K400" i="28"/>
  <c r="J400" i="28"/>
  <c r="I400" i="28"/>
  <c r="L399" i="28"/>
  <c r="K399" i="28"/>
  <c r="J399" i="28"/>
  <c r="I399" i="28"/>
  <c r="L398" i="28"/>
  <c r="K398" i="28"/>
  <c r="J398" i="28"/>
  <c r="I398" i="28"/>
  <c r="L397" i="28"/>
  <c r="K397" i="28"/>
  <c r="J397" i="28"/>
  <c r="I397" i="28"/>
  <c r="L396" i="28"/>
  <c r="K396" i="28"/>
  <c r="J396" i="28"/>
  <c r="I396" i="28"/>
  <c r="L395" i="28"/>
  <c r="K395" i="28"/>
  <c r="J395" i="28"/>
  <c r="I395" i="28"/>
  <c r="L394" i="28"/>
  <c r="K394" i="28"/>
  <c r="J394" i="28"/>
  <c r="I394" i="28"/>
  <c r="L393" i="28"/>
  <c r="K393" i="28"/>
  <c r="J393" i="28"/>
  <c r="I393" i="28"/>
  <c r="L392" i="28"/>
  <c r="K392" i="28"/>
  <c r="J392" i="28"/>
  <c r="I392" i="28"/>
  <c r="L391" i="28"/>
  <c r="K391" i="28"/>
  <c r="J391" i="28"/>
  <c r="I391" i="28"/>
  <c r="L390" i="28"/>
  <c r="K390" i="28"/>
  <c r="J390" i="28"/>
  <c r="I390" i="28"/>
  <c r="L389" i="28"/>
  <c r="K389" i="28"/>
  <c r="J389" i="28"/>
  <c r="I389" i="28"/>
  <c r="L388" i="28"/>
  <c r="K388" i="28"/>
  <c r="J388" i="28"/>
  <c r="I388" i="28"/>
  <c r="L387" i="28"/>
  <c r="K387" i="28"/>
  <c r="J387" i="28"/>
  <c r="I387" i="28"/>
  <c r="L386" i="28"/>
  <c r="K386" i="28"/>
  <c r="J386" i="28"/>
  <c r="I386" i="28"/>
  <c r="L385" i="28"/>
  <c r="K385" i="28"/>
  <c r="J385" i="28"/>
  <c r="I385" i="28"/>
  <c r="L384" i="28"/>
  <c r="K384" i="28"/>
  <c r="J384" i="28"/>
  <c r="I384" i="28"/>
  <c r="L383" i="28"/>
  <c r="K383" i="28"/>
  <c r="J383" i="28"/>
  <c r="I383" i="28"/>
  <c r="L382" i="28"/>
  <c r="K382" i="28"/>
  <c r="J382" i="28"/>
  <c r="I382" i="28"/>
  <c r="L381" i="28"/>
  <c r="K381" i="28"/>
  <c r="J381" i="28"/>
  <c r="I381" i="28"/>
  <c r="L380" i="28"/>
  <c r="K380" i="28"/>
  <c r="J380" i="28"/>
  <c r="I380" i="28"/>
  <c r="L379" i="28"/>
  <c r="K379" i="28"/>
  <c r="J379" i="28"/>
  <c r="I379" i="28"/>
  <c r="L378" i="28"/>
  <c r="K378" i="28"/>
  <c r="J378" i="28"/>
  <c r="I378" i="28"/>
  <c r="L377" i="28"/>
  <c r="K377" i="28"/>
  <c r="J377" i="28"/>
  <c r="I377" i="28"/>
  <c r="L376" i="28"/>
  <c r="K376" i="28"/>
  <c r="J376" i="28"/>
  <c r="I376" i="28"/>
  <c r="L375" i="28"/>
  <c r="K375" i="28"/>
  <c r="J375" i="28"/>
  <c r="I375" i="28"/>
  <c r="L374" i="28"/>
  <c r="K374" i="28"/>
  <c r="J374" i="28"/>
  <c r="I374" i="28"/>
  <c r="L373" i="28"/>
  <c r="K373" i="28"/>
  <c r="J373" i="28"/>
  <c r="I373" i="28"/>
  <c r="L372" i="28"/>
  <c r="K372" i="28"/>
  <c r="J372" i="28"/>
  <c r="I372" i="28"/>
  <c r="L371" i="28"/>
  <c r="K371" i="28"/>
  <c r="J371" i="28"/>
  <c r="I371" i="28"/>
  <c r="L370" i="28"/>
  <c r="K370" i="28"/>
  <c r="J370" i="28"/>
  <c r="I370" i="28"/>
  <c r="L369" i="28"/>
  <c r="K369" i="28"/>
  <c r="J369" i="28"/>
  <c r="I369" i="28"/>
  <c r="L368" i="28"/>
  <c r="K368" i="28"/>
  <c r="J368" i="28"/>
  <c r="I368" i="28"/>
  <c r="L367" i="28"/>
  <c r="K367" i="28"/>
  <c r="J367" i="28"/>
  <c r="I367" i="28"/>
  <c r="L366" i="28"/>
  <c r="K366" i="28"/>
  <c r="J366" i="28"/>
  <c r="I366" i="28"/>
  <c r="L365" i="28"/>
  <c r="K365" i="28"/>
  <c r="J365" i="28"/>
  <c r="I365" i="28"/>
  <c r="L364" i="28"/>
  <c r="K364" i="28"/>
  <c r="J364" i="28"/>
  <c r="I364" i="28"/>
  <c r="L363" i="28"/>
  <c r="K363" i="28"/>
  <c r="J363" i="28"/>
  <c r="I363" i="28"/>
  <c r="L362" i="28"/>
  <c r="K362" i="28"/>
  <c r="J362" i="28"/>
  <c r="I362" i="28"/>
  <c r="L361" i="28"/>
  <c r="K361" i="28"/>
  <c r="J361" i="28"/>
  <c r="I361" i="28"/>
  <c r="L360" i="28"/>
  <c r="K360" i="28"/>
  <c r="J360" i="28"/>
  <c r="I360" i="28"/>
  <c r="L359" i="28"/>
  <c r="K359" i="28"/>
  <c r="J359" i="28"/>
  <c r="I359" i="28"/>
  <c r="L358" i="28"/>
  <c r="K358" i="28"/>
  <c r="J358" i="28"/>
  <c r="I358" i="28"/>
  <c r="L357" i="28"/>
  <c r="K357" i="28"/>
  <c r="J357" i="28"/>
  <c r="I357" i="28"/>
  <c r="L356" i="28"/>
  <c r="K356" i="28"/>
  <c r="J356" i="28"/>
  <c r="I356" i="28"/>
  <c r="L355" i="28"/>
  <c r="K355" i="28"/>
  <c r="J355" i="28"/>
  <c r="I355" i="28"/>
  <c r="L354" i="28"/>
  <c r="K354" i="28"/>
  <c r="J354" i="28"/>
  <c r="I354" i="28"/>
  <c r="L353" i="28"/>
  <c r="K353" i="28"/>
  <c r="J353" i="28"/>
  <c r="I353" i="28"/>
  <c r="L352" i="28"/>
  <c r="K352" i="28"/>
  <c r="J352" i="28"/>
  <c r="I352" i="28"/>
  <c r="L351" i="28"/>
  <c r="K351" i="28"/>
  <c r="J351" i="28"/>
  <c r="I351" i="28"/>
  <c r="L350" i="28"/>
  <c r="K350" i="28"/>
  <c r="J350" i="28"/>
  <c r="I350" i="28"/>
  <c r="L349" i="28"/>
  <c r="K349" i="28"/>
  <c r="J349" i="28"/>
  <c r="I349" i="28"/>
  <c r="L348" i="28"/>
  <c r="K348" i="28"/>
  <c r="J348" i="28"/>
  <c r="I348" i="28"/>
  <c r="L347" i="28"/>
  <c r="K347" i="28"/>
  <c r="J347" i="28"/>
  <c r="I347" i="28"/>
  <c r="L346" i="28"/>
  <c r="K346" i="28"/>
  <c r="J346" i="28"/>
  <c r="I346" i="28"/>
  <c r="L345" i="28"/>
  <c r="K345" i="28"/>
  <c r="J345" i="28"/>
  <c r="I345" i="28"/>
  <c r="L344" i="28"/>
  <c r="K344" i="28"/>
  <c r="J344" i="28"/>
  <c r="I344" i="28"/>
  <c r="L343" i="28"/>
  <c r="K343" i="28"/>
  <c r="J343" i="28"/>
  <c r="I343" i="28"/>
  <c r="L342" i="28"/>
  <c r="K342" i="28"/>
  <c r="J342" i="28"/>
  <c r="I342" i="28"/>
  <c r="L341" i="28"/>
  <c r="K341" i="28"/>
  <c r="J341" i="28"/>
  <c r="I341" i="28"/>
  <c r="L340" i="28"/>
  <c r="K340" i="28"/>
  <c r="J340" i="28"/>
  <c r="I340" i="28"/>
  <c r="L339" i="28"/>
  <c r="K339" i="28"/>
  <c r="J339" i="28"/>
  <c r="I339" i="28"/>
  <c r="L338" i="28"/>
  <c r="K338" i="28"/>
  <c r="J338" i="28"/>
  <c r="I338" i="28"/>
  <c r="L337" i="28"/>
  <c r="K337" i="28"/>
  <c r="J337" i="28"/>
  <c r="I337" i="28"/>
  <c r="L336" i="28"/>
  <c r="K336" i="28"/>
  <c r="J336" i="28"/>
  <c r="I336" i="28"/>
  <c r="L335" i="28"/>
  <c r="K335" i="28"/>
  <c r="J335" i="28"/>
  <c r="I335" i="28"/>
  <c r="L334" i="28"/>
  <c r="K334" i="28"/>
  <c r="J334" i="28"/>
  <c r="I334" i="28"/>
  <c r="L333" i="28"/>
  <c r="K333" i="28"/>
  <c r="J333" i="28"/>
  <c r="I333" i="28"/>
  <c r="L332" i="28"/>
  <c r="K332" i="28"/>
  <c r="J332" i="28"/>
  <c r="I332" i="28"/>
  <c r="L331" i="28"/>
  <c r="K331" i="28"/>
  <c r="J331" i="28"/>
  <c r="I331" i="28"/>
  <c r="L330" i="28"/>
  <c r="K330" i="28"/>
  <c r="J330" i="28"/>
  <c r="I330" i="28"/>
  <c r="L329" i="28"/>
  <c r="K329" i="28"/>
  <c r="J329" i="28"/>
  <c r="I329" i="28"/>
  <c r="L328" i="28"/>
  <c r="K328" i="28"/>
  <c r="J328" i="28"/>
  <c r="I328" i="28"/>
  <c r="L327" i="28"/>
  <c r="K327" i="28"/>
  <c r="J327" i="28"/>
  <c r="I327" i="28"/>
  <c r="L326" i="28"/>
  <c r="K326" i="28"/>
  <c r="J326" i="28"/>
  <c r="I326" i="28"/>
  <c r="L325" i="28"/>
  <c r="K325" i="28"/>
  <c r="J325" i="28"/>
  <c r="I325" i="28"/>
  <c r="L324" i="28"/>
  <c r="K324" i="28"/>
  <c r="J324" i="28"/>
  <c r="I324" i="28"/>
  <c r="L323" i="28"/>
  <c r="K323" i="28"/>
  <c r="J323" i="28"/>
  <c r="I323" i="28"/>
  <c r="L322" i="28"/>
  <c r="K322" i="28"/>
  <c r="J322" i="28"/>
  <c r="I322" i="28"/>
  <c r="L321" i="28"/>
  <c r="K321" i="28"/>
  <c r="J321" i="28"/>
  <c r="I321" i="28"/>
  <c r="L320" i="28"/>
  <c r="K320" i="28"/>
  <c r="J320" i="28"/>
  <c r="I320" i="28"/>
  <c r="L319" i="28"/>
  <c r="K319" i="28"/>
  <c r="J319" i="28"/>
  <c r="I319" i="28"/>
  <c r="L318" i="28"/>
  <c r="K318" i="28"/>
  <c r="J318" i="28"/>
  <c r="I318" i="28"/>
  <c r="L317" i="28"/>
  <c r="K317" i="28"/>
  <c r="J317" i="28"/>
  <c r="I317" i="28"/>
  <c r="L316" i="28"/>
  <c r="K316" i="28"/>
  <c r="J316" i="28"/>
  <c r="I316" i="28"/>
  <c r="L315" i="28"/>
  <c r="K315" i="28"/>
  <c r="J315" i="28"/>
  <c r="I315" i="28"/>
  <c r="L314" i="28"/>
  <c r="K314" i="28"/>
  <c r="J314" i="28"/>
  <c r="I314" i="28"/>
  <c r="L313" i="28"/>
  <c r="K313" i="28"/>
  <c r="J313" i="28"/>
  <c r="I313" i="28"/>
  <c r="L312" i="28"/>
  <c r="K312" i="28"/>
  <c r="J312" i="28"/>
  <c r="I312" i="28"/>
  <c r="L311" i="28"/>
  <c r="K311" i="28"/>
  <c r="J311" i="28"/>
  <c r="I311" i="28"/>
  <c r="L310" i="28"/>
  <c r="K310" i="28"/>
  <c r="J310" i="28"/>
  <c r="I310" i="28"/>
  <c r="L309" i="28"/>
  <c r="K309" i="28"/>
  <c r="J309" i="28"/>
  <c r="I309" i="28"/>
  <c r="L308" i="28"/>
  <c r="K308" i="28"/>
  <c r="J308" i="28"/>
  <c r="I308" i="28"/>
  <c r="L307" i="28"/>
  <c r="K307" i="28"/>
  <c r="J307" i="28"/>
  <c r="I307" i="28"/>
  <c r="L306" i="28"/>
  <c r="K306" i="28"/>
  <c r="J306" i="28"/>
  <c r="I306" i="28"/>
  <c r="L305" i="28"/>
  <c r="K305" i="28"/>
  <c r="J305" i="28"/>
  <c r="I305" i="28"/>
  <c r="L304" i="28"/>
  <c r="K304" i="28"/>
  <c r="J304" i="28"/>
  <c r="I304" i="28"/>
  <c r="L303" i="28"/>
  <c r="K303" i="28"/>
  <c r="J303" i="28"/>
  <c r="I303" i="28"/>
  <c r="L302" i="28"/>
  <c r="K302" i="28"/>
  <c r="J302" i="28"/>
  <c r="I302" i="28"/>
  <c r="L301" i="28"/>
  <c r="K301" i="28"/>
  <c r="J301" i="28"/>
  <c r="I301" i="28"/>
  <c r="L300" i="28"/>
  <c r="K300" i="28"/>
  <c r="J300" i="28"/>
  <c r="I300" i="28"/>
  <c r="L299" i="28"/>
  <c r="K299" i="28"/>
  <c r="J299" i="28"/>
  <c r="I299" i="28"/>
  <c r="L298" i="28"/>
  <c r="K298" i="28"/>
  <c r="J298" i="28"/>
  <c r="I298" i="28"/>
  <c r="L297" i="28"/>
  <c r="K297" i="28"/>
  <c r="J297" i="28"/>
  <c r="I297" i="28"/>
  <c r="L296" i="28"/>
  <c r="K296" i="28"/>
  <c r="J296" i="28"/>
  <c r="I296" i="28"/>
  <c r="L295" i="28"/>
  <c r="K295" i="28"/>
  <c r="J295" i="28"/>
  <c r="I295" i="28"/>
  <c r="L294" i="28"/>
  <c r="K294" i="28"/>
  <c r="J294" i="28"/>
  <c r="I294" i="28"/>
  <c r="L293" i="28"/>
  <c r="K293" i="28"/>
  <c r="J293" i="28"/>
  <c r="I293" i="28"/>
  <c r="L292" i="28"/>
  <c r="K292" i="28"/>
  <c r="J292" i="28"/>
  <c r="I292" i="28"/>
  <c r="L291" i="28"/>
  <c r="K291" i="28"/>
  <c r="J291" i="28"/>
  <c r="I291" i="28"/>
  <c r="L290" i="28"/>
  <c r="K290" i="28"/>
  <c r="J290" i="28"/>
  <c r="I290" i="28"/>
  <c r="L289" i="28"/>
  <c r="K289" i="28"/>
  <c r="J289" i="28"/>
  <c r="I289" i="28"/>
  <c r="L288" i="28"/>
  <c r="K288" i="28"/>
  <c r="J288" i="28"/>
  <c r="I288" i="28"/>
  <c r="L287" i="28"/>
  <c r="K287" i="28"/>
  <c r="J287" i="28"/>
  <c r="I287" i="28"/>
  <c r="L286" i="28"/>
  <c r="K286" i="28"/>
  <c r="J286" i="28"/>
  <c r="I286" i="28"/>
  <c r="L285" i="28"/>
  <c r="K285" i="28"/>
  <c r="J285" i="28"/>
  <c r="I285" i="28"/>
  <c r="L284" i="28"/>
  <c r="K284" i="28"/>
  <c r="J284" i="28"/>
  <c r="I284" i="28"/>
  <c r="L283" i="28"/>
  <c r="K283" i="28"/>
  <c r="J283" i="28"/>
  <c r="I283" i="28"/>
  <c r="L282" i="28"/>
  <c r="K282" i="28"/>
  <c r="J282" i="28"/>
  <c r="I282" i="28"/>
  <c r="L281" i="28"/>
  <c r="K281" i="28"/>
  <c r="J281" i="28"/>
  <c r="I281" i="28"/>
  <c r="L280" i="28"/>
  <c r="K280" i="28"/>
  <c r="J280" i="28"/>
  <c r="I280" i="28"/>
  <c r="L279" i="28"/>
  <c r="K279" i="28"/>
  <c r="J279" i="28"/>
  <c r="I279" i="28"/>
  <c r="L278" i="28"/>
  <c r="K278" i="28"/>
  <c r="J278" i="28"/>
  <c r="I278" i="28"/>
  <c r="L277" i="28"/>
  <c r="K277" i="28"/>
  <c r="J277" i="28"/>
  <c r="I277" i="28"/>
  <c r="L276" i="28"/>
  <c r="K276" i="28"/>
  <c r="J276" i="28"/>
  <c r="I276" i="28"/>
  <c r="L275" i="28"/>
  <c r="K275" i="28"/>
  <c r="J275" i="28"/>
  <c r="I275" i="28"/>
  <c r="L274" i="28"/>
  <c r="K274" i="28"/>
  <c r="J274" i="28"/>
  <c r="I274" i="28"/>
  <c r="L273" i="28"/>
  <c r="K273" i="28"/>
  <c r="J273" i="28"/>
  <c r="I273" i="28"/>
  <c r="L272" i="28"/>
  <c r="K272" i="28"/>
  <c r="J272" i="28"/>
  <c r="I272" i="28"/>
  <c r="L271" i="28"/>
  <c r="K271" i="28"/>
  <c r="J271" i="28"/>
  <c r="I271" i="28"/>
  <c r="L270" i="28"/>
  <c r="K270" i="28"/>
  <c r="J270" i="28"/>
  <c r="I270" i="28"/>
  <c r="L269" i="28"/>
  <c r="K269" i="28"/>
  <c r="J269" i="28"/>
  <c r="I269" i="28"/>
  <c r="L268" i="28"/>
  <c r="K268" i="28"/>
  <c r="J268" i="28"/>
  <c r="I268" i="28"/>
  <c r="L267" i="28"/>
  <c r="K267" i="28"/>
  <c r="J267" i="28"/>
  <c r="I267" i="28"/>
  <c r="L266" i="28"/>
  <c r="K266" i="28"/>
  <c r="J266" i="28"/>
  <c r="I266" i="28"/>
  <c r="L265" i="28"/>
  <c r="K265" i="28"/>
  <c r="J265" i="28"/>
  <c r="I265" i="28"/>
  <c r="L264" i="28"/>
  <c r="K264" i="28"/>
  <c r="J264" i="28"/>
  <c r="I264" i="28"/>
  <c r="L263" i="28"/>
  <c r="K263" i="28"/>
  <c r="J263" i="28"/>
  <c r="I263" i="28"/>
  <c r="L262" i="28"/>
  <c r="K262" i="28"/>
  <c r="J262" i="28"/>
  <c r="I262" i="28"/>
  <c r="L261" i="28"/>
  <c r="K261" i="28"/>
  <c r="J261" i="28"/>
  <c r="I261" i="28"/>
  <c r="L260" i="28"/>
  <c r="K260" i="28"/>
  <c r="J260" i="28"/>
  <c r="I260" i="28"/>
  <c r="L259" i="28"/>
  <c r="K259" i="28"/>
  <c r="J259" i="28"/>
  <c r="I259" i="28"/>
  <c r="L258" i="28"/>
  <c r="K258" i="28"/>
  <c r="J258" i="28"/>
  <c r="I258" i="28"/>
  <c r="L257" i="28"/>
  <c r="K257" i="28"/>
  <c r="J257" i="28"/>
  <c r="I257" i="28"/>
  <c r="L256" i="28"/>
  <c r="K256" i="28"/>
  <c r="J256" i="28"/>
  <c r="I256" i="28"/>
  <c r="L255" i="28"/>
  <c r="K255" i="28"/>
  <c r="J255" i="28"/>
  <c r="I255" i="28"/>
  <c r="L254" i="28"/>
  <c r="K254" i="28"/>
  <c r="J254" i="28"/>
  <c r="I254" i="28"/>
  <c r="L253" i="28"/>
  <c r="K253" i="28"/>
  <c r="J253" i="28"/>
  <c r="I253" i="28"/>
  <c r="L252" i="28"/>
  <c r="K252" i="28"/>
  <c r="J252" i="28"/>
  <c r="I252" i="28"/>
  <c r="L251" i="28"/>
  <c r="K251" i="28"/>
  <c r="J251" i="28"/>
  <c r="I251" i="28"/>
  <c r="L250" i="28"/>
  <c r="K250" i="28"/>
  <c r="J250" i="28"/>
  <c r="I250" i="28"/>
  <c r="L249" i="28"/>
  <c r="K249" i="28"/>
  <c r="J249" i="28"/>
  <c r="I249" i="28"/>
  <c r="L248" i="28"/>
  <c r="K248" i="28"/>
  <c r="J248" i="28"/>
  <c r="I248" i="28"/>
  <c r="L247" i="28"/>
  <c r="K247" i="28"/>
  <c r="J247" i="28"/>
  <c r="I247" i="28"/>
  <c r="L246" i="28"/>
  <c r="K246" i="28"/>
  <c r="J246" i="28"/>
  <c r="I246" i="28"/>
  <c r="L245" i="28"/>
  <c r="K245" i="28"/>
  <c r="J245" i="28"/>
  <c r="I245" i="28"/>
  <c r="L244" i="28"/>
  <c r="K244" i="28"/>
  <c r="J244" i="28"/>
  <c r="I244" i="28"/>
  <c r="L243" i="28"/>
  <c r="K243" i="28"/>
  <c r="J243" i="28"/>
  <c r="I243" i="28"/>
  <c r="L242" i="28"/>
  <c r="K242" i="28"/>
  <c r="J242" i="28"/>
  <c r="I242" i="28"/>
  <c r="L241" i="28"/>
  <c r="K241" i="28"/>
  <c r="J241" i="28"/>
  <c r="I241" i="28"/>
  <c r="L240" i="28"/>
  <c r="K240" i="28"/>
  <c r="J240" i="28"/>
  <c r="I240" i="28"/>
  <c r="L239" i="28"/>
  <c r="K239" i="28"/>
  <c r="J239" i="28"/>
  <c r="I239" i="28"/>
  <c r="L238" i="28"/>
  <c r="K238" i="28"/>
  <c r="J238" i="28"/>
  <c r="I238" i="28"/>
  <c r="L237" i="28"/>
  <c r="K237" i="28"/>
  <c r="J237" i="28"/>
  <c r="I237" i="28"/>
  <c r="L236" i="28"/>
  <c r="K236" i="28"/>
  <c r="J236" i="28"/>
  <c r="I236" i="28"/>
  <c r="L235" i="28"/>
  <c r="K235" i="28"/>
  <c r="J235" i="28"/>
  <c r="I235" i="28"/>
  <c r="L234" i="28"/>
  <c r="K234" i="28"/>
  <c r="J234" i="28"/>
  <c r="I234" i="28"/>
  <c r="L233" i="28"/>
  <c r="K233" i="28"/>
  <c r="J233" i="28"/>
  <c r="I233" i="28"/>
  <c r="L232" i="28"/>
  <c r="K232" i="28"/>
  <c r="J232" i="28"/>
  <c r="I232" i="28"/>
  <c r="L231" i="28"/>
  <c r="K231" i="28"/>
  <c r="J231" i="28"/>
  <c r="I231" i="28"/>
  <c r="L230" i="28"/>
  <c r="K230" i="28"/>
  <c r="J230" i="28"/>
  <c r="I230" i="28"/>
  <c r="L229" i="28"/>
  <c r="K229" i="28"/>
  <c r="J229" i="28"/>
  <c r="I229" i="28"/>
  <c r="L228" i="28"/>
  <c r="K228" i="28"/>
  <c r="J228" i="28"/>
  <c r="I228" i="28"/>
  <c r="L227" i="28"/>
  <c r="K227" i="28"/>
  <c r="J227" i="28"/>
  <c r="I227" i="28"/>
  <c r="L226" i="28"/>
  <c r="K226" i="28"/>
  <c r="J226" i="28"/>
  <c r="I226" i="28"/>
  <c r="L225" i="28"/>
  <c r="K225" i="28"/>
  <c r="J225" i="28"/>
  <c r="I225" i="28"/>
  <c r="L224" i="28"/>
  <c r="K224" i="28"/>
  <c r="J224" i="28"/>
  <c r="I224" i="28"/>
  <c r="L223" i="28"/>
  <c r="K223" i="28"/>
  <c r="J223" i="28"/>
  <c r="I223" i="28"/>
  <c r="L222" i="28"/>
  <c r="K222" i="28"/>
  <c r="J222" i="28"/>
  <c r="I222" i="28"/>
  <c r="L221" i="28"/>
  <c r="K221" i="28"/>
  <c r="J221" i="28"/>
  <c r="I221" i="28"/>
  <c r="L220" i="28"/>
  <c r="K220" i="28"/>
  <c r="J220" i="28"/>
  <c r="I220" i="28"/>
  <c r="L219" i="28"/>
  <c r="K219" i="28"/>
  <c r="J219" i="28"/>
  <c r="I219" i="28"/>
  <c r="L218" i="28"/>
  <c r="K218" i="28"/>
  <c r="J218" i="28"/>
  <c r="I218" i="28"/>
  <c r="L217" i="28"/>
  <c r="K217" i="28"/>
  <c r="J217" i="28"/>
  <c r="I217" i="28"/>
  <c r="L216" i="28"/>
  <c r="K216" i="28"/>
  <c r="J216" i="28"/>
  <c r="I216" i="28"/>
  <c r="L215" i="28"/>
  <c r="K215" i="28"/>
  <c r="J215" i="28"/>
  <c r="I215" i="28"/>
  <c r="L214" i="28"/>
  <c r="K214" i="28"/>
  <c r="J214" i="28"/>
  <c r="I214" i="28"/>
  <c r="L213" i="28"/>
  <c r="K213" i="28"/>
  <c r="J213" i="28"/>
  <c r="I213" i="28"/>
  <c r="L212" i="28"/>
  <c r="K212" i="28"/>
  <c r="J212" i="28"/>
  <c r="I212" i="28"/>
  <c r="L211" i="28"/>
  <c r="K211" i="28"/>
  <c r="J211" i="28"/>
  <c r="I211" i="28"/>
  <c r="L210" i="28"/>
  <c r="K210" i="28"/>
  <c r="J210" i="28"/>
  <c r="I210" i="28"/>
  <c r="L209" i="28"/>
  <c r="K209" i="28"/>
  <c r="J209" i="28"/>
  <c r="I209" i="28"/>
  <c r="L208" i="28"/>
  <c r="K208" i="28"/>
  <c r="J208" i="28"/>
  <c r="I208" i="28"/>
  <c r="L207" i="28"/>
  <c r="K207" i="28"/>
  <c r="J207" i="28"/>
  <c r="I207" i="28"/>
  <c r="L206" i="28"/>
  <c r="K206" i="28"/>
  <c r="J206" i="28"/>
  <c r="I206" i="28"/>
  <c r="L205" i="28"/>
  <c r="K205" i="28"/>
  <c r="J205" i="28"/>
  <c r="I205" i="28"/>
  <c r="L204" i="28"/>
  <c r="K204" i="28"/>
  <c r="J204" i="28"/>
  <c r="I204" i="28"/>
  <c r="L203" i="28"/>
  <c r="K203" i="28"/>
  <c r="J203" i="28"/>
  <c r="I203" i="28"/>
  <c r="L202" i="28"/>
  <c r="K202" i="28"/>
  <c r="J202" i="28"/>
  <c r="I202" i="28"/>
  <c r="L201" i="28"/>
  <c r="K201" i="28"/>
  <c r="J201" i="28"/>
  <c r="I201" i="28"/>
  <c r="L200" i="28"/>
  <c r="K200" i="28"/>
  <c r="J200" i="28"/>
  <c r="I200" i="28"/>
  <c r="L199" i="28"/>
  <c r="K199" i="28"/>
  <c r="J199" i="28"/>
  <c r="I199" i="28"/>
  <c r="L198" i="28"/>
  <c r="K198" i="28"/>
  <c r="J198" i="28"/>
  <c r="I198" i="28"/>
  <c r="L197" i="28"/>
  <c r="K197" i="28"/>
  <c r="J197" i="28"/>
  <c r="I197" i="28"/>
  <c r="L196" i="28"/>
  <c r="K196" i="28"/>
  <c r="J196" i="28"/>
  <c r="I196" i="28"/>
  <c r="L195" i="28"/>
  <c r="K195" i="28"/>
  <c r="J195" i="28"/>
  <c r="I195" i="28"/>
  <c r="L194" i="28"/>
  <c r="K194" i="28"/>
  <c r="J194" i="28"/>
  <c r="I194" i="28"/>
  <c r="L193" i="28"/>
  <c r="K193" i="28"/>
  <c r="J193" i="28"/>
  <c r="I193" i="28"/>
  <c r="L192" i="28"/>
  <c r="K192" i="28"/>
  <c r="J192" i="28"/>
  <c r="I192" i="28"/>
  <c r="L191" i="28"/>
  <c r="K191" i="28"/>
  <c r="J191" i="28"/>
  <c r="I191" i="28"/>
  <c r="L190" i="28"/>
  <c r="K190" i="28"/>
  <c r="J190" i="28"/>
  <c r="I190" i="28"/>
  <c r="L189" i="28"/>
  <c r="K189" i="28"/>
  <c r="J189" i="28"/>
  <c r="I189" i="28"/>
  <c r="L188" i="28"/>
  <c r="K188" i="28"/>
  <c r="J188" i="28"/>
  <c r="I188" i="28"/>
  <c r="L187" i="28"/>
  <c r="K187" i="28"/>
  <c r="J187" i="28"/>
  <c r="I187" i="28"/>
  <c r="L186" i="28"/>
  <c r="K186" i="28"/>
  <c r="J186" i="28"/>
  <c r="I186" i="28"/>
  <c r="L185" i="28"/>
  <c r="K185" i="28"/>
  <c r="J185" i="28"/>
  <c r="I185" i="28"/>
  <c r="L184" i="28"/>
  <c r="K184" i="28"/>
  <c r="J184" i="28"/>
  <c r="I184" i="28"/>
  <c r="L183" i="28"/>
  <c r="K183" i="28"/>
  <c r="J183" i="28"/>
  <c r="I183" i="28"/>
  <c r="L182" i="28"/>
  <c r="K182" i="28"/>
  <c r="J182" i="28"/>
  <c r="I182" i="28"/>
  <c r="L181" i="28"/>
  <c r="K181" i="28"/>
  <c r="J181" i="28"/>
  <c r="I181" i="28"/>
  <c r="L180" i="28"/>
  <c r="K180" i="28"/>
  <c r="J180" i="28"/>
  <c r="I180" i="28"/>
  <c r="L179" i="28"/>
  <c r="K179" i="28"/>
  <c r="J179" i="28"/>
  <c r="I179" i="28"/>
  <c r="L178" i="28"/>
  <c r="K178" i="28"/>
  <c r="J178" i="28"/>
  <c r="I178" i="28"/>
  <c r="L177" i="28"/>
  <c r="K177" i="28"/>
  <c r="J177" i="28"/>
  <c r="I177" i="28"/>
  <c r="L176" i="28"/>
  <c r="K176" i="28"/>
  <c r="J176" i="28"/>
  <c r="I176" i="28"/>
  <c r="L175" i="28"/>
  <c r="K175" i="28"/>
  <c r="J175" i="28"/>
  <c r="I175" i="28"/>
  <c r="L174" i="28"/>
  <c r="K174" i="28"/>
  <c r="J174" i="28"/>
  <c r="I174" i="28"/>
  <c r="L173" i="28"/>
  <c r="K173" i="28"/>
  <c r="J173" i="28"/>
  <c r="I173" i="28"/>
  <c r="L172" i="28"/>
  <c r="K172" i="28"/>
  <c r="J172" i="28"/>
  <c r="I172" i="28"/>
  <c r="L171" i="28"/>
  <c r="K171" i="28"/>
  <c r="J171" i="28"/>
  <c r="I171" i="28"/>
  <c r="L170" i="28"/>
  <c r="K170" i="28"/>
  <c r="J170" i="28"/>
  <c r="I170" i="28"/>
  <c r="L169" i="28"/>
  <c r="K169" i="28"/>
  <c r="J169" i="28"/>
  <c r="I169" i="28"/>
  <c r="L168" i="28"/>
  <c r="K168" i="28"/>
  <c r="J168" i="28"/>
  <c r="I168" i="28"/>
  <c r="L167" i="28"/>
  <c r="K167" i="28"/>
  <c r="J167" i="28"/>
  <c r="I167" i="28"/>
  <c r="L166" i="28"/>
  <c r="K166" i="28"/>
  <c r="J166" i="28"/>
  <c r="I166" i="28"/>
  <c r="L165" i="28"/>
  <c r="K165" i="28"/>
  <c r="J165" i="28"/>
  <c r="I165" i="28"/>
  <c r="L164" i="28"/>
  <c r="K164" i="28"/>
  <c r="J164" i="28"/>
  <c r="I164" i="28"/>
  <c r="L163" i="28"/>
  <c r="K163" i="28"/>
  <c r="J163" i="28"/>
  <c r="I163" i="28"/>
  <c r="L162" i="28"/>
  <c r="K162" i="28"/>
  <c r="J162" i="28"/>
  <c r="I162" i="28"/>
  <c r="L161" i="28"/>
  <c r="K161" i="28"/>
  <c r="J161" i="28"/>
  <c r="I161" i="28"/>
  <c r="L160" i="28"/>
  <c r="K160" i="28"/>
  <c r="J160" i="28"/>
  <c r="I160" i="28"/>
  <c r="L159" i="28"/>
  <c r="K159" i="28"/>
  <c r="J159" i="28"/>
  <c r="I159" i="28"/>
  <c r="L158" i="28"/>
  <c r="K158" i="28"/>
  <c r="J158" i="28"/>
  <c r="I158" i="28"/>
  <c r="L157" i="28"/>
  <c r="K157" i="28"/>
  <c r="J157" i="28"/>
  <c r="I157" i="28"/>
  <c r="L156" i="28"/>
  <c r="K156" i="28"/>
  <c r="J156" i="28"/>
  <c r="I156" i="28"/>
  <c r="L155" i="28"/>
  <c r="K155" i="28"/>
  <c r="J155" i="28"/>
  <c r="I155" i="28"/>
  <c r="L154" i="28"/>
  <c r="K154" i="28"/>
  <c r="J154" i="28"/>
  <c r="I154" i="28"/>
  <c r="L153" i="28"/>
  <c r="K153" i="28"/>
  <c r="J153" i="28"/>
  <c r="I153" i="28"/>
  <c r="L152" i="28"/>
  <c r="K152" i="28"/>
  <c r="J152" i="28"/>
  <c r="I152" i="28"/>
  <c r="L151" i="28"/>
  <c r="K151" i="28"/>
  <c r="J151" i="28"/>
  <c r="I151" i="28"/>
  <c r="L150" i="28"/>
  <c r="K150" i="28"/>
  <c r="J150" i="28"/>
  <c r="I150" i="28"/>
  <c r="L149" i="28"/>
  <c r="K149" i="28"/>
  <c r="J149" i="28"/>
  <c r="I149" i="28"/>
  <c r="L148" i="28"/>
  <c r="K148" i="28"/>
  <c r="J148" i="28"/>
  <c r="I148" i="28"/>
  <c r="L147" i="28"/>
  <c r="K147" i="28"/>
  <c r="J147" i="28"/>
  <c r="I147" i="28"/>
  <c r="L146" i="28"/>
  <c r="K146" i="28"/>
  <c r="J146" i="28"/>
  <c r="I146" i="28"/>
  <c r="L145" i="28"/>
  <c r="K145" i="28"/>
  <c r="J145" i="28"/>
  <c r="I145" i="28"/>
  <c r="L144" i="28"/>
  <c r="K144" i="28"/>
  <c r="J144" i="28"/>
  <c r="I144" i="28"/>
  <c r="L143" i="28"/>
  <c r="K143" i="28"/>
  <c r="J143" i="28"/>
  <c r="I143" i="28"/>
  <c r="L142" i="28"/>
  <c r="K142" i="28"/>
  <c r="J142" i="28"/>
  <c r="I142" i="28"/>
  <c r="L141" i="28"/>
  <c r="K141" i="28"/>
  <c r="J141" i="28"/>
  <c r="I141" i="28"/>
  <c r="L140" i="28"/>
  <c r="K140" i="28"/>
  <c r="J140" i="28"/>
  <c r="I140" i="28"/>
  <c r="L139" i="28"/>
  <c r="K139" i="28"/>
  <c r="J139" i="28"/>
  <c r="I139" i="28"/>
  <c r="L138" i="28"/>
  <c r="K138" i="28"/>
  <c r="J138" i="28"/>
  <c r="I138" i="28"/>
  <c r="L137" i="28"/>
  <c r="K137" i="28"/>
  <c r="J137" i="28"/>
  <c r="I137" i="28"/>
  <c r="L136" i="28"/>
  <c r="K136" i="28"/>
  <c r="J136" i="28"/>
  <c r="I136" i="28"/>
  <c r="L135" i="28"/>
  <c r="K135" i="28"/>
  <c r="J135" i="28"/>
  <c r="I135" i="28"/>
  <c r="L134" i="28"/>
  <c r="K134" i="28"/>
  <c r="J134" i="28"/>
  <c r="I134" i="28"/>
  <c r="L133" i="28"/>
  <c r="K133" i="28"/>
  <c r="J133" i="28"/>
  <c r="I133" i="28"/>
  <c r="L132" i="28"/>
  <c r="K132" i="28"/>
  <c r="J132" i="28"/>
  <c r="I132" i="28"/>
  <c r="L131" i="28"/>
  <c r="K131" i="28"/>
  <c r="J131" i="28"/>
  <c r="I131" i="28"/>
  <c r="L130" i="28"/>
  <c r="K130" i="28"/>
  <c r="J130" i="28"/>
  <c r="I130" i="28"/>
  <c r="L129" i="28"/>
  <c r="K129" i="28"/>
  <c r="J129" i="28"/>
  <c r="I129" i="28"/>
  <c r="L128" i="28"/>
  <c r="K128" i="28"/>
  <c r="J128" i="28"/>
  <c r="I128" i="28"/>
  <c r="L127" i="28"/>
  <c r="K127" i="28"/>
  <c r="J127" i="28"/>
  <c r="I127" i="28"/>
  <c r="L126" i="28"/>
  <c r="K126" i="28"/>
  <c r="J126" i="28"/>
  <c r="I126" i="28"/>
  <c r="L125" i="28"/>
  <c r="K125" i="28"/>
  <c r="J125" i="28"/>
  <c r="I125" i="28"/>
  <c r="L124" i="28"/>
  <c r="K124" i="28"/>
  <c r="J124" i="28"/>
  <c r="I124" i="28"/>
  <c r="L123" i="28"/>
  <c r="K123" i="28"/>
  <c r="J123" i="28"/>
  <c r="I123" i="28"/>
  <c r="L122" i="28"/>
  <c r="K122" i="28"/>
  <c r="J122" i="28"/>
  <c r="I122" i="28"/>
  <c r="L121" i="28"/>
  <c r="K121" i="28"/>
  <c r="J121" i="28"/>
  <c r="I121" i="28"/>
  <c r="L120" i="28"/>
  <c r="K120" i="28"/>
  <c r="J120" i="28"/>
  <c r="I120" i="28"/>
  <c r="L119" i="28"/>
  <c r="K119" i="28"/>
  <c r="J119" i="28"/>
  <c r="I119" i="28"/>
  <c r="L118" i="28"/>
  <c r="K118" i="28"/>
  <c r="J118" i="28"/>
  <c r="I118" i="28"/>
  <c r="L117" i="28"/>
  <c r="K117" i="28"/>
  <c r="J117" i="28"/>
  <c r="I117" i="28"/>
  <c r="L116" i="28"/>
  <c r="K116" i="28"/>
  <c r="J116" i="28"/>
  <c r="I116" i="28"/>
  <c r="L115" i="28"/>
  <c r="K115" i="28"/>
  <c r="J115" i="28"/>
  <c r="I115" i="28"/>
  <c r="L114" i="28"/>
  <c r="K114" i="28"/>
  <c r="J114" i="28"/>
  <c r="I114" i="28"/>
  <c r="L113" i="28"/>
  <c r="K113" i="28"/>
  <c r="J113" i="28"/>
  <c r="I113" i="28"/>
  <c r="L112" i="28"/>
  <c r="K112" i="28"/>
  <c r="J112" i="28"/>
  <c r="I112" i="28"/>
  <c r="L111" i="28"/>
  <c r="K111" i="28"/>
  <c r="J111" i="28"/>
  <c r="I111" i="28"/>
  <c r="L110" i="28"/>
  <c r="K110" i="28"/>
  <c r="J110" i="28"/>
  <c r="I110" i="28"/>
  <c r="L109" i="28"/>
  <c r="K109" i="28"/>
  <c r="J109" i="28"/>
  <c r="I109" i="28"/>
  <c r="L108" i="28"/>
  <c r="K108" i="28"/>
  <c r="J108" i="28"/>
  <c r="I108" i="28"/>
  <c r="L107" i="28"/>
  <c r="K107" i="28"/>
  <c r="J107" i="28"/>
  <c r="I107" i="28"/>
  <c r="L106" i="28"/>
  <c r="K106" i="28"/>
  <c r="J106" i="28"/>
  <c r="I106" i="28"/>
  <c r="L105" i="28"/>
  <c r="K105" i="28"/>
  <c r="J105" i="28"/>
  <c r="I105" i="28"/>
  <c r="L104" i="28"/>
  <c r="K104" i="28"/>
  <c r="J104" i="28"/>
  <c r="I104" i="28"/>
  <c r="L103" i="28"/>
  <c r="K103" i="28"/>
  <c r="J103" i="28"/>
  <c r="I103" i="28"/>
  <c r="L102" i="28"/>
  <c r="K102" i="28"/>
  <c r="J102" i="28"/>
  <c r="I102" i="28"/>
  <c r="L101" i="28"/>
  <c r="K101" i="28"/>
  <c r="J101" i="28"/>
  <c r="I101" i="28"/>
  <c r="L100" i="28"/>
  <c r="K100" i="28"/>
  <c r="J100" i="28"/>
  <c r="I100" i="28"/>
  <c r="L99" i="28"/>
  <c r="K99" i="28"/>
  <c r="J99" i="28"/>
  <c r="I99" i="28"/>
  <c r="L98" i="28"/>
  <c r="K98" i="28"/>
  <c r="J98" i="28"/>
  <c r="I98" i="28"/>
  <c r="L97" i="28"/>
  <c r="K97" i="28"/>
  <c r="J97" i="28"/>
  <c r="I97" i="28"/>
  <c r="L96" i="28"/>
  <c r="K96" i="28"/>
  <c r="J96" i="28"/>
  <c r="I96" i="28"/>
  <c r="L95" i="28"/>
  <c r="K95" i="28"/>
  <c r="J95" i="28"/>
  <c r="I95" i="28"/>
  <c r="L94" i="28"/>
  <c r="K94" i="28"/>
  <c r="J94" i="28"/>
  <c r="I94" i="28"/>
  <c r="L93" i="28"/>
  <c r="K93" i="28"/>
  <c r="J93" i="28"/>
  <c r="I93" i="28"/>
  <c r="L92" i="28"/>
  <c r="K92" i="28"/>
  <c r="J92" i="28"/>
  <c r="I92" i="28"/>
  <c r="L91" i="28"/>
  <c r="K91" i="28"/>
  <c r="J91" i="28"/>
  <c r="I91" i="28"/>
  <c r="L90" i="28"/>
  <c r="K90" i="28"/>
  <c r="J90" i="28"/>
  <c r="I90" i="28"/>
  <c r="L89" i="28"/>
  <c r="K89" i="28"/>
  <c r="J89" i="28"/>
  <c r="I89" i="28"/>
  <c r="L88" i="28"/>
  <c r="K88" i="28"/>
  <c r="J88" i="28"/>
  <c r="I88" i="28"/>
  <c r="L87" i="28"/>
  <c r="K87" i="28"/>
  <c r="J87" i="28"/>
  <c r="I87" i="28"/>
  <c r="L86" i="28"/>
  <c r="K86" i="28"/>
  <c r="J86" i="28"/>
  <c r="I86" i="28"/>
  <c r="L85" i="28"/>
  <c r="K85" i="28"/>
  <c r="J85" i="28"/>
  <c r="I85" i="28"/>
  <c r="L84" i="28"/>
  <c r="K84" i="28"/>
  <c r="J84" i="28"/>
  <c r="I84" i="28"/>
  <c r="L83" i="28"/>
  <c r="K83" i="28"/>
  <c r="J83" i="28"/>
  <c r="I83" i="28"/>
  <c r="L82" i="28"/>
  <c r="K82" i="28"/>
  <c r="J82" i="28"/>
  <c r="I82" i="28"/>
  <c r="L81" i="28"/>
  <c r="K81" i="28"/>
  <c r="J81" i="28"/>
  <c r="I81" i="28"/>
  <c r="L80" i="28"/>
  <c r="K80" i="28"/>
  <c r="J80" i="28"/>
  <c r="I80" i="28"/>
  <c r="L79" i="28"/>
  <c r="K79" i="28"/>
  <c r="J79" i="28"/>
  <c r="I79" i="28"/>
  <c r="L78" i="28"/>
  <c r="K78" i="28"/>
  <c r="J78" i="28"/>
  <c r="I78" i="28"/>
  <c r="L77" i="28"/>
  <c r="K77" i="28"/>
  <c r="J77" i="28"/>
  <c r="I77" i="28"/>
  <c r="L76" i="28"/>
  <c r="K76" i="28"/>
  <c r="J76" i="28"/>
  <c r="I76" i="28"/>
  <c r="L75" i="28"/>
  <c r="K75" i="28"/>
  <c r="J75" i="28"/>
  <c r="I75" i="28"/>
  <c r="L74" i="28"/>
  <c r="K74" i="28"/>
  <c r="J74" i="28"/>
  <c r="I74" i="28"/>
  <c r="L73" i="28"/>
  <c r="K73" i="28"/>
  <c r="J73" i="28"/>
  <c r="I73" i="28"/>
  <c r="L72" i="28"/>
  <c r="K72" i="28"/>
  <c r="J72" i="28"/>
  <c r="I72" i="28"/>
  <c r="L71" i="28"/>
  <c r="K71" i="28"/>
  <c r="J71" i="28"/>
  <c r="I71" i="28"/>
  <c r="L70" i="28"/>
  <c r="K70" i="28"/>
  <c r="J70" i="28"/>
  <c r="I70" i="28"/>
  <c r="L69" i="28"/>
  <c r="K69" i="28"/>
  <c r="J69" i="28"/>
  <c r="I69" i="28"/>
  <c r="L68" i="28"/>
  <c r="K68" i="28"/>
  <c r="J68" i="28"/>
  <c r="I68" i="28"/>
  <c r="L67" i="28"/>
  <c r="K67" i="28"/>
  <c r="J67" i="28"/>
  <c r="I67" i="28"/>
  <c r="L66" i="28"/>
  <c r="K66" i="28"/>
  <c r="J66" i="28"/>
  <c r="I66" i="28"/>
  <c r="L65" i="28"/>
  <c r="K65" i="28"/>
  <c r="J65" i="28"/>
  <c r="I65" i="28"/>
  <c r="L64" i="28"/>
  <c r="K64" i="28"/>
  <c r="J64" i="28"/>
  <c r="I64" i="28"/>
  <c r="L63" i="28"/>
  <c r="K63" i="28"/>
  <c r="J63" i="28"/>
  <c r="I63" i="28"/>
  <c r="L62" i="28"/>
  <c r="K62" i="28"/>
  <c r="J62" i="28"/>
  <c r="I62" i="28"/>
  <c r="L61" i="28"/>
  <c r="K61" i="28"/>
  <c r="J61" i="28"/>
  <c r="I61" i="28"/>
  <c r="L60" i="28"/>
  <c r="K60" i="28"/>
  <c r="J60" i="28"/>
  <c r="I60" i="28"/>
  <c r="L59" i="28"/>
  <c r="K59" i="28"/>
  <c r="J59" i="28"/>
  <c r="I59" i="28"/>
  <c r="L58" i="28"/>
  <c r="K58" i="28"/>
  <c r="J58" i="28"/>
  <c r="I58" i="28"/>
  <c r="L57" i="28"/>
  <c r="K57" i="28"/>
  <c r="J57" i="28"/>
  <c r="I57" i="28"/>
  <c r="L56" i="28"/>
  <c r="K56" i="28"/>
  <c r="J56" i="28"/>
  <c r="I56" i="28"/>
  <c r="L55" i="28"/>
  <c r="K55" i="28"/>
  <c r="J55" i="28"/>
  <c r="I55" i="28"/>
  <c r="L54" i="28"/>
  <c r="K54" i="28"/>
  <c r="J54" i="28"/>
  <c r="I54" i="28"/>
  <c r="L53" i="28"/>
  <c r="K53" i="28"/>
  <c r="J53" i="28"/>
  <c r="I53" i="28"/>
  <c r="L52" i="28"/>
  <c r="K52" i="28"/>
  <c r="J52" i="28"/>
  <c r="I52" i="28"/>
  <c r="L51" i="28"/>
  <c r="K51" i="28"/>
  <c r="J51" i="28"/>
  <c r="I51" i="28"/>
  <c r="L50" i="28"/>
  <c r="K50" i="28"/>
  <c r="J50" i="28"/>
  <c r="I50" i="28"/>
  <c r="L49" i="28"/>
  <c r="K49" i="28"/>
  <c r="J49" i="28"/>
  <c r="I49" i="28"/>
  <c r="L48" i="28"/>
  <c r="K48" i="28"/>
  <c r="J48" i="28"/>
  <c r="I48" i="28"/>
  <c r="L47" i="28"/>
  <c r="K47" i="28"/>
  <c r="J47" i="28"/>
  <c r="I47" i="28"/>
  <c r="L46" i="28"/>
  <c r="K46" i="28"/>
  <c r="J46" i="28"/>
  <c r="I46" i="28"/>
  <c r="L45" i="28"/>
  <c r="K45" i="28"/>
  <c r="J45" i="28"/>
  <c r="I45" i="28"/>
  <c r="L44" i="28"/>
  <c r="K44" i="28"/>
  <c r="J44" i="28"/>
  <c r="I44" i="28"/>
  <c r="L43" i="28"/>
  <c r="K43" i="28"/>
  <c r="J43" i="28"/>
  <c r="I43" i="28"/>
  <c r="L42" i="28"/>
  <c r="K42" i="28"/>
  <c r="J42" i="28"/>
  <c r="I42" i="28"/>
  <c r="L41" i="28"/>
  <c r="K41" i="28"/>
  <c r="J41" i="28"/>
  <c r="I41" i="28"/>
  <c r="L40" i="28"/>
  <c r="K40" i="28"/>
  <c r="J40" i="28"/>
  <c r="I40" i="28"/>
  <c r="L39" i="28"/>
  <c r="K39" i="28"/>
  <c r="J39" i="28"/>
  <c r="I39" i="28"/>
  <c r="L38" i="28"/>
  <c r="K38" i="28"/>
  <c r="J38" i="28"/>
  <c r="I38" i="28"/>
  <c r="L37" i="28"/>
  <c r="K37" i="28"/>
  <c r="J37" i="28"/>
  <c r="I37" i="28"/>
  <c r="L36" i="28"/>
  <c r="K36" i="28"/>
  <c r="J36" i="28"/>
  <c r="I36" i="28"/>
  <c r="L35" i="28"/>
  <c r="K35" i="28"/>
  <c r="J35" i="28"/>
  <c r="I35" i="28"/>
  <c r="L34" i="28"/>
  <c r="K34" i="28"/>
  <c r="J34" i="28"/>
  <c r="I34" i="28"/>
  <c r="L33" i="28"/>
  <c r="K33" i="28"/>
  <c r="J33" i="28"/>
  <c r="I33" i="28"/>
  <c r="L32" i="28"/>
  <c r="K32" i="28"/>
  <c r="J32" i="28"/>
  <c r="I32" i="28"/>
  <c r="L31" i="28"/>
  <c r="K31" i="28"/>
  <c r="J31" i="28"/>
  <c r="I31" i="28"/>
  <c r="L30" i="28"/>
  <c r="K30" i="28"/>
  <c r="J30" i="28"/>
  <c r="I30" i="28"/>
  <c r="L29" i="28"/>
  <c r="K29" i="28"/>
  <c r="J29" i="28"/>
  <c r="I29" i="28"/>
  <c r="L28" i="28"/>
  <c r="K28" i="28"/>
  <c r="J28" i="28"/>
  <c r="I28" i="28"/>
  <c r="L27" i="28"/>
  <c r="K27" i="28"/>
  <c r="J27" i="28"/>
  <c r="I27" i="28"/>
  <c r="L26" i="28"/>
  <c r="K26" i="28"/>
  <c r="J26" i="28"/>
  <c r="I26" i="28"/>
  <c r="L25" i="28"/>
  <c r="K25" i="28"/>
  <c r="J25" i="28"/>
  <c r="I25" i="28"/>
  <c r="L24" i="28"/>
  <c r="K24" i="28"/>
  <c r="J24" i="28"/>
  <c r="I24" i="28"/>
  <c r="L23" i="28"/>
  <c r="K23" i="28"/>
  <c r="J23" i="28"/>
  <c r="I23" i="28"/>
  <c r="L22" i="28"/>
  <c r="K22" i="28"/>
  <c r="J22" i="28"/>
  <c r="I22" i="28"/>
  <c r="L21" i="28"/>
  <c r="K21" i="28"/>
  <c r="J21" i="28"/>
  <c r="I21" i="28"/>
  <c r="L20" i="28"/>
  <c r="K20" i="28"/>
  <c r="J20" i="28"/>
  <c r="I20" i="28"/>
  <c r="L19" i="28"/>
  <c r="K19" i="28"/>
  <c r="J19" i="28"/>
  <c r="I19" i="28"/>
  <c r="L18" i="28"/>
  <c r="K18" i="28"/>
  <c r="J18" i="28"/>
  <c r="I18" i="28"/>
  <c r="L17" i="28"/>
  <c r="K17" i="28"/>
  <c r="J17" i="28"/>
  <c r="I17" i="28"/>
  <c r="L16" i="28"/>
  <c r="K16" i="28"/>
  <c r="J16" i="28"/>
  <c r="I16" i="28"/>
  <c r="L15" i="28"/>
  <c r="K15" i="28"/>
  <c r="J15" i="28"/>
  <c r="I15" i="28"/>
  <c r="L14" i="28"/>
  <c r="K14" i="28"/>
  <c r="J14" i="28"/>
  <c r="I14" i="28"/>
  <c r="L13" i="28"/>
  <c r="K13" i="28"/>
  <c r="J13" i="28"/>
  <c r="I13" i="28"/>
  <c r="L12" i="28"/>
  <c r="K12" i="28"/>
  <c r="J12" i="28"/>
  <c r="I12" i="28"/>
  <c r="L11" i="28"/>
  <c r="K11" i="28"/>
  <c r="J11" i="28"/>
  <c r="I11" i="28"/>
  <c r="L10" i="28"/>
  <c r="K10" i="28"/>
  <c r="J10" i="28"/>
  <c r="I10" i="28"/>
  <c r="L9" i="28"/>
  <c r="K9" i="28"/>
  <c r="J9" i="28"/>
  <c r="I9" i="28"/>
  <c r="L8" i="28"/>
  <c r="K8" i="28"/>
  <c r="J8" i="28"/>
  <c r="I8" i="28"/>
  <c r="L7" i="28"/>
  <c r="K7" i="28"/>
  <c r="J7" i="28"/>
  <c r="I7" i="28"/>
  <c r="L6" i="28"/>
  <c r="K6" i="28"/>
  <c r="J6" i="28"/>
  <c r="I6" i="28"/>
  <c r="L5" i="28"/>
  <c r="K5" i="28"/>
  <c r="J5" i="28"/>
  <c r="I5" i="28"/>
  <c r="L4" i="28"/>
  <c r="K4" i="28"/>
  <c r="J4" i="28"/>
  <c r="I4" i="28"/>
  <c r="L3" i="28"/>
  <c r="K3" i="28"/>
  <c r="J3" i="28"/>
  <c r="I3" i="28"/>
  <c r="L2" i="28"/>
  <c r="K2" i="28"/>
  <c r="J2" i="28"/>
  <c r="I2" i="28"/>
  <c r="I60" i="46"/>
  <c r="H60" i="46"/>
  <c r="G60" i="46"/>
  <c r="E60" i="46"/>
  <c r="C60" i="46"/>
  <c r="I59" i="46"/>
  <c r="H59" i="46"/>
  <c r="G59" i="46"/>
  <c r="E59" i="46"/>
  <c r="C59" i="46"/>
  <c r="I58" i="46"/>
  <c r="H58" i="46"/>
  <c r="G58" i="46"/>
  <c r="E58" i="46"/>
  <c r="C58" i="46"/>
  <c r="I57" i="46"/>
  <c r="H57" i="46"/>
  <c r="G57" i="46"/>
  <c r="E57" i="46"/>
  <c r="C57" i="46"/>
  <c r="I56" i="46"/>
  <c r="H56" i="46"/>
  <c r="G56" i="46"/>
  <c r="E56" i="46"/>
  <c r="C56" i="46"/>
  <c r="I55" i="46"/>
  <c r="H55" i="46"/>
  <c r="G55" i="46"/>
  <c r="E55" i="46"/>
  <c r="C55" i="46"/>
  <c r="I53" i="46"/>
  <c r="H53" i="46"/>
  <c r="G53" i="46"/>
  <c r="E53" i="46"/>
  <c r="C53" i="46"/>
  <c r="I52" i="46"/>
  <c r="H52" i="46"/>
  <c r="G52" i="46"/>
  <c r="E52" i="46"/>
  <c r="C52" i="46"/>
  <c r="I51" i="46"/>
  <c r="H51" i="46"/>
  <c r="G51" i="46"/>
  <c r="E51" i="46"/>
  <c r="C51" i="46"/>
  <c r="I50" i="46"/>
  <c r="H50" i="46"/>
  <c r="G50" i="46"/>
  <c r="E50" i="46"/>
  <c r="C50" i="46"/>
  <c r="I49" i="46"/>
  <c r="H49" i="46"/>
  <c r="G49" i="46"/>
  <c r="E49" i="46"/>
  <c r="C49" i="46"/>
  <c r="I48" i="46"/>
  <c r="H48" i="46"/>
  <c r="G48" i="46"/>
  <c r="E48" i="46"/>
  <c r="C48" i="46"/>
  <c r="H47" i="46"/>
  <c r="G47" i="46"/>
  <c r="E47" i="46"/>
  <c r="H46" i="46"/>
  <c r="G46" i="46"/>
  <c r="E46" i="46"/>
  <c r="H45" i="46"/>
  <c r="G45" i="46"/>
  <c r="E45" i="46"/>
  <c r="H44" i="46"/>
  <c r="G44" i="46"/>
  <c r="E44" i="46"/>
  <c r="H43" i="46"/>
  <c r="G43" i="46"/>
  <c r="E43" i="46"/>
  <c r="H42" i="46"/>
  <c r="G42" i="46"/>
  <c r="E42" i="46"/>
  <c r="H41" i="46"/>
  <c r="G41" i="46"/>
  <c r="E41" i="46"/>
  <c r="H40" i="46"/>
  <c r="G40" i="46"/>
  <c r="E40" i="46"/>
  <c r="H39" i="46"/>
  <c r="G39" i="46"/>
  <c r="E39" i="46"/>
  <c r="H38" i="46"/>
  <c r="G38" i="46"/>
  <c r="E38" i="46"/>
  <c r="H37" i="46"/>
  <c r="G37" i="46"/>
  <c r="E37" i="46"/>
  <c r="H36" i="46"/>
  <c r="G36" i="46"/>
  <c r="E36" i="46"/>
  <c r="I30" i="46"/>
  <c r="H30" i="46"/>
  <c r="G30" i="46"/>
  <c r="E30" i="46"/>
  <c r="C30" i="46"/>
  <c r="I29" i="46"/>
  <c r="H29" i="46"/>
  <c r="G29" i="46"/>
  <c r="E29" i="46"/>
  <c r="C29" i="46"/>
  <c r="I28" i="46"/>
  <c r="H28" i="46"/>
  <c r="G28" i="46"/>
  <c r="E28" i="46"/>
  <c r="C28" i="46"/>
  <c r="I27" i="46"/>
  <c r="H27" i="46"/>
  <c r="G27" i="46"/>
  <c r="E27" i="46"/>
  <c r="C27" i="46"/>
  <c r="I26" i="46"/>
  <c r="H26" i="46"/>
  <c r="G26" i="46"/>
  <c r="E26" i="46"/>
  <c r="C26" i="46"/>
  <c r="I25" i="46"/>
  <c r="H25" i="46"/>
  <c r="G25" i="46"/>
  <c r="E25" i="46"/>
  <c r="C25" i="46"/>
  <c r="I23" i="46"/>
  <c r="H23" i="46"/>
  <c r="G23" i="46"/>
  <c r="E23" i="46"/>
  <c r="C23" i="46"/>
  <c r="I22" i="46"/>
  <c r="H22" i="46"/>
  <c r="G22" i="46"/>
  <c r="E22" i="46"/>
  <c r="C22" i="46"/>
  <c r="I21" i="46"/>
  <c r="H21" i="46"/>
  <c r="G21" i="46"/>
  <c r="E21" i="46"/>
  <c r="C21" i="46"/>
  <c r="I20" i="46"/>
  <c r="H20" i="46"/>
  <c r="G20" i="46"/>
  <c r="E20" i="46"/>
  <c r="C20" i="46"/>
  <c r="I19" i="46"/>
  <c r="H19" i="46"/>
  <c r="G19" i="46"/>
  <c r="E19" i="46"/>
  <c r="C19" i="46"/>
  <c r="I18" i="46"/>
  <c r="H18" i="46"/>
  <c r="G18" i="46"/>
  <c r="E18" i="46"/>
  <c r="C18" i="46"/>
  <c r="H17" i="46"/>
  <c r="G17" i="46"/>
  <c r="E17" i="46"/>
  <c r="H16" i="46"/>
  <c r="G16" i="46"/>
  <c r="E16" i="46"/>
  <c r="H15" i="46"/>
  <c r="G15" i="46"/>
  <c r="E15" i="46"/>
  <c r="H14" i="46"/>
  <c r="G14" i="46"/>
  <c r="E14" i="46"/>
  <c r="H13" i="46"/>
  <c r="G13" i="46"/>
  <c r="E13" i="46"/>
  <c r="H12" i="46"/>
  <c r="G12" i="46"/>
  <c r="E12" i="46"/>
  <c r="H11" i="46"/>
  <c r="G11" i="46"/>
  <c r="E11" i="46"/>
  <c r="H10" i="46"/>
  <c r="G10" i="46"/>
  <c r="E10" i="46"/>
  <c r="H9" i="46"/>
  <c r="G9" i="46"/>
  <c r="E9" i="46"/>
  <c r="H8" i="46"/>
  <c r="G8" i="46"/>
  <c r="E8" i="46"/>
  <c r="H7" i="46"/>
  <c r="G7" i="46"/>
  <c r="E7" i="46"/>
  <c r="H6" i="46"/>
  <c r="G6" i="46"/>
  <c r="E6" i="46"/>
  <c r="I59" i="45"/>
  <c r="H59" i="45"/>
  <c r="G59" i="45"/>
  <c r="E59" i="45"/>
  <c r="C59" i="45"/>
  <c r="I58" i="45"/>
  <c r="H58" i="45"/>
  <c r="G58" i="45"/>
  <c r="E58" i="45"/>
  <c r="C58" i="45"/>
  <c r="I57" i="45"/>
  <c r="H57" i="45"/>
  <c r="G57" i="45"/>
  <c r="E57" i="45"/>
  <c r="C57" i="45"/>
  <c r="I56" i="45"/>
  <c r="H56" i="45"/>
  <c r="G56" i="45"/>
  <c r="E56" i="45"/>
  <c r="C56" i="45"/>
  <c r="I55" i="45"/>
  <c r="H55" i="45"/>
  <c r="G55" i="45"/>
  <c r="E55" i="45"/>
  <c r="C55" i="45"/>
  <c r="I54" i="45"/>
  <c r="H54" i="45"/>
  <c r="G54" i="45"/>
  <c r="E54" i="45"/>
  <c r="C54" i="45"/>
  <c r="I52" i="45"/>
  <c r="H52" i="45"/>
  <c r="G52" i="45"/>
  <c r="E52" i="45"/>
  <c r="C52" i="45"/>
  <c r="I51" i="45"/>
  <c r="H51" i="45"/>
  <c r="G51" i="45"/>
  <c r="E51" i="45"/>
  <c r="C51" i="45"/>
  <c r="I50" i="45"/>
  <c r="H50" i="45"/>
  <c r="G50" i="45"/>
  <c r="E50" i="45"/>
  <c r="C50" i="45"/>
  <c r="I49" i="45"/>
  <c r="H49" i="45"/>
  <c r="G49" i="45"/>
  <c r="E49" i="45"/>
  <c r="C49" i="45"/>
  <c r="I48" i="45"/>
  <c r="H48" i="45"/>
  <c r="G48" i="45"/>
  <c r="E48" i="45"/>
  <c r="C48" i="45"/>
  <c r="I47" i="45"/>
  <c r="H47" i="45"/>
  <c r="G47" i="45"/>
  <c r="E47" i="45"/>
  <c r="C47" i="45"/>
  <c r="H46" i="45"/>
  <c r="G46" i="45"/>
  <c r="E46" i="45"/>
  <c r="H45" i="45"/>
  <c r="G45" i="45"/>
  <c r="E45" i="45"/>
  <c r="H44" i="45"/>
  <c r="G44" i="45"/>
  <c r="E44" i="45"/>
  <c r="H43" i="45"/>
  <c r="G43" i="45"/>
  <c r="E43" i="45"/>
  <c r="H42" i="45"/>
  <c r="G42" i="45"/>
  <c r="E42" i="45"/>
  <c r="H41" i="45"/>
  <c r="G41" i="45"/>
  <c r="E41" i="45"/>
  <c r="H40" i="45"/>
  <c r="G40" i="45"/>
  <c r="E40" i="45"/>
  <c r="H39" i="45"/>
  <c r="G39" i="45"/>
  <c r="E39" i="45"/>
  <c r="H38" i="45"/>
  <c r="G38" i="45"/>
  <c r="E38" i="45"/>
  <c r="H37" i="45"/>
  <c r="G37" i="45"/>
  <c r="E37" i="45"/>
  <c r="H36" i="45"/>
  <c r="G36" i="45"/>
  <c r="E36" i="45"/>
  <c r="H35" i="45"/>
  <c r="G35" i="45"/>
  <c r="E35" i="45"/>
  <c r="I29" i="45"/>
  <c r="H29" i="45"/>
  <c r="G29" i="45"/>
  <c r="E29" i="45"/>
  <c r="C29" i="45"/>
  <c r="I28" i="45"/>
  <c r="H28" i="45"/>
  <c r="G28" i="45"/>
  <c r="E28" i="45"/>
  <c r="C28" i="45"/>
  <c r="I27" i="45"/>
  <c r="H27" i="45"/>
  <c r="G27" i="45"/>
  <c r="E27" i="45"/>
  <c r="C27" i="45"/>
  <c r="I26" i="45"/>
  <c r="H26" i="45"/>
  <c r="G26" i="45"/>
  <c r="E26" i="45"/>
  <c r="C26" i="45"/>
  <c r="I25" i="45"/>
  <c r="H25" i="45"/>
  <c r="G25" i="45"/>
  <c r="E25" i="45"/>
  <c r="C25" i="45"/>
  <c r="I24" i="45"/>
  <c r="H24" i="45"/>
  <c r="G24" i="45"/>
  <c r="E24" i="45"/>
  <c r="C24" i="45"/>
  <c r="I22" i="45"/>
  <c r="H22" i="45"/>
  <c r="G22" i="45"/>
  <c r="E22" i="45"/>
  <c r="C22" i="45"/>
  <c r="I21" i="45"/>
  <c r="H21" i="45"/>
  <c r="G21" i="45"/>
  <c r="E21" i="45"/>
  <c r="C21" i="45"/>
  <c r="I20" i="45"/>
  <c r="H20" i="45"/>
  <c r="G20" i="45"/>
  <c r="E20" i="45"/>
  <c r="C20" i="45"/>
  <c r="I19" i="45"/>
  <c r="H19" i="45"/>
  <c r="G19" i="45"/>
  <c r="E19" i="45"/>
  <c r="C19" i="45"/>
  <c r="I18" i="45"/>
  <c r="H18" i="45"/>
  <c r="G18" i="45"/>
  <c r="E18" i="45"/>
  <c r="C18" i="45"/>
  <c r="I17" i="45"/>
  <c r="H17" i="45"/>
  <c r="G17" i="45"/>
  <c r="E17" i="45"/>
  <c r="C17" i="45"/>
  <c r="H16" i="45"/>
  <c r="G16" i="45"/>
  <c r="E16" i="45"/>
  <c r="H15" i="45"/>
  <c r="G15" i="45"/>
  <c r="E15" i="45"/>
  <c r="H14" i="45"/>
  <c r="G14" i="45"/>
  <c r="E14" i="45"/>
  <c r="H13" i="45"/>
  <c r="G13" i="45"/>
  <c r="E13" i="45"/>
  <c r="H12" i="45"/>
  <c r="G12" i="45"/>
  <c r="E12" i="45"/>
  <c r="H11" i="45"/>
  <c r="G11" i="45"/>
  <c r="E11" i="45"/>
  <c r="H10" i="45"/>
  <c r="G10" i="45"/>
  <c r="E10" i="45"/>
  <c r="H9" i="45"/>
  <c r="G9" i="45"/>
  <c r="E9" i="45"/>
  <c r="H8" i="45"/>
  <c r="G8" i="45"/>
  <c r="E8" i="45"/>
  <c r="H7" i="45"/>
  <c r="G7" i="45"/>
  <c r="E7" i="45"/>
  <c r="H6" i="45"/>
  <c r="G6" i="45"/>
  <c r="E6" i="45"/>
  <c r="H5" i="45"/>
  <c r="G5" i="45"/>
  <c r="E5" i="45"/>
  <c r="U166" i="23"/>
  <c r="H166" i="23"/>
  <c r="U165" i="23"/>
  <c r="H165" i="23"/>
  <c r="U164" i="23"/>
  <c r="H164" i="23"/>
  <c r="U163" i="23"/>
  <c r="H163" i="23"/>
  <c r="U162" i="23"/>
  <c r="H162" i="23"/>
  <c r="U161" i="23"/>
  <c r="H161" i="23"/>
  <c r="U160" i="23"/>
  <c r="H160" i="23"/>
  <c r="U159" i="23"/>
  <c r="H159" i="23"/>
  <c r="U158" i="23"/>
  <c r="H158" i="23"/>
  <c r="U157" i="23"/>
  <c r="H157" i="23"/>
  <c r="U156" i="23"/>
  <c r="H156" i="23"/>
  <c r="U155" i="23"/>
  <c r="H155" i="23"/>
  <c r="U154" i="23"/>
  <c r="H154" i="23"/>
  <c r="U153" i="23"/>
  <c r="H153" i="23"/>
  <c r="U152" i="23"/>
  <c r="H152" i="23"/>
  <c r="U151" i="23"/>
  <c r="H151" i="23"/>
  <c r="U150" i="23"/>
  <c r="H150" i="23"/>
  <c r="U149" i="23"/>
  <c r="H149" i="23"/>
  <c r="U148" i="23"/>
  <c r="H148" i="23"/>
  <c r="U147" i="23"/>
  <c r="H147" i="23"/>
  <c r="U146" i="23"/>
  <c r="H146" i="23"/>
  <c r="U145" i="23"/>
  <c r="H145" i="23"/>
  <c r="U144" i="23"/>
  <c r="H144" i="23"/>
  <c r="U143" i="23"/>
  <c r="H143" i="23"/>
  <c r="U142" i="23"/>
  <c r="H142" i="23"/>
  <c r="H138" i="23"/>
  <c r="H137" i="23"/>
  <c r="H136" i="23"/>
  <c r="H135" i="23"/>
  <c r="H134" i="23"/>
  <c r="H133" i="23"/>
  <c r="H132" i="23"/>
  <c r="H131" i="23"/>
  <c r="H130" i="23"/>
  <c r="H129" i="23"/>
  <c r="H128" i="23"/>
  <c r="H127" i="23"/>
  <c r="H126" i="23"/>
  <c r="H125" i="23"/>
  <c r="H124" i="23"/>
  <c r="H123" i="23"/>
  <c r="H122" i="23"/>
  <c r="H121" i="23"/>
  <c r="H120" i="23"/>
  <c r="H119" i="23"/>
  <c r="H118" i="23"/>
  <c r="H117" i="23"/>
  <c r="H116" i="23"/>
  <c r="H115" i="23"/>
  <c r="H114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X57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O144" i="16"/>
  <c r="O143" i="16"/>
  <c r="O142" i="16"/>
  <c r="O141" i="16"/>
  <c r="O140" i="16"/>
  <c r="O139" i="16"/>
  <c r="O138" i="16"/>
  <c r="O137" i="16"/>
  <c r="O136" i="16"/>
  <c r="O135" i="16"/>
  <c r="O134" i="16"/>
  <c r="O133" i="16"/>
  <c r="O132" i="16"/>
  <c r="O131" i="16"/>
  <c r="O130" i="16"/>
  <c r="O129" i="16"/>
  <c r="O128" i="16"/>
  <c r="O127" i="16"/>
  <c r="O126" i="16"/>
  <c r="O125" i="16"/>
  <c r="O124" i="16"/>
  <c r="O123" i="16"/>
  <c r="O122" i="16"/>
  <c r="O121" i="16"/>
  <c r="O120" i="16"/>
  <c r="O119" i="16"/>
  <c r="I119" i="16"/>
  <c r="O118" i="16"/>
  <c r="I118" i="16"/>
  <c r="O117" i="16"/>
  <c r="I117" i="16"/>
  <c r="O116" i="16"/>
  <c r="I116" i="16"/>
  <c r="O115" i="16"/>
  <c r="I115" i="16"/>
  <c r="O114" i="16"/>
  <c r="I114" i="16"/>
  <c r="O113" i="16"/>
  <c r="I113" i="16"/>
  <c r="O112" i="16"/>
  <c r="I112" i="16"/>
  <c r="O111" i="16"/>
  <c r="I111" i="16"/>
  <c r="O110" i="16"/>
  <c r="I110" i="16"/>
  <c r="O109" i="16"/>
  <c r="I109" i="16"/>
  <c r="O108" i="16"/>
  <c r="I108" i="16"/>
  <c r="O107" i="16"/>
  <c r="I107" i="16"/>
  <c r="O106" i="16"/>
  <c r="I106" i="16"/>
  <c r="O105" i="16"/>
  <c r="I105" i="16"/>
  <c r="O104" i="16"/>
  <c r="I104" i="16"/>
  <c r="O103" i="16"/>
  <c r="I103" i="16"/>
  <c r="O102" i="16"/>
  <c r="I102" i="16"/>
  <c r="O101" i="16"/>
  <c r="I101" i="16"/>
  <c r="O100" i="16"/>
  <c r="I100" i="16"/>
  <c r="O99" i="16"/>
  <c r="I99" i="16"/>
  <c r="O98" i="16"/>
  <c r="I98" i="16"/>
  <c r="O97" i="16"/>
  <c r="I97" i="16"/>
  <c r="O96" i="16"/>
  <c r="I96" i="16"/>
  <c r="O95" i="16"/>
  <c r="I95" i="16"/>
  <c r="O94" i="16"/>
  <c r="I94" i="16"/>
  <c r="O93" i="16"/>
  <c r="I93" i="16"/>
  <c r="O92" i="16"/>
  <c r="I92" i="16"/>
  <c r="O91" i="16"/>
  <c r="I91" i="16"/>
  <c r="O90" i="16"/>
  <c r="I90" i="16"/>
  <c r="O89" i="16"/>
  <c r="I89" i="16"/>
  <c r="O88" i="16"/>
  <c r="I88" i="16"/>
  <c r="O87" i="16"/>
  <c r="I87" i="16"/>
  <c r="O86" i="16"/>
  <c r="I86" i="16"/>
  <c r="O85" i="16"/>
  <c r="I85" i="16"/>
  <c r="O84" i="16"/>
  <c r="I84" i="16"/>
  <c r="O83" i="16"/>
  <c r="I83" i="16"/>
  <c r="O82" i="16"/>
  <c r="I82" i="16"/>
  <c r="O81" i="16"/>
  <c r="I81" i="16"/>
  <c r="O80" i="16"/>
  <c r="I80" i="16"/>
  <c r="O79" i="16"/>
  <c r="I79" i="16"/>
  <c r="O78" i="16"/>
  <c r="I78" i="16"/>
  <c r="O77" i="16"/>
  <c r="I77" i="16"/>
  <c r="O76" i="16"/>
  <c r="I76" i="16"/>
  <c r="E75" i="16"/>
  <c r="A75" i="55" s="1"/>
  <c r="O75" i="16"/>
  <c r="I75" i="16"/>
  <c r="E74" i="16"/>
  <c r="A74" i="55" s="1"/>
  <c r="O74" i="16"/>
  <c r="I74" i="16"/>
  <c r="E73" i="16"/>
  <c r="A73" i="55" s="1"/>
  <c r="O73" i="16"/>
  <c r="I73" i="16"/>
  <c r="E72" i="16"/>
  <c r="A72" i="55" s="1"/>
  <c r="O72" i="16"/>
  <c r="I72" i="16"/>
  <c r="E71" i="16"/>
  <c r="A71" i="55" s="1"/>
  <c r="O71" i="16"/>
  <c r="I71" i="16"/>
  <c r="E70" i="16"/>
  <c r="A70" i="55" s="1"/>
  <c r="O70" i="16"/>
  <c r="I70" i="16"/>
  <c r="E69" i="16"/>
  <c r="A69" i="55" s="1"/>
  <c r="O69" i="16"/>
  <c r="I69" i="16"/>
  <c r="E68" i="16"/>
  <c r="A68" i="55" s="1"/>
  <c r="O68" i="16"/>
  <c r="I68" i="16"/>
  <c r="E67" i="16"/>
  <c r="O67" i="16"/>
  <c r="I67" i="16"/>
  <c r="E66" i="16"/>
  <c r="O66" i="16"/>
  <c r="I66" i="16"/>
  <c r="E65" i="16"/>
  <c r="A65" i="55" s="1"/>
  <c r="O65" i="16"/>
  <c r="I65" i="16"/>
  <c r="E64" i="16"/>
  <c r="O64" i="16"/>
  <c r="I64" i="16"/>
  <c r="E63" i="16"/>
  <c r="O63" i="16"/>
  <c r="I63" i="16"/>
  <c r="E62" i="16"/>
  <c r="O62" i="16"/>
  <c r="I62" i="16"/>
  <c r="E61" i="16"/>
  <c r="O61" i="16"/>
  <c r="I61" i="16"/>
  <c r="E60" i="16"/>
  <c r="O60" i="16"/>
  <c r="I60" i="16"/>
  <c r="E59" i="16"/>
  <c r="O59" i="16"/>
  <c r="L59" i="16"/>
  <c r="I59" i="16"/>
  <c r="E58" i="16"/>
  <c r="O58" i="16"/>
  <c r="L58" i="16"/>
  <c r="I58" i="16"/>
  <c r="E57" i="16"/>
  <c r="O57" i="16"/>
  <c r="L57" i="16"/>
  <c r="I57" i="16"/>
  <c r="E56" i="16"/>
  <c r="O56" i="16"/>
  <c r="L56" i="16"/>
  <c r="I56" i="16"/>
  <c r="E55" i="16"/>
  <c r="O55" i="16"/>
  <c r="L55" i="16"/>
  <c r="I55" i="16"/>
  <c r="E54" i="16"/>
  <c r="A54" i="55" s="1"/>
  <c r="O54" i="16"/>
  <c r="L54" i="16"/>
  <c r="I54" i="16"/>
  <c r="E53" i="16"/>
  <c r="O53" i="16"/>
  <c r="L53" i="16"/>
  <c r="I53" i="16"/>
  <c r="E52" i="16"/>
  <c r="O52" i="16"/>
  <c r="L52" i="16"/>
  <c r="I52" i="16"/>
  <c r="E51" i="16"/>
  <c r="O51" i="16"/>
  <c r="L51" i="16"/>
  <c r="I51" i="16"/>
  <c r="O50" i="16"/>
  <c r="L50" i="16"/>
  <c r="I50" i="16"/>
  <c r="E50" i="16"/>
  <c r="O49" i="16"/>
  <c r="L49" i="16"/>
  <c r="I49" i="16"/>
  <c r="E49" i="16"/>
  <c r="O48" i="16"/>
  <c r="L48" i="16"/>
  <c r="I48" i="16"/>
  <c r="E48" i="16"/>
  <c r="O47" i="16"/>
  <c r="L47" i="16"/>
  <c r="I47" i="16"/>
  <c r="E47" i="16"/>
  <c r="O46" i="16"/>
  <c r="L46" i="16"/>
  <c r="I46" i="16"/>
  <c r="E46" i="16"/>
  <c r="O45" i="16"/>
  <c r="L45" i="16"/>
  <c r="I45" i="16"/>
  <c r="E45" i="16"/>
  <c r="O44" i="16"/>
  <c r="L44" i="16"/>
  <c r="I44" i="16"/>
  <c r="E44" i="16"/>
  <c r="H636" i="30" s="1"/>
  <c r="O43" i="16"/>
  <c r="L43" i="16"/>
  <c r="I43" i="16"/>
  <c r="E43" i="16"/>
  <c r="O42" i="16"/>
  <c r="L42" i="16"/>
  <c r="I42" i="16"/>
  <c r="E42" i="16"/>
  <c r="O41" i="16"/>
  <c r="L41" i="16"/>
  <c r="I41" i="16"/>
  <c r="E41" i="16"/>
  <c r="O40" i="16"/>
  <c r="L40" i="16"/>
  <c r="I40" i="16"/>
  <c r="E40" i="16"/>
  <c r="A39" i="55" s="1"/>
  <c r="O39" i="16"/>
  <c r="L39" i="16"/>
  <c r="I39" i="16"/>
  <c r="E39" i="16"/>
  <c r="O38" i="16"/>
  <c r="L38" i="16"/>
  <c r="I38" i="16"/>
  <c r="E38" i="16"/>
  <c r="I50" i="35" s="1"/>
  <c r="AB36" i="35" s="1"/>
  <c r="O37" i="16"/>
  <c r="L37" i="16"/>
  <c r="I37" i="16"/>
  <c r="E37" i="16"/>
  <c r="O36" i="16"/>
  <c r="L36" i="16"/>
  <c r="I36" i="16"/>
  <c r="E36" i="16"/>
  <c r="A35" i="55" s="1"/>
  <c r="O35" i="16"/>
  <c r="L35" i="16"/>
  <c r="I35" i="16"/>
  <c r="E35" i="16"/>
  <c r="O34" i="16"/>
  <c r="L34" i="16"/>
  <c r="I34" i="16"/>
  <c r="E34" i="16"/>
  <c r="A33" i="55" s="1"/>
  <c r="O33" i="16"/>
  <c r="L33" i="16"/>
  <c r="I33" i="16"/>
  <c r="E33" i="16"/>
  <c r="O32" i="16"/>
  <c r="L32" i="16"/>
  <c r="I32" i="16"/>
  <c r="E32" i="16"/>
  <c r="O31" i="16"/>
  <c r="L31" i="16"/>
  <c r="I31" i="16"/>
  <c r="E31" i="16"/>
  <c r="O30" i="16"/>
  <c r="L30" i="16"/>
  <c r="I30" i="16"/>
  <c r="E30" i="16"/>
  <c r="O29" i="16"/>
  <c r="L29" i="16"/>
  <c r="I29" i="16"/>
  <c r="E29" i="16"/>
  <c r="O28" i="16"/>
  <c r="L28" i="16"/>
  <c r="I28" i="16"/>
  <c r="E28" i="16"/>
  <c r="O27" i="16"/>
  <c r="L27" i="16"/>
  <c r="I27" i="16"/>
  <c r="E27" i="16"/>
  <c r="O26" i="16"/>
  <c r="L26" i="16"/>
  <c r="I26" i="16"/>
  <c r="E26" i="16"/>
  <c r="O25" i="16"/>
  <c r="L25" i="16"/>
  <c r="I25" i="16"/>
  <c r="E25" i="16"/>
  <c r="O24" i="16"/>
  <c r="L24" i="16"/>
  <c r="I24" i="16"/>
  <c r="E24" i="16"/>
  <c r="O23" i="16"/>
  <c r="L23" i="16"/>
  <c r="I23" i="16"/>
  <c r="E23" i="16"/>
  <c r="U49" i="35" s="1"/>
  <c r="AB79" i="35" s="1"/>
  <c r="O22" i="16"/>
  <c r="L22" i="16"/>
  <c r="I22" i="16"/>
  <c r="E22" i="16"/>
  <c r="O21" i="16"/>
  <c r="L21" i="16"/>
  <c r="I21" i="16"/>
  <c r="E21" i="16"/>
  <c r="A20" i="55" s="1"/>
  <c r="O20" i="16"/>
  <c r="L20" i="16"/>
  <c r="I20" i="16"/>
  <c r="E20" i="16"/>
  <c r="O19" i="16"/>
  <c r="L19" i="16"/>
  <c r="I19" i="16"/>
  <c r="E19" i="16"/>
  <c r="O18" i="16"/>
  <c r="L18" i="16"/>
  <c r="I18" i="16"/>
  <c r="E18" i="16"/>
  <c r="O17" i="16"/>
  <c r="L17" i="16"/>
  <c r="I17" i="16"/>
  <c r="E17" i="16"/>
  <c r="H734" i="30" s="1"/>
  <c r="O16" i="16"/>
  <c r="L16" i="16"/>
  <c r="I16" i="16"/>
  <c r="E16" i="16"/>
  <c r="O15" i="16"/>
  <c r="L15" i="16"/>
  <c r="I15" i="16"/>
  <c r="E15" i="16"/>
  <c r="A14" i="55" s="1"/>
  <c r="O14" i="16"/>
  <c r="L14" i="16"/>
  <c r="I14" i="16"/>
  <c r="E14" i="16"/>
  <c r="O13" i="16"/>
  <c r="L13" i="16"/>
  <c r="I13" i="16"/>
  <c r="E13" i="16"/>
  <c r="O12" i="16"/>
  <c r="L12" i="16"/>
  <c r="I12" i="16"/>
  <c r="E12" i="16"/>
  <c r="O11" i="16"/>
  <c r="L11" i="16"/>
  <c r="I11" i="16"/>
  <c r="E11" i="16"/>
  <c r="A10" i="55" s="1"/>
  <c r="O10" i="16"/>
  <c r="L10" i="16"/>
  <c r="I10" i="16"/>
  <c r="E10" i="16"/>
  <c r="O9" i="16"/>
  <c r="L9" i="16"/>
  <c r="I9" i="16"/>
  <c r="E9" i="16"/>
  <c r="O8" i="16"/>
  <c r="L8" i="16"/>
  <c r="I8" i="16"/>
  <c r="E8" i="16"/>
  <c r="A7" i="55" s="1"/>
  <c r="O7" i="16"/>
  <c r="L7" i="16"/>
  <c r="I7" i="16"/>
  <c r="E7" i="16"/>
  <c r="O6" i="16"/>
  <c r="L6" i="16"/>
  <c r="I6" i="16"/>
  <c r="E6" i="16"/>
  <c r="O5" i="16"/>
  <c r="L5" i="16"/>
  <c r="I5" i="16"/>
  <c r="E5" i="16"/>
  <c r="O4" i="16"/>
  <c r="L4" i="16"/>
  <c r="I4" i="16"/>
  <c r="E4" i="16"/>
  <c r="A3" i="55" s="1"/>
  <c r="O3" i="16"/>
  <c r="L3" i="16"/>
  <c r="I3" i="16"/>
  <c r="E3" i="16"/>
  <c r="A2" i="55" s="1"/>
  <c r="H813" i="30"/>
  <c r="H812" i="30"/>
  <c r="H811" i="30"/>
  <c r="H810" i="30"/>
  <c r="H809" i="30"/>
  <c r="H808" i="30"/>
  <c r="H807" i="30"/>
  <c r="H806" i="30"/>
  <c r="D55" i="47"/>
  <c r="D54" i="47"/>
  <c r="D53" i="47"/>
  <c r="D52" i="47"/>
  <c r="D51" i="47"/>
  <c r="T43" i="47"/>
  <c r="E20" i="47"/>
  <c r="T38" i="47"/>
  <c r="G20" i="47"/>
  <c r="T17" i="47"/>
  <c r="T14" i="47"/>
  <c r="F18" i="47" s="1"/>
  <c r="T12" i="47"/>
  <c r="E10" i="47"/>
  <c r="T9" i="47"/>
  <c r="F17" i="47" s="1"/>
  <c r="E9" i="47"/>
  <c r="E8" i="47"/>
  <c r="E7" i="47"/>
  <c r="E6" i="47"/>
  <c r="G5" i="47"/>
  <c r="D76" i="55"/>
  <c r="C76" i="55"/>
  <c r="A76" i="55"/>
  <c r="D75" i="55"/>
  <c r="C75" i="55"/>
  <c r="D74" i="55"/>
  <c r="C74" i="55"/>
  <c r="D73" i="55"/>
  <c r="C73" i="55"/>
  <c r="D72" i="55"/>
  <c r="C72" i="55"/>
  <c r="D71" i="55"/>
  <c r="C71" i="55"/>
  <c r="D70" i="55"/>
  <c r="C70" i="55"/>
  <c r="D69" i="55"/>
  <c r="C69" i="55"/>
  <c r="B69" i="55"/>
  <c r="D68" i="55"/>
  <c r="C68" i="55"/>
  <c r="B68" i="55"/>
  <c r="D67" i="55"/>
  <c r="C67" i="55"/>
  <c r="B67" i="55"/>
  <c r="D66" i="55"/>
  <c r="C66" i="55"/>
  <c r="B66" i="55"/>
  <c r="D65" i="55"/>
  <c r="C65" i="55"/>
  <c r="B65" i="55"/>
  <c r="D64" i="55"/>
  <c r="C64" i="55"/>
  <c r="B64" i="55"/>
  <c r="D63" i="55"/>
  <c r="C63" i="55"/>
  <c r="B63" i="55"/>
  <c r="D62" i="55"/>
  <c r="C62" i="55"/>
  <c r="B62" i="55"/>
  <c r="D61" i="55"/>
  <c r="C61" i="55"/>
  <c r="B61" i="55"/>
  <c r="D60" i="55"/>
  <c r="C60" i="55"/>
  <c r="B60" i="55"/>
  <c r="D59" i="55"/>
  <c r="C59" i="55"/>
  <c r="B59" i="55"/>
  <c r="D58" i="55"/>
  <c r="C58" i="55"/>
  <c r="B58" i="55"/>
  <c r="D57" i="55"/>
  <c r="C57" i="55"/>
  <c r="B57" i="55"/>
  <c r="D56" i="55"/>
  <c r="C56" i="55"/>
  <c r="B56" i="55"/>
  <c r="D55" i="55"/>
  <c r="C55" i="55"/>
  <c r="B55" i="55"/>
  <c r="D54" i="55"/>
  <c r="C54" i="55"/>
  <c r="B54" i="55"/>
  <c r="D53" i="55"/>
  <c r="C53" i="55"/>
  <c r="B53" i="55"/>
  <c r="D52" i="55"/>
  <c r="C52" i="55"/>
  <c r="B52" i="55"/>
  <c r="D51" i="55"/>
  <c r="C51" i="55"/>
  <c r="B51" i="55"/>
  <c r="D50" i="55"/>
  <c r="C50" i="55"/>
  <c r="B50" i="55"/>
  <c r="D49" i="55"/>
  <c r="C49" i="55"/>
  <c r="B49" i="55"/>
  <c r="D48" i="55"/>
  <c r="C48" i="55"/>
  <c r="B48" i="55"/>
  <c r="D47" i="55"/>
  <c r="C47" i="55"/>
  <c r="B47" i="55"/>
  <c r="D46" i="55"/>
  <c r="C46" i="55"/>
  <c r="B46" i="55"/>
  <c r="D45" i="55"/>
  <c r="C45" i="55"/>
  <c r="B45" i="55"/>
  <c r="D44" i="55"/>
  <c r="C44" i="55"/>
  <c r="B44" i="55"/>
  <c r="D43" i="55"/>
  <c r="C43" i="55"/>
  <c r="B43" i="55"/>
  <c r="D42" i="55"/>
  <c r="C42" i="55"/>
  <c r="B42" i="55"/>
  <c r="D41" i="55"/>
  <c r="C41" i="55"/>
  <c r="B41" i="55"/>
  <c r="D40" i="55"/>
  <c r="C40" i="55"/>
  <c r="B40" i="55"/>
  <c r="D39" i="55"/>
  <c r="C39" i="55"/>
  <c r="B39" i="55"/>
  <c r="D38" i="55"/>
  <c r="C38" i="55"/>
  <c r="B38" i="55"/>
  <c r="D37" i="55"/>
  <c r="C37" i="55"/>
  <c r="B37" i="55"/>
  <c r="D36" i="55"/>
  <c r="C36" i="55"/>
  <c r="B36" i="55"/>
  <c r="D35" i="55"/>
  <c r="C35" i="55"/>
  <c r="B35" i="55"/>
  <c r="D34" i="55"/>
  <c r="C34" i="55"/>
  <c r="B34" i="55"/>
  <c r="D33" i="55"/>
  <c r="C33" i="55"/>
  <c r="B33" i="55"/>
  <c r="D32" i="55"/>
  <c r="C32" i="55"/>
  <c r="B32" i="55"/>
  <c r="D31" i="55"/>
  <c r="C31" i="55"/>
  <c r="B31" i="55"/>
  <c r="D30" i="55"/>
  <c r="C30" i="55"/>
  <c r="B30" i="55"/>
  <c r="D29" i="55"/>
  <c r="C29" i="55"/>
  <c r="B29" i="55"/>
  <c r="D28" i="55"/>
  <c r="C28" i="55"/>
  <c r="B28" i="55"/>
  <c r="D27" i="55"/>
  <c r="C27" i="55"/>
  <c r="B27" i="55"/>
  <c r="D26" i="55"/>
  <c r="C26" i="55"/>
  <c r="B26" i="55"/>
  <c r="D25" i="55"/>
  <c r="C25" i="55"/>
  <c r="B25" i="55"/>
  <c r="D24" i="55"/>
  <c r="C24" i="55"/>
  <c r="B24" i="55"/>
  <c r="D23" i="55"/>
  <c r="C23" i="55"/>
  <c r="B23" i="55"/>
  <c r="D22" i="55"/>
  <c r="C22" i="55"/>
  <c r="B22" i="55"/>
  <c r="D21" i="55"/>
  <c r="C21" i="55"/>
  <c r="B21" i="55"/>
  <c r="D20" i="55"/>
  <c r="C20" i="55"/>
  <c r="B20" i="55"/>
  <c r="D19" i="55"/>
  <c r="C19" i="55"/>
  <c r="B19" i="55"/>
  <c r="D18" i="55"/>
  <c r="C18" i="55"/>
  <c r="B18" i="55"/>
  <c r="D17" i="55"/>
  <c r="C17" i="55"/>
  <c r="B17" i="55"/>
  <c r="D16" i="55"/>
  <c r="C16" i="55"/>
  <c r="B16" i="55"/>
  <c r="D15" i="55"/>
  <c r="C15" i="55"/>
  <c r="B15" i="55"/>
  <c r="D14" i="55"/>
  <c r="C14" i="55"/>
  <c r="B14" i="55"/>
  <c r="D13" i="55"/>
  <c r="C13" i="55"/>
  <c r="B13" i="55"/>
  <c r="D12" i="55"/>
  <c r="C12" i="55"/>
  <c r="B12" i="55"/>
  <c r="D11" i="55"/>
  <c r="C11" i="55"/>
  <c r="B11" i="55"/>
  <c r="D10" i="55"/>
  <c r="C10" i="55"/>
  <c r="B10" i="55"/>
  <c r="D9" i="55"/>
  <c r="C9" i="55"/>
  <c r="B9" i="55"/>
  <c r="D8" i="55"/>
  <c r="C8" i="55"/>
  <c r="B8" i="55"/>
  <c r="D7" i="55"/>
  <c r="C7" i="55"/>
  <c r="B7" i="55"/>
  <c r="D6" i="55"/>
  <c r="C6" i="55"/>
  <c r="B6" i="55"/>
  <c r="D5" i="55"/>
  <c r="C5" i="55"/>
  <c r="B5" i="55"/>
  <c r="D4" i="55"/>
  <c r="C4" i="55"/>
  <c r="B4" i="55"/>
  <c r="D3" i="55"/>
  <c r="C3" i="55"/>
  <c r="B3" i="55"/>
  <c r="D2" i="55"/>
  <c r="C2" i="55"/>
  <c r="B2" i="55"/>
  <c r="P28" i="53"/>
  <c r="Q28" i="53" s="1"/>
  <c r="G27" i="53" s="1"/>
  <c r="U27" i="53"/>
  <c r="M27" i="53" s="1"/>
  <c r="T27" i="53"/>
  <c r="L27" i="53" s="1"/>
  <c r="S27" i="53"/>
  <c r="K27" i="53" s="1"/>
  <c r="R27" i="53"/>
  <c r="J27" i="53" s="1"/>
  <c r="Q27" i="53"/>
  <c r="I27" i="53" s="1"/>
  <c r="P27" i="53"/>
  <c r="H27" i="53" s="1"/>
  <c r="P24" i="53"/>
  <c r="Q24" i="53" s="1"/>
  <c r="G23" i="53" s="1"/>
  <c r="U23" i="53"/>
  <c r="M23" i="53" s="1"/>
  <c r="T23" i="53"/>
  <c r="L23" i="53" s="1"/>
  <c r="S23" i="53"/>
  <c r="R23" i="53"/>
  <c r="J23" i="53" s="1"/>
  <c r="Q23" i="53"/>
  <c r="I23" i="53" s="1"/>
  <c r="P23" i="53"/>
  <c r="H23" i="53" s="1"/>
  <c r="K23" i="53"/>
  <c r="P18" i="53"/>
  <c r="Q18" i="53" s="1"/>
  <c r="G17" i="53" s="1"/>
  <c r="U17" i="53"/>
  <c r="M17" i="53" s="1"/>
  <c r="T17" i="53"/>
  <c r="L17" i="53" s="1"/>
  <c r="S17" i="53"/>
  <c r="K17" i="53" s="1"/>
  <c r="R17" i="53"/>
  <c r="J17" i="53" s="1"/>
  <c r="Q17" i="53"/>
  <c r="I17" i="53" s="1"/>
  <c r="P17" i="53"/>
  <c r="H17" i="53" s="1"/>
  <c r="U14" i="53"/>
  <c r="M14" i="53" s="1"/>
  <c r="T14" i="53"/>
  <c r="L14" i="53" s="1"/>
  <c r="S14" i="53"/>
  <c r="R14" i="53"/>
  <c r="Q14" i="53"/>
  <c r="I14" i="53" s="1"/>
  <c r="P14" i="53"/>
  <c r="H14" i="53" s="1"/>
  <c r="K14" i="53"/>
  <c r="J14" i="53"/>
  <c r="G14" i="53"/>
  <c r="P10" i="53"/>
  <c r="Q10" i="53" s="1"/>
  <c r="G9" i="53" s="1"/>
  <c r="U9" i="53"/>
  <c r="M9" i="53" s="1"/>
  <c r="T9" i="53"/>
  <c r="L9" i="53" s="1"/>
  <c r="S9" i="53"/>
  <c r="K9" i="53" s="1"/>
  <c r="R9" i="53"/>
  <c r="J9" i="53" s="1"/>
  <c r="Q9" i="53"/>
  <c r="I9" i="53" s="1"/>
  <c r="P9" i="53"/>
  <c r="H9" i="53" s="1"/>
  <c r="P25" i="54"/>
  <c r="Q25" i="54" s="1"/>
  <c r="G24" i="54" s="1"/>
  <c r="U24" i="54"/>
  <c r="M24" i="54" s="1"/>
  <c r="T24" i="54"/>
  <c r="L24" i="54" s="1"/>
  <c r="S24" i="54"/>
  <c r="R24" i="54"/>
  <c r="J24" i="54" s="1"/>
  <c r="Q24" i="54"/>
  <c r="I24" i="54" s="1"/>
  <c r="P24" i="54"/>
  <c r="H24" i="54" s="1"/>
  <c r="K24" i="54"/>
  <c r="P21" i="54"/>
  <c r="Q21" i="54" s="1"/>
  <c r="G20" i="54" s="1"/>
  <c r="U20" i="54"/>
  <c r="M20" i="54" s="1"/>
  <c r="T20" i="54"/>
  <c r="L20" i="54" s="1"/>
  <c r="S20" i="54"/>
  <c r="K20" i="54" s="1"/>
  <c r="R20" i="54"/>
  <c r="J20" i="54" s="1"/>
  <c r="Q20" i="54"/>
  <c r="I20" i="54" s="1"/>
  <c r="P20" i="54"/>
  <c r="H20" i="54" s="1"/>
  <c r="P14" i="54"/>
  <c r="Q14" i="54" s="1"/>
  <c r="G13" i="54" s="1"/>
  <c r="U13" i="54"/>
  <c r="M13" i="54" s="1"/>
  <c r="T13" i="54"/>
  <c r="L13" i="54" s="1"/>
  <c r="S13" i="54"/>
  <c r="K13" i="54" s="1"/>
  <c r="R13" i="54"/>
  <c r="J13" i="54" s="1"/>
  <c r="Q13" i="54"/>
  <c r="I13" i="54" s="1"/>
  <c r="P13" i="54"/>
  <c r="H13" i="54" s="1"/>
  <c r="P10" i="54"/>
  <c r="Q10" i="54" s="1"/>
  <c r="G9" i="54" s="1"/>
  <c r="U9" i="54"/>
  <c r="M9" i="54" s="1"/>
  <c r="T9" i="54"/>
  <c r="L9" i="54" s="1"/>
  <c r="S9" i="54"/>
  <c r="K9" i="54" s="1"/>
  <c r="R9" i="54"/>
  <c r="J9" i="54" s="1"/>
  <c r="Q9" i="54"/>
  <c r="I9" i="54" s="1"/>
  <c r="P9" i="54"/>
  <c r="H9" i="54" s="1"/>
  <c r="AI81" i="35"/>
  <c r="AH81" i="35"/>
  <c r="AG81" i="35"/>
  <c r="AE81" i="35"/>
  <c r="AC81" i="35"/>
  <c r="AI80" i="35"/>
  <c r="AH80" i="35"/>
  <c r="AG80" i="35"/>
  <c r="AE80" i="35"/>
  <c r="AC80" i="35"/>
  <c r="AI79" i="35"/>
  <c r="AH79" i="35"/>
  <c r="AG79" i="35"/>
  <c r="AE79" i="35"/>
  <c r="AC79" i="35"/>
  <c r="AI78" i="35"/>
  <c r="AH78" i="35"/>
  <c r="AG78" i="35"/>
  <c r="AE78" i="35"/>
  <c r="AC78" i="35"/>
  <c r="AI77" i="35"/>
  <c r="AH77" i="35"/>
  <c r="AG77" i="35"/>
  <c r="AE77" i="35"/>
  <c r="AC77" i="35"/>
  <c r="AI76" i="35"/>
  <c r="AH76" i="35"/>
  <c r="AG76" i="35"/>
  <c r="AE76" i="35"/>
  <c r="AC76" i="35"/>
  <c r="AI75" i="35"/>
  <c r="AH75" i="35"/>
  <c r="AG75" i="35"/>
  <c r="AE75" i="35"/>
  <c r="AC75" i="35"/>
  <c r="AI74" i="35"/>
  <c r="AH74" i="35"/>
  <c r="AG74" i="35"/>
  <c r="AE74" i="35"/>
  <c r="AC74" i="35"/>
  <c r="AI73" i="35"/>
  <c r="AH73" i="35"/>
  <c r="AG73" i="35"/>
  <c r="AE73" i="35"/>
  <c r="AC73" i="35"/>
  <c r="AI72" i="35"/>
  <c r="AH72" i="35"/>
  <c r="AG72" i="35"/>
  <c r="AE72" i="35"/>
  <c r="AC72" i="35"/>
  <c r="AI71" i="35"/>
  <c r="AH71" i="35"/>
  <c r="AG71" i="35"/>
  <c r="AE71" i="35"/>
  <c r="AC71" i="35"/>
  <c r="AI70" i="35"/>
  <c r="AH70" i="35"/>
  <c r="AG70" i="35"/>
  <c r="AE70" i="35"/>
  <c r="AC70" i="35"/>
  <c r="AI69" i="35"/>
  <c r="AH69" i="35"/>
  <c r="AG69" i="35"/>
  <c r="AE69" i="35"/>
  <c r="AC69" i="35"/>
  <c r="AB69" i="35"/>
  <c r="AA69" i="35"/>
  <c r="AI68" i="35"/>
  <c r="AH68" i="35"/>
  <c r="AG68" i="35"/>
  <c r="AE68" i="35"/>
  <c r="AC68" i="35"/>
  <c r="AB68" i="35"/>
  <c r="AA68" i="35"/>
  <c r="AI67" i="35"/>
  <c r="AH67" i="35"/>
  <c r="AG67" i="35"/>
  <c r="AE67" i="35"/>
  <c r="AC67" i="35"/>
  <c r="AB67" i="35"/>
  <c r="AA67" i="35"/>
  <c r="AI66" i="35"/>
  <c r="AH66" i="35"/>
  <c r="AG66" i="35"/>
  <c r="AE66" i="35"/>
  <c r="AC66" i="35"/>
  <c r="AB66" i="35"/>
  <c r="AA66" i="35"/>
  <c r="AI65" i="35"/>
  <c r="AH65" i="35"/>
  <c r="AG65" i="35"/>
  <c r="AE65" i="35"/>
  <c r="AC65" i="35"/>
  <c r="AB65" i="35"/>
  <c r="AA65" i="35"/>
  <c r="AI64" i="35"/>
  <c r="AH64" i="35"/>
  <c r="AG64" i="35"/>
  <c r="AE64" i="35"/>
  <c r="AC64" i="35"/>
  <c r="AB64" i="35"/>
  <c r="AA64" i="35"/>
  <c r="AH63" i="35"/>
  <c r="AG63" i="35"/>
  <c r="AE63" i="35"/>
  <c r="AH62" i="35"/>
  <c r="AG62" i="35"/>
  <c r="AE62" i="35"/>
  <c r="AH61" i="35"/>
  <c r="AG61" i="35"/>
  <c r="AE61" i="35"/>
  <c r="AH60" i="35"/>
  <c r="AG60" i="35"/>
  <c r="AE60" i="35"/>
  <c r="AH59" i="35"/>
  <c r="AG59" i="35"/>
  <c r="AE59" i="35"/>
  <c r="AH58" i="35"/>
  <c r="AG58" i="35"/>
  <c r="AE58" i="35"/>
  <c r="AH57" i="35"/>
  <c r="AG57" i="35"/>
  <c r="AE57" i="35"/>
  <c r="AH56" i="35"/>
  <c r="AG56" i="35"/>
  <c r="AE56" i="35"/>
  <c r="AH52" i="35"/>
  <c r="AG52" i="35"/>
  <c r="AE52" i="35"/>
  <c r="AH51" i="35"/>
  <c r="AG51" i="35"/>
  <c r="AE51" i="35"/>
  <c r="U51" i="35"/>
  <c r="AB81" i="35" s="1"/>
  <c r="I51" i="35"/>
  <c r="AB37" i="35" s="1"/>
  <c r="AH50" i="35"/>
  <c r="AG50" i="35"/>
  <c r="AE50" i="35"/>
  <c r="U50" i="35"/>
  <c r="AB80" i="35" s="1"/>
  <c r="AH49" i="35"/>
  <c r="AG49" i="35"/>
  <c r="AE49" i="35"/>
  <c r="U48" i="35"/>
  <c r="V48" i="35" s="1"/>
  <c r="I48" i="35"/>
  <c r="AB34" i="35" s="1"/>
  <c r="U46" i="35"/>
  <c r="B58" i="46" s="1"/>
  <c r="I46" i="35"/>
  <c r="B28" i="46" s="1"/>
  <c r="U40" i="35"/>
  <c r="AB75" i="35" s="1"/>
  <c r="I40" i="35"/>
  <c r="U39" i="35"/>
  <c r="AB74" i="35" s="1"/>
  <c r="I39" i="35"/>
  <c r="U38" i="35"/>
  <c r="AB73" i="35" s="1"/>
  <c r="I38" i="35"/>
  <c r="AI37" i="35"/>
  <c r="AH37" i="35"/>
  <c r="AG37" i="35"/>
  <c r="AE37" i="35"/>
  <c r="AC37" i="35"/>
  <c r="U37" i="35"/>
  <c r="V37" i="35" s="1"/>
  <c r="AA74" i="35" s="1"/>
  <c r="I37" i="35"/>
  <c r="J37" i="35" s="1"/>
  <c r="AI36" i="35"/>
  <c r="AH36" i="35"/>
  <c r="AG36" i="35"/>
  <c r="AE36" i="35"/>
  <c r="AC36" i="35"/>
  <c r="U36" i="35"/>
  <c r="AB71" i="35" s="1"/>
  <c r="I36" i="35"/>
  <c r="AI35" i="35"/>
  <c r="AH35" i="35"/>
  <c r="AG35" i="35"/>
  <c r="AE35" i="35"/>
  <c r="AC35" i="35"/>
  <c r="U35" i="35"/>
  <c r="I35" i="35"/>
  <c r="B21" i="46" s="1"/>
  <c r="AI34" i="35"/>
  <c r="AH34" i="35"/>
  <c r="AG34" i="35"/>
  <c r="AE34" i="35"/>
  <c r="AC34" i="35"/>
  <c r="AI33" i="35"/>
  <c r="AH33" i="35"/>
  <c r="AG33" i="35"/>
  <c r="AE33" i="35"/>
  <c r="AC33" i="35"/>
  <c r="AI29" i="35"/>
  <c r="AH29" i="35"/>
  <c r="AG29" i="35"/>
  <c r="AE29" i="35"/>
  <c r="AC29" i="35"/>
  <c r="AI28" i="35"/>
  <c r="AH28" i="35"/>
  <c r="AG28" i="35"/>
  <c r="AE28" i="35"/>
  <c r="AC28" i="35"/>
  <c r="AB28" i="35"/>
  <c r="AA28" i="35"/>
  <c r="U28" i="35"/>
  <c r="AB63" i="35" s="1"/>
  <c r="S28" i="35"/>
  <c r="AC63" i="35" s="1"/>
  <c r="R28" i="35"/>
  <c r="I47" i="46" s="1"/>
  <c r="I28" i="35"/>
  <c r="AB25" i="35" s="1"/>
  <c r="G28" i="35"/>
  <c r="AC25" i="35" s="1"/>
  <c r="F28" i="35"/>
  <c r="I17" i="46" s="1"/>
  <c r="AI27" i="35"/>
  <c r="AH27" i="35"/>
  <c r="AG27" i="35"/>
  <c r="AE27" i="35"/>
  <c r="AC27" i="35"/>
  <c r="AB27" i="35"/>
  <c r="AA27" i="35"/>
  <c r="U27" i="35"/>
  <c r="AB62" i="35" s="1"/>
  <c r="S27" i="35"/>
  <c r="AC62" i="35" s="1"/>
  <c r="R27" i="35"/>
  <c r="AI62" i="35" s="1"/>
  <c r="I27" i="35"/>
  <c r="AB24" i="35" s="1"/>
  <c r="G27" i="35"/>
  <c r="AC24" i="35" s="1"/>
  <c r="F27" i="35"/>
  <c r="AI26" i="35"/>
  <c r="AH26" i="35"/>
  <c r="AG26" i="35"/>
  <c r="AE26" i="35"/>
  <c r="AC26" i="35"/>
  <c r="AB26" i="35"/>
  <c r="AA26" i="35"/>
  <c r="U26" i="35"/>
  <c r="AB61" i="35" s="1"/>
  <c r="S26" i="35"/>
  <c r="AC61" i="35" s="1"/>
  <c r="R26" i="35"/>
  <c r="AI61" i="35" s="1"/>
  <c r="I26" i="35"/>
  <c r="AB23" i="35" s="1"/>
  <c r="G26" i="35"/>
  <c r="AC23" i="35" s="1"/>
  <c r="F26" i="35"/>
  <c r="AI23" i="35" s="1"/>
  <c r="AH25" i="35"/>
  <c r="AG25" i="35"/>
  <c r="AE25" i="35"/>
  <c r="U25" i="35"/>
  <c r="V25" i="35" s="1"/>
  <c r="A45" i="46" s="1"/>
  <c r="S25" i="35"/>
  <c r="AC60" i="35" s="1"/>
  <c r="R25" i="35"/>
  <c r="I44" i="46" s="1"/>
  <c r="I25" i="35"/>
  <c r="J25" i="35" s="1"/>
  <c r="G25" i="35"/>
  <c r="AC22" i="35" s="1"/>
  <c r="F25" i="35"/>
  <c r="I14" i="46" s="1"/>
  <c r="AH24" i="35"/>
  <c r="AG24" i="35"/>
  <c r="AE24" i="35"/>
  <c r="U24" i="35"/>
  <c r="AB59" i="35" s="1"/>
  <c r="S24" i="35"/>
  <c r="AC59" i="35" s="1"/>
  <c r="R24" i="35"/>
  <c r="I43" i="46" s="1"/>
  <c r="I24" i="35"/>
  <c r="AB21" i="35" s="1"/>
  <c r="G24" i="35"/>
  <c r="AC21" i="35" s="1"/>
  <c r="F24" i="35"/>
  <c r="I13" i="46" s="1"/>
  <c r="AH23" i="35"/>
  <c r="AG23" i="35"/>
  <c r="AE23" i="35"/>
  <c r="U23" i="35"/>
  <c r="B46" i="46" s="1"/>
  <c r="S23" i="35"/>
  <c r="C47" i="46" s="1"/>
  <c r="R23" i="35"/>
  <c r="AI58" i="35" s="1"/>
  <c r="I23" i="35"/>
  <c r="B16" i="46" s="1"/>
  <c r="G23" i="35"/>
  <c r="C17" i="46" s="1"/>
  <c r="F23" i="35"/>
  <c r="AI19" i="35" s="1"/>
  <c r="AH22" i="35"/>
  <c r="AG22" i="35"/>
  <c r="AE22" i="35"/>
  <c r="AH21" i="35"/>
  <c r="AG21" i="35"/>
  <c r="AE21" i="35"/>
  <c r="AH19" i="35"/>
  <c r="AG19" i="35"/>
  <c r="AE19" i="35"/>
  <c r="AH18" i="35"/>
  <c r="AG18" i="35"/>
  <c r="AE18" i="35"/>
  <c r="AH17" i="35"/>
  <c r="AG17" i="35"/>
  <c r="AE17" i="35"/>
  <c r="AH16" i="35"/>
  <c r="AG16" i="35"/>
  <c r="AE16" i="35"/>
  <c r="AH15" i="35"/>
  <c r="AG15" i="35"/>
  <c r="AE15" i="35"/>
  <c r="AH14" i="35"/>
  <c r="AG14" i="35"/>
  <c r="AE14" i="35"/>
  <c r="AH13" i="35"/>
  <c r="AG13" i="35"/>
  <c r="AE13" i="35"/>
  <c r="Z6" i="35"/>
  <c r="Z5" i="35"/>
  <c r="BM84" i="40"/>
  <c r="BL84" i="40"/>
  <c r="BK84" i="40"/>
  <c r="BI84" i="40"/>
  <c r="BG84" i="40"/>
  <c r="BM83" i="40"/>
  <c r="BL83" i="40"/>
  <c r="BK83" i="40"/>
  <c r="BI83" i="40"/>
  <c r="BG83" i="40"/>
  <c r="BM82" i="40"/>
  <c r="BL82" i="40"/>
  <c r="BK82" i="40"/>
  <c r="BI82" i="40"/>
  <c r="BG82" i="40"/>
  <c r="BM81" i="40"/>
  <c r="BL81" i="40"/>
  <c r="BK81" i="40"/>
  <c r="BI81" i="40"/>
  <c r="BG81" i="40"/>
  <c r="BM80" i="40"/>
  <c r="BL80" i="40"/>
  <c r="BK80" i="40"/>
  <c r="BI80" i="40"/>
  <c r="BG80" i="40"/>
  <c r="BM79" i="40"/>
  <c r="BL79" i="40"/>
  <c r="BK79" i="40"/>
  <c r="BI79" i="40"/>
  <c r="BG79" i="40"/>
  <c r="BM78" i="40"/>
  <c r="BL78" i="40"/>
  <c r="BK78" i="40"/>
  <c r="BI78" i="40"/>
  <c r="BG78" i="40"/>
  <c r="BM77" i="40"/>
  <c r="BL77" i="40"/>
  <c r="BK77" i="40"/>
  <c r="BI77" i="40"/>
  <c r="BG77" i="40"/>
  <c r="BM76" i="40"/>
  <c r="BL76" i="40"/>
  <c r="BK76" i="40"/>
  <c r="BI76" i="40"/>
  <c r="BG76" i="40"/>
  <c r="BM75" i="40"/>
  <c r="BL75" i="40"/>
  <c r="BK75" i="40"/>
  <c r="BI75" i="40"/>
  <c r="BG75" i="40"/>
  <c r="BM74" i="40"/>
  <c r="BL74" i="40"/>
  <c r="BK74" i="40"/>
  <c r="BI74" i="40"/>
  <c r="BG74" i="40"/>
  <c r="BM73" i="40"/>
  <c r="BL73" i="40"/>
  <c r="BK73" i="40"/>
  <c r="BI73" i="40"/>
  <c r="BG73" i="40"/>
  <c r="BM72" i="40"/>
  <c r="BL72" i="40"/>
  <c r="BK72" i="40"/>
  <c r="BI72" i="40"/>
  <c r="BG72" i="40"/>
  <c r="BF72" i="40"/>
  <c r="BE72" i="40"/>
  <c r="BM71" i="40"/>
  <c r="BL71" i="40"/>
  <c r="BK71" i="40"/>
  <c r="BI71" i="40"/>
  <c r="BG71" i="40"/>
  <c r="BF71" i="40"/>
  <c r="BE71" i="40"/>
  <c r="BM70" i="40"/>
  <c r="BL70" i="40"/>
  <c r="BK70" i="40"/>
  <c r="BI70" i="40"/>
  <c r="BG70" i="40"/>
  <c r="BF70" i="40"/>
  <c r="BE70" i="40"/>
  <c r="BM69" i="40"/>
  <c r="BL69" i="40"/>
  <c r="BK69" i="40"/>
  <c r="BI69" i="40"/>
  <c r="BG69" i="40"/>
  <c r="BF69" i="40"/>
  <c r="BE69" i="40"/>
  <c r="BM68" i="40"/>
  <c r="BL68" i="40"/>
  <c r="BK68" i="40"/>
  <c r="BI68" i="40"/>
  <c r="BG68" i="40"/>
  <c r="BF68" i="40"/>
  <c r="BE68" i="40"/>
  <c r="BM67" i="40"/>
  <c r="BL67" i="40"/>
  <c r="BK67" i="40"/>
  <c r="BI67" i="40"/>
  <c r="BG67" i="40"/>
  <c r="BF67" i="40"/>
  <c r="BE67" i="40"/>
  <c r="BL66" i="40"/>
  <c r="BK66" i="40"/>
  <c r="BI66" i="40"/>
  <c r="BL65" i="40"/>
  <c r="BK65" i="40"/>
  <c r="BI65" i="40"/>
  <c r="BL64" i="40"/>
  <c r="BK64" i="40"/>
  <c r="BI64" i="40"/>
  <c r="BL63" i="40"/>
  <c r="BK63" i="40"/>
  <c r="BI63" i="40"/>
  <c r="BL62" i="40"/>
  <c r="BK62" i="40"/>
  <c r="BI62" i="40"/>
  <c r="BL61" i="40"/>
  <c r="BK61" i="40"/>
  <c r="BI61" i="40"/>
  <c r="BL60" i="40"/>
  <c r="BI60" i="40"/>
  <c r="BL59" i="40"/>
  <c r="BK59" i="40"/>
  <c r="BI59" i="40"/>
  <c r="BL58" i="40"/>
  <c r="BK58" i="40"/>
  <c r="BI58" i="40"/>
  <c r="BL57" i="40"/>
  <c r="BK57" i="40"/>
  <c r="BI57" i="40"/>
  <c r="BL56" i="40"/>
  <c r="BI56" i="40"/>
  <c r="BL55" i="40"/>
  <c r="BI55" i="40"/>
  <c r="I50" i="40"/>
  <c r="BF48" i="40" s="1"/>
  <c r="BM49" i="40"/>
  <c r="BL49" i="40"/>
  <c r="BK49" i="40"/>
  <c r="BI49" i="40"/>
  <c r="BG49" i="40"/>
  <c r="I49" i="40"/>
  <c r="BF47" i="40" s="1"/>
  <c r="BM48" i="40"/>
  <c r="BL48" i="40"/>
  <c r="BK48" i="40"/>
  <c r="BI48" i="40"/>
  <c r="BG48" i="40"/>
  <c r="BM47" i="40"/>
  <c r="BL47" i="40"/>
  <c r="BK47" i="40"/>
  <c r="BI47" i="40"/>
  <c r="BG47" i="40"/>
  <c r="BM46" i="40"/>
  <c r="BL46" i="40"/>
  <c r="BK46" i="40"/>
  <c r="BI46" i="40"/>
  <c r="BG46" i="40"/>
  <c r="I46" i="40"/>
  <c r="BF44" i="40" s="1"/>
  <c r="BM45" i="40"/>
  <c r="BL45" i="40"/>
  <c r="BK45" i="40"/>
  <c r="BI45" i="40"/>
  <c r="BG45" i="40"/>
  <c r="BM44" i="40"/>
  <c r="BL44" i="40"/>
  <c r="BK44" i="40"/>
  <c r="BI44" i="40"/>
  <c r="BG44" i="40"/>
  <c r="BM41" i="40"/>
  <c r="BL41" i="40"/>
  <c r="BK41" i="40"/>
  <c r="BI41" i="40"/>
  <c r="BG41" i="40"/>
  <c r="BM40" i="40"/>
  <c r="BL40" i="40"/>
  <c r="BK40" i="40"/>
  <c r="BI40" i="40"/>
  <c r="BG40" i="40"/>
  <c r="U40" i="40"/>
  <c r="BF78" i="40" s="1"/>
  <c r="I40" i="40"/>
  <c r="BF41" i="40" s="1"/>
  <c r="BM39" i="40"/>
  <c r="BL39" i="40"/>
  <c r="BK39" i="40"/>
  <c r="BI39" i="40"/>
  <c r="BG39" i="40"/>
  <c r="U39" i="40"/>
  <c r="BF77" i="40" s="1"/>
  <c r="I39" i="40"/>
  <c r="BF40" i="40" s="1"/>
  <c r="BM38" i="40"/>
  <c r="BL38" i="40"/>
  <c r="BK38" i="40"/>
  <c r="BI38" i="40"/>
  <c r="BG38" i="40"/>
  <c r="U38" i="40"/>
  <c r="BF76" i="40" s="1"/>
  <c r="I38" i="40"/>
  <c r="BF39" i="40" s="1"/>
  <c r="BM37" i="40"/>
  <c r="BL37" i="40"/>
  <c r="BK37" i="40"/>
  <c r="BI37" i="40"/>
  <c r="BG37" i="40"/>
  <c r="AU37" i="40"/>
  <c r="AT37" i="40"/>
  <c r="AS37" i="40"/>
  <c r="AQ37" i="40"/>
  <c r="AO37" i="40"/>
  <c r="AH37" i="40"/>
  <c r="AG37" i="40"/>
  <c r="AF37" i="40"/>
  <c r="AD37" i="40"/>
  <c r="AB37" i="40"/>
  <c r="U37" i="40"/>
  <c r="V37" i="40" s="1"/>
  <c r="I37" i="40"/>
  <c r="B22" i="45" s="1"/>
  <c r="BM36" i="40"/>
  <c r="BL36" i="40"/>
  <c r="BK36" i="40"/>
  <c r="BI36" i="40"/>
  <c r="BG36" i="40"/>
  <c r="AU36" i="40"/>
  <c r="AT36" i="40"/>
  <c r="AS36" i="40"/>
  <c r="AQ36" i="40"/>
  <c r="AO36" i="40"/>
  <c r="AH36" i="40"/>
  <c r="AG36" i="40"/>
  <c r="AF36" i="40"/>
  <c r="AD36" i="40"/>
  <c r="AB36" i="40"/>
  <c r="U36" i="40"/>
  <c r="BF74" i="40" s="1"/>
  <c r="I36" i="40"/>
  <c r="BF37" i="40" s="1"/>
  <c r="BM35" i="40"/>
  <c r="BL35" i="40"/>
  <c r="BK35" i="40"/>
  <c r="BI35" i="40"/>
  <c r="BG35" i="40"/>
  <c r="BF35" i="40"/>
  <c r="BE35" i="40"/>
  <c r="AU35" i="40"/>
  <c r="AT35" i="40"/>
  <c r="AS35" i="40"/>
  <c r="AQ35" i="40"/>
  <c r="AO35" i="40"/>
  <c r="AH35" i="40"/>
  <c r="AG35" i="40"/>
  <c r="AF35" i="40"/>
  <c r="AD35" i="40"/>
  <c r="AB35" i="40"/>
  <c r="U35" i="40"/>
  <c r="I35" i="40"/>
  <c r="BF36" i="40" s="1"/>
  <c r="BM34" i="40"/>
  <c r="BL34" i="40"/>
  <c r="BK34" i="40"/>
  <c r="BI34" i="40"/>
  <c r="BG34" i="40"/>
  <c r="BF34" i="40"/>
  <c r="BE34" i="40"/>
  <c r="AU34" i="40"/>
  <c r="AT34" i="40"/>
  <c r="AS34" i="40"/>
  <c r="AQ34" i="40"/>
  <c r="AO34" i="40"/>
  <c r="AH34" i="40"/>
  <c r="AG34" i="40"/>
  <c r="AF34" i="40"/>
  <c r="AD34" i="40"/>
  <c r="AB34" i="40"/>
  <c r="BL33" i="40"/>
  <c r="BK33" i="40"/>
  <c r="BI33" i="40"/>
  <c r="AU33" i="40"/>
  <c r="AT33" i="40"/>
  <c r="AS33" i="40"/>
  <c r="AQ33" i="40"/>
  <c r="AO33" i="40"/>
  <c r="AN33" i="40"/>
  <c r="AM33" i="40"/>
  <c r="AH33" i="40"/>
  <c r="AG33" i="40"/>
  <c r="AF33" i="40"/>
  <c r="AD33" i="40"/>
  <c r="AB33" i="40"/>
  <c r="AA33" i="40"/>
  <c r="Z33" i="40"/>
  <c r="BL32" i="40"/>
  <c r="BK32" i="40"/>
  <c r="BI32" i="40"/>
  <c r="AU32" i="40"/>
  <c r="BK60" i="40" s="1"/>
  <c r="AT32" i="40"/>
  <c r="AS32" i="40"/>
  <c r="AQ32" i="40"/>
  <c r="AO32" i="40"/>
  <c r="AN32" i="40"/>
  <c r="AM32" i="40"/>
  <c r="AH32" i="40"/>
  <c r="AG32" i="40"/>
  <c r="AF32" i="40"/>
  <c r="AD32" i="40"/>
  <c r="AB32" i="40"/>
  <c r="AA32" i="40"/>
  <c r="Z32" i="40"/>
  <c r="BL29" i="40"/>
  <c r="BK29" i="40"/>
  <c r="BI29" i="40"/>
  <c r="AU29" i="40"/>
  <c r="AT29" i="40"/>
  <c r="AS29" i="40"/>
  <c r="AQ29" i="40"/>
  <c r="AO29" i="40"/>
  <c r="AN29" i="40"/>
  <c r="AM29" i="40"/>
  <c r="AH29" i="40"/>
  <c r="AG29" i="40"/>
  <c r="AF29" i="40"/>
  <c r="AD29" i="40"/>
  <c r="AB29" i="40"/>
  <c r="AA29" i="40"/>
  <c r="Z29" i="40"/>
  <c r="U29" i="40"/>
  <c r="BF66" i="40" s="1"/>
  <c r="S29" i="40"/>
  <c r="BG66" i="40" s="1"/>
  <c r="R29" i="40"/>
  <c r="I46" i="45" s="1"/>
  <c r="I29" i="40"/>
  <c r="AA26" i="40" s="1"/>
  <c r="G29" i="40"/>
  <c r="AB26" i="40" s="1"/>
  <c r="F29" i="40"/>
  <c r="I16" i="45" s="1"/>
  <c r="BL28" i="40"/>
  <c r="BK28" i="40"/>
  <c r="BI28" i="40"/>
  <c r="AU28" i="40"/>
  <c r="AT28" i="40"/>
  <c r="AS28" i="40"/>
  <c r="AQ28" i="40"/>
  <c r="AO28" i="40"/>
  <c r="AN28" i="40"/>
  <c r="AM28" i="40"/>
  <c r="AH28" i="40"/>
  <c r="AG28" i="40"/>
  <c r="AF28" i="40"/>
  <c r="AD28" i="40"/>
  <c r="AB28" i="40"/>
  <c r="AA28" i="40"/>
  <c r="Z28" i="40"/>
  <c r="U28" i="40"/>
  <c r="AN25" i="40" s="1"/>
  <c r="S28" i="40"/>
  <c r="BG65" i="40" s="1"/>
  <c r="R28" i="40"/>
  <c r="I45" i="45" s="1"/>
  <c r="I28" i="40"/>
  <c r="AA25" i="40" s="1"/>
  <c r="G28" i="40"/>
  <c r="AB25" i="40" s="1"/>
  <c r="F28" i="40"/>
  <c r="I15" i="45" s="1"/>
  <c r="BL27" i="40"/>
  <c r="BK27" i="40"/>
  <c r="BI27" i="40"/>
  <c r="AU27" i="40"/>
  <c r="AT27" i="40"/>
  <c r="AS27" i="40"/>
  <c r="AQ27" i="40"/>
  <c r="AO27" i="40"/>
  <c r="AN27" i="40"/>
  <c r="AM27" i="40"/>
  <c r="AH27" i="40"/>
  <c r="AG27" i="40"/>
  <c r="AF27" i="40"/>
  <c r="AD27" i="40"/>
  <c r="AB27" i="40"/>
  <c r="AA27" i="40"/>
  <c r="Z27" i="40"/>
  <c r="U27" i="40"/>
  <c r="S27" i="40"/>
  <c r="BG64" i="40" s="1"/>
  <c r="R27" i="40"/>
  <c r="BM64" i="40" s="1"/>
  <c r="I27" i="40"/>
  <c r="AA24" i="40" s="1"/>
  <c r="G27" i="40"/>
  <c r="AB24" i="40" s="1"/>
  <c r="F27" i="40"/>
  <c r="BL26" i="40"/>
  <c r="BK26" i="40"/>
  <c r="BI26" i="40"/>
  <c r="AT26" i="40"/>
  <c r="AS26" i="40"/>
  <c r="AQ26" i="40"/>
  <c r="AG26" i="40"/>
  <c r="AF26" i="40"/>
  <c r="AD26" i="40"/>
  <c r="U26" i="40"/>
  <c r="V26" i="40" s="1"/>
  <c r="A43" i="45" s="1"/>
  <c r="S26" i="40"/>
  <c r="BG63" i="40" s="1"/>
  <c r="R26" i="40"/>
  <c r="I26" i="40"/>
  <c r="G26" i="40"/>
  <c r="AB23" i="40" s="1"/>
  <c r="F26" i="40"/>
  <c r="I13" i="45" s="1"/>
  <c r="BL25" i="40"/>
  <c r="BK25" i="40"/>
  <c r="BI25" i="40"/>
  <c r="AT25" i="40"/>
  <c r="AS25" i="40"/>
  <c r="AQ25" i="40"/>
  <c r="AG25" i="40"/>
  <c r="AF25" i="40"/>
  <c r="AD25" i="40"/>
  <c r="U25" i="40"/>
  <c r="S25" i="40"/>
  <c r="AO22" i="40" s="1"/>
  <c r="R25" i="40"/>
  <c r="I42" i="45" s="1"/>
  <c r="I25" i="40"/>
  <c r="AA22" i="40" s="1"/>
  <c r="G25" i="40"/>
  <c r="AB22" i="40" s="1"/>
  <c r="F25" i="40"/>
  <c r="I12" i="45" s="1"/>
  <c r="AT24" i="40"/>
  <c r="AS24" i="40"/>
  <c r="AQ24" i="40"/>
  <c r="AG24" i="40"/>
  <c r="AF24" i="40"/>
  <c r="AD24" i="40"/>
  <c r="U24" i="40"/>
  <c r="S24" i="40"/>
  <c r="C45" i="45" s="1"/>
  <c r="R24" i="40"/>
  <c r="I41" i="45" s="1"/>
  <c r="I24" i="40"/>
  <c r="B15" i="45" s="1"/>
  <c r="G24" i="40"/>
  <c r="C16" i="45" s="1"/>
  <c r="F24" i="40"/>
  <c r="BM33" i="40" s="1"/>
  <c r="AT23" i="40"/>
  <c r="AS23" i="40"/>
  <c r="AQ23" i="40"/>
  <c r="AG23" i="40"/>
  <c r="AF23" i="40"/>
  <c r="AD23" i="40"/>
  <c r="AT22" i="40"/>
  <c r="AS22" i="40"/>
  <c r="AQ22" i="40"/>
  <c r="AG22" i="40"/>
  <c r="AF22" i="40"/>
  <c r="AD22" i="40"/>
  <c r="AT21" i="40"/>
  <c r="AS21" i="40"/>
  <c r="AQ21" i="40"/>
  <c r="AG21" i="40"/>
  <c r="AF21" i="40"/>
  <c r="AD21" i="40"/>
  <c r="AT18" i="40"/>
  <c r="AS18" i="40"/>
  <c r="AQ18" i="40"/>
  <c r="AG18" i="40"/>
  <c r="AF18" i="40"/>
  <c r="AD18" i="40"/>
  <c r="AO18" i="40"/>
  <c r="AU18" i="40"/>
  <c r="G18" i="40"/>
  <c r="AB18" i="40" s="1"/>
  <c r="F18" i="40"/>
  <c r="AH18" i="40" s="1"/>
  <c r="AT17" i="40"/>
  <c r="AS17" i="40"/>
  <c r="AQ17" i="40"/>
  <c r="AG17" i="40"/>
  <c r="AF17" i="40"/>
  <c r="AD17" i="40"/>
  <c r="AO17" i="40"/>
  <c r="AU17" i="40"/>
  <c r="G17" i="40"/>
  <c r="BG29" i="40" s="1"/>
  <c r="F17" i="40"/>
  <c r="BM29" i="40" s="1"/>
  <c r="AT16" i="40"/>
  <c r="AS16" i="40"/>
  <c r="AQ16" i="40"/>
  <c r="AG16" i="40"/>
  <c r="AF16" i="40"/>
  <c r="AD16" i="40"/>
  <c r="AO16" i="40"/>
  <c r="AU16" i="40"/>
  <c r="G16" i="40"/>
  <c r="BG28" i="40" s="1"/>
  <c r="F16" i="40"/>
  <c r="BM28" i="40" s="1"/>
  <c r="AT15" i="40"/>
  <c r="AS15" i="40"/>
  <c r="AQ15" i="40"/>
  <c r="AG15" i="40"/>
  <c r="AF15" i="40"/>
  <c r="AD15" i="40"/>
  <c r="BG57" i="40"/>
  <c r="BM57" i="40"/>
  <c r="G15" i="40"/>
  <c r="BG27" i="40" s="1"/>
  <c r="F15" i="40"/>
  <c r="BM27" i="40" s="1"/>
  <c r="AT14" i="40"/>
  <c r="AS14" i="40"/>
  <c r="AQ14" i="40"/>
  <c r="AG14" i="40"/>
  <c r="AF14" i="40"/>
  <c r="AD14" i="40"/>
  <c r="BG56" i="40"/>
  <c r="BM56" i="40"/>
  <c r="G14" i="40"/>
  <c r="BG26" i="40" s="1"/>
  <c r="F14" i="40"/>
  <c r="BM26" i="40" s="1"/>
  <c r="AT13" i="40"/>
  <c r="AS13" i="40"/>
  <c r="AQ13" i="40"/>
  <c r="AG13" i="40"/>
  <c r="AF13" i="40"/>
  <c r="AD13" i="40"/>
  <c r="C37" i="45"/>
  <c r="AU13" i="40"/>
  <c r="G13" i="40"/>
  <c r="F13" i="40"/>
  <c r="AH13" i="40" s="1"/>
  <c r="BF66" i="44"/>
  <c r="Y166" i="23" s="1"/>
  <c r="BE66" i="44"/>
  <c r="X166" i="23" s="1"/>
  <c r="BD66" i="44"/>
  <c r="BC66" i="44"/>
  <c r="T166" i="23" s="1"/>
  <c r="BB66" i="44"/>
  <c r="BA66" i="44"/>
  <c r="P166" i="23" s="1"/>
  <c r="AX66" i="44"/>
  <c r="AW66" i="44"/>
  <c r="AV66" i="44"/>
  <c r="AT66" i="44"/>
  <c r="AS66" i="44"/>
  <c r="AR66" i="44"/>
  <c r="AP66" i="44"/>
  <c r="Q166" i="23" s="1"/>
  <c r="AO66" i="44"/>
  <c r="AN66" i="44"/>
  <c r="AL66" i="44"/>
  <c r="D168" i="1" s="1"/>
  <c r="AK66" i="44"/>
  <c r="C168" i="1" s="1"/>
  <c r="AJ66" i="44"/>
  <c r="B168" i="1" s="1"/>
  <c r="AI66" i="44"/>
  <c r="G166" i="23" s="1"/>
  <c r="AH66" i="44"/>
  <c r="K166" i="23" s="1"/>
  <c r="AG66" i="44"/>
  <c r="G168" i="1" s="1"/>
  <c r="AF66" i="44"/>
  <c r="AE66" i="44"/>
  <c r="L168" i="1" s="1"/>
  <c r="AD66" i="44"/>
  <c r="A168" i="1" s="1"/>
  <c r="BF65" i="44"/>
  <c r="Y165" i="23" s="1"/>
  <c r="BE65" i="44"/>
  <c r="X165" i="23" s="1"/>
  <c r="BD65" i="44"/>
  <c r="BC65" i="44"/>
  <c r="T165" i="23" s="1"/>
  <c r="BB65" i="44"/>
  <c r="BA65" i="44"/>
  <c r="P165" i="23" s="1"/>
  <c r="AX65" i="44"/>
  <c r="AW65" i="44"/>
  <c r="AV65" i="44"/>
  <c r="AT65" i="44"/>
  <c r="AS65" i="44"/>
  <c r="AR65" i="44"/>
  <c r="AP65" i="44"/>
  <c r="Q165" i="23" s="1"/>
  <c r="AO65" i="44"/>
  <c r="AN65" i="44"/>
  <c r="AL65" i="44"/>
  <c r="AK65" i="44"/>
  <c r="C167" i="1" s="1"/>
  <c r="AJ65" i="44"/>
  <c r="B167" i="1" s="1"/>
  <c r="AI65" i="44"/>
  <c r="G165" i="23" s="1"/>
  <c r="AH65" i="44"/>
  <c r="K165" i="23" s="1"/>
  <c r="AG65" i="44"/>
  <c r="AF65" i="44"/>
  <c r="E167" i="1" s="1"/>
  <c r="AE65" i="44"/>
  <c r="A165" i="23" s="1"/>
  <c r="AD65" i="44"/>
  <c r="A167" i="1" s="1"/>
  <c r="BF64" i="44"/>
  <c r="Y164" i="23" s="1"/>
  <c r="BE64" i="44"/>
  <c r="X164" i="23" s="1"/>
  <c r="BD64" i="44"/>
  <c r="BC64" i="44"/>
  <c r="T164" i="23" s="1"/>
  <c r="BB64" i="44"/>
  <c r="BA64" i="44"/>
  <c r="P164" i="23" s="1"/>
  <c r="AX64" i="44"/>
  <c r="AW64" i="44"/>
  <c r="AV64" i="44"/>
  <c r="AT64" i="44"/>
  <c r="AS64" i="44"/>
  <c r="AR64" i="44"/>
  <c r="AP64" i="44"/>
  <c r="Q164" i="23" s="1"/>
  <c r="AO64" i="44"/>
  <c r="AN64" i="44"/>
  <c r="AL64" i="44"/>
  <c r="AK64" i="44"/>
  <c r="C166" i="1" s="1"/>
  <c r="AJ64" i="44"/>
  <c r="B166" i="1" s="1"/>
  <c r="AI64" i="44"/>
  <c r="G164" i="23" s="1"/>
  <c r="AH64" i="44"/>
  <c r="K164" i="23" s="1"/>
  <c r="AG64" i="44"/>
  <c r="G166" i="1" s="1"/>
  <c r="AF64" i="44"/>
  <c r="AE64" i="44"/>
  <c r="A164" i="23" s="1"/>
  <c r="AD64" i="44"/>
  <c r="A166" i="1" s="1"/>
  <c r="BF63" i="44"/>
  <c r="Y163" i="23" s="1"/>
  <c r="BE63" i="44"/>
  <c r="X163" i="23" s="1"/>
  <c r="BD63" i="44"/>
  <c r="BC63" i="44"/>
  <c r="T163" i="23" s="1"/>
  <c r="BB63" i="44"/>
  <c r="BA63" i="44"/>
  <c r="P163" i="23" s="1"/>
  <c r="AX63" i="44"/>
  <c r="AW63" i="44"/>
  <c r="AV63" i="44"/>
  <c r="AT63" i="44"/>
  <c r="AS63" i="44"/>
  <c r="AR63" i="44"/>
  <c r="AP63" i="44"/>
  <c r="Q163" i="23" s="1"/>
  <c r="AO63" i="44"/>
  <c r="AN63" i="44"/>
  <c r="AL63" i="44"/>
  <c r="AK63" i="44"/>
  <c r="C165" i="1" s="1"/>
  <c r="AJ63" i="44"/>
  <c r="B165" i="1" s="1"/>
  <c r="AI63" i="44"/>
  <c r="G163" i="23" s="1"/>
  <c r="AH63" i="44"/>
  <c r="K163" i="23" s="1"/>
  <c r="AG63" i="44"/>
  <c r="F163" i="23" s="1"/>
  <c r="AF63" i="44"/>
  <c r="AE63" i="44"/>
  <c r="L165" i="1" s="1"/>
  <c r="AD63" i="44"/>
  <c r="A165" i="1" s="1"/>
  <c r="BF62" i="44"/>
  <c r="Y162" i="23" s="1"/>
  <c r="BE62" i="44"/>
  <c r="X162" i="23" s="1"/>
  <c r="BD62" i="44"/>
  <c r="BC62" i="44"/>
  <c r="T162" i="23" s="1"/>
  <c r="BB62" i="44"/>
  <c r="BA62" i="44"/>
  <c r="P162" i="23" s="1"/>
  <c r="AX62" i="44"/>
  <c r="AW62" i="44"/>
  <c r="AV62" i="44"/>
  <c r="AT62" i="44"/>
  <c r="AS62" i="44"/>
  <c r="AR62" i="44"/>
  <c r="AP62" i="44"/>
  <c r="Q162" i="23" s="1"/>
  <c r="AO62" i="44"/>
  <c r="AN62" i="44"/>
  <c r="AL62" i="44"/>
  <c r="AK62" i="44"/>
  <c r="C164" i="1" s="1"/>
  <c r="AJ62" i="44"/>
  <c r="B164" i="1" s="1"/>
  <c r="AI62" i="44"/>
  <c r="G162" i="23" s="1"/>
  <c r="AH62" i="44"/>
  <c r="K162" i="23" s="1"/>
  <c r="AG62" i="44"/>
  <c r="G164" i="1" s="1"/>
  <c r="AF62" i="44"/>
  <c r="AE62" i="44"/>
  <c r="L164" i="1" s="1"/>
  <c r="AD62" i="44"/>
  <c r="A164" i="1" s="1"/>
  <c r="BF61" i="44"/>
  <c r="Y161" i="23" s="1"/>
  <c r="BE61" i="44"/>
  <c r="X161" i="23" s="1"/>
  <c r="BD61" i="44"/>
  <c r="BC61" i="44"/>
  <c r="T161" i="23" s="1"/>
  <c r="BB61" i="44"/>
  <c r="BA61" i="44"/>
  <c r="P161" i="23" s="1"/>
  <c r="AX61" i="44"/>
  <c r="AW61" i="44"/>
  <c r="AV61" i="44"/>
  <c r="AT61" i="44"/>
  <c r="AS61" i="44"/>
  <c r="AR61" i="44"/>
  <c r="AP61" i="44"/>
  <c r="Q161" i="23" s="1"/>
  <c r="AO61" i="44"/>
  <c r="AN61" i="44"/>
  <c r="AL61" i="44"/>
  <c r="AK61" i="44"/>
  <c r="C163" i="1" s="1"/>
  <c r="AJ61" i="44"/>
  <c r="B163" i="1" s="1"/>
  <c r="AI61" i="44"/>
  <c r="G161" i="23" s="1"/>
  <c r="AH61" i="44"/>
  <c r="K161" i="23" s="1"/>
  <c r="AG61" i="44"/>
  <c r="G163" i="1" s="1"/>
  <c r="AF61" i="44"/>
  <c r="AE61" i="44"/>
  <c r="L163" i="1" s="1"/>
  <c r="AD61" i="44"/>
  <c r="A163" i="1" s="1"/>
  <c r="BF60" i="44"/>
  <c r="Y160" i="23" s="1"/>
  <c r="BE60" i="44"/>
  <c r="X160" i="23" s="1"/>
  <c r="BD60" i="44"/>
  <c r="BC60" i="44"/>
  <c r="T160" i="23" s="1"/>
  <c r="BB60" i="44"/>
  <c r="BA60" i="44"/>
  <c r="P160" i="23" s="1"/>
  <c r="AX60" i="44"/>
  <c r="AW60" i="44"/>
  <c r="AV60" i="44"/>
  <c r="AT60" i="44"/>
  <c r="AS60" i="44"/>
  <c r="AR60" i="44"/>
  <c r="AP60" i="44"/>
  <c r="Q160" i="23" s="1"/>
  <c r="AO60" i="44"/>
  <c r="AN60" i="44"/>
  <c r="AL60" i="44"/>
  <c r="AK60" i="44"/>
  <c r="C162" i="1" s="1"/>
  <c r="AJ60" i="44"/>
  <c r="B162" i="1" s="1"/>
  <c r="AI60" i="44"/>
  <c r="G160" i="23" s="1"/>
  <c r="AH60" i="44"/>
  <c r="K160" i="23" s="1"/>
  <c r="AG60" i="44"/>
  <c r="G162" i="1" s="1"/>
  <c r="AF60" i="44"/>
  <c r="AE60" i="44"/>
  <c r="AD60" i="44"/>
  <c r="A162" i="1" s="1"/>
  <c r="BF59" i="44"/>
  <c r="Y159" i="23" s="1"/>
  <c r="BE59" i="44"/>
  <c r="X159" i="23" s="1"/>
  <c r="BD59" i="44"/>
  <c r="BC59" i="44"/>
  <c r="T159" i="23" s="1"/>
  <c r="BB59" i="44"/>
  <c r="BA59" i="44"/>
  <c r="P159" i="23" s="1"/>
  <c r="AX59" i="44"/>
  <c r="AW59" i="44"/>
  <c r="AV59" i="44"/>
  <c r="AT59" i="44"/>
  <c r="AS59" i="44"/>
  <c r="AR59" i="44"/>
  <c r="AP59" i="44"/>
  <c r="Q159" i="23" s="1"/>
  <c r="AO59" i="44"/>
  <c r="AN59" i="44"/>
  <c r="AL59" i="44"/>
  <c r="AK59" i="44"/>
  <c r="C161" i="1" s="1"/>
  <c r="AJ59" i="44"/>
  <c r="B161" i="1" s="1"/>
  <c r="AI59" i="44"/>
  <c r="G159" i="23" s="1"/>
  <c r="AH59" i="44"/>
  <c r="K159" i="23" s="1"/>
  <c r="AG59" i="44"/>
  <c r="G161" i="1" s="1"/>
  <c r="AF59" i="44"/>
  <c r="AE59" i="44"/>
  <c r="L161" i="1" s="1"/>
  <c r="AD59" i="44"/>
  <c r="A161" i="1" s="1"/>
  <c r="BF58" i="44"/>
  <c r="Y158" i="23" s="1"/>
  <c r="BE58" i="44"/>
  <c r="X158" i="23" s="1"/>
  <c r="BD58" i="44"/>
  <c r="BC58" i="44"/>
  <c r="T158" i="23" s="1"/>
  <c r="BB58" i="44"/>
  <c r="BA58" i="44"/>
  <c r="P158" i="23" s="1"/>
  <c r="AX58" i="44"/>
  <c r="AW58" i="44"/>
  <c r="AV58" i="44"/>
  <c r="AT58" i="44"/>
  <c r="AS58" i="44"/>
  <c r="AR58" i="44"/>
  <c r="AP58" i="44"/>
  <c r="Q158" i="23" s="1"/>
  <c r="AO58" i="44"/>
  <c r="AN58" i="44"/>
  <c r="AL58" i="44"/>
  <c r="D160" i="1" s="1"/>
  <c r="AK58" i="44"/>
  <c r="C160" i="1" s="1"/>
  <c r="AJ58" i="44"/>
  <c r="B160" i="1" s="1"/>
  <c r="AI58" i="44"/>
  <c r="G158" i="23" s="1"/>
  <c r="AH58" i="44"/>
  <c r="K158" i="23" s="1"/>
  <c r="AG58" i="44"/>
  <c r="G160" i="1" s="1"/>
  <c r="AF58" i="44"/>
  <c r="AE58" i="44"/>
  <c r="AD58" i="44"/>
  <c r="A160" i="1" s="1"/>
  <c r="BF57" i="44"/>
  <c r="Y157" i="23" s="1"/>
  <c r="BE57" i="44"/>
  <c r="X157" i="23" s="1"/>
  <c r="BD57" i="44"/>
  <c r="BC57" i="44"/>
  <c r="T157" i="23" s="1"/>
  <c r="BB57" i="44"/>
  <c r="BA57" i="44"/>
  <c r="P157" i="23" s="1"/>
  <c r="AX57" i="44"/>
  <c r="AW57" i="44"/>
  <c r="AV57" i="44"/>
  <c r="AT57" i="44"/>
  <c r="AS57" i="44"/>
  <c r="AR57" i="44"/>
  <c r="AP57" i="44"/>
  <c r="Q157" i="23" s="1"/>
  <c r="AO57" i="44"/>
  <c r="AN57" i="44"/>
  <c r="AL57" i="44"/>
  <c r="AK57" i="44"/>
  <c r="C159" i="1" s="1"/>
  <c r="AJ57" i="44"/>
  <c r="B159" i="1" s="1"/>
  <c r="AI57" i="44"/>
  <c r="G157" i="23" s="1"/>
  <c r="AH57" i="44"/>
  <c r="K157" i="23" s="1"/>
  <c r="AG57" i="44"/>
  <c r="G159" i="1" s="1"/>
  <c r="AF57" i="44"/>
  <c r="AE57" i="44"/>
  <c r="L159" i="1" s="1"/>
  <c r="AD57" i="44"/>
  <c r="A159" i="1" s="1"/>
  <c r="BF56" i="44"/>
  <c r="Y156" i="23" s="1"/>
  <c r="BE56" i="44"/>
  <c r="X156" i="23" s="1"/>
  <c r="BD56" i="44"/>
  <c r="BC56" i="44"/>
  <c r="T156" i="23" s="1"/>
  <c r="BB56" i="44"/>
  <c r="BA56" i="44"/>
  <c r="P156" i="23" s="1"/>
  <c r="AX56" i="44"/>
  <c r="AW56" i="44"/>
  <c r="AV56" i="44"/>
  <c r="AT56" i="44"/>
  <c r="AS56" i="44"/>
  <c r="AR56" i="44"/>
  <c r="AP56" i="44"/>
  <c r="Q156" i="23" s="1"/>
  <c r="AO56" i="44"/>
  <c r="AN56" i="44"/>
  <c r="AL56" i="44"/>
  <c r="AK56" i="44"/>
  <c r="C158" i="1" s="1"/>
  <c r="AJ56" i="44"/>
  <c r="B158" i="1" s="1"/>
  <c r="AI56" i="44"/>
  <c r="G156" i="23" s="1"/>
  <c r="AH56" i="44"/>
  <c r="K156" i="23" s="1"/>
  <c r="AG56" i="44"/>
  <c r="G158" i="1" s="1"/>
  <c r="AF56" i="44"/>
  <c r="AE56" i="44"/>
  <c r="AD56" i="44"/>
  <c r="A158" i="1" s="1"/>
  <c r="BF55" i="44"/>
  <c r="Y155" i="23" s="1"/>
  <c r="BE55" i="44"/>
  <c r="X155" i="23" s="1"/>
  <c r="BD55" i="44"/>
  <c r="BC55" i="44"/>
  <c r="T155" i="23" s="1"/>
  <c r="BB55" i="44"/>
  <c r="BA55" i="44"/>
  <c r="P155" i="23" s="1"/>
  <c r="AX55" i="44"/>
  <c r="AW55" i="44"/>
  <c r="AV55" i="44"/>
  <c r="AT55" i="44"/>
  <c r="AS55" i="44"/>
  <c r="AR55" i="44"/>
  <c r="AP55" i="44"/>
  <c r="Q155" i="23" s="1"/>
  <c r="AO55" i="44"/>
  <c r="AN55" i="44"/>
  <c r="AL55" i="44"/>
  <c r="AK55" i="44"/>
  <c r="C157" i="1" s="1"/>
  <c r="AJ55" i="44"/>
  <c r="B157" i="1" s="1"/>
  <c r="AI55" i="44"/>
  <c r="G155" i="23" s="1"/>
  <c r="AH55" i="44"/>
  <c r="K155" i="23" s="1"/>
  <c r="AG55" i="44"/>
  <c r="G157" i="1" s="1"/>
  <c r="AF55" i="44"/>
  <c r="AE55" i="44"/>
  <c r="L157" i="1" s="1"/>
  <c r="AD55" i="44"/>
  <c r="A157" i="1" s="1"/>
  <c r="BF54" i="44"/>
  <c r="Y154" i="23" s="1"/>
  <c r="BE54" i="44"/>
  <c r="X154" i="23" s="1"/>
  <c r="BD54" i="44"/>
  <c r="BC54" i="44"/>
  <c r="T154" i="23" s="1"/>
  <c r="BB54" i="44"/>
  <c r="BA54" i="44"/>
  <c r="P154" i="23" s="1"/>
  <c r="AX54" i="44"/>
  <c r="AW54" i="44"/>
  <c r="AV54" i="44"/>
  <c r="AT54" i="44"/>
  <c r="AS54" i="44"/>
  <c r="AR54" i="44"/>
  <c r="AP54" i="44"/>
  <c r="Q154" i="23" s="1"/>
  <c r="AO54" i="44"/>
  <c r="AN54" i="44"/>
  <c r="AL54" i="44"/>
  <c r="AK54" i="44"/>
  <c r="C156" i="1" s="1"/>
  <c r="AJ54" i="44"/>
  <c r="B156" i="1" s="1"/>
  <c r="AI54" i="44"/>
  <c r="G154" i="23" s="1"/>
  <c r="AH54" i="44"/>
  <c r="K154" i="23" s="1"/>
  <c r="AG54" i="44"/>
  <c r="F154" i="23" s="1"/>
  <c r="AF54" i="44"/>
  <c r="AE54" i="44"/>
  <c r="AD54" i="44"/>
  <c r="A156" i="1" s="1"/>
  <c r="BF53" i="44"/>
  <c r="Y153" i="23" s="1"/>
  <c r="BE53" i="44"/>
  <c r="X153" i="23" s="1"/>
  <c r="BD53" i="44"/>
  <c r="BC53" i="44"/>
  <c r="T153" i="23" s="1"/>
  <c r="BB53" i="44"/>
  <c r="BA53" i="44"/>
  <c r="P153" i="23" s="1"/>
  <c r="AX53" i="44"/>
  <c r="AW53" i="44"/>
  <c r="AV53" i="44"/>
  <c r="AT53" i="44"/>
  <c r="AS53" i="44"/>
  <c r="AR53" i="44"/>
  <c r="AP53" i="44"/>
  <c r="Q153" i="23" s="1"/>
  <c r="AO53" i="44"/>
  <c r="AN53" i="44"/>
  <c r="AL53" i="44"/>
  <c r="D155" i="1" s="1"/>
  <c r="AK53" i="44"/>
  <c r="C155" i="1" s="1"/>
  <c r="AJ53" i="44"/>
  <c r="B155" i="1" s="1"/>
  <c r="AI53" i="44"/>
  <c r="G153" i="23" s="1"/>
  <c r="AH53" i="44"/>
  <c r="K153" i="23" s="1"/>
  <c r="AG53" i="44"/>
  <c r="G155" i="1" s="1"/>
  <c r="AF53" i="44"/>
  <c r="AE53" i="44"/>
  <c r="L155" i="1" s="1"/>
  <c r="AD53" i="44"/>
  <c r="A155" i="1" s="1"/>
  <c r="BF52" i="44"/>
  <c r="Y152" i="23" s="1"/>
  <c r="BE52" i="44"/>
  <c r="X152" i="23" s="1"/>
  <c r="BD52" i="44"/>
  <c r="BC52" i="44"/>
  <c r="T152" i="23" s="1"/>
  <c r="BB52" i="44"/>
  <c r="BA52" i="44"/>
  <c r="P152" i="23" s="1"/>
  <c r="AX52" i="44"/>
  <c r="AW52" i="44"/>
  <c r="AV52" i="44"/>
  <c r="AT52" i="44"/>
  <c r="AS52" i="44"/>
  <c r="AR52" i="44"/>
  <c r="AP52" i="44"/>
  <c r="Q152" i="23" s="1"/>
  <c r="AO52" i="44"/>
  <c r="AN52" i="44"/>
  <c r="AL52" i="44"/>
  <c r="AK52" i="44"/>
  <c r="C154" i="1" s="1"/>
  <c r="AJ52" i="44"/>
  <c r="B154" i="1" s="1"/>
  <c r="AI52" i="44"/>
  <c r="G152" i="23" s="1"/>
  <c r="AH52" i="44"/>
  <c r="K152" i="23" s="1"/>
  <c r="AG52" i="44"/>
  <c r="G154" i="1" s="1"/>
  <c r="AF52" i="44"/>
  <c r="AE52" i="44"/>
  <c r="AD52" i="44"/>
  <c r="A154" i="1" s="1"/>
  <c r="BF51" i="44"/>
  <c r="Y151" i="23" s="1"/>
  <c r="BE51" i="44"/>
  <c r="X151" i="23" s="1"/>
  <c r="BD51" i="44"/>
  <c r="BC51" i="44"/>
  <c r="T151" i="23" s="1"/>
  <c r="BB51" i="44"/>
  <c r="BA51" i="44"/>
  <c r="P151" i="23" s="1"/>
  <c r="AX51" i="44"/>
  <c r="AW51" i="44"/>
  <c r="AV51" i="44"/>
  <c r="AT51" i="44"/>
  <c r="AS51" i="44"/>
  <c r="AR51" i="44"/>
  <c r="AP51" i="44"/>
  <c r="Q151" i="23" s="1"/>
  <c r="AO51" i="44"/>
  <c r="AN51" i="44"/>
  <c r="AL51" i="44"/>
  <c r="AK51" i="44"/>
  <c r="C153" i="1" s="1"/>
  <c r="AJ51" i="44"/>
  <c r="B153" i="1" s="1"/>
  <c r="AI51" i="44"/>
  <c r="G151" i="23" s="1"/>
  <c r="AH51" i="44"/>
  <c r="K151" i="23" s="1"/>
  <c r="AG51" i="44"/>
  <c r="G153" i="1" s="1"/>
  <c r="AF51" i="44"/>
  <c r="AE51" i="44"/>
  <c r="L153" i="1" s="1"/>
  <c r="AD51" i="44"/>
  <c r="A153" i="1" s="1"/>
  <c r="BF50" i="44"/>
  <c r="Y150" i="23" s="1"/>
  <c r="BE50" i="44"/>
  <c r="X150" i="23" s="1"/>
  <c r="BD50" i="44"/>
  <c r="BC50" i="44"/>
  <c r="T150" i="23" s="1"/>
  <c r="BB50" i="44"/>
  <c r="BA50" i="44"/>
  <c r="P150" i="23" s="1"/>
  <c r="AX50" i="44"/>
  <c r="AW50" i="44"/>
  <c r="AV50" i="44"/>
  <c r="AT50" i="44"/>
  <c r="AS50" i="44"/>
  <c r="AR50" i="44"/>
  <c r="AP50" i="44"/>
  <c r="Q150" i="23" s="1"/>
  <c r="AO50" i="44"/>
  <c r="AN50" i="44"/>
  <c r="AL50" i="44"/>
  <c r="AK50" i="44"/>
  <c r="C152" i="1" s="1"/>
  <c r="AJ50" i="44"/>
  <c r="B152" i="1" s="1"/>
  <c r="AI50" i="44"/>
  <c r="G150" i="23" s="1"/>
  <c r="AH50" i="44"/>
  <c r="K150" i="23" s="1"/>
  <c r="AG50" i="44"/>
  <c r="G152" i="1" s="1"/>
  <c r="AF50" i="44"/>
  <c r="AE50" i="44"/>
  <c r="AD50" i="44"/>
  <c r="A152" i="1" s="1"/>
  <c r="BF49" i="44"/>
  <c r="Y149" i="23" s="1"/>
  <c r="BE49" i="44"/>
  <c r="X149" i="23" s="1"/>
  <c r="BD49" i="44"/>
  <c r="BC49" i="44"/>
  <c r="T149" i="23" s="1"/>
  <c r="BB49" i="44"/>
  <c r="BA49" i="44"/>
  <c r="P149" i="23" s="1"/>
  <c r="AX49" i="44"/>
  <c r="AW49" i="44"/>
  <c r="AV49" i="44"/>
  <c r="AT49" i="44"/>
  <c r="AS49" i="44"/>
  <c r="AR49" i="44"/>
  <c r="AP49" i="44"/>
  <c r="Q149" i="23" s="1"/>
  <c r="AO49" i="44"/>
  <c r="AN49" i="44"/>
  <c r="AL49" i="44"/>
  <c r="AK49" i="44"/>
  <c r="C151" i="1" s="1"/>
  <c r="AJ49" i="44"/>
  <c r="B151" i="1" s="1"/>
  <c r="AI49" i="44"/>
  <c r="G149" i="23" s="1"/>
  <c r="AH49" i="44"/>
  <c r="K149" i="23" s="1"/>
  <c r="AG49" i="44"/>
  <c r="G151" i="1" s="1"/>
  <c r="AF49" i="44"/>
  <c r="AE49" i="44"/>
  <c r="L151" i="1" s="1"/>
  <c r="AD49" i="44"/>
  <c r="A151" i="1" s="1"/>
  <c r="BF48" i="44"/>
  <c r="Y148" i="23" s="1"/>
  <c r="BE48" i="44"/>
  <c r="X148" i="23" s="1"/>
  <c r="BD48" i="44"/>
  <c r="BC48" i="44"/>
  <c r="T148" i="23" s="1"/>
  <c r="BB48" i="44"/>
  <c r="BA48" i="44"/>
  <c r="P148" i="23" s="1"/>
  <c r="AX48" i="44"/>
  <c r="AW48" i="44"/>
  <c r="AV48" i="44"/>
  <c r="AT48" i="44"/>
  <c r="AS48" i="44"/>
  <c r="AR48" i="44"/>
  <c r="AP48" i="44"/>
  <c r="Q148" i="23" s="1"/>
  <c r="AO48" i="44"/>
  <c r="AN48" i="44"/>
  <c r="AL48" i="44"/>
  <c r="AK48" i="44"/>
  <c r="C150" i="1" s="1"/>
  <c r="AJ48" i="44"/>
  <c r="B150" i="1" s="1"/>
  <c r="AI48" i="44"/>
  <c r="G148" i="23" s="1"/>
  <c r="AH48" i="44"/>
  <c r="K148" i="23" s="1"/>
  <c r="AG48" i="44"/>
  <c r="G150" i="1" s="1"/>
  <c r="AF48" i="44"/>
  <c r="AE48" i="44"/>
  <c r="AD48" i="44"/>
  <c r="A150" i="1" s="1"/>
  <c r="BF47" i="44"/>
  <c r="Y147" i="23" s="1"/>
  <c r="BE47" i="44"/>
  <c r="X147" i="23" s="1"/>
  <c r="BD47" i="44"/>
  <c r="BC47" i="44"/>
  <c r="T147" i="23" s="1"/>
  <c r="BB47" i="44"/>
  <c r="BA47" i="44"/>
  <c r="P147" i="23" s="1"/>
  <c r="AX47" i="44"/>
  <c r="AW47" i="44"/>
  <c r="AV47" i="44"/>
  <c r="AT47" i="44"/>
  <c r="AS47" i="44"/>
  <c r="AR47" i="44"/>
  <c r="AP47" i="44"/>
  <c r="Q147" i="23" s="1"/>
  <c r="AO47" i="44"/>
  <c r="AN47" i="44"/>
  <c r="AL47" i="44"/>
  <c r="AK47" i="44"/>
  <c r="C149" i="1" s="1"/>
  <c r="AJ47" i="44"/>
  <c r="B149" i="1" s="1"/>
  <c r="AI47" i="44"/>
  <c r="G147" i="23" s="1"/>
  <c r="AH47" i="44"/>
  <c r="K147" i="23" s="1"/>
  <c r="AG47" i="44"/>
  <c r="G149" i="1" s="1"/>
  <c r="AF47" i="44"/>
  <c r="AE47" i="44"/>
  <c r="L149" i="1" s="1"/>
  <c r="AD47" i="44"/>
  <c r="A149" i="1" s="1"/>
  <c r="BF46" i="44"/>
  <c r="Y146" i="23" s="1"/>
  <c r="BE46" i="44"/>
  <c r="X146" i="23" s="1"/>
  <c r="BD46" i="44"/>
  <c r="BC46" i="44"/>
  <c r="T146" i="23" s="1"/>
  <c r="BB46" i="44"/>
  <c r="BA46" i="44"/>
  <c r="P146" i="23" s="1"/>
  <c r="AX46" i="44"/>
  <c r="AW46" i="44"/>
  <c r="AV46" i="44"/>
  <c r="AT46" i="44"/>
  <c r="AS46" i="44"/>
  <c r="AR46" i="44"/>
  <c r="AP46" i="44"/>
  <c r="Q146" i="23" s="1"/>
  <c r="AO46" i="44"/>
  <c r="AN46" i="44"/>
  <c r="AL46" i="44"/>
  <c r="D148" i="1" s="1"/>
  <c r="AK46" i="44"/>
  <c r="C148" i="1" s="1"/>
  <c r="AJ46" i="44"/>
  <c r="B148" i="1" s="1"/>
  <c r="AI46" i="44"/>
  <c r="G146" i="23" s="1"/>
  <c r="AH46" i="44"/>
  <c r="K146" i="23" s="1"/>
  <c r="AG46" i="44"/>
  <c r="F146" i="23" s="1"/>
  <c r="AF46" i="44"/>
  <c r="AE46" i="44"/>
  <c r="AD46" i="44"/>
  <c r="A148" i="1" s="1"/>
  <c r="BF45" i="44"/>
  <c r="Y145" i="23" s="1"/>
  <c r="BE45" i="44"/>
  <c r="X145" i="23" s="1"/>
  <c r="BD45" i="44"/>
  <c r="BC45" i="44"/>
  <c r="T145" i="23" s="1"/>
  <c r="BB45" i="44"/>
  <c r="BA45" i="44"/>
  <c r="P145" i="23" s="1"/>
  <c r="AX45" i="44"/>
  <c r="AW45" i="44"/>
  <c r="AV45" i="44"/>
  <c r="AT45" i="44"/>
  <c r="AS45" i="44"/>
  <c r="AR45" i="44"/>
  <c r="AP45" i="44"/>
  <c r="Q145" i="23" s="1"/>
  <c r="AO45" i="44"/>
  <c r="AN45" i="44"/>
  <c r="AL45" i="44"/>
  <c r="AK45" i="44"/>
  <c r="C147" i="1" s="1"/>
  <c r="AJ45" i="44"/>
  <c r="B147" i="1" s="1"/>
  <c r="AI45" i="44"/>
  <c r="G145" i="23" s="1"/>
  <c r="AH45" i="44"/>
  <c r="K145" i="23" s="1"/>
  <c r="AG45" i="44"/>
  <c r="G147" i="1" s="1"/>
  <c r="AF45" i="44"/>
  <c r="AE45" i="44"/>
  <c r="L147" i="1" s="1"/>
  <c r="AD45" i="44"/>
  <c r="A147" i="1" s="1"/>
  <c r="BF44" i="44"/>
  <c r="Y144" i="23" s="1"/>
  <c r="BE44" i="44"/>
  <c r="X144" i="23" s="1"/>
  <c r="BD44" i="44"/>
  <c r="BC44" i="44"/>
  <c r="T144" i="23" s="1"/>
  <c r="BB44" i="44"/>
  <c r="BA44" i="44"/>
  <c r="P144" i="23" s="1"/>
  <c r="AX44" i="44"/>
  <c r="AW44" i="44"/>
  <c r="AV44" i="44"/>
  <c r="AT44" i="44"/>
  <c r="AS44" i="44"/>
  <c r="AR44" i="44"/>
  <c r="AP44" i="44"/>
  <c r="Q144" i="23" s="1"/>
  <c r="AO44" i="44"/>
  <c r="AN44" i="44"/>
  <c r="AL44" i="44"/>
  <c r="AK44" i="44"/>
  <c r="C146" i="1" s="1"/>
  <c r="AJ44" i="44"/>
  <c r="B146" i="1" s="1"/>
  <c r="AI44" i="44"/>
  <c r="G144" i="23" s="1"/>
  <c r="AH44" i="44"/>
  <c r="K144" i="23" s="1"/>
  <c r="AG44" i="44"/>
  <c r="G146" i="1" s="1"/>
  <c r="AF44" i="44"/>
  <c r="AE44" i="44"/>
  <c r="AD44" i="44"/>
  <c r="A146" i="1" s="1"/>
  <c r="BF43" i="44"/>
  <c r="Y143" i="23" s="1"/>
  <c r="BE43" i="44"/>
  <c r="X143" i="23" s="1"/>
  <c r="BD43" i="44"/>
  <c r="BC43" i="44"/>
  <c r="T143" i="23" s="1"/>
  <c r="BB43" i="44"/>
  <c r="BA43" i="44"/>
  <c r="P143" i="23" s="1"/>
  <c r="AX43" i="44"/>
  <c r="AW43" i="44"/>
  <c r="AV43" i="44"/>
  <c r="AT43" i="44"/>
  <c r="AS43" i="44"/>
  <c r="AR43" i="44"/>
  <c r="AP43" i="44"/>
  <c r="Q143" i="23" s="1"/>
  <c r="AO43" i="44"/>
  <c r="AN43" i="44"/>
  <c r="AL43" i="44"/>
  <c r="AK43" i="44"/>
  <c r="C145" i="1" s="1"/>
  <c r="AJ43" i="44"/>
  <c r="B145" i="1" s="1"/>
  <c r="AI43" i="44"/>
  <c r="G143" i="23" s="1"/>
  <c r="AH43" i="44"/>
  <c r="K143" i="23" s="1"/>
  <c r="AG43" i="44"/>
  <c r="G145" i="1" s="1"/>
  <c r="AF43" i="44"/>
  <c r="AE43" i="44"/>
  <c r="L145" i="1" s="1"/>
  <c r="AD43" i="44"/>
  <c r="A145" i="1" s="1"/>
  <c r="BF42" i="44"/>
  <c r="Y142" i="23" s="1"/>
  <c r="BE42" i="44"/>
  <c r="X142" i="23" s="1"/>
  <c r="BD42" i="44"/>
  <c r="BC42" i="44"/>
  <c r="T142" i="23" s="1"/>
  <c r="BB42" i="44"/>
  <c r="BA42" i="44"/>
  <c r="P142" i="23" s="1"/>
  <c r="AX42" i="44"/>
  <c r="AW42" i="44"/>
  <c r="AV42" i="44"/>
  <c r="AT42" i="44"/>
  <c r="AS42" i="44"/>
  <c r="AR42" i="44"/>
  <c r="AP42" i="44"/>
  <c r="Q142" i="23" s="1"/>
  <c r="AO42" i="44"/>
  <c r="AN42" i="44"/>
  <c r="AL42" i="44"/>
  <c r="D144" i="1" s="1"/>
  <c r="AK42" i="44"/>
  <c r="C144" i="1" s="1"/>
  <c r="AJ42" i="44"/>
  <c r="B144" i="1" s="1"/>
  <c r="AI42" i="44"/>
  <c r="G142" i="23" s="1"/>
  <c r="AH42" i="44"/>
  <c r="K142" i="23" s="1"/>
  <c r="AG42" i="44"/>
  <c r="G144" i="1" s="1"/>
  <c r="AF42" i="44"/>
  <c r="AE42" i="44"/>
  <c r="AD42" i="44"/>
  <c r="A144" i="1" s="1"/>
  <c r="BF39" i="44"/>
  <c r="Y138" i="23" s="1"/>
  <c r="BE39" i="44"/>
  <c r="X138" i="23" s="1"/>
  <c r="BD39" i="44"/>
  <c r="U138" i="23" s="1"/>
  <c r="BC39" i="44"/>
  <c r="T138" i="23" s="1"/>
  <c r="BB39" i="44"/>
  <c r="Q138" i="23" s="1"/>
  <c r="BA39" i="44"/>
  <c r="P138" i="23" s="1"/>
  <c r="AX39" i="44"/>
  <c r="AW39" i="44"/>
  <c r="AV39" i="44"/>
  <c r="AT39" i="44"/>
  <c r="AS39" i="44"/>
  <c r="AR39" i="44"/>
  <c r="AP39" i="44"/>
  <c r="AO39" i="44"/>
  <c r="AN39" i="44"/>
  <c r="AL39" i="44"/>
  <c r="AK39" i="44"/>
  <c r="C83" i="1" s="1"/>
  <c r="AJ39" i="44"/>
  <c r="B83" i="1" s="1"/>
  <c r="AI39" i="44"/>
  <c r="G138" i="23" s="1"/>
  <c r="AH39" i="44"/>
  <c r="K138" i="23" s="1"/>
  <c r="AG39" i="44"/>
  <c r="AF39" i="44"/>
  <c r="AE39" i="44"/>
  <c r="L83" i="1" s="1"/>
  <c r="AD39" i="44"/>
  <c r="A83" i="1" s="1"/>
  <c r="BF38" i="44"/>
  <c r="Y137" i="23" s="1"/>
  <c r="BE38" i="44"/>
  <c r="X137" i="23" s="1"/>
  <c r="BD38" i="44"/>
  <c r="U137" i="23" s="1"/>
  <c r="BC38" i="44"/>
  <c r="T137" i="23" s="1"/>
  <c r="BB38" i="44"/>
  <c r="Q137" i="23" s="1"/>
  <c r="BA38" i="44"/>
  <c r="P137" i="23" s="1"/>
  <c r="AX38" i="44"/>
  <c r="AW38" i="44"/>
  <c r="AV38" i="44"/>
  <c r="AT38" i="44"/>
  <c r="AS38" i="44"/>
  <c r="AR38" i="44"/>
  <c r="AP38" i="44"/>
  <c r="AO38" i="44"/>
  <c r="AN38" i="44"/>
  <c r="AL38" i="44"/>
  <c r="AK38" i="44"/>
  <c r="C82" i="1" s="1"/>
  <c r="AJ38" i="44"/>
  <c r="B82" i="1" s="1"/>
  <c r="AI38" i="44"/>
  <c r="G137" i="23" s="1"/>
  <c r="AH38" i="44"/>
  <c r="K137" i="23" s="1"/>
  <c r="AG38" i="44"/>
  <c r="AF38" i="44"/>
  <c r="AE38" i="44"/>
  <c r="L82" i="1" s="1"/>
  <c r="AD38" i="44"/>
  <c r="A82" i="1" s="1"/>
  <c r="BF37" i="44"/>
  <c r="Y136" i="23" s="1"/>
  <c r="BE37" i="44"/>
  <c r="X136" i="23" s="1"/>
  <c r="BD37" i="44"/>
  <c r="U136" i="23" s="1"/>
  <c r="BC37" i="44"/>
  <c r="T136" i="23" s="1"/>
  <c r="BB37" i="44"/>
  <c r="Q136" i="23" s="1"/>
  <c r="BA37" i="44"/>
  <c r="P136" i="23" s="1"/>
  <c r="AX37" i="44"/>
  <c r="AW37" i="44"/>
  <c r="AV37" i="44"/>
  <c r="AT37" i="44"/>
  <c r="AS37" i="44"/>
  <c r="AR37" i="44"/>
  <c r="AP37" i="44"/>
  <c r="AO37" i="44"/>
  <c r="AN37" i="44"/>
  <c r="AL37" i="44"/>
  <c r="AK37" i="44"/>
  <c r="C81" i="1" s="1"/>
  <c r="AJ37" i="44"/>
  <c r="B81" i="1" s="1"/>
  <c r="AI37" i="44"/>
  <c r="G136" i="23" s="1"/>
  <c r="AH37" i="44"/>
  <c r="K136" i="23" s="1"/>
  <c r="AG37" i="44"/>
  <c r="AF37" i="44"/>
  <c r="AE37" i="44"/>
  <c r="AD37" i="44"/>
  <c r="A81" i="1" s="1"/>
  <c r="BF36" i="44"/>
  <c r="Y135" i="23" s="1"/>
  <c r="BE36" i="44"/>
  <c r="X135" i="23" s="1"/>
  <c r="BD36" i="44"/>
  <c r="U135" i="23" s="1"/>
  <c r="BC36" i="44"/>
  <c r="T135" i="23" s="1"/>
  <c r="BB36" i="44"/>
  <c r="Q135" i="23" s="1"/>
  <c r="BA36" i="44"/>
  <c r="P135" i="23" s="1"/>
  <c r="AX36" i="44"/>
  <c r="AW36" i="44"/>
  <c r="AV36" i="44"/>
  <c r="AT36" i="44"/>
  <c r="AS36" i="44"/>
  <c r="AR36" i="44"/>
  <c r="AP36" i="44"/>
  <c r="AO36" i="44"/>
  <c r="AN36" i="44"/>
  <c r="AL36" i="44"/>
  <c r="D80" i="1" s="1"/>
  <c r="AK36" i="44"/>
  <c r="C80" i="1" s="1"/>
  <c r="AJ36" i="44"/>
  <c r="B80" i="1" s="1"/>
  <c r="AI36" i="44"/>
  <c r="G135" i="23" s="1"/>
  <c r="AH36" i="44"/>
  <c r="K135" i="23" s="1"/>
  <c r="AG36" i="44"/>
  <c r="AF36" i="44"/>
  <c r="AE36" i="44"/>
  <c r="AD36" i="44"/>
  <c r="A80" i="1" s="1"/>
  <c r="BF35" i="44"/>
  <c r="Y134" i="23" s="1"/>
  <c r="BE35" i="44"/>
  <c r="X134" i="23" s="1"/>
  <c r="BD35" i="44"/>
  <c r="U134" i="23" s="1"/>
  <c r="BC35" i="44"/>
  <c r="T134" i="23" s="1"/>
  <c r="BB35" i="44"/>
  <c r="Q134" i="23" s="1"/>
  <c r="BA35" i="44"/>
  <c r="P134" i="23" s="1"/>
  <c r="AX35" i="44"/>
  <c r="AW35" i="44"/>
  <c r="AV35" i="44"/>
  <c r="AT35" i="44"/>
  <c r="AS35" i="44"/>
  <c r="AR35" i="44"/>
  <c r="AP35" i="44"/>
  <c r="AO35" i="44"/>
  <c r="AN35" i="44"/>
  <c r="AL35" i="44"/>
  <c r="AK35" i="44"/>
  <c r="C79" i="1" s="1"/>
  <c r="AJ35" i="44"/>
  <c r="B79" i="1" s="1"/>
  <c r="AI35" i="44"/>
  <c r="G134" i="23" s="1"/>
  <c r="AH35" i="44"/>
  <c r="K134" i="23" s="1"/>
  <c r="AG35" i="44"/>
  <c r="AF35" i="44"/>
  <c r="AE35" i="44"/>
  <c r="AD35" i="44"/>
  <c r="A79" i="1" s="1"/>
  <c r="BF34" i="44"/>
  <c r="Y133" i="23" s="1"/>
  <c r="BE34" i="44"/>
  <c r="X133" i="23" s="1"/>
  <c r="BD34" i="44"/>
  <c r="U133" i="23" s="1"/>
  <c r="BC34" i="44"/>
  <c r="T133" i="23" s="1"/>
  <c r="BB34" i="44"/>
  <c r="Q133" i="23" s="1"/>
  <c r="BA34" i="44"/>
  <c r="P133" i="23" s="1"/>
  <c r="AX34" i="44"/>
  <c r="AW34" i="44"/>
  <c r="AV34" i="44"/>
  <c r="AT34" i="44"/>
  <c r="AS34" i="44"/>
  <c r="AR34" i="44"/>
  <c r="AP34" i="44"/>
  <c r="AO34" i="44"/>
  <c r="AN34" i="44"/>
  <c r="AL34" i="44"/>
  <c r="AK34" i="44"/>
  <c r="C78" i="1" s="1"/>
  <c r="AJ34" i="44"/>
  <c r="B78" i="1" s="1"/>
  <c r="AI34" i="44"/>
  <c r="G133" i="23" s="1"/>
  <c r="AH34" i="44"/>
  <c r="K133" i="23" s="1"/>
  <c r="AG34" i="44"/>
  <c r="AF34" i="44"/>
  <c r="AE34" i="44"/>
  <c r="L78" i="1" s="1"/>
  <c r="AD34" i="44"/>
  <c r="A78" i="1" s="1"/>
  <c r="BF33" i="44"/>
  <c r="Y132" i="23" s="1"/>
  <c r="BE33" i="44"/>
  <c r="X132" i="23" s="1"/>
  <c r="BD33" i="44"/>
  <c r="U132" i="23" s="1"/>
  <c r="BC33" i="44"/>
  <c r="T132" i="23" s="1"/>
  <c r="BB33" i="44"/>
  <c r="Q132" i="23" s="1"/>
  <c r="BA33" i="44"/>
  <c r="P132" i="23" s="1"/>
  <c r="AX33" i="44"/>
  <c r="AW33" i="44"/>
  <c r="AV33" i="44"/>
  <c r="AT33" i="44"/>
  <c r="AS33" i="44"/>
  <c r="AR33" i="44"/>
  <c r="AP33" i="44"/>
  <c r="AO33" i="44"/>
  <c r="AN33" i="44"/>
  <c r="AL33" i="44"/>
  <c r="AK33" i="44"/>
  <c r="C77" i="1" s="1"/>
  <c r="AJ33" i="44"/>
  <c r="B77" i="1" s="1"/>
  <c r="AI33" i="44"/>
  <c r="G132" i="23" s="1"/>
  <c r="AH33" i="44"/>
  <c r="K132" i="23" s="1"/>
  <c r="AG33" i="44"/>
  <c r="F132" i="23" s="1"/>
  <c r="AF33" i="44"/>
  <c r="E77" i="1" s="1"/>
  <c r="AE33" i="44"/>
  <c r="AD33" i="44"/>
  <c r="A77" i="1" s="1"/>
  <c r="BF32" i="44"/>
  <c r="Y131" i="23" s="1"/>
  <c r="BE32" i="44"/>
  <c r="X131" i="23" s="1"/>
  <c r="BD32" i="44"/>
  <c r="U131" i="23" s="1"/>
  <c r="BC32" i="44"/>
  <c r="T131" i="23" s="1"/>
  <c r="BB32" i="44"/>
  <c r="Q131" i="23" s="1"/>
  <c r="BA32" i="44"/>
  <c r="P131" i="23" s="1"/>
  <c r="AX32" i="44"/>
  <c r="AW32" i="44"/>
  <c r="AV32" i="44"/>
  <c r="AT32" i="44"/>
  <c r="AS32" i="44"/>
  <c r="AR32" i="44"/>
  <c r="AP32" i="44"/>
  <c r="AO32" i="44"/>
  <c r="AN32" i="44"/>
  <c r="AL32" i="44"/>
  <c r="AK32" i="44"/>
  <c r="C76" i="1" s="1"/>
  <c r="AJ32" i="44"/>
  <c r="B76" i="1" s="1"/>
  <c r="AI32" i="44"/>
  <c r="G131" i="23" s="1"/>
  <c r="AH32" i="44"/>
  <c r="K131" i="23" s="1"/>
  <c r="AG32" i="44"/>
  <c r="AF32" i="44"/>
  <c r="AE32" i="44"/>
  <c r="AD32" i="44"/>
  <c r="A76" i="1" s="1"/>
  <c r="BF31" i="44"/>
  <c r="Y130" i="23" s="1"/>
  <c r="BE31" i="44"/>
  <c r="X130" i="23" s="1"/>
  <c r="BD31" i="44"/>
  <c r="U130" i="23" s="1"/>
  <c r="BC31" i="44"/>
  <c r="T130" i="23" s="1"/>
  <c r="BB31" i="44"/>
  <c r="Q130" i="23" s="1"/>
  <c r="BA31" i="44"/>
  <c r="P130" i="23" s="1"/>
  <c r="AX31" i="44"/>
  <c r="AW31" i="44"/>
  <c r="AV31" i="44"/>
  <c r="AT31" i="44"/>
  <c r="AS31" i="44"/>
  <c r="AR31" i="44"/>
  <c r="AP31" i="44"/>
  <c r="AO31" i="44"/>
  <c r="AN31" i="44"/>
  <c r="AL31" i="44"/>
  <c r="AK31" i="44"/>
  <c r="C75" i="1" s="1"/>
  <c r="AJ31" i="44"/>
  <c r="B75" i="1" s="1"/>
  <c r="AI31" i="44"/>
  <c r="G130" i="23" s="1"/>
  <c r="AH31" i="44"/>
  <c r="K130" i="23" s="1"/>
  <c r="AG31" i="44"/>
  <c r="AF31" i="44"/>
  <c r="AE31" i="44"/>
  <c r="AD31" i="44"/>
  <c r="A75" i="1" s="1"/>
  <c r="BF30" i="44"/>
  <c r="Y129" i="23" s="1"/>
  <c r="BE30" i="44"/>
  <c r="X129" i="23" s="1"/>
  <c r="BD30" i="44"/>
  <c r="U129" i="23" s="1"/>
  <c r="BC30" i="44"/>
  <c r="T129" i="23" s="1"/>
  <c r="BB30" i="44"/>
  <c r="Q129" i="23" s="1"/>
  <c r="BA30" i="44"/>
  <c r="P129" i="23" s="1"/>
  <c r="AX30" i="44"/>
  <c r="AW30" i="44"/>
  <c r="AV30" i="44"/>
  <c r="AT30" i="44"/>
  <c r="AS30" i="44"/>
  <c r="AR30" i="44"/>
  <c r="AP30" i="44"/>
  <c r="AO30" i="44"/>
  <c r="AN30" i="44"/>
  <c r="AL30" i="44"/>
  <c r="AK30" i="44"/>
  <c r="C74" i="1" s="1"/>
  <c r="AJ30" i="44"/>
  <c r="B74" i="1" s="1"/>
  <c r="AI30" i="44"/>
  <c r="G129" i="23" s="1"/>
  <c r="AH30" i="44"/>
  <c r="K129" i="23" s="1"/>
  <c r="AG30" i="44"/>
  <c r="AF30" i="44"/>
  <c r="AE30" i="44"/>
  <c r="L74" i="1" s="1"/>
  <c r="AD30" i="44"/>
  <c r="A74" i="1" s="1"/>
  <c r="BF29" i="44"/>
  <c r="Y128" i="23" s="1"/>
  <c r="BE29" i="44"/>
  <c r="X128" i="23" s="1"/>
  <c r="BD29" i="44"/>
  <c r="U128" i="23" s="1"/>
  <c r="BC29" i="44"/>
  <c r="T128" i="23" s="1"/>
  <c r="BB29" i="44"/>
  <c r="Q128" i="23" s="1"/>
  <c r="BA29" i="44"/>
  <c r="P128" i="23" s="1"/>
  <c r="AX29" i="44"/>
  <c r="AW29" i="44"/>
  <c r="AV29" i="44"/>
  <c r="AT29" i="44"/>
  <c r="AS29" i="44"/>
  <c r="AR29" i="44"/>
  <c r="AP29" i="44"/>
  <c r="AO29" i="44"/>
  <c r="AN29" i="44"/>
  <c r="AL29" i="44"/>
  <c r="AK29" i="44"/>
  <c r="C73" i="1" s="1"/>
  <c r="AJ29" i="44"/>
  <c r="B73" i="1" s="1"/>
  <c r="AI29" i="44"/>
  <c r="G128" i="23" s="1"/>
  <c r="AH29" i="44"/>
  <c r="K128" i="23" s="1"/>
  <c r="AG29" i="44"/>
  <c r="F128" i="23" s="1"/>
  <c r="AF29" i="44"/>
  <c r="AE29" i="44"/>
  <c r="AD29" i="44"/>
  <c r="A73" i="1" s="1"/>
  <c r="BF28" i="44"/>
  <c r="Y127" i="23" s="1"/>
  <c r="BE28" i="44"/>
  <c r="X127" i="23" s="1"/>
  <c r="BD28" i="44"/>
  <c r="U127" i="23" s="1"/>
  <c r="BC28" i="44"/>
  <c r="T127" i="23" s="1"/>
  <c r="BB28" i="44"/>
  <c r="Q127" i="23" s="1"/>
  <c r="BA28" i="44"/>
  <c r="P127" i="23" s="1"/>
  <c r="AX28" i="44"/>
  <c r="AW28" i="44"/>
  <c r="AV28" i="44"/>
  <c r="AT28" i="44"/>
  <c r="AS28" i="44"/>
  <c r="AR28" i="44"/>
  <c r="AP28" i="44"/>
  <c r="AO28" i="44"/>
  <c r="AN28" i="44"/>
  <c r="AL28" i="44"/>
  <c r="D72" i="1" s="1"/>
  <c r="AK28" i="44"/>
  <c r="C72" i="1" s="1"/>
  <c r="AJ28" i="44"/>
  <c r="B72" i="1" s="1"/>
  <c r="AI28" i="44"/>
  <c r="G127" i="23" s="1"/>
  <c r="AH28" i="44"/>
  <c r="K127" i="23" s="1"/>
  <c r="AG28" i="44"/>
  <c r="AF28" i="44"/>
  <c r="AE28" i="44"/>
  <c r="AD28" i="44"/>
  <c r="A72" i="1" s="1"/>
  <c r="BF27" i="44"/>
  <c r="Y126" i="23" s="1"/>
  <c r="BE27" i="44"/>
  <c r="X126" i="23" s="1"/>
  <c r="BD27" i="44"/>
  <c r="U126" i="23" s="1"/>
  <c r="BC27" i="44"/>
  <c r="T126" i="23" s="1"/>
  <c r="BB27" i="44"/>
  <c r="Q126" i="23" s="1"/>
  <c r="BA27" i="44"/>
  <c r="P126" i="23" s="1"/>
  <c r="AX27" i="44"/>
  <c r="AW27" i="44"/>
  <c r="AV27" i="44"/>
  <c r="AT27" i="44"/>
  <c r="AS27" i="44"/>
  <c r="AR27" i="44"/>
  <c r="AP27" i="44"/>
  <c r="AO27" i="44"/>
  <c r="AN27" i="44"/>
  <c r="AL27" i="44"/>
  <c r="AK27" i="44"/>
  <c r="C71" i="1" s="1"/>
  <c r="AJ27" i="44"/>
  <c r="B71" i="1" s="1"/>
  <c r="AI27" i="44"/>
  <c r="G126" i="23" s="1"/>
  <c r="AH27" i="44"/>
  <c r="K126" i="23" s="1"/>
  <c r="AG27" i="44"/>
  <c r="AF27" i="44"/>
  <c r="E71" i="1" s="1"/>
  <c r="AE27" i="44"/>
  <c r="AD27" i="44"/>
  <c r="A71" i="1" s="1"/>
  <c r="BF26" i="44"/>
  <c r="Y125" i="23" s="1"/>
  <c r="BE26" i="44"/>
  <c r="X125" i="23" s="1"/>
  <c r="BD26" i="44"/>
  <c r="U125" i="23" s="1"/>
  <c r="BC26" i="44"/>
  <c r="T125" i="23" s="1"/>
  <c r="BB26" i="44"/>
  <c r="Q125" i="23" s="1"/>
  <c r="BA26" i="44"/>
  <c r="P125" i="23" s="1"/>
  <c r="AX26" i="44"/>
  <c r="AW26" i="44"/>
  <c r="AV26" i="44"/>
  <c r="AT26" i="44"/>
  <c r="AS26" i="44"/>
  <c r="AR26" i="44"/>
  <c r="AP26" i="44"/>
  <c r="AO26" i="44"/>
  <c r="AN26" i="44"/>
  <c r="AL26" i="44"/>
  <c r="AK26" i="44"/>
  <c r="C70" i="1" s="1"/>
  <c r="AJ26" i="44"/>
  <c r="B70" i="1" s="1"/>
  <c r="AI26" i="44"/>
  <c r="G125" i="23" s="1"/>
  <c r="AH26" i="44"/>
  <c r="K125" i="23" s="1"/>
  <c r="AG26" i="44"/>
  <c r="AF26" i="44"/>
  <c r="AE26" i="44"/>
  <c r="L70" i="1" s="1"/>
  <c r="AD26" i="44"/>
  <c r="A70" i="1" s="1"/>
  <c r="BF25" i="44"/>
  <c r="Y124" i="23" s="1"/>
  <c r="BE25" i="44"/>
  <c r="X124" i="23" s="1"/>
  <c r="BD25" i="44"/>
  <c r="U124" i="23" s="1"/>
  <c r="BC25" i="44"/>
  <c r="T124" i="23" s="1"/>
  <c r="BB25" i="44"/>
  <c r="Q124" i="23" s="1"/>
  <c r="BA25" i="44"/>
  <c r="P124" i="23" s="1"/>
  <c r="AX25" i="44"/>
  <c r="AW25" i="44"/>
  <c r="AV25" i="44"/>
  <c r="AT25" i="44"/>
  <c r="AS25" i="44"/>
  <c r="AR25" i="44"/>
  <c r="AP25" i="44"/>
  <c r="AO25" i="44"/>
  <c r="AN25" i="44"/>
  <c r="AL25" i="44"/>
  <c r="AK25" i="44"/>
  <c r="C69" i="1" s="1"/>
  <c r="AJ25" i="44"/>
  <c r="B69" i="1" s="1"/>
  <c r="AI25" i="44"/>
  <c r="G124" i="23" s="1"/>
  <c r="AH25" i="44"/>
  <c r="K124" i="23" s="1"/>
  <c r="AG25" i="44"/>
  <c r="AF25" i="44"/>
  <c r="AE25" i="44"/>
  <c r="AD25" i="44"/>
  <c r="A69" i="1" s="1"/>
  <c r="BF24" i="44"/>
  <c r="Y123" i="23" s="1"/>
  <c r="BE24" i="44"/>
  <c r="X123" i="23" s="1"/>
  <c r="BD24" i="44"/>
  <c r="U123" i="23" s="1"/>
  <c r="BC24" i="44"/>
  <c r="T123" i="23" s="1"/>
  <c r="BB24" i="44"/>
  <c r="Q123" i="23" s="1"/>
  <c r="BA24" i="44"/>
  <c r="P123" i="23" s="1"/>
  <c r="AX24" i="44"/>
  <c r="AW24" i="44"/>
  <c r="AV24" i="44"/>
  <c r="AT24" i="44"/>
  <c r="AS24" i="44"/>
  <c r="AR24" i="44"/>
  <c r="AP24" i="44"/>
  <c r="AO24" i="44"/>
  <c r="AN24" i="44"/>
  <c r="AL24" i="44"/>
  <c r="AK24" i="44"/>
  <c r="C68" i="1" s="1"/>
  <c r="AJ24" i="44"/>
  <c r="B68" i="1" s="1"/>
  <c r="AI24" i="44"/>
  <c r="G123" i="23" s="1"/>
  <c r="AH24" i="44"/>
  <c r="K123" i="23" s="1"/>
  <c r="AG24" i="44"/>
  <c r="AF24" i="44"/>
  <c r="AE24" i="44"/>
  <c r="AD24" i="44"/>
  <c r="A68" i="1" s="1"/>
  <c r="BF23" i="44"/>
  <c r="Y122" i="23" s="1"/>
  <c r="BE23" i="44"/>
  <c r="X122" i="23" s="1"/>
  <c r="BD23" i="44"/>
  <c r="U122" i="23" s="1"/>
  <c r="BC23" i="44"/>
  <c r="T122" i="23" s="1"/>
  <c r="BB23" i="44"/>
  <c r="Q122" i="23" s="1"/>
  <c r="BA23" i="44"/>
  <c r="P122" i="23" s="1"/>
  <c r="AX23" i="44"/>
  <c r="AW23" i="44"/>
  <c r="AV23" i="44"/>
  <c r="AT23" i="44"/>
  <c r="AS23" i="44"/>
  <c r="AR23" i="44"/>
  <c r="AP23" i="44"/>
  <c r="AO23" i="44"/>
  <c r="AN23" i="44"/>
  <c r="AL23" i="44"/>
  <c r="AK23" i="44"/>
  <c r="C67" i="1" s="1"/>
  <c r="AJ23" i="44"/>
  <c r="B67" i="1" s="1"/>
  <c r="AI23" i="44"/>
  <c r="G122" i="23" s="1"/>
  <c r="AH23" i="44"/>
  <c r="K122" i="23" s="1"/>
  <c r="AG23" i="44"/>
  <c r="AF23" i="44"/>
  <c r="AE23" i="44"/>
  <c r="AD23" i="44"/>
  <c r="A67" i="1" s="1"/>
  <c r="BF22" i="44"/>
  <c r="Y121" i="23" s="1"/>
  <c r="BE22" i="44"/>
  <c r="X121" i="23" s="1"/>
  <c r="BD22" i="44"/>
  <c r="U121" i="23" s="1"/>
  <c r="BC22" i="44"/>
  <c r="T121" i="23" s="1"/>
  <c r="BB22" i="44"/>
  <c r="Q121" i="23" s="1"/>
  <c r="BA22" i="44"/>
  <c r="P121" i="23" s="1"/>
  <c r="AX22" i="44"/>
  <c r="AW22" i="44"/>
  <c r="AV22" i="44"/>
  <c r="AT22" i="44"/>
  <c r="AS22" i="44"/>
  <c r="AR22" i="44"/>
  <c r="AP22" i="44"/>
  <c r="AO22" i="44"/>
  <c r="AN22" i="44"/>
  <c r="AL22" i="44"/>
  <c r="D66" i="1" s="1"/>
  <c r="AK22" i="44"/>
  <c r="C66" i="1" s="1"/>
  <c r="AJ22" i="44"/>
  <c r="B66" i="1" s="1"/>
  <c r="AI22" i="44"/>
  <c r="G121" i="23" s="1"/>
  <c r="AH22" i="44"/>
  <c r="K121" i="23" s="1"/>
  <c r="AG22" i="44"/>
  <c r="G66" i="1" s="1"/>
  <c r="AF22" i="44"/>
  <c r="AE22" i="44"/>
  <c r="L66" i="1" s="1"/>
  <c r="AD22" i="44"/>
  <c r="A66" i="1" s="1"/>
  <c r="BF21" i="44"/>
  <c r="Y120" i="23" s="1"/>
  <c r="BE21" i="44"/>
  <c r="X120" i="23" s="1"/>
  <c r="BD21" i="44"/>
  <c r="U120" i="23" s="1"/>
  <c r="BC21" i="44"/>
  <c r="T120" i="23" s="1"/>
  <c r="BB21" i="44"/>
  <c r="Q120" i="23" s="1"/>
  <c r="BA21" i="44"/>
  <c r="P120" i="23" s="1"/>
  <c r="AX21" i="44"/>
  <c r="AW21" i="44"/>
  <c r="AV21" i="44"/>
  <c r="AT21" i="44"/>
  <c r="AS21" i="44"/>
  <c r="AR21" i="44"/>
  <c r="AP21" i="44"/>
  <c r="AO21" i="44"/>
  <c r="AN21" i="44"/>
  <c r="AL21" i="44"/>
  <c r="AK21" i="44"/>
  <c r="C65" i="1" s="1"/>
  <c r="AJ21" i="44"/>
  <c r="B65" i="1" s="1"/>
  <c r="AI21" i="44"/>
  <c r="G120" i="23" s="1"/>
  <c r="AH21" i="44"/>
  <c r="K120" i="23" s="1"/>
  <c r="AG21" i="44"/>
  <c r="AF21" i="44"/>
  <c r="AE21" i="44"/>
  <c r="AD21" i="44"/>
  <c r="A65" i="1" s="1"/>
  <c r="BF20" i="44"/>
  <c r="Y119" i="23" s="1"/>
  <c r="BE20" i="44"/>
  <c r="X119" i="23" s="1"/>
  <c r="BD20" i="44"/>
  <c r="U119" i="23" s="1"/>
  <c r="BC20" i="44"/>
  <c r="T119" i="23" s="1"/>
  <c r="BB20" i="44"/>
  <c r="Q119" i="23" s="1"/>
  <c r="BA20" i="44"/>
  <c r="P119" i="23" s="1"/>
  <c r="AX20" i="44"/>
  <c r="AW20" i="44"/>
  <c r="AV20" i="44"/>
  <c r="AT20" i="44"/>
  <c r="AS20" i="44"/>
  <c r="AR20" i="44"/>
  <c r="AP20" i="44"/>
  <c r="AO20" i="44"/>
  <c r="AN20" i="44"/>
  <c r="AL20" i="44"/>
  <c r="D64" i="1" s="1"/>
  <c r="AK20" i="44"/>
  <c r="C64" i="1" s="1"/>
  <c r="AJ20" i="44"/>
  <c r="B64" i="1" s="1"/>
  <c r="AI20" i="44"/>
  <c r="G119" i="23" s="1"/>
  <c r="AH20" i="44"/>
  <c r="K119" i="23" s="1"/>
  <c r="AG20" i="44"/>
  <c r="AF20" i="44"/>
  <c r="AE20" i="44"/>
  <c r="AD20" i="44"/>
  <c r="A64" i="1" s="1"/>
  <c r="BF19" i="44"/>
  <c r="Y118" i="23" s="1"/>
  <c r="BE19" i="44"/>
  <c r="X118" i="23" s="1"/>
  <c r="BD19" i="44"/>
  <c r="U118" i="23" s="1"/>
  <c r="BC19" i="44"/>
  <c r="T118" i="23" s="1"/>
  <c r="BB19" i="44"/>
  <c r="Q118" i="23" s="1"/>
  <c r="BA19" i="44"/>
  <c r="P118" i="23" s="1"/>
  <c r="AX19" i="44"/>
  <c r="AW19" i="44"/>
  <c r="AV19" i="44"/>
  <c r="AT19" i="44"/>
  <c r="AS19" i="44"/>
  <c r="AR19" i="44"/>
  <c r="AP19" i="44"/>
  <c r="AO19" i="44"/>
  <c r="AN19" i="44"/>
  <c r="AL19" i="44"/>
  <c r="AK19" i="44"/>
  <c r="C63" i="1" s="1"/>
  <c r="AJ19" i="44"/>
  <c r="B63" i="1" s="1"/>
  <c r="AI19" i="44"/>
  <c r="G118" i="23" s="1"/>
  <c r="AH19" i="44"/>
  <c r="K118" i="23" s="1"/>
  <c r="AG19" i="44"/>
  <c r="AF19" i="44"/>
  <c r="E63" i="1" s="1"/>
  <c r="AE19" i="44"/>
  <c r="L63" i="1" s="1"/>
  <c r="AD19" i="44"/>
  <c r="A63" i="1" s="1"/>
  <c r="BF18" i="44"/>
  <c r="Y117" i="23" s="1"/>
  <c r="BE18" i="44"/>
  <c r="X117" i="23" s="1"/>
  <c r="BD18" i="44"/>
  <c r="U117" i="23" s="1"/>
  <c r="BC18" i="44"/>
  <c r="T117" i="23" s="1"/>
  <c r="BB18" i="44"/>
  <c r="Q117" i="23" s="1"/>
  <c r="BA18" i="44"/>
  <c r="P117" i="23" s="1"/>
  <c r="AX18" i="44"/>
  <c r="AW18" i="44"/>
  <c r="AV18" i="44"/>
  <c r="AT18" i="44"/>
  <c r="AS18" i="44"/>
  <c r="AR18" i="44"/>
  <c r="AP18" i="44"/>
  <c r="AO18" i="44"/>
  <c r="AN18" i="44"/>
  <c r="AL18" i="44"/>
  <c r="D62" i="1" s="1"/>
  <c r="AK18" i="44"/>
  <c r="C62" i="1" s="1"/>
  <c r="AJ18" i="44"/>
  <c r="B62" i="1" s="1"/>
  <c r="AI18" i="44"/>
  <c r="G117" i="23" s="1"/>
  <c r="AH18" i="44"/>
  <c r="K117" i="23" s="1"/>
  <c r="AG18" i="44"/>
  <c r="AF18" i="44"/>
  <c r="AE18" i="44"/>
  <c r="L62" i="1" s="1"/>
  <c r="AD18" i="44"/>
  <c r="A62" i="1" s="1"/>
  <c r="BF17" i="44"/>
  <c r="Y116" i="23" s="1"/>
  <c r="BE17" i="44"/>
  <c r="X116" i="23" s="1"/>
  <c r="BD17" i="44"/>
  <c r="U116" i="23" s="1"/>
  <c r="BC17" i="44"/>
  <c r="T116" i="23" s="1"/>
  <c r="BB17" i="44"/>
  <c r="Q116" i="23" s="1"/>
  <c r="BA17" i="44"/>
  <c r="P116" i="23" s="1"/>
  <c r="AX17" i="44"/>
  <c r="AW17" i="44"/>
  <c r="AV17" i="44"/>
  <c r="AT17" i="44"/>
  <c r="AS17" i="44"/>
  <c r="AR17" i="44"/>
  <c r="AP17" i="44"/>
  <c r="AO17" i="44"/>
  <c r="AN17" i="44"/>
  <c r="AL17" i="44"/>
  <c r="AK17" i="44"/>
  <c r="C61" i="1" s="1"/>
  <c r="AJ17" i="44"/>
  <c r="B61" i="1" s="1"/>
  <c r="AI17" i="44"/>
  <c r="G116" i="23" s="1"/>
  <c r="AH17" i="44"/>
  <c r="K116" i="23" s="1"/>
  <c r="AG17" i="44"/>
  <c r="F116" i="23" s="1"/>
  <c r="AF17" i="44"/>
  <c r="E61" i="1" s="1"/>
  <c r="AE17" i="44"/>
  <c r="AD17" i="44"/>
  <c r="A61" i="1" s="1"/>
  <c r="BF16" i="44"/>
  <c r="Y115" i="23" s="1"/>
  <c r="BE16" i="44"/>
  <c r="X115" i="23" s="1"/>
  <c r="BD16" i="44"/>
  <c r="U115" i="23" s="1"/>
  <c r="BC16" i="44"/>
  <c r="T115" i="23" s="1"/>
  <c r="BB16" i="44"/>
  <c r="Q115" i="23" s="1"/>
  <c r="BA16" i="44"/>
  <c r="P115" i="23" s="1"/>
  <c r="AX16" i="44"/>
  <c r="AW16" i="44"/>
  <c r="AV16" i="44"/>
  <c r="AT16" i="44"/>
  <c r="AS16" i="44"/>
  <c r="AR16" i="44"/>
  <c r="AP16" i="44"/>
  <c r="AO16" i="44"/>
  <c r="AN16" i="44"/>
  <c r="AL16" i="44"/>
  <c r="AK16" i="44"/>
  <c r="C60" i="1" s="1"/>
  <c r="AJ16" i="44"/>
  <c r="B60" i="1" s="1"/>
  <c r="AI16" i="44"/>
  <c r="G115" i="23" s="1"/>
  <c r="AH16" i="44"/>
  <c r="K115" i="23" s="1"/>
  <c r="AG16" i="44"/>
  <c r="G60" i="1" s="1"/>
  <c r="AF16" i="44"/>
  <c r="AE16" i="44"/>
  <c r="AD16" i="44"/>
  <c r="A60" i="1" s="1"/>
  <c r="BF15" i="44"/>
  <c r="Y114" i="23" s="1"/>
  <c r="BE15" i="44"/>
  <c r="X114" i="23" s="1"/>
  <c r="BD15" i="44"/>
  <c r="U114" i="23" s="1"/>
  <c r="BC15" i="44"/>
  <c r="T114" i="23" s="1"/>
  <c r="BB15" i="44"/>
  <c r="Q114" i="23" s="1"/>
  <c r="BA15" i="44"/>
  <c r="P114" i="23" s="1"/>
  <c r="AX15" i="44"/>
  <c r="AW15" i="44"/>
  <c r="AV15" i="44"/>
  <c r="AT15" i="44"/>
  <c r="AS15" i="44"/>
  <c r="AR15" i="44"/>
  <c r="AP15" i="44"/>
  <c r="AO15" i="44"/>
  <c r="AN15" i="44"/>
  <c r="AL15" i="44"/>
  <c r="AK15" i="44"/>
  <c r="C59" i="1" s="1"/>
  <c r="AJ15" i="44"/>
  <c r="B59" i="1" s="1"/>
  <c r="AI15" i="44"/>
  <c r="G114" i="23" s="1"/>
  <c r="AH15" i="44"/>
  <c r="K114" i="23" s="1"/>
  <c r="AG15" i="44"/>
  <c r="AF15" i="44"/>
  <c r="AE15" i="44"/>
  <c r="L59" i="1" s="1"/>
  <c r="AD15" i="44"/>
  <c r="A59" i="1" s="1"/>
  <c r="BI123" i="2"/>
  <c r="Y108" i="23" s="1"/>
  <c r="BH123" i="2"/>
  <c r="X108" i="23" s="1"/>
  <c r="BG123" i="2"/>
  <c r="U108" i="23" s="1"/>
  <c r="BF123" i="2"/>
  <c r="T108" i="23" s="1"/>
  <c r="BE123" i="2"/>
  <c r="Q108" i="23" s="1"/>
  <c r="BD123" i="2"/>
  <c r="P108" i="23" s="1"/>
  <c r="BA123" i="2"/>
  <c r="AZ123" i="2"/>
  <c r="AY123" i="2"/>
  <c r="AW123" i="2"/>
  <c r="AV123" i="2"/>
  <c r="AU123" i="2"/>
  <c r="AS123" i="2"/>
  <c r="AR123" i="2"/>
  <c r="AO123" i="2"/>
  <c r="AJ123" i="2"/>
  <c r="G138" i="1" s="1"/>
  <c r="AI123" i="2"/>
  <c r="E138" i="1" s="1"/>
  <c r="K123" i="2"/>
  <c r="AP123" i="2" s="1"/>
  <c r="J123" i="2"/>
  <c r="AN123" i="2" s="1"/>
  <c r="C138" i="1" s="1"/>
  <c r="I123" i="2"/>
  <c r="AK123" i="2" s="1"/>
  <c r="K108" i="23" s="1"/>
  <c r="H123" i="2"/>
  <c r="BI122" i="2"/>
  <c r="Y107" i="23" s="1"/>
  <c r="BH122" i="2"/>
  <c r="X107" i="23" s="1"/>
  <c r="BG122" i="2"/>
  <c r="U107" i="23" s="1"/>
  <c r="BF122" i="2"/>
  <c r="T107" i="23" s="1"/>
  <c r="BE122" i="2"/>
  <c r="Q107" i="23" s="1"/>
  <c r="BD122" i="2"/>
  <c r="P107" i="23" s="1"/>
  <c r="BA122" i="2"/>
  <c r="AZ122" i="2"/>
  <c r="AY122" i="2"/>
  <c r="AW122" i="2"/>
  <c r="AV122" i="2"/>
  <c r="AU122" i="2"/>
  <c r="AS122" i="2"/>
  <c r="AR122" i="2"/>
  <c r="AO122" i="2"/>
  <c r="AJ122" i="2"/>
  <c r="G137" i="1" s="1"/>
  <c r="AI122" i="2"/>
  <c r="E137" i="1" s="1"/>
  <c r="K122" i="2"/>
  <c r="AP122" i="2" s="1"/>
  <c r="J122" i="2"/>
  <c r="AN122" i="2" s="1"/>
  <c r="C137" i="1" s="1"/>
  <c r="I122" i="2"/>
  <c r="AK122" i="2" s="1"/>
  <c r="K107" i="23" s="1"/>
  <c r="H122" i="2"/>
  <c r="BI121" i="2"/>
  <c r="Y106" i="23" s="1"/>
  <c r="BH121" i="2"/>
  <c r="X106" i="23" s="1"/>
  <c r="BG121" i="2"/>
  <c r="U106" i="23" s="1"/>
  <c r="BF121" i="2"/>
  <c r="T106" i="23" s="1"/>
  <c r="BE121" i="2"/>
  <c r="Q106" i="23" s="1"/>
  <c r="BD121" i="2"/>
  <c r="P106" i="23" s="1"/>
  <c r="BA121" i="2"/>
  <c r="AZ121" i="2"/>
  <c r="AY121" i="2"/>
  <c r="AW121" i="2"/>
  <c r="AV121" i="2"/>
  <c r="AU121" i="2"/>
  <c r="AS121" i="2"/>
  <c r="AR121" i="2"/>
  <c r="AO121" i="2"/>
  <c r="AJ121" i="2"/>
  <c r="G136" i="1" s="1"/>
  <c r="AI121" i="2"/>
  <c r="E136" i="1" s="1"/>
  <c r="K121" i="2"/>
  <c r="AP121" i="2" s="1"/>
  <c r="J121" i="2"/>
  <c r="H106" i="23" s="1"/>
  <c r="I121" i="2"/>
  <c r="AK121" i="2" s="1"/>
  <c r="K106" i="23" s="1"/>
  <c r="H121" i="2"/>
  <c r="BI120" i="2"/>
  <c r="Y105" i="23" s="1"/>
  <c r="BH120" i="2"/>
  <c r="X105" i="23" s="1"/>
  <c r="BG120" i="2"/>
  <c r="U105" i="23" s="1"/>
  <c r="BF120" i="2"/>
  <c r="T105" i="23" s="1"/>
  <c r="BE120" i="2"/>
  <c r="Q105" i="23" s="1"/>
  <c r="BD120" i="2"/>
  <c r="P105" i="23" s="1"/>
  <c r="BA120" i="2"/>
  <c r="AZ120" i="2"/>
  <c r="AY120" i="2"/>
  <c r="AW120" i="2"/>
  <c r="AV120" i="2"/>
  <c r="AU120" i="2"/>
  <c r="AS120" i="2"/>
  <c r="AR120" i="2"/>
  <c r="AO120" i="2"/>
  <c r="AJ120" i="2"/>
  <c r="F105" i="23" s="1"/>
  <c r="AI120" i="2"/>
  <c r="E135" i="1" s="1"/>
  <c r="K120" i="2"/>
  <c r="AP120" i="2" s="1"/>
  <c r="J120" i="2"/>
  <c r="H105" i="23" s="1"/>
  <c r="I120" i="2"/>
  <c r="AK120" i="2" s="1"/>
  <c r="K105" i="23" s="1"/>
  <c r="H120" i="2"/>
  <c r="BI119" i="2"/>
  <c r="Y104" i="23" s="1"/>
  <c r="BH119" i="2"/>
  <c r="X104" i="23" s="1"/>
  <c r="BG119" i="2"/>
  <c r="U104" i="23" s="1"/>
  <c r="BF119" i="2"/>
  <c r="T104" i="23" s="1"/>
  <c r="BE119" i="2"/>
  <c r="Q104" i="23" s="1"/>
  <c r="BD119" i="2"/>
  <c r="P104" i="23" s="1"/>
  <c r="BA119" i="2"/>
  <c r="AZ119" i="2"/>
  <c r="AY119" i="2"/>
  <c r="AW119" i="2"/>
  <c r="AV119" i="2"/>
  <c r="AU119" i="2"/>
  <c r="AS119" i="2"/>
  <c r="AR119" i="2"/>
  <c r="AO119" i="2"/>
  <c r="AJ119" i="2"/>
  <c r="G134" i="1" s="1"/>
  <c r="AI119" i="2"/>
  <c r="E134" i="1" s="1"/>
  <c r="K119" i="2"/>
  <c r="AP119" i="2" s="1"/>
  <c r="J119" i="2"/>
  <c r="AN119" i="2" s="1"/>
  <c r="C134" i="1" s="1"/>
  <c r="I119" i="2"/>
  <c r="AK119" i="2" s="1"/>
  <c r="K104" i="23" s="1"/>
  <c r="H119" i="2"/>
  <c r="BI118" i="2"/>
  <c r="Y103" i="23" s="1"/>
  <c r="BH118" i="2"/>
  <c r="X103" i="23" s="1"/>
  <c r="BG118" i="2"/>
  <c r="U103" i="23" s="1"/>
  <c r="BF118" i="2"/>
  <c r="T103" i="23" s="1"/>
  <c r="BE118" i="2"/>
  <c r="Q103" i="23" s="1"/>
  <c r="BD118" i="2"/>
  <c r="P103" i="23" s="1"/>
  <c r="BA118" i="2"/>
  <c r="AZ118" i="2"/>
  <c r="AY118" i="2"/>
  <c r="AW118" i="2"/>
  <c r="AV118" i="2"/>
  <c r="AU118" i="2"/>
  <c r="AS118" i="2"/>
  <c r="AR118" i="2"/>
  <c r="AO118" i="2"/>
  <c r="AJ118" i="2"/>
  <c r="G133" i="1" s="1"/>
  <c r="AI118" i="2"/>
  <c r="E133" i="1" s="1"/>
  <c r="K118" i="2"/>
  <c r="AP118" i="2" s="1"/>
  <c r="J118" i="2"/>
  <c r="AN118" i="2" s="1"/>
  <c r="C133" i="1" s="1"/>
  <c r="I118" i="2"/>
  <c r="AK118" i="2" s="1"/>
  <c r="K103" i="23" s="1"/>
  <c r="H118" i="2"/>
  <c r="BI117" i="2"/>
  <c r="Y102" i="23" s="1"/>
  <c r="BH117" i="2"/>
  <c r="X102" i="23" s="1"/>
  <c r="BG117" i="2"/>
  <c r="U102" i="23" s="1"/>
  <c r="BF117" i="2"/>
  <c r="T102" i="23" s="1"/>
  <c r="BE117" i="2"/>
  <c r="Q102" i="23" s="1"/>
  <c r="BD117" i="2"/>
  <c r="P102" i="23" s="1"/>
  <c r="BA117" i="2"/>
  <c r="AZ117" i="2"/>
  <c r="AY117" i="2"/>
  <c r="AW117" i="2"/>
  <c r="AV117" i="2"/>
  <c r="AU117" i="2"/>
  <c r="AS117" i="2"/>
  <c r="AR117" i="2"/>
  <c r="AO117" i="2"/>
  <c r="AJ117" i="2"/>
  <c r="G132" i="1" s="1"/>
  <c r="AI117" i="2"/>
  <c r="E132" i="1" s="1"/>
  <c r="K117" i="2"/>
  <c r="AP117" i="2" s="1"/>
  <c r="J117" i="2"/>
  <c r="AN117" i="2" s="1"/>
  <c r="C132" i="1" s="1"/>
  <c r="I117" i="2"/>
  <c r="AK117" i="2" s="1"/>
  <c r="K102" i="23" s="1"/>
  <c r="H117" i="2"/>
  <c r="BI116" i="2"/>
  <c r="Y101" i="23" s="1"/>
  <c r="BH116" i="2"/>
  <c r="X101" i="23" s="1"/>
  <c r="BG116" i="2"/>
  <c r="U101" i="23" s="1"/>
  <c r="BF116" i="2"/>
  <c r="T101" i="23" s="1"/>
  <c r="BE116" i="2"/>
  <c r="Q101" i="23" s="1"/>
  <c r="BD116" i="2"/>
  <c r="P101" i="23" s="1"/>
  <c r="BA116" i="2"/>
  <c r="AZ116" i="2"/>
  <c r="AY116" i="2"/>
  <c r="AW116" i="2"/>
  <c r="AV116" i="2"/>
  <c r="AU116" i="2"/>
  <c r="AS116" i="2"/>
  <c r="AR116" i="2"/>
  <c r="AO116" i="2"/>
  <c r="D131" i="1" s="1"/>
  <c r="AJ116" i="2"/>
  <c r="F101" i="23" s="1"/>
  <c r="AI116" i="2"/>
  <c r="E131" i="1" s="1"/>
  <c r="K116" i="2"/>
  <c r="AP116" i="2" s="1"/>
  <c r="J116" i="2"/>
  <c r="AN116" i="2" s="1"/>
  <c r="C131" i="1" s="1"/>
  <c r="I116" i="2"/>
  <c r="AK116" i="2" s="1"/>
  <c r="K101" i="23" s="1"/>
  <c r="H116" i="2"/>
  <c r="BI115" i="2"/>
  <c r="Y100" i="23" s="1"/>
  <c r="BH115" i="2"/>
  <c r="X100" i="23" s="1"/>
  <c r="BG115" i="2"/>
  <c r="U100" i="23" s="1"/>
  <c r="BF115" i="2"/>
  <c r="T100" i="23" s="1"/>
  <c r="BE115" i="2"/>
  <c r="Q100" i="23" s="1"/>
  <c r="BD115" i="2"/>
  <c r="P100" i="23" s="1"/>
  <c r="BA115" i="2"/>
  <c r="AZ115" i="2"/>
  <c r="AY115" i="2"/>
  <c r="AW115" i="2"/>
  <c r="AV115" i="2"/>
  <c r="AU115" i="2"/>
  <c r="AS115" i="2"/>
  <c r="AR115" i="2"/>
  <c r="AO115" i="2"/>
  <c r="AJ115" i="2"/>
  <c r="G130" i="1" s="1"/>
  <c r="AI115" i="2"/>
  <c r="E130" i="1" s="1"/>
  <c r="K115" i="2"/>
  <c r="AP115" i="2" s="1"/>
  <c r="J115" i="2"/>
  <c r="AN115" i="2" s="1"/>
  <c r="C130" i="1" s="1"/>
  <c r="I115" i="2"/>
  <c r="AK115" i="2" s="1"/>
  <c r="K100" i="23" s="1"/>
  <c r="H115" i="2"/>
  <c r="BI114" i="2"/>
  <c r="Y99" i="23" s="1"/>
  <c r="BH114" i="2"/>
  <c r="X99" i="23" s="1"/>
  <c r="BG114" i="2"/>
  <c r="U99" i="23" s="1"/>
  <c r="BF114" i="2"/>
  <c r="T99" i="23" s="1"/>
  <c r="BE114" i="2"/>
  <c r="Q99" i="23" s="1"/>
  <c r="BD114" i="2"/>
  <c r="P99" i="23" s="1"/>
  <c r="BA114" i="2"/>
  <c r="AZ114" i="2"/>
  <c r="AY114" i="2"/>
  <c r="AW114" i="2"/>
  <c r="AV114" i="2"/>
  <c r="AU114" i="2"/>
  <c r="AS114" i="2"/>
  <c r="AR114" i="2"/>
  <c r="AO114" i="2"/>
  <c r="AJ114" i="2"/>
  <c r="G129" i="1" s="1"/>
  <c r="AI114" i="2"/>
  <c r="E129" i="1" s="1"/>
  <c r="K114" i="2"/>
  <c r="AP114" i="2" s="1"/>
  <c r="J114" i="2"/>
  <c r="H99" i="23" s="1"/>
  <c r="I114" i="2"/>
  <c r="AK114" i="2" s="1"/>
  <c r="K99" i="23" s="1"/>
  <c r="H114" i="2"/>
  <c r="AL114" i="2" s="1"/>
  <c r="G99" i="23" s="1"/>
  <c r="BI113" i="2"/>
  <c r="Y98" i="23" s="1"/>
  <c r="BH113" i="2"/>
  <c r="X98" i="23" s="1"/>
  <c r="BG113" i="2"/>
  <c r="U98" i="23" s="1"/>
  <c r="BF113" i="2"/>
  <c r="T98" i="23" s="1"/>
  <c r="BE113" i="2"/>
  <c r="Q98" i="23" s="1"/>
  <c r="BD113" i="2"/>
  <c r="P98" i="23" s="1"/>
  <c r="BA113" i="2"/>
  <c r="AZ113" i="2"/>
  <c r="AY113" i="2"/>
  <c r="AW113" i="2"/>
  <c r="AV113" i="2"/>
  <c r="AU113" i="2"/>
  <c r="AS113" i="2"/>
  <c r="AR113" i="2"/>
  <c r="AO113" i="2"/>
  <c r="AJ113" i="2"/>
  <c r="G128" i="1" s="1"/>
  <c r="AI113" i="2"/>
  <c r="E128" i="1" s="1"/>
  <c r="K113" i="2"/>
  <c r="AP113" i="2" s="1"/>
  <c r="J113" i="2"/>
  <c r="H98" i="23" s="1"/>
  <c r="I113" i="2"/>
  <c r="AK113" i="2" s="1"/>
  <c r="K98" i="23" s="1"/>
  <c r="H113" i="2"/>
  <c r="AL113" i="2" s="1"/>
  <c r="G98" i="23" s="1"/>
  <c r="BI112" i="2"/>
  <c r="Y97" i="23" s="1"/>
  <c r="BH112" i="2"/>
  <c r="X97" i="23" s="1"/>
  <c r="BG112" i="2"/>
  <c r="U97" i="23" s="1"/>
  <c r="BF112" i="2"/>
  <c r="T97" i="23" s="1"/>
  <c r="BE112" i="2"/>
  <c r="Q97" i="23" s="1"/>
  <c r="BD112" i="2"/>
  <c r="P97" i="23" s="1"/>
  <c r="BA112" i="2"/>
  <c r="AZ112" i="2"/>
  <c r="AY112" i="2"/>
  <c r="AW112" i="2"/>
  <c r="AV112" i="2"/>
  <c r="AU112" i="2"/>
  <c r="AS112" i="2"/>
  <c r="AR112" i="2"/>
  <c r="AO112" i="2"/>
  <c r="AJ112" i="2"/>
  <c r="F97" i="23" s="1"/>
  <c r="AI112" i="2"/>
  <c r="E127" i="1" s="1"/>
  <c r="K112" i="2"/>
  <c r="AP112" i="2" s="1"/>
  <c r="J112" i="2"/>
  <c r="H97" i="23" s="1"/>
  <c r="I112" i="2"/>
  <c r="AK112" i="2" s="1"/>
  <c r="K97" i="23" s="1"/>
  <c r="H112" i="2"/>
  <c r="AL112" i="2" s="1"/>
  <c r="G97" i="23" s="1"/>
  <c r="BI111" i="2"/>
  <c r="Y96" i="23" s="1"/>
  <c r="BH111" i="2"/>
  <c r="X96" i="23" s="1"/>
  <c r="BG111" i="2"/>
  <c r="U96" i="23" s="1"/>
  <c r="BF111" i="2"/>
  <c r="T96" i="23" s="1"/>
  <c r="BE111" i="2"/>
  <c r="Q96" i="23" s="1"/>
  <c r="BD111" i="2"/>
  <c r="P96" i="23" s="1"/>
  <c r="BA111" i="2"/>
  <c r="AZ111" i="2"/>
  <c r="AY111" i="2"/>
  <c r="AW111" i="2"/>
  <c r="AV111" i="2"/>
  <c r="AU111" i="2"/>
  <c r="AS111" i="2"/>
  <c r="AR111" i="2"/>
  <c r="AO111" i="2"/>
  <c r="AJ111" i="2"/>
  <c r="G126" i="1" s="1"/>
  <c r="AI111" i="2"/>
  <c r="E126" i="1" s="1"/>
  <c r="K111" i="2"/>
  <c r="AP111" i="2" s="1"/>
  <c r="J111" i="2"/>
  <c r="H96" i="23" s="1"/>
  <c r="I111" i="2"/>
  <c r="AK111" i="2" s="1"/>
  <c r="K96" i="23" s="1"/>
  <c r="H111" i="2"/>
  <c r="AL111" i="2" s="1"/>
  <c r="G96" i="23" s="1"/>
  <c r="BI110" i="2"/>
  <c r="Y95" i="23" s="1"/>
  <c r="BH110" i="2"/>
  <c r="X95" i="23" s="1"/>
  <c r="BG110" i="2"/>
  <c r="U95" i="23" s="1"/>
  <c r="BF110" i="2"/>
  <c r="T95" i="23" s="1"/>
  <c r="BE110" i="2"/>
  <c r="Q95" i="23" s="1"/>
  <c r="BD110" i="2"/>
  <c r="P95" i="23" s="1"/>
  <c r="BA110" i="2"/>
  <c r="AZ110" i="2"/>
  <c r="AY110" i="2"/>
  <c r="AW110" i="2"/>
  <c r="AV110" i="2"/>
  <c r="AU110" i="2"/>
  <c r="AS110" i="2"/>
  <c r="AR110" i="2"/>
  <c r="AO110" i="2"/>
  <c r="AJ110" i="2"/>
  <c r="G125" i="1" s="1"/>
  <c r="AI110" i="2"/>
  <c r="E125" i="1" s="1"/>
  <c r="K110" i="2"/>
  <c r="AP110" i="2" s="1"/>
  <c r="J110" i="2"/>
  <c r="H95" i="23" s="1"/>
  <c r="I110" i="2"/>
  <c r="AK110" i="2" s="1"/>
  <c r="K95" i="23" s="1"/>
  <c r="H110" i="2"/>
  <c r="BI109" i="2"/>
  <c r="Y94" i="23" s="1"/>
  <c r="BH109" i="2"/>
  <c r="X94" i="23" s="1"/>
  <c r="BG109" i="2"/>
  <c r="U94" i="23" s="1"/>
  <c r="BF109" i="2"/>
  <c r="T94" i="23" s="1"/>
  <c r="BE109" i="2"/>
  <c r="Q94" i="23" s="1"/>
  <c r="BD109" i="2"/>
  <c r="P94" i="23" s="1"/>
  <c r="BA109" i="2"/>
  <c r="AZ109" i="2"/>
  <c r="AY109" i="2"/>
  <c r="AW109" i="2"/>
  <c r="AV109" i="2"/>
  <c r="AU109" i="2"/>
  <c r="AS109" i="2"/>
  <c r="AR109" i="2"/>
  <c r="AO109" i="2"/>
  <c r="AJ109" i="2"/>
  <c r="G124" i="1" s="1"/>
  <c r="AI109" i="2"/>
  <c r="E124" i="1" s="1"/>
  <c r="K109" i="2"/>
  <c r="AP109" i="2" s="1"/>
  <c r="J109" i="2"/>
  <c r="AN109" i="2" s="1"/>
  <c r="C124" i="1" s="1"/>
  <c r="I109" i="2"/>
  <c r="AK109" i="2" s="1"/>
  <c r="K94" i="23" s="1"/>
  <c r="H109" i="2"/>
  <c r="BI108" i="2"/>
  <c r="Y93" i="23" s="1"/>
  <c r="BH108" i="2"/>
  <c r="X93" i="23" s="1"/>
  <c r="BG108" i="2"/>
  <c r="U93" i="23" s="1"/>
  <c r="BF108" i="2"/>
  <c r="T93" i="23" s="1"/>
  <c r="BE108" i="2"/>
  <c r="Q93" i="23" s="1"/>
  <c r="BD108" i="2"/>
  <c r="P93" i="23" s="1"/>
  <c r="BA108" i="2"/>
  <c r="AZ108" i="2"/>
  <c r="AY108" i="2"/>
  <c r="AW108" i="2"/>
  <c r="AV108" i="2"/>
  <c r="AU108" i="2"/>
  <c r="AS108" i="2"/>
  <c r="AR108" i="2"/>
  <c r="AO108" i="2"/>
  <c r="AJ108" i="2"/>
  <c r="F93" i="23" s="1"/>
  <c r="AI108" i="2"/>
  <c r="E123" i="1" s="1"/>
  <c r="K108" i="2"/>
  <c r="AP108" i="2" s="1"/>
  <c r="J108" i="2"/>
  <c r="AN108" i="2" s="1"/>
  <c r="C123" i="1" s="1"/>
  <c r="I108" i="2"/>
  <c r="AK108" i="2" s="1"/>
  <c r="K93" i="23" s="1"/>
  <c r="H108" i="2"/>
  <c r="BI107" i="2"/>
  <c r="Y92" i="23" s="1"/>
  <c r="BH107" i="2"/>
  <c r="X92" i="23" s="1"/>
  <c r="BG107" i="2"/>
  <c r="U92" i="23" s="1"/>
  <c r="BF107" i="2"/>
  <c r="T92" i="23" s="1"/>
  <c r="BE107" i="2"/>
  <c r="Q92" i="23" s="1"/>
  <c r="BD107" i="2"/>
  <c r="P92" i="23" s="1"/>
  <c r="BA107" i="2"/>
  <c r="AZ107" i="2"/>
  <c r="AY107" i="2"/>
  <c r="AW107" i="2"/>
  <c r="AV107" i="2"/>
  <c r="AU107" i="2"/>
  <c r="AS107" i="2"/>
  <c r="AR107" i="2"/>
  <c r="AO107" i="2"/>
  <c r="AJ107" i="2"/>
  <c r="G122" i="1" s="1"/>
  <c r="AI107" i="2"/>
  <c r="E122" i="1" s="1"/>
  <c r="K107" i="2"/>
  <c r="AP107" i="2" s="1"/>
  <c r="J107" i="2"/>
  <c r="H92" i="23" s="1"/>
  <c r="I107" i="2"/>
  <c r="AK107" i="2" s="1"/>
  <c r="K92" i="23" s="1"/>
  <c r="H107" i="2"/>
  <c r="AL107" i="2" s="1"/>
  <c r="G92" i="23" s="1"/>
  <c r="BI106" i="2"/>
  <c r="Y91" i="23" s="1"/>
  <c r="BH106" i="2"/>
  <c r="X91" i="23" s="1"/>
  <c r="BG106" i="2"/>
  <c r="U91" i="23" s="1"/>
  <c r="BF106" i="2"/>
  <c r="T91" i="23" s="1"/>
  <c r="BE106" i="2"/>
  <c r="Q91" i="23" s="1"/>
  <c r="BD106" i="2"/>
  <c r="P91" i="23" s="1"/>
  <c r="BA106" i="2"/>
  <c r="AZ106" i="2"/>
  <c r="AY106" i="2"/>
  <c r="AW106" i="2"/>
  <c r="AV106" i="2"/>
  <c r="AU106" i="2"/>
  <c r="AS106" i="2"/>
  <c r="AR106" i="2"/>
  <c r="AO106" i="2"/>
  <c r="AJ106" i="2"/>
  <c r="G121" i="1" s="1"/>
  <c r="AI106" i="2"/>
  <c r="E121" i="1" s="1"/>
  <c r="K106" i="2"/>
  <c r="AP106" i="2" s="1"/>
  <c r="J106" i="2"/>
  <c r="H91" i="23" s="1"/>
  <c r="I106" i="2"/>
  <c r="AK106" i="2" s="1"/>
  <c r="K91" i="23" s="1"/>
  <c r="H106" i="2"/>
  <c r="BI105" i="2"/>
  <c r="Y90" i="23" s="1"/>
  <c r="BH105" i="2"/>
  <c r="X90" i="23" s="1"/>
  <c r="BG105" i="2"/>
  <c r="U90" i="23" s="1"/>
  <c r="BF105" i="2"/>
  <c r="T90" i="23" s="1"/>
  <c r="BE105" i="2"/>
  <c r="Q90" i="23" s="1"/>
  <c r="BD105" i="2"/>
  <c r="P90" i="23" s="1"/>
  <c r="BA105" i="2"/>
  <c r="AZ105" i="2"/>
  <c r="AY105" i="2"/>
  <c r="AW105" i="2"/>
  <c r="AV105" i="2"/>
  <c r="AU105" i="2"/>
  <c r="AS105" i="2"/>
  <c r="AR105" i="2"/>
  <c r="AO105" i="2"/>
  <c r="AJ105" i="2"/>
  <c r="F90" i="23" s="1"/>
  <c r="AI105" i="2"/>
  <c r="E120" i="1" s="1"/>
  <c r="K105" i="2"/>
  <c r="AP105" i="2" s="1"/>
  <c r="J105" i="2"/>
  <c r="H90" i="23" s="1"/>
  <c r="I105" i="2"/>
  <c r="AK105" i="2" s="1"/>
  <c r="K90" i="23" s="1"/>
  <c r="H105" i="2"/>
  <c r="BI104" i="2"/>
  <c r="Y89" i="23" s="1"/>
  <c r="BH104" i="2"/>
  <c r="X89" i="23" s="1"/>
  <c r="BG104" i="2"/>
  <c r="U89" i="23" s="1"/>
  <c r="BF104" i="2"/>
  <c r="T89" i="23" s="1"/>
  <c r="BE104" i="2"/>
  <c r="Q89" i="23" s="1"/>
  <c r="BD104" i="2"/>
  <c r="P89" i="23" s="1"/>
  <c r="BA104" i="2"/>
  <c r="AZ104" i="2"/>
  <c r="AY104" i="2"/>
  <c r="AW104" i="2"/>
  <c r="AV104" i="2"/>
  <c r="AU104" i="2"/>
  <c r="AS104" i="2"/>
  <c r="AR104" i="2"/>
  <c r="AO104" i="2"/>
  <c r="AJ104" i="2"/>
  <c r="F89" i="23" s="1"/>
  <c r="AI104" i="2"/>
  <c r="E119" i="1" s="1"/>
  <c r="K104" i="2"/>
  <c r="AP104" i="2" s="1"/>
  <c r="J104" i="2"/>
  <c r="H89" i="23" s="1"/>
  <c r="I104" i="2"/>
  <c r="AK104" i="2" s="1"/>
  <c r="K89" i="23" s="1"/>
  <c r="H104" i="2"/>
  <c r="BI103" i="2"/>
  <c r="Y88" i="23" s="1"/>
  <c r="BH103" i="2"/>
  <c r="X88" i="23" s="1"/>
  <c r="BG103" i="2"/>
  <c r="U88" i="23" s="1"/>
  <c r="BF103" i="2"/>
  <c r="T88" i="23" s="1"/>
  <c r="BE103" i="2"/>
  <c r="Q88" i="23" s="1"/>
  <c r="BD103" i="2"/>
  <c r="P88" i="23" s="1"/>
  <c r="BA103" i="2"/>
  <c r="AZ103" i="2"/>
  <c r="AY103" i="2"/>
  <c r="AW103" i="2"/>
  <c r="AV103" i="2"/>
  <c r="AU103" i="2"/>
  <c r="AS103" i="2"/>
  <c r="AR103" i="2"/>
  <c r="AO103" i="2"/>
  <c r="AJ103" i="2"/>
  <c r="G118" i="1" s="1"/>
  <c r="AI103" i="2"/>
  <c r="E118" i="1" s="1"/>
  <c r="K103" i="2"/>
  <c r="AP103" i="2" s="1"/>
  <c r="J103" i="2"/>
  <c r="AN103" i="2" s="1"/>
  <c r="C118" i="1" s="1"/>
  <c r="I103" i="2"/>
  <c r="AK103" i="2" s="1"/>
  <c r="K88" i="23" s="1"/>
  <c r="H103" i="2"/>
  <c r="BI102" i="2"/>
  <c r="Y87" i="23" s="1"/>
  <c r="BH102" i="2"/>
  <c r="X87" i="23" s="1"/>
  <c r="BG102" i="2"/>
  <c r="U87" i="23" s="1"/>
  <c r="BF102" i="2"/>
  <c r="T87" i="23" s="1"/>
  <c r="BE102" i="2"/>
  <c r="Q87" i="23" s="1"/>
  <c r="BD102" i="2"/>
  <c r="P87" i="23" s="1"/>
  <c r="BA102" i="2"/>
  <c r="AZ102" i="2"/>
  <c r="AY102" i="2"/>
  <c r="AW102" i="2"/>
  <c r="AV102" i="2"/>
  <c r="AU102" i="2"/>
  <c r="AS102" i="2"/>
  <c r="AR102" i="2"/>
  <c r="AO102" i="2"/>
  <c r="AJ102" i="2"/>
  <c r="G117" i="1" s="1"/>
  <c r="AI102" i="2"/>
  <c r="E117" i="1" s="1"/>
  <c r="K102" i="2"/>
  <c r="AP102" i="2" s="1"/>
  <c r="J102" i="2"/>
  <c r="H87" i="23" s="1"/>
  <c r="I102" i="2"/>
  <c r="AK102" i="2" s="1"/>
  <c r="K87" i="23" s="1"/>
  <c r="H102" i="2"/>
  <c r="BI101" i="2"/>
  <c r="Y86" i="23" s="1"/>
  <c r="BH101" i="2"/>
  <c r="X86" i="23" s="1"/>
  <c r="BG101" i="2"/>
  <c r="U86" i="23" s="1"/>
  <c r="BF101" i="2"/>
  <c r="T86" i="23" s="1"/>
  <c r="BE101" i="2"/>
  <c r="Q86" i="23" s="1"/>
  <c r="BD101" i="2"/>
  <c r="P86" i="23" s="1"/>
  <c r="BA101" i="2"/>
  <c r="AZ101" i="2"/>
  <c r="AY101" i="2"/>
  <c r="AW101" i="2"/>
  <c r="AV101" i="2"/>
  <c r="AU101" i="2"/>
  <c r="AS101" i="2"/>
  <c r="AR101" i="2"/>
  <c r="AO101" i="2"/>
  <c r="AJ101" i="2"/>
  <c r="F86" i="23" s="1"/>
  <c r="AI101" i="2"/>
  <c r="E116" i="1" s="1"/>
  <c r="K101" i="2"/>
  <c r="AP101" i="2" s="1"/>
  <c r="J101" i="2"/>
  <c r="H86" i="23" s="1"/>
  <c r="I101" i="2"/>
  <c r="AK101" i="2" s="1"/>
  <c r="K86" i="23" s="1"/>
  <c r="H101" i="2"/>
  <c r="AL101" i="2" s="1"/>
  <c r="G86" i="23" s="1"/>
  <c r="BI100" i="2"/>
  <c r="Y85" i="23" s="1"/>
  <c r="BH100" i="2"/>
  <c r="X85" i="23" s="1"/>
  <c r="BG100" i="2"/>
  <c r="U85" i="23" s="1"/>
  <c r="BF100" i="2"/>
  <c r="T85" i="23" s="1"/>
  <c r="BE100" i="2"/>
  <c r="Q85" i="23" s="1"/>
  <c r="BD100" i="2"/>
  <c r="P85" i="23" s="1"/>
  <c r="BA100" i="2"/>
  <c r="AZ100" i="2"/>
  <c r="AY100" i="2"/>
  <c r="AW100" i="2"/>
  <c r="AV100" i="2"/>
  <c r="AU100" i="2"/>
  <c r="AS100" i="2"/>
  <c r="AR100" i="2"/>
  <c r="AO100" i="2"/>
  <c r="AJ100" i="2"/>
  <c r="F85" i="23" s="1"/>
  <c r="AI100" i="2"/>
  <c r="E115" i="1" s="1"/>
  <c r="K100" i="2"/>
  <c r="AP100" i="2" s="1"/>
  <c r="J100" i="2"/>
  <c r="H85" i="23" s="1"/>
  <c r="I100" i="2"/>
  <c r="AK100" i="2" s="1"/>
  <c r="K85" i="23" s="1"/>
  <c r="H100" i="2"/>
  <c r="BI99" i="2"/>
  <c r="Y84" i="23" s="1"/>
  <c r="BH99" i="2"/>
  <c r="X84" i="23" s="1"/>
  <c r="BG99" i="2"/>
  <c r="U84" i="23" s="1"/>
  <c r="BF99" i="2"/>
  <c r="T84" i="23" s="1"/>
  <c r="BE99" i="2"/>
  <c r="Q84" i="23" s="1"/>
  <c r="BD99" i="2"/>
  <c r="P84" i="23" s="1"/>
  <c r="BA99" i="2"/>
  <c r="AZ99" i="2"/>
  <c r="AY99" i="2"/>
  <c r="AW99" i="2"/>
  <c r="AV99" i="2"/>
  <c r="AU99" i="2"/>
  <c r="AS99" i="2"/>
  <c r="AR99" i="2"/>
  <c r="AO99" i="2"/>
  <c r="AJ99" i="2"/>
  <c r="G114" i="1" s="1"/>
  <c r="AI99" i="2"/>
  <c r="E114" i="1" s="1"/>
  <c r="K99" i="2"/>
  <c r="AP99" i="2" s="1"/>
  <c r="J99" i="2"/>
  <c r="AN99" i="2" s="1"/>
  <c r="C114" i="1" s="1"/>
  <c r="I99" i="2"/>
  <c r="AK99" i="2" s="1"/>
  <c r="K84" i="23" s="1"/>
  <c r="H99" i="2"/>
  <c r="BI98" i="2"/>
  <c r="Y83" i="23" s="1"/>
  <c r="BH98" i="2"/>
  <c r="X83" i="23" s="1"/>
  <c r="BG98" i="2"/>
  <c r="U83" i="23" s="1"/>
  <c r="BF98" i="2"/>
  <c r="T83" i="23" s="1"/>
  <c r="BE98" i="2"/>
  <c r="Q83" i="23" s="1"/>
  <c r="BD98" i="2"/>
  <c r="P83" i="23" s="1"/>
  <c r="BA98" i="2"/>
  <c r="AZ98" i="2"/>
  <c r="AY98" i="2"/>
  <c r="AW98" i="2"/>
  <c r="AV98" i="2"/>
  <c r="AU98" i="2"/>
  <c r="AS98" i="2"/>
  <c r="AR98" i="2"/>
  <c r="AO98" i="2"/>
  <c r="AJ98" i="2"/>
  <c r="G113" i="1" s="1"/>
  <c r="AI98" i="2"/>
  <c r="E113" i="1" s="1"/>
  <c r="K98" i="2"/>
  <c r="AP98" i="2" s="1"/>
  <c r="J98" i="2"/>
  <c r="H83" i="23" s="1"/>
  <c r="I98" i="2"/>
  <c r="AK98" i="2" s="1"/>
  <c r="K83" i="23" s="1"/>
  <c r="H98" i="2"/>
  <c r="AL98" i="2" s="1"/>
  <c r="G83" i="23" s="1"/>
  <c r="BI97" i="2"/>
  <c r="Y82" i="23" s="1"/>
  <c r="BH97" i="2"/>
  <c r="X82" i="23" s="1"/>
  <c r="BG97" i="2"/>
  <c r="U82" i="23" s="1"/>
  <c r="BF97" i="2"/>
  <c r="T82" i="23" s="1"/>
  <c r="BE97" i="2"/>
  <c r="Q82" i="23" s="1"/>
  <c r="BD97" i="2"/>
  <c r="P82" i="23" s="1"/>
  <c r="BA97" i="2"/>
  <c r="AZ97" i="2"/>
  <c r="AY97" i="2"/>
  <c r="AW97" i="2"/>
  <c r="AV97" i="2"/>
  <c r="AU97" i="2"/>
  <c r="AS97" i="2"/>
  <c r="AR97" i="2"/>
  <c r="AO97" i="2"/>
  <c r="AJ97" i="2"/>
  <c r="G112" i="1" s="1"/>
  <c r="AI97" i="2"/>
  <c r="E112" i="1" s="1"/>
  <c r="K97" i="2"/>
  <c r="AP97" i="2" s="1"/>
  <c r="J97" i="2"/>
  <c r="H82" i="23" s="1"/>
  <c r="I97" i="2"/>
  <c r="AK97" i="2" s="1"/>
  <c r="K82" i="23" s="1"/>
  <c r="H97" i="2"/>
  <c r="BI96" i="2"/>
  <c r="Y81" i="23" s="1"/>
  <c r="BH96" i="2"/>
  <c r="X81" i="23" s="1"/>
  <c r="BG96" i="2"/>
  <c r="U81" i="23" s="1"/>
  <c r="BF96" i="2"/>
  <c r="T81" i="23" s="1"/>
  <c r="BE96" i="2"/>
  <c r="Q81" i="23" s="1"/>
  <c r="BD96" i="2"/>
  <c r="P81" i="23" s="1"/>
  <c r="BA96" i="2"/>
  <c r="AZ96" i="2"/>
  <c r="AY96" i="2"/>
  <c r="AW96" i="2"/>
  <c r="AV96" i="2"/>
  <c r="AU96" i="2"/>
  <c r="AS96" i="2"/>
  <c r="AR96" i="2"/>
  <c r="AO96" i="2"/>
  <c r="AJ96" i="2"/>
  <c r="G111" i="1" s="1"/>
  <c r="AI96" i="2"/>
  <c r="E111" i="1" s="1"/>
  <c r="K96" i="2"/>
  <c r="AP96" i="2" s="1"/>
  <c r="J96" i="2"/>
  <c r="AN96" i="2" s="1"/>
  <c r="C111" i="1" s="1"/>
  <c r="I96" i="2"/>
  <c r="AK96" i="2" s="1"/>
  <c r="K81" i="23" s="1"/>
  <c r="H96" i="2"/>
  <c r="BI95" i="2"/>
  <c r="Y80" i="23" s="1"/>
  <c r="BH95" i="2"/>
  <c r="X80" i="23" s="1"/>
  <c r="BG95" i="2"/>
  <c r="U80" i="23" s="1"/>
  <c r="BF95" i="2"/>
  <c r="T80" i="23" s="1"/>
  <c r="BE95" i="2"/>
  <c r="Q80" i="23" s="1"/>
  <c r="BD95" i="2"/>
  <c r="P80" i="23" s="1"/>
  <c r="BA95" i="2"/>
  <c r="AZ95" i="2"/>
  <c r="AY95" i="2"/>
  <c r="AW95" i="2"/>
  <c r="AV95" i="2"/>
  <c r="AU95" i="2"/>
  <c r="AS95" i="2"/>
  <c r="AR95" i="2"/>
  <c r="AO95" i="2"/>
  <c r="AJ95" i="2"/>
  <c r="G110" i="1" s="1"/>
  <c r="AI95" i="2"/>
  <c r="E110" i="1" s="1"/>
  <c r="K95" i="2"/>
  <c r="AP95" i="2" s="1"/>
  <c r="J95" i="2"/>
  <c r="H80" i="23" s="1"/>
  <c r="I95" i="2"/>
  <c r="AK95" i="2" s="1"/>
  <c r="K80" i="23" s="1"/>
  <c r="H95" i="2"/>
  <c r="BI94" i="2"/>
  <c r="Y79" i="23" s="1"/>
  <c r="BH94" i="2"/>
  <c r="X79" i="23" s="1"/>
  <c r="BG94" i="2"/>
  <c r="U79" i="23" s="1"/>
  <c r="BF94" i="2"/>
  <c r="T79" i="23" s="1"/>
  <c r="BE94" i="2"/>
  <c r="Q79" i="23" s="1"/>
  <c r="BD94" i="2"/>
  <c r="P79" i="23" s="1"/>
  <c r="BA94" i="2"/>
  <c r="AZ94" i="2"/>
  <c r="AY94" i="2"/>
  <c r="AW94" i="2"/>
  <c r="AV94" i="2"/>
  <c r="AU94" i="2"/>
  <c r="AS94" i="2"/>
  <c r="AR94" i="2"/>
  <c r="AO94" i="2"/>
  <c r="AJ94" i="2"/>
  <c r="F79" i="23" s="1"/>
  <c r="AI94" i="2"/>
  <c r="E109" i="1" s="1"/>
  <c r="K94" i="2"/>
  <c r="AP94" i="2" s="1"/>
  <c r="J94" i="2"/>
  <c r="H79" i="23" s="1"/>
  <c r="I94" i="2"/>
  <c r="AK94" i="2" s="1"/>
  <c r="K79" i="23" s="1"/>
  <c r="H94" i="2"/>
  <c r="AL94" i="2" s="1"/>
  <c r="G79" i="23" s="1"/>
  <c r="BI93" i="2"/>
  <c r="Y78" i="23" s="1"/>
  <c r="BH93" i="2"/>
  <c r="X78" i="23" s="1"/>
  <c r="BG93" i="2"/>
  <c r="U78" i="23" s="1"/>
  <c r="BF93" i="2"/>
  <c r="T78" i="23" s="1"/>
  <c r="BE93" i="2"/>
  <c r="Q78" i="23" s="1"/>
  <c r="BD93" i="2"/>
  <c r="P78" i="23" s="1"/>
  <c r="BA93" i="2"/>
  <c r="AZ93" i="2"/>
  <c r="AY93" i="2"/>
  <c r="AW93" i="2"/>
  <c r="AV93" i="2"/>
  <c r="AU93" i="2"/>
  <c r="AS93" i="2"/>
  <c r="AR93" i="2"/>
  <c r="AO93" i="2"/>
  <c r="AJ93" i="2"/>
  <c r="F78" i="23" s="1"/>
  <c r="AI93" i="2"/>
  <c r="E108" i="1" s="1"/>
  <c r="K93" i="2"/>
  <c r="AP93" i="2" s="1"/>
  <c r="J93" i="2"/>
  <c r="H78" i="23" s="1"/>
  <c r="I93" i="2"/>
  <c r="AK93" i="2" s="1"/>
  <c r="K78" i="23" s="1"/>
  <c r="H93" i="2"/>
  <c r="AL93" i="2" s="1"/>
  <c r="G78" i="23" s="1"/>
  <c r="BI92" i="2"/>
  <c r="Y77" i="23" s="1"/>
  <c r="BH92" i="2"/>
  <c r="X77" i="23" s="1"/>
  <c r="BG92" i="2"/>
  <c r="U77" i="23" s="1"/>
  <c r="BF92" i="2"/>
  <c r="T77" i="23" s="1"/>
  <c r="BE92" i="2"/>
  <c r="Q77" i="23" s="1"/>
  <c r="BD92" i="2"/>
  <c r="P77" i="23" s="1"/>
  <c r="BA92" i="2"/>
  <c r="AZ92" i="2"/>
  <c r="AY92" i="2"/>
  <c r="AW92" i="2"/>
  <c r="AV92" i="2"/>
  <c r="AU92" i="2"/>
  <c r="AS92" i="2"/>
  <c r="AR92" i="2"/>
  <c r="AO92" i="2"/>
  <c r="AJ92" i="2"/>
  <c r="F77" i="23" s="1"/>
  <c r="AI92" i="2"/>
  <c r="E107" i="1" s="1"/>
  <c r="K92" i="2"/>
  <c r="AP92" i="2" s="1"/>
  <c r="J92" i="2"/>
  <c r="AN92" i="2" s="1"/>
  <c r="C107" i="1" s="1"/>
  <c r="I92" i="2"/>
  <c r="AK92" i="2" s="1"/>
  <c r="K77" i="23" s="1"/>
  <c r="H92" i="2"/>
  <c r="AL92" i="2" s="1"/>
  <c r="G77" i="23" s="1"/>
  <c r="BI91" i="2"/>
  <c r="Y76" i="23" s="1"/>
  <c r="BH91" i="2"/>
  <c r="X76" i="23" s="1"/>
  <c r="BG91" i="2"/>
  <c r="U76" i="23" s="1"/>
  <c r="BF91" i="2"/>
  <c r="T76" i="23" s="1"/>
  <c r="BE91" i="2"/>
  <c r="Q76" i="23" s="1"/>
  <c r="BD91" i="2"/>
  <c r="P76" i="23" s="1"/>
  <c r="BA91" i="2"/>
  <c r="AZ91" i="2"/>
  <c r="AY91" i="2"/>
  <c r="AW91" i="2"/>
  <c r="AV91" i="2"/>
  <c r="AU91" i="2"/>
  <c r="AS91" i="2"/>
  <c r="AR91" i="2"/>
  <c r="AO91" i="2"/>
  <c r="AJ91" i="2"/>
  <c r="G106" i="1" s="1"/>
  <c r="AI91" i="2"/>
  <c r="E106" i="1" s="1"/>
  <c r="K91" i="2"/>
  <c r="AP91" i="2" s="1"/>
  <c r="J91" i="2"/>
  <c r="H76" i="23" s="1"/>
  <c r="I91" i="2"/>
  <c r="AK91" i="2" s="1"/>
  <c r="K76" i="23" s="1"/>
  <c r="H91" i="2"/>
  <c r="AL91" i="2" s="1"/>
  <c r="G76" i="23" s="1"/>
  <c r="BI90" i="2"/>
  <c r="Y75" i="23" s="1"/>
  <c r="BH90" i="2"/>
  <c r="X75" i="23" s="1"/>
  <c r="BG90" i="2"/>
  <c r="U75" i="23" s="1"/>
  <c r="BF90" i="2"/>
  <c r="T75" i="23" s="1"/>
  <c r="BE90" i="2"/>
  <c r="Q75" i="23" s="1"/>
  <c r="BD90" i="2"/>
  <c r="P75" i="23" s="1"/>
  <c r="BA90" i="2"/>
  <c r="AZ90" i="2"/>
  <c r="AY90" i="2"/>
  <c r="AW90" i="2"/>
  <c r="AV90" i="2"/>
  <c r="AU90" i="2"/>
  <c r="AS90" i="2"/>
  <c r="AR90" i="2"/>
  <c r="AO90" i="2"/>
  <c r="AJ90" i="2"/>
  <c r="G105" i="1" s="1"/>
  <c r="AI90" i="2"/>
  <c r="E105" i="1" s="1"/>
  <c r="K90" i="2"/>
  <c r="AP90" i="2" s="1"/>
  <c r="J90" i="2"/>
  <c r="H75" i="23" s="1"/>
  <c r="I90" i="2"/>
  <c r="AK90" i="2" s="1"/>
  <c r="K75" i="23" s="1"/>
  <c r="H90" i="2"/>
  <c r="BI89" i="2"/>
  <c r="Y74" i="23" s="1"/>
  <c r="BH89" i="2"/>
  <c r="X74" i="23" s="1"/>
  <c r="BG89" i="2"/>
  <c r="U74" i="23" s="1"/>
  <c r="BF89" i="2"/>
  <c r="T74" i="23" s="1"/>
  <c r="BE89" i="2"/>
  <c r="Q74" i="23" s="1"/>
  <c r="BD89" i="2"/>
  <c r="P74" i="23" s="1"/>
  <c r="BA89" i="2"/>
  <c r="AZ89" i="2"/>
  <c r="AY89" i="2"/>
  <c r="AW89" i="2"/>
  <c r="AV89" i="2"/>
  <c r="AU89" i="2"/>
  <c r="AS89" i="2"/>
  <c r="AR89" i="2"/>
  <c r="AO89" i="2"/>
  <c r="AJ89" i="2"/>
  <c r="G104" i="1" s="1"/>
  <c r="AI89" i="2"/>
  <c r="E104" i="1" s="1"/>
  <c r="K89" i="2"/>
  <c r="AP89" i="2" s="1"/>
  <c r="J89" i="2"/>
  <c r="H74" i="23" s="1"/>
  <c r="I89" i="2"/>
  <c r="AK89" i="2" s="1"/>
  <c r="K74" i="23" s="1"/>
  <c r="H89" i="2"/>
  <c r="BI88" i="2"/>
  <c r="Y73" i="23" s="1"/>
  <c r="BH88" i="2"/>
  <c r="X73" i="23" s="1"/>
  <c r="BG88" i="2"/>
  <c r="U73" i="23" s="1"/>
  <c r="BF88" i="2"/>
  <c r="T73" i="23" s="1"/>
  <c r="BE88" i="2"/>
  <c r="Q73" i="23" s="1"/>
  <c r="BD88" i="2"/>
  <c r="P73" i="23" s="1"/>
  <c r="BA88" i="2"/>
  <c r="AZ88" i="2"/>
  <c r="AY88" i="2"/>
  <c r="AW88" i="2"/>
  <c r="AV88" i="2"/>
  <c r="AU88" i="2"/>
  <c r="AS88" i="2"/>
  <c r="AR88" i="2"/>
  <c r="AO88" i="2"/>
  <c r="AJ88" i="2"/>
  <c r="G103" i="1" s="1"/>
  <c r="AI88" i="2"/>
  <c r="E103" i="1" s="1"/>
  <c r="K88" i="2"/>
  <c r="AP88" i="2" s="1"/>
  <c r="J88" i="2"/>
  <c r="H73" i="23" s="1"/>
  <c r="I88" i="2"/>
  <c r="AK88" i="2" s="1"/>
  <c r="K73" i="23" s="1"/>
  <c r="H88" i="2"/>
  <c r="BI87" i="2"/>
  <c r="Y72" i="23" s="1"/>
  <c r="BH87" i="2"/>
  <c r="X72" i="23" s="1"/>
  <c r="BG87" i="2"/>
  <c r="U72" i="23" s="1"/>
  <c r="BF87" i="2"/>
  <c r="T72" i="23" s="1"/>
  <c r="BE87" i="2"/>
  <c r="Q72" i="23" s="1"/>
  <c r="BD87" i="2"/>
  <c r="P72" i="23" s="1"/>
  <c r="BA87" i="2"/>
  <c r="AZ87" i="2"/>
  <c r="AY87" i="2"/>
  <c r="AW87" i="2"/>
  <c r="AV87" i="2"/>
  <c r="AU87" i="2"/>
  <c r="AS87" i="2"/>
  <c r="AR87" i="2"/>
  <c r="AO87" i="2"/>
  <c r="AJ87" i="2"/>
  <c r="G102" i="1" s="1"/>
  <c r="AI87" i="2"/>
  <c r="E102" i="1" s="1"/>
  <c r="K87" i="2"/>
  <c r="AP87" i="2" s="1"/>
  <c r="J87" i="2"/>
  <c r="H72" i="23" s="1"/>
  <c r="I87" i="2"/>
  <c r="AK87" i="2" s="1"/>
  <c r="K72" i="23" s="1"/>
  <c r="H87" i="2"/>
  <c r="AL87" i="2" s="1"/>
  <c r="G72" i="23" s="1"/>
  <c r="BI86" i="2"/>
  <c r="Y71" i="23" s="1"/>
  <c r="BH86" i="2"/>
  <c r="X71" i="23" s="1"/>
  <c r="BG86" i="2"/>
  <c r="U71" i="23" s="1"/>
  <c r="BF86" i="2"/>
  <c r="T71" i="23" s="1"/>
  <c r="BE86" i="2"/>
  <c r="Q71" i="23" s="1"/>
  <c r="BD86" i="2"/>
  <c r="P71" i="23" s="1"/>
  <c r="BA86" i="2"/>
  <c r="AZ86" i="2"/>
  <c r="AY86" i="2"/>
  <c r="AW86" i="2"/>
  <c r="AV86" i="2"/>
  <c r="AU86" i="2"/>
  <c r="AS86" i="2"/>
  <c r="AR86" i="2"/>
  <c r="AO86" i="2"/>
  <c r="AJ86" i="2"/>
  <c r="G101" i="1" s="1"/>
  <c r="AI86" i="2"/>
  <c r="E101" i="1" s="1"/>
  <c r="K86" i="2"/>
  <c r="AP86" i="2" s="1"/>
  <c r="J86" i="2"/>
  <c r="H71" i="23" s="1"/>
  <c r="I86" i="2"/>
  <c r="AK86" i="2" s="1"/>
  <c r="K71" i="23" s="1"/>
  <c r="H86" i="2"/>
  <c r="BI85" i="2"/>
  <c r="Y70" i="23" s="1"/>
  <c r="BH85" i="2"/>
  <c r="X70" i="23" s="1"/>
  <c r="BG85" i="2"/>
  <c r="U70" i="23" s="1"/>
  <c r="BF85" i="2"/>
  <c r="T70" i="23" s="1"/>
  <c r="BE85" i="2"/>
  <c r="Q70" i="23" s="1"/>
  <c r="BD85" i="2"/>
  <c r="P70" i="23" s="1"/>
  <c r="BA85" i="2"/>
  <c r="AZ85" i="2"/>
  <c r="AY85" i="2"/>
  <c r="AW85" i="2"/>
  <c r="AV85" i="2"/>
  <c r="AU85" i="2"/>
  <c r="AS85" i="2"/>
  <c r="AR85" i="2"/>
  <c r="AO85" i="2"/>
  <c r="AJ85" i="2"/>
  <c r="G100" i="1" s="1"/>
  <c r="AI85" i="2"/>
  <c r="E100" i="1" s="1"/>
  <c r="K85" i="2"/>
  <c r="AP85" i="2" s="1"/>
  <c r="J85" i="2"/>
  <c r="AN85" i="2" s="1"/>
  <c r="C100" i="1" s="1"/>
  <c r="I85" i="2"/>
  <c r="AK85" i="2" s="1"/>
  <c r="K70" i="23" s="1"/>
  <c r="H85" i="2"/>
  <c r="BI84" i="2"/>
  <c r="Y69" i="23" s="1"/>
  <c r="BH84" i="2"/>
  <c r="X69" i="23" s="1"/>
  <c r="BG84" i="2"/>
  <c r="U69" i="23" s="1"/>
  <c r="BF84" i="2"/>
  <c r="T69" i="23" s="1"/>
  <c r="BE84" i="2"/>
  <c r="Q69" i="23" s="1"/>
  <c r="BD84" i="2"/>
  <c r="P69" i="23" s="1"/>
  <c r="BA84" i="2"/>
  <c r="AZ84" i="2"/>
  <c r="AY84" i="2"/>
  <c r="AW84" i="2"/>
  <c r="AV84" i="2"/>
  <c r="AU84" i="2"/>
  <c r="AS84" i="2"/>
  <c r="AR84" i="2"/>
  <c r="AO84" i="2"/>
  <c r="AJ84" i="2"/>
  <c r="F69" i="23" s="1"/>
  <c r="AI84" i="2"/>
  <c r="E99" i="1" s="1"/>
  <c r="K84" i="2"/>
  <c r="AP84" i="2" s="1"/>
  <c r="J84" i="2"/>
  <c r="AN84" i="2" s="1"/>
  <c r="C99" i="1" s="1"/>
  <c r="I84" i="2"/>
  <c r="AK84" i="2" s="1"/>
  <c r="K69" i="23" s="1"/>
  <c r="H84" i="2"/>
  <c r="BI83" i="2"/>
  <c r="Y68" i="23" s="1"/>
  <c r="BH83" i="2"/>
  <c r="X68" i="23" s="1"/>
  <c r="BG83" i="2"/>
  <c r="U68" i="23" s="1"/>
  <c r="BF83" i="2"/>
  <c r="T68" i="23" s="1"/>
  <c r="BE83" i="2"/>
  <c r="Q68" i="23" s="1"/>
  <c r="BD83" i="2"/>
  <c r="P68" i="23" s="1"/>
  <c r="BA83" i="2"/>
  <c r="AZ83" i="2"/>
  <c r="AY83" i="2"/>
  <c r="AW83" i="2"/>
  <c r="AV83" i="2"/>
  <c r="AU83" i="2"/>
  <c r="AS83" i="2"/>
  <c r="AR83" i="2"/>
  <c r="AO83" i="2"/>
  <c r="AJ83" i="2"/>
  <c r="F68" i="23" s="1"/>
  <c r="AI83" i="2"/>
  <c r="E98" i="1" s="1"/>
  <c r="K83" i="2"/>
  <c r="AP83" i="2" s="1"/>
  <c r="J83" i="2"/>
  <c r="H68" i="23" s="1"/>
  <c r="I83" i="2"/>
  <c r="AK83" i="2" s="1"/>
  <c r="K68" i="23" s="1"/>
  <c r="H83" i="2"/>
  <c r="BI82" i="2"/>
  <c r="Y67" i="23" s="1"/>
  <c r="BH82" i="2"/>
  <c r="X67" i="23" s="1"/>
  <c r="BG82" i="2"/>
  <c r="U67" i="23" s="1"/>
  <c r="BF82" i="2"/>
  <c r="T67" i="23" s="1"/>
  <c r="BE82" i="2"/>
  <c r="Q67" i="23" s="1"/>
  <c r="BD82" i="2"/>
  <c r="P67" i="23" s="1"/>
  <c r="BA82" i="2"/>
  <c r="AZ82" i="2"/>
  <c r="AY82" i="2"/>
  <c r="AW82" i="2"/>
  <c r="AV82" i="2"/>
  <c r="AU82" i="2"/>
  <c r="AS82" i="2"/>
  <c r="AR82" i="2"/>
  <c r="AO82" i="2"/>
  <c r="AJ82" i="2"/>
  <c r="G97" i="1" s="1"/>
  <c r="AI82" i="2"/>
  <c r="E97" i="1" s="1"/>
  <c r="K82" i="2"/>
  <c r="AP82" i="2" s="1"/>
  <c r="J82" i="2"/>
  <c r="AN82" i="2" s="1"/>
  <c r="C97" i="1" s="1"/>
  <c r="I82" i="2"/>
  <c r="AK82" i="2" s="1"/>
  <c r="K67" i="23" s="1"/>
  <c r="H82" i="2"/>
  <c r="BI81" i="2"/>
  <c r="Y66" i="23" s="1"/>
  <c r="BH81" i="2"/>
  <c r="X66" i="23" s="1"/>
  <c r="BG81" i="2"/>
  <c r="U66" i="23" s="1"/>
  <c r="BF81" i="2"/>
  <c r="T66" i="23" s="1"/>
  <c r="BE81" i="2"/>
  <c r="Q66" i="23" s="1"/>
  <c r="BD81" i="2"/>
  <c r="P66" i="23" s="1"/>
  <c r="BA81" i="2"/>
  <c r="AZ81" i="2"/>
  <c r="AY81" i="2"/>
  <c r="AW81" i="2"/>
  <c r="AV81" i="2"/>
  <c r="AU81" i="2"/>
  <c r="AS81" i="2"/>
  <c r="AR81" i="2"/>
  <c r="AO81" i="2"/>
  <c r="AJ81" i="2"/>
  <c r="G96" i="1" s="1"/>
  <c r="AI81" i="2"/>
  <c r="E96" i="1" s="1"/>
  <c r="K81" i="2"/>
  <c r="AP81" i="2" s="1"/>
  <c r="J81" i="2"/>
  <c r="AN81" i="2" s="1"/>
  <c r="C96" i="1" s="1"/>
  <c r="I81" i="2"/>
  <c r="AK81" i="2" s="1"/>
  <c r="K66" i="23" s="1"/>
  <c r="H81" i="2"/>
  <c r="AL81" i="2" s="1"/>
  <c r="G66" i="23" s="1"/>
  <c r="BI80" i="2"/>
  <c r="Y65" i="23" s="1"/>
  <c r="BH80" i="2"/>
  <c r="X65" i="23" s="1"/>
  <c r="BG80" i="2"/>
  <c r="U65" i="23" s="1"/>
  <c r="BF80" i="2"/>
  <c r="T65" i="23" s="1"/>
  <c r="BE80" i="2"/>
  <c r="Q65" i="23" s="1"/>
  <c r="BD80" i="2"/>
  <c r="P65" i="23" s="1"/>
  <c r="BA80" i="2"/>
  <c r="AZ80" i="2"/>
  <c r="AY80" i="2"/>
  <c r="AW80" i="2"/>
  <c r="AV80" i="2"/>
  <c r="AU80" i="2"/>
  <c r="AS80" i="2"/>
  <c r="AR80" i="2"/>
  <c r="AO80" i="2"/>
  <c r="AJ80" i="2"/>
  <c r="G95" i="1" s="1"/>
  <c r="AI80" i="2"/>
  <c r="E95" i="1" s="1"/>
  <c r="K80" i="2"/>
  <c r="AP80" i="2" s="1"/>
  <c r="J80" i="2"/>
  <c r="H65" i="23" s="1"/>
  <c r="I80" i="2"/>
  <c r="AK80" i="2" s="1"/>
  <c r="K65" i="23" s="1"/>
  <c r="H80" i="2"/>
  <c r="BI79" i="2"/>
  <c r="Y64" i="23" s="1"/>
  <c r="BH79" i="2"/>
  <c r="X64" i="23" s="1"/>
  <c r="BG79" i="2"/>
  <c r="U64" i="23" s="1"/>
  <c r="BF79" i="2"/>
  <c r="T64" i="23" s="1"/>
  <c r="BE79" i="2"/>
  <c r="Q64" i="23" s="1"/>
  <c r="BD79" i="2"/>
  <c r="P64" i="23" s="1"/>
  <c r="BA79" i="2"/>
  <c r="AZ79" i="2"/>
  <c r="AY79" i="2"/>
  <c r="AW79" i="2"/>
  <c r="AV79" i="2"/>
  <c r="AU79" i="2"/>
  <c r="AS79" i="2"/>
  <c r="AR79" i="2"/>
  <c r="AO79" i="2"/>
  <c r="AJ79" i="2"/>
  <c r="G94" i="1" s="1"/>
  <c r="AI79" i="2"/>
  <c r="E94" i="1" s="1"/>
  <c r="K79" i="2"/>
  <c r="AP79" i="2" s="1"/>
  <c r="J79" i="2"/>
  <c r="AN79" i="2" s="1"/>
  <c r="C94" i="1" s="1"/>
  <c r="I79" i="2"/>
  <c r="AK79" i="2" s="1"/>
  <c r="K64" i="23" s="1"/>
  <c r="H79" i="2"/>
  <c r="BI78" i="2"/>
  <c r="Y63" i="23" s="1"/>
  <c r="BH78" i="2"/>
  <c r="X63" i="23" s="1"/>
  <c r="BG78" i="2"/>
  <c r="U63" i="23" s="1"/>
  <c r="BF78" i="2"/>
  <c r="T63" i="23" s="1"/>
  <c r="BE78" i="2"/>
  <c r="Q63" i="23" s="1"/>
  <c r="BD78" i="2"/>
  <c r="P63" i="23" s="1"/>
  <c r="BA78" i="2"/>
  <c r="AZ78" i="2"/>
  <c r="AY78" i="2"/>
  <c r="AW78" i="2"/>
  <c r="AV78" i="2"/>
  <c r="AU78" i="2"/>
  <c r="AS78" i="2"/>
  <c r="AR78" i="2"/>
  <c r="AO78" i="2"/>
  <c r="AJ78" i="2"/>
  <c r="G93" i="1" s="1"/>
  <c r="AI78" i="2"/>
  <c r="E93" i="1" s="1"/>
  <c r="K78" i="2"/>
  <c r="AP78" i="2" s="1"/>
  <c r="J78" i="2"/>
  <c r="H63" i="23" s="1"/>
  <c r="I78" i="2"/>
  <c r="AK78" i="2" s="1"/>
  <c r="K63" i="23" s="1"/>
  <c r="H78" i="2"/>
  <c r="AL78" i="2" s="1"/>
  <c r="G63" i="23" s="1"/>
  <c r="BI77" i="2"/>
  <c r="Y62" i="23" s="1"/>
  <c r="BH77" i="2"/>
  <c r="X62" i="23" s="1"/>
  <c r="BG77" i="2"/>
  <c r="U62" i="23" s="1"/>
  <c r="BF77" i="2"/>
  <c r="T62" i="23" s="1"/>
  <c r="BE77" i="2"/>
  <c r="Q62" i="23" s="1"/>
  <c r="BD77" i="2"/>
  <c r="P62" i="23" s="1"/>
  <c r="BA77" i="2"/>
  <c r="AZ77" i="2"/>
  <c r="AY77" i="2"/>
  <c r="AW77" i="2"/>
  <c r="AV77" i="2"/>
  <c r="AU77" i="2"/>
  <c r="AS77" i="2"/>
  <c r="AR77" i="2"/>
  <c r="AO77" i="2"/>
  <c r="AJ77" i="2"/>
  <c r="G92" i="1" s="1"/>
  <c r="AI77" i="2"/>
  <c r="E92" i="1" s="1"/>
  <c r="K77" i="2"/>
  <c r="AP77" i="2" s="1"/>
  <c r="J77" i="2"/>
  <c r="H62" i="23" s="1"/>
  <c r="I77" i="2"/>
  <c r="AK77" i="2" s="1"/>
  <c r="K62" i="23" s="1"/>
  <c r="H77" i="2"/>
  <c r="BI76" i="2"/>
  <c r="Y61" i="23" s="1"/>
  <c r="BH76" i="2"/>
  <c r="X61" i="23" s="1"/>
  <c r="BG76" i="2"/>
  <c r="U61" i="23" s="1"/>
  <c r="BF76" i="2"/>
  <c r="T61" i="23" s="1"/>
  <c r="BE76" i="2"/>
  <c r="Q61" i="23" s="1"/>
  <c r="BD76" i="2"/>
  <c r="P61" i="23" s="1"/>
  <c r="BA76" i="2"/>
  <c r="AZ76" i="2"/>
  <c r="AY76" i="2"/>
  <c r="AW76" i="2"/>
  <c r="AV76" i="2"/>
  <c r="AU76" i="2"/>
  <c r="AS76" i="2"/>
  <c r="AR76" i="2"/>
  <c r="AO76" i="2"/>
  <c r="AJ76" i="2"/>
  <c r="F61" i="23" s="1"/>
  <c r="AI76" i="2"/>
  <c r="E91" i="1" s="1"/>
  <c r="K76" i="2"/>
  <c r="AP76" i="2" s="1"/>
  <c r="J76" i="2"/>
  <c r="H61" i="23" s="1"/>
  <c r="I76" i="2"/>
  <c r="AK76" i="2" s="1"/>
  <c r="K61" i="23" s="1"/>
  <c r="H76" i="2"/>
  <c r="BI75" i="2"/>
  <c r="Y60" i="23" s="1"/>
  <c r="BH75" i="2"/>
  <c r="X60" i="23" s="1"/>
  <c r="BG75" i="2"/>
  <c r="U60" i="23" s="1"/>
  <c r="BF75" i="2"/>
  <c r="T60" i="23" s="1"/>
  <c r="BE75" i="2"/>
  <c r="Q60" i="23" s="1"/>
  <c r="BD75" i="2"/>
  <c r="P60" i="23" s="1"/>
  <c r="BA75" i="2"/>
  <c r="AZ75" i="2"/>
  <c r="AY75" i="2"/>
  <c r="AW75" i="2"/>
  <c r="AV75" i="2"/>
  <c r="AU75" i="2"/>
  <c r="AS75" i="2"/>
  <c r="AR75" i="2"/>
  <c r="AO75" i="2"/>
  <c r="AJ75" i="2"/>
  <c r="G90" i="1" s="1"/>
  <c r="AI75" i="2"/>
  <c r="E90" i="1" s="1"/>
  <c r="K75" i="2"/>
  <c r="AP75" i="2" s="1"/>
  <c r="J75" i="2"/>
  <c r="AN75" i="2" s="1"/>
  <c r="C90" i="1" s="1"/>
  <c r="I75" i="2"/>
  <c r="AK75" i="2" s="1"/>
  <c r="K60" i="23" s="1"/>
  <c r="H75" i="2"/>
  <c r="BI74" i="2"/>
  <c r="Y59" i="23" s="1"/>
  <c r="BH74" i="2"/>
  <c r="X59" i="23" s="1"/>
  <c r="BG74" i="2"/>
  <c r="U59" i="23" s="1"/>
  <c r="BF74" i="2"/>
  <c r="T59" i="23" s="1"/>
  <c r="BE74" i="2"/>
  <c r="Q59" i="23" s="1"/>
  <c r="BD74" i="2"/>
  <c r="P59" i="23" s="1"/>
  <c r="BA74" i="2"/>
  <c r="AZ74" i="2"/>
  <c r="AY74" i="2"/>
  <c r="AW74" i="2"/>
  <c r="AV74" i="2"/>
  <c r="AU74" i="2"/>
  <c r="AS74" i="2"/>
  <c r="AR74" i="2"/>
  <c r="AQ74" i="2"/>
  <c r="AO74" i="2"/>
  <c r="AJ74" i="2"/>
  <c r="G89" i="1" s="1"/>
  <c r="AI74" i="2"/>
  <c r="E89" i="1" s="1"/>
  <c r="K74" i="2"/>
  <c r="AP74" i="2" s="1"/>
  <c r="J74" i="2"/>
  <c r="H59" i="23" s="1"/>
  <c r="I74" i="2"/>
  <c r="AK74" i="2" s="1"/>
  <c r="K59" i="23" s="1"/>
  <c r="H74" i="2"/>
  <c r="AL74" i="2" s="1"/>
  <c r="G59" i="23" s="1"/>
  <c r="BI69" i="2"/>
  <c r="Y54" i="23" s="1"/>
  <c r="BH69" i="2"/>
  <c r="X54" i="23" s="1"/>
  <c r="BG69" i="2"/>
  <c r="U54" i="23" s="1"/>
  <c r="BF69" i="2"/>
  <c r="T54" i="23" s="1"/>
  <c r="BE69" i="2"/>
  <c r="Q54" i="23" s="1"/>
  <c r="BD69" i="2"/>
  <c r="P54" i="23" s="1"/>
  <c r="BA69" i="2"/>
  <c r="AZ69" i="2"/>
  <c r="AY69" i="2"/>
  <c r="AW69" i="2"/>
  <c r="AV69" i="2"/>
  <c r="AU69" i="2"/>
  <c r="AS69" i="2"/>
  <c r="AR69" i="2"/>
  <c r="AQ69" i="2"/>
  <c r="AO69" i="2"/>
  <c r="AJ69" i="2"/>
  <c r="F54" i="23" s="1"/>
  <c r="AI69" i="2"/>
  <c r="BI68" i="2"/>
  <c r="Y53" i="23" s="1"/>
  <c r="BH68" i="2"/>
  <c r="X53" i="23" s="1"/>
  <c r="BG68" i="2"/>
  <c r="U53" i="23" s="1"/>
  <c r="BF68" i="2"/>
  <c r="T53" i="23" s="1"/>
  <c r="BE68" i="2"/>
  <c r="Q53" i="23" s="1"/>
  <c r="BD68" i="2"/>
  <c r="P53" i="23" s="1"/>
  <c r="BA68" i="2"/>
  <c r="AZ68" i="2"/>
  <c r="AY68" i="2"/>
  <c r="AW68" i="2"/>
  <c r="AV68" i="2"/>
  <c r="AU68" i="2"/>
  <c r="AS68" i="2"/>
  <c r="AR68" i="2"/>
  <c r="AQ68" i="2"/>
  <c r="AO68" i="2"/>
  <c r="AJ68" i="2"/>
  <c r="G53" i="1" s="1"/>
  <c r="AI68" i="2"/>
  <c r="BI67" i="2"/>
  <c r="Y52" i="23" s="1"/>
  <c r="BH67" i="2"/>
  <c r="X52" i="23" s="1"/>
  <c r="BG67" i="2"/>
  <c r="U52" i="23" s="1"/>
  <c r="BF67" i="2"/>
  <c r="T52" i="23" s="1"/>
  <c r="BE67" i="2"/>
  <c r="Q52" i="23" s="1"/>
  <c r="BD67" i="2"/>
  <c r="P52" i="23" s="1"/>
  <c r="BA67" i="2"/>
  <c r="AZ67" i="2"/>
  <c r="AY67" i="2"/>
  <c r="AW67" i="2"/>
  <c r="AV67" i="2"/>
  <c r="AU67" i="2"/>
  <c r="AS67" i="2"/>
  <c r="AR67" i="2"/>
  <c r="AQ67" i="2"/>
  <c r="AO67" i="2"/>
  <c r="AJ67" i="2"/>
  <c r="G52" i="1" s="1"/>
  <c r="AI67" i="2"/>
  <c r="BI66" i="2"/>
  <c r="Y51" i="23" s="1"/>
  <c r="BH66" i="2"/>
  <c r="X51" i="23" s="1"/>
  <c r="BG66" i="2"/>
  <c r="U51" i="23" s="1"/>
  <c r="BF66" i="2"/>
  <c r="T51" i="23" s="1"/>
  <c r="BE66" i="2"/>
  <c r="Q51" i="23" s="1"/>
  <c r="BD66" i="2"/>
  <c r="P51" i="23" s="1"/>
  <c r="BA66" i="2"/>
  <c r="AZ66" i="2"/>
  <c r="AY66" i="2"/>
  <c r="AW66" i="2"/>
  <c r="AV66" i="2"/>
  <c r="AU66" i="2"/>
  <c r="AS66" i="2"/>
  <c r="AR66" i="2"/>
  <c r="AQ66" i="2"/>
  <c r="AO66" i="2"/>
  <c r="AJ66" i="2"/>
  <c r="G51" i="1" s="1"/>
  <c r="AI66" i="2"/>
  <c r="BI65" i="2"/>
  <c r="Y50" i="23" s="1"/>
  <c r="BH65" i="2"/>
  <c r="X50" i="23" s="1"/>
  <c r="BG65" i="2"/>
  <c r="U50" i="23" s="1"/>
  <c r="BF65" i="2"/>
  <c r="T50" i="23" s="1"/>
  <c r="BE65" i="2"/>
  <c r="Q50" i="23" s="1"/>
  <c r="BD65" i="2"/>
  <c r="P50" i="23" s="1"/>
  <c r="BA65" i="2"/>
  <c r="AZ65" i="2"/>
  <c r="AY65" i="2"/>
  <c r="AW65" i="2"/>
  <c r="AV65" i="2"/>
  <c r="AU65" i="2"/>
  <c r="AS65" i="2"/>
  <c r="AR65" i="2"/>
  <c r="AQ65" i="2"/>
  <c r="AO65" i="2"/>
  <c r="AJ65" i="2"/>
  <c r="G50" i="1" s="1"/>
  <c r="AI65" i="2"/>
  <c r="BI64" i="2"/>
  <c r="Y49" i="23" s="1"/>
  <c r="BH64" i="2"/>
  <c r="X49" i="23" s="1"/>
  <c r="BG64" i="2"/>
  <c r="U49" i="23" s="1"/>
  <c r="BF64" i="2"/>
  <c r="T49" i="23" s="1"/>
  <c r="BE64" i="2"/>
  <c r="Q49" i="23" s="1"/>
  <c r="BD64" i="2"/>
  <c r="P49" i="23" s="1"/>
  <c r="BA64" i="2"/>
  <c r="AZ64" i="2"/>
  <c r="AY64" i="2"/>
  <c r="AW64" i="2"/>
  <c r="AV64" i="2"/>
  <c r="AU64" i="2"/>
  <c r="AS64" i="2"/>
  <c r="AR64" i="2"/>
  <c r="AQ64" i="2"/>
  <c r="AO64" i="2"/>
  <c r="AJ64" i="2"/>
  <c r="G49" i="1" s="1"/>
  <c r="AI64" i="2"/>
  <c r="BI63" i="2"/>
  <c r="Y48" i="23" s="1"/>
  <c r="BH63" i="2"/>
  <c r="X48" i="23" s="1"/>
  <c r="BG63" i="2"/>
  <c r="U48" i="23" s="1"/>
  <c r="BF63" i="2"/>
  <c r="T48" i="23" s="1"/>
  <c r="BE63" i="2"/>
  <c r="Q48" i="23" s="1"/>
  <c r="BD63" i="2"/>
  <c r="P48" i="23" s="1"/>
  <c r="BA63" i="2"/>
  <c r="AZ63" i="2"/>
  <c r="AY63" i="2"/>
  <c r="AW63" i="2"/>
  <c r="AV63" i="2"/>
  <c r="AU63" i="2"/>
  <c r="AS63" i="2"/>
  <c r="AR63" i="2"/>
  <c r="AQ63" i="2"/>
  <c r="AO63" i="2"/>
  <c r="AJ63" i="2"/>
  <c r="G48" i="1" s="1"/>
  <c r="AI63" i="2"/>
  <c r="BI62" i="2"/>
  <c r="Y47" i="23" s="1"/>
  <c r="BH62" i="2"/>
  <c r="X47" i="23" s="1"/>
  <c r="BG62" i="2"/>
  <c r="U47" i="23" s="1"/>
  <c r="BF62" i="2"/>
  <c r="T47" i="23" s="1"/>
  <c r="BE62" i="2"/>
  <c r="Q47" i="23" s="1"/>
  <c r="BD62" i="2"/>
  <c r="P47" i="23" s="1"/>
  <c r="BA62" i="2"/>
  <c r="AZ62" i="2"/>
  <c r="AY62" i="2"/>
  <c r="AW62" i="2"/>
  <c r="AV62" i="2"/>
  <c r="AU62" i="2"/>
  <c r="AS62" i="2"/>
  <c r="AR62" i="2"/>
  <c r="AQ62" i="2"/>
  <c r="AO62" i="2"/>
  <c r="AJ62" i="2"/>
  <c r="F47" i="23" s="1"/>
  <c r="AI62" i="2"/>
  <c r="BI61" i="2"/>
  <c r="Y46" i="23" s="1"/>
  <c r="BH61" i="2"/>
  <c r="X46" i="23" s="1"/>
  <c r="BG61" i="2"/>
  <c r="U46" i="23" s="1"/>
  <c r="BF61" i="2"/>
  <c r="T46" i="23" s="1"/>
  <c r="BE61" i="2"/>
  <c r="Q46" i="23" s="1"/>
  <c r="BD61" i="2"/>
  <c r="P46" i="23" s="1"/>
  <c r="BA61" i="2"/>
  <c r="AZ61" i="2"/>
  <c r="AY61" i="2"/>
  <c r="AW61" i="2"/>
  <c r="AV61" i="2"/>
  <c r="AU61" i="2"/>
  <c r="AS61" i="2"/>
  <c r="AR61" i="2"/>
  <c r="AQ61" i="2"/>
  <c r="AO61" i="2"/>
  <c r="AJ61" i="2"/>
  <c r="G46" i="1" s="1"/>
  <c r="AI61" i="2"/>
  <c r="BI60" i="2"/>
  <c r="Y45" i="23" s="1"/>
  <c r="BH60" i="2"/>
  <c r="X45" i="23" s="1"/>
  <c r="BG60" i="2"/>
  <c r="U45" i="23" s="1"/>
  <c r="BF60" i="2"/>
  <c r="T45" i="23" s="1"/>
  <c r="BE60" i="2"/>
  <c r="Q45" i="23" s="1"/>
  <c r="BD60" i="2"/>
  <c r="P45" i="23" s="1"/>
  <c r="BA60" i="2"/>
  <c r="AZ60" i="2"/>
  <c r="AY60" i="2"/>
  <c r="AW60" i="2"/>
  <c r="AV60" i="2"/>
  <c r="AU60" i="2"/>
  <c r="AS60" i="2"/>
  <c r="AR60" i="2"/>
  <c r="AQ60" i="2"/>
  <c r="AO60" i="2"/>
  <c r="AJ60" i="2"/>
  <c r="F45" i="23" s="1"/>
  <c r="AI60" i="2"/>
  <c r="BI59" i="2"/>
  <c r="Y44" i="23" s="1"/>
  <c r="BH59" i="2"/>
  <c r="X44" i="23" s="1"/>
  <c r="BG59" i="2"/>
  <c r="U44" i="23" s="1"/>
  <c r="BF59" i="2"/>
  <c r="T44" i="23" s="1"/>
  <c r="BE59" i="2"/>
  <c r="Q44" i="23" s="1"/>
  <c r="BD59" i="2"/>
  <c r="P44" i="23" s="1"/>
  <c r="BA59" i="2"/>
  <c r="AZ59" i="2"/>
  <c r="AY59" i="2"/>
  <c r="AW59" i="2"/>
  <c r="AV59" i="2"/>
  <c r="AU59" i="2"/>
  <c r="AS59" i="2"/>
  <c r="AR59" i="2"/>
  <c r="AQ59" i="2"/>
  <c r="AO59" i="2"/>
  <c r="AJ59" i="2"/>
  <c r="G44" i="1" s="1"/>
  <c r="AI59" i="2"/>
  <c r="BI58" i="2"/>
  <c r="Y43" i="23" s="1"/>
  <c r="BH58" i="2"/>
  <c r="X43" i="23" s="1"/>
  <c r="BG58" i="2"/>
  <c r="U43" i="23" s="1"/>
  <c r="BF58" i="2"/>
  <c r="T43" i="23" s="1"/>
  <c r="BE58" i="2"/>
  <c r="Q43" i="23" s="1"/>
  <c r="BD58" i="2"/>
  <c r="P43" i="23" s="1"/>
  <c r="BA58" i="2"/>
  <c r="AZ58" i="2"/>
  <c r="AY58" i="2"/>
  <c r="AW58" i="2"/>
  <c r="AV58" i="2"/>
  <c r="AU58" i="2"/>
  <c r="AS58" i="2"/>
  <c r="AR58" i="2"/>
  <c r="AQ58" i="2"/>
  <c r="AO58" i="2"/>
  <c r="AJ58" i="2"/>
  <c r="F43" i="23" s="1"/>
  <c r="AI58" i="2"/>
  <c r="BI57" i="2"/>
  <c r="Y42" i="23" s="1"/>
  <c r="BH57" i="2"/>
  <c r="X42" i="23" s="1"/>
  <c r="BG57" i="2"/>
  <c r="U42" i="23" s="1"/>
  <c r="BF57" i="2"/>
  <c r="T42" i="23" s="1"/>
  <c r="BE57" i="2"/>
  <c r="Q42" i="23" s="1"/>
  <c r="BD57" i="2"/>
  <c r="P42" i="23" s="1"/>
  <c r="BA57" i="2"/>
  <c r="AZ57" i="2"/>
  <c r="AY57" i="2"/>
  <c r="AW57" i="2"/>
  <c r="AV57" i="2"/>
  <c r="AU57" i="2"/>
  <c r="AS57" i="2"/>
  <c r="AR57" i="2"/>
  <c r="AQ57" i="2"/>
  <c r="AO57" i="2"/>
  <c r="AJ57" i="2"/>
  <c r="G42" i="1" s="1"/>
  <c r="AI57" i="2"/>
  <c r="BI56" i="2"/>
  <c r="Y41" i="23" s="1"/>
  <c r="BH56" i="2"/>
  <c r="X41" i="23" s="1"/>
  <c r="BG56" i="2"/>
  <c r="U41" i="23" s="1"/>
  <c r="BF56" i="2"/>
  <c r="T41" i="23" s="1"/>
  <c r="BE56" i="2"/>
  <c r="Q41" i="23" s="1"/>
  <c r="BD56" i="2"/>
  <c r="P41" i="23" s="1"/>
  <c r="BA56" i="2"/>
  <c r="AZ56" i="2"/>
  <c r="AY56" i="2"/>
  <c r="AW56" i="2"/>
  <c r="AV56" i="2"/>
  <c r="AU56" i="2"/>
  <c r="AS56" i="2"/>
  <c r="AR56" i="2"/>
  <c r="AQ56" i="2"/>
  <c r="AO56" i="2"/>
  <c r="AJ56" i="2"/>
  <c r="F41" i="23" s="1"/>
  <c r="AI56" i="2"/>
  <c r="BI55" i="2"/>
  <c r="Y40" i="23" s="1"/>
  <c r="BH55" i="2"/>
  <c r="X40" i="23" s="1"/>
  <c r="BG55" i="2"/>
  <c r="U40" i="23" s="1"/>
  <c r="BF55" i="2"/>
  <c r="T40" i="23" s="1"/>
  <c r="BE55" i="2"/>
  <c r="Q40" i="23" s="1"/>
  <c r="BD55" i="2"/>
  <c r="P40" i="23" s="1"/>
  <c r="BA55" i="2"/>
  <c r="AZ55" i="2"/>
  <c r="AY55" i="2"/>
  <c r="AW55" i="2"/>
  <c r="AV55" i="2"/>
  <c r="AU55" i="2"/>
  <c r="AS55" i="2"/>
  <c r="AR55" i="2"/>
  <c r="AQ55" i="2"/>
  <c r="AO55" i="2"/>
  <c r="AJ55" i="2"/>
  <c r="G40" i="1" s="1"/>
  <c r="AI55" i="2"/>
  <c r="BI54" i="2"/>
  <c r="Y39" i="23" s="1"/>
  <c r="BH54" i="2"/>
  <c r="X39" i="23" s="1"/>
  <c r="BG54" i="2"/>
  <c r="U39" i="23" s="1"/>
  <c r="BF54" i="2"/>
  <c r="T39" i="23" s="1"/>
  <c r="BE54" i="2"/>
  <c r="Q39" i="23" s="1"/>
  <c r="BD54" i="2"/>
  <c r="P39" i="23" s="1"/>
  <c r="BA54" i="2"/>
  <c r="AZ54" i="2"/>
  <c r="AY54" i="2"/>
  <c r="AW54" i="2"/>
  <c r="AV54" i="2"/>
  <c r="AU54" i="2"/>
  <c r="AS54" i="2"/>
  <c r="AR54" i="2"/>
  <c r="AQ54" i="2"/>
  <c r="AO54" i="2"/>
  <c r="AJ54" i="2"/>
  <c r="F39" i="23" s="1"/>
  <c r="AI54" i="2"/>
  <c r="BI53" i="2"/>
  <c r="Y38" i="23" s="1"/>
  <c r="BH53" i="2"/>
  <c r="X38" i="23" s="1"/>
  <c r="BG53" i="2"/>
  <c r="U38" i="23" s="1"/>
  <c r="BF53" i="2"/>
  <c r="T38" i="23" s="1"/>
  <c r="BE53" i="2"/>
  <c r="Q38" i="23" s="1"/>
  <c r="BD53" i="2"/>
  <c r="P38" i="23" s="1"/>
  <c r="BA53" i="2"/>
  <c r="AZ53" i="2"/>
  <c r="AY53" i="2"/>
  <c r="AW53" i="2"/>
  <c r="AV53" i="2"/>
  <c r="AU53" i="2"/>
  <c r="AS53" i="2"/>
  <c r="AR53" i="2"/>
  <c r="AQ53" i="2"/>
  <c r="AO53" i="2"/>
  <c r="AJ53" i="2"/>
  <c r="G38" i="1" s="1"/>
  <c r="AI53" i="2"/>
  <c r="BI52" i="2"/>
  <c r="Y37" i="23" s="1"/>
  <c r="BH52" i="2"/>
  <c r="X37" i="23" s="1"/>
  <c r="BG52" i="2"/>
  <c r="U37" i="23" s="1"/>
  <c r="BF52" i="2"/>
  <c r="T37" i="23" s="1"/>
  <c r="BE52" i="2"/>
  <c r="Q37" i="23" s="1"/>
  <c r="BD52" i="2"/>
  <c r="P37" i="23" s="1"/>
  <c r="BA52" i="2"/>
  <c r="AZ52" i="2"/>
  <c r="AY52" i="2"/>
  <c r="AW52" i="2"/>
  <c r="AV52" i="2"/>
  <c r="AU52" i="2"/>
  <c r="AS52" i="2"/>
  <c r="AR52" i="2"/>
  <c r="AQ52" i="2"/>
  <c r="AO52" i="2"/>
  <c r="AJ52" i="2"/>
  <c r="G37" i="1" s="1"/>
  <c r="AI52" i="2"/>
  <c r="BI51" i="2"/>
  <c r="Y36" i="23" s="1"/>
  <c r="BH51" i="2"/>
  <c r="X36" i="23" s="1"/>
  <c r="BG51" i="2"/>
  <c r="U36" i="23" s="1"/>
  <c r="BF51" i="2"/>
  <c r="T36" i="23" s="1"/>
  <c r="BE51" i="2"/>
  <c r="Q36" i="23" s="1"/>
  <c r="BD51" i="2"/>
  <c r="P36" i="23" s="1"/>
  <c r="BA51" i="2"/>
  <c r="AZ51" i="2"/>
  <c r="AY51" i="2"/>
  <c r="AW51" i="2"/>
  <c r="AV51" i="2"/>
  <c r="AU51" i="2"/>
  <c r="AS51" i="2"/>
  <c r="AR51" i="2"/>
  <c r="AQ51" i="2"/>
  <c r="AO51" i="2"/>
  <c r="AJ51" i="2"/>
  <c r="F36" i="23" s="1"/>
  <c r="AI51" i="2"/>
  <c r="BI50" i="2"/>
  <c r="Y35" i="23" s="1"/>
  <c r="BH50" i="2"/>
  <c r="X35" i="23" s="1"/>
  <c r="BG50" i="2"/>
  <c r="U35" i="23" s="1"/>
  <c r="BF50" i="2"/>
  <c r="T35" i="23" s="1"/>
  <c r="BE50" i="2"/>
  <c r="Q35" i="23" s="1"/>
  <c r="BD50" i="2"/>
  <c r="P35" i="23" s="1"/>
  <c r="BA50" i="2"/>
  <c r="AZ50" i="2"/>
  <c r="AY50" i="2"/>
  <c r="AW50" i="2"/>
  <c r="AV50" i="2"/>
  <c r="AU50" i="2"/>
  <c r="AS50" i="2"/>
  <c r="AR50" i="2"/>
  <c r="AQ50" i="2"/>
  <c r="AO50" i="2"/>
  <c r="AJ50" i="2"/>
  <c r="F35" i="23" s="1"/>
  <c r="AI50" i="2"/>
  <c r="BI49" i="2"/>
  <c r="Y34" i="23" s="1"/>
  <c r="BH49" i="2"/>
  <c r="X34" i="23" s="1"/>
  <c r="BG49" i="2"/>
  <c r="U34" i="23" s="1"/>
  <c r="BF49" i="2"/>
  <c r="T34" i="23" s="1"/>
  <c r="BE49" i="2"/>
  <c r="Q34" i="23" s="1"/>
  <c r="BD49" i="2"/>
  <c r="P34" i="23" s="1"/>
  <c r="BA49" i="2"/>
  <c r="AZ49" i="2"/>
  <c r="AY49" i="2"/>
  <c r="AW49" i="2"/>
  <c r="AV49" i="2"/>
  <c r="AU49" i="2"/>
  <c r="AS49" i="2"/>
  <c r="AR49" i="2"/>
  <c r="AQ49" i="2"/>
  <c r="AO49" i="2"/>
  <c r="AJ49" i="2"/>
  <c r="G34" i="1" s="1"/>
  <c r="AI49" i="2"/>
  <c r="BI48" i="2"/>
  <c r="Y33" i="23" s="1"/>
  <c r="BH48" i="2"/>
  <c r="X33" i="23" s="1"/>
  <c r="BG48" i="2"/>
  <c r="U33" i="23" s="1"/>
  <c r="BF48" i="2"/>
  <c r="T33" i="23" s="1"/>
  <c r="BE48" i="2"/>
  <c r="Q33" i="23" s="1"/>
  <c r="BD48" i="2"/>
  <c r="P33" i="23" s="1"/>
  <c r="BA48" i="2"/>
  <c r="AZ48" i="2"/>
  <c r="AY48" i="2"/>
  <c r="AW48" i="2"/>
  <c r="AV48" i="2"/>
  <c r="AU48" i="2"/>
  <c r="AS48" i="2"/>
  <c r="AR48" i="2"/>
  <c r="AQ48" i="2"/>
  <c r="AO48" i="2"/>
  <c r="AJ48" i="2"/>
  <c r="G33" i="1" s="1"/>
  <c r="AI48" i="2"/>
  <c r="BI47" i="2"/>
  <c r="Y32" i="23" s="1"/>
  <c r="BH47" i="2"/>
  <c r="X32" i="23" s="1"/>
  <c r="BG47" i="2"/>
  <c r="U32" i="23" s="1"/>
  <c r="BF47" i="2"/>
  <c r="T32" i="23" s="1"/>
  <c r="BE47" i="2"/>
  <c r="Q32" i="23" s="1"/>
  <c r="BD47" i="2"/>
  <c r="P32" i="23" s="1"/>
  <c r="BA47" i="2"/>
  <c r="AZ47" i="2"/>
  <c r="AY47" i="2"/>
  <c r="AW47" i="2"/>
  <c r="AV47" i="2"/>
  <c r="AU47" i="2"/>
  <c r="AS47" i="2"/>
  <c r="AR47" i="2"/>
  <c r="AQ47" i="2"/>
  <c r="AO47" i="2"/>
  <c r="AJ47" i="2"/>
  <c r="F32" i="23" s="1"/>
  <c r="AI47" i="2"/>
  <c r="BI46" i="2"/>
  <c r="Y31" i="23" s="1"/>
  <c r="BH46" i="2"/>
  <c r="X31" i="23" s="1"/>
  <c r="BG46" i="2"/>
  <c r="U31" i="23" s="1"/>
  <c r="BF46" i="2"/>
  <c r="T31" i="23" s="1"/>
  <c r="BE46" i="2"/>
  <c r="Q31" i="23" s="1"/>
  <c r="BD46" i="2"/>
  <c r="P31" i="23" s="1"/>
  <c r="BA46" i="2"/>
  <c r="AZ46" i="2"/>
  <c r="AY46" i="2"/>
  <c r="AW46" i="2"/>
  <c r="AV46" i="2"/>
  <c r="AU46" i="2"/>
  <c r="AS46" i="2"/>
  <c r="AR46" i="2"/>
  <c r="AQ46" i="2"/>
  <c r="AO46" i="2"/>
  <c r="AJ46" i="2"/>
  <c r="G31" i="1" s="1"/>
  <c r="AI46" i="2"/>
  <c r="BI45" i="2"/>
  <c r="Y30" i="23" s="1"/>
  <c r="BH45" i="2"/>
  <c r="X30" i="23" s="1"/>
  <c r="BG45" i="2"/>
  <c r="U30" i="23" s="1"/>
  <c r="BF45" i="2"/>
  <c r="T30" i="23" s="1"/>
  <c r="BE45" i="2"/>
  <c r="Q30" i="23" s="1"/>
  <c r="BD45" i="2"/>
  <c r="P30" i="23" s="1"/>
  <c r="BA45" i="2"/>
  <c r="AZ45" i="2"/>
  <c r="AY45" i="2"/>
  <c r="AW45" i="2"/>
  <c r="AV45" i="2"/>
  <c r="AU45" i="2"/>
  <c r="AS45" i="2"/>
  <c r="AR45" i="2"/>
  <c r="AQ45" i="2"/>
  <c r="AO45" i="2"/>
  <c r="AJ45" i="2"/>
  <c r="G30" i="1" s="1"/>
  <c r="AI45" i="2"/>
  <c r="BI44" i="2"/>
  <c r="Y29" i="23" s="1"/>
  <c r="BH44" i="2"/>
  <c r="X29" i="23" s="1"/>
  <c r="BG44" i="2"/>
  <c r="U29" i="23" s="1"/>
  <c r="BF44" i="2"/>
  <c r="T29" i="23" s="1"/>
  <c r="BE44" i="2"/>
  <c r="Q29" i="23" s="1"/>
  <c r="BD44" i="2"/>
  <c r="P29" i="23" s="1"/>
  <c r="BA44" i="2"/>
  <c r="AZ44" i="2"/>
  <c r="AY44" i="2"/>
  <c r="AW44" i="2"/>
  <c r="AV44" i="2"/>
  <c r="AU44" i="2"/>
  <c r="AS44" i="2"/>
  <c r="AR44" i="2"/>
  <c r="AQ44" i="2"/>
  <c r="AO44" i="2"/>
  <c r="AJ44" i="2"/>
  <c r="G29" i="1" s="1"/>
  <c r="AI44" i="2"/>
  <c r="BI43" i="2"/>
  <c r="Y28" i="23" s="1"/>
  <c r="BH43" i="2"/>
  <c r="X28" i="23" s="1"/>
  <c r="BG43" i="2"/>
  <c r="U28" i="23" s="1"/>
  <c r="BF43" i="2"/>
  <c r="T28" i="23" s="1"/>
  <c r="BE43" i="2"/>
  <c r="Q28" i="23" s="1"/>
  <c r="BD43" i="2"/>
  <c r="P28" i="23" s="1"/>
  <c r="BA43" i="2"/>
  <c r="AZ43" i="2"/>
  <c r="AY43" i="2"/>
  <c r="AW43" i="2"/>
  <c r="AV43" i="2"/>
  <c r="AU43" i="2"/>
  <c r="AS43" i="2"/>
  <c r="AR43" i="2"/>
  <c r="AQ43" i="2"/>
  <c r="AO43" i="2"/>
  <c r="AJ43" i="2"/>
  <c r="F28" i="23" s="1"/>
  <c r="AI43" i="2"/>
  <c r="BI42" i="2"/>
  <c r="Y27" i="23" s="1"/>
  <c r="BH42" i="2"/>
  <c r="X27" i="23" s="1"/>
  <c r="BG42" i="2"/>
  <c r="U27" i="23" s="1"/>
  <c r="BF42" i="2"/>
  <c r="T27" i="23" s="1"/>
  <c r="BE42" i="2"/>
  <c r="Q27" i="23" s="1"/>
  <c r="BD42" i="2"/>
  <c r="P27" i="23" s="1"/>
  <c r="BA42" i="2"/>
  <c r="AZ42" i="2"/>
  <c r="AY42" i="2"/>
  <c r="AW42" i="2"/>
  <c r="AV42" i="2"/>
  <c r="AU42" i="2"/>
  <c r="AS42" i="2"/>
  <c r="AR42" i="2"/>
  <c r="AO42" i="2"/>
  <c r="AJ42" i="2"/>
  <c r="G27" i="1" s="1"/>
  <c r="AI42" i="2"/>
  <c r="BI41" i="2"/>
  <c r="Y26" i="23" s="1"/>
  <c r="BH41" i="2"/>
  <c r="X26" i="23" s="1"/>
  <c r="BG41" i="2"/>
  <c r="U26" i="23" s="1"/>
  <c r="BF41" i="2"/>
  <c r="T26" i="23" s="1"/>
  <c r="BE41" i="2"/>
  <c r="Q26" i="23" s="1"/>
  <c r="BD41" i="2"/>
  <c r="P26" i="23" s="1"/>
  <c r="BA41" i="2"/>
  <c r="AZ41" i="2"/>
  <c r="AY41" i="2"/>
  <c r="AW41" i="2"/>
  <c r="AV41" i="2"/>
  <c r="AU41" i="2"/>
  <c r="AS41" i="2"/>
  <c r="AR41" i="2"/>
  <c r="AQ41" i="2"/>
  <c r="AO41" i="2"/>
  <c r="AJ41" i="2"/>
  <c r="G26" i="1" s="1"/>
  <c r="AI41" i="2"/>
  <c r="BI40" i="2"/>
  <c r="Y25" i="23" s="1"/>
  <c r="BH40" i="2"/>
  <c r="X25" i="23" s="1"/>
  <c r="BG40" i="2"/>
  <c r="U25" i="23" s="1"/>
  <c r="BF40" i="2"/>
  <c r="T25" i="23" s="1"/>
  <c r="BE40" i="2"/>
  <c r="Q25" i="23" s="1"/>
  <c r="BD40" i="2"/>
  <c r="P25" i="23" s="1"/>
  <c r="BA40" i="2"/>
  <c r="AZ40" i="2"/>
  <c r="AY40" i="2"/>
  <c r="AW40" i="2"/>
  <c r="AV40" i="2"/>
  <c r="AU40" i="2"/>
  <c r="AS40" i="2"/>
  <c r="AR40" i="2"/>
  <c r="AQ40" i="2"/>
  <c r="AO40" i="2"/>
  <c r="AJ40" i="2"/>
  <c r="G25" i="1" s="1"/>
  <c r="AI40" i="2"/>
  <c r="BI39" i="2"/>
  <c r="Y24" i="23" s="1"/>
  <c r="BH39" i="2"/>
  <c r="X24" i="23" s="1"/>
  <c r="BG39" i="2"/>
  <c r="U24" i="23" s="1"/>
  <c r="BF39" i="2"/>
  <c r="T24" i="23" s="1"/>
  <c r="BE39" i="2"/>
  <c r="Q24" i="23" s="1"/>
  <c r="BD39" i="2"/>
  <c r="P24" i="23" s="1"/>
  <c r="BA39" i="2"/>
  <c r="AZ39" i="2"/>
  <c r="AY39" i="2"/>
  <c r="AW39" i="2"/>
  <c r="AV39" i="2"/>
  <c r="AU39" i="2"/>
  <c r="AS39" i="2"/>
  <c r="AR39" i="2"/>
  <c r="AQ39" i="2"/>
  <c r="AO39" i="2"/>
  <c r="AJ39" i="2"/>
  <c r="F24" i="23" s="1"/>
  <c r="AI39" i="2"/>
  <c r="BI38" i="2"/>
  <c r="Y23" i="23" s="1"/>
  <c r="BH38" i="2"/>
  <c r="X23" i="23" s="1"/>
  <c r="BG38" i="2"/>
  <c r="U23" i="23" s="1"/>
  <c r="BF38" i="2"/>
  <c r="T23" i="23" s="1"/>
  <c r="BE38" i="2"/>
  <c r="Q23" i="23" s="1"/>
  <c r="BD38" i="2"/>
  <c r="P23" i="23" s="1"/>
  <c r="BA38" i="2"/>
  <c r="AZ38" i="2"/>
  <c r="AY38" i="2"/>
  <c r="AW38" i="2"/>
  <c r="AV38" i="2"/>
  <c r="AU38" i="2"/>
  <c r="AS38" i="2"/>
  <c r="AR38" i="2"/>
  <c r="AQ38" i="2"/>
  <c r="AO38" i="2"/>
  <c r="AJ38" i="2"/>
  <c r="G23" i="1" s="1"/>
  <c r="AI38" i="2"/>
  <c r="BI37" i="2"/>
  <c r="Y22" i="23" s="1"/>
  <c r="BH37" i="2"/>
  <c r="X22" i="23" s="1"/>
  <c r="BG37" i="2"/>
  <c r="U22" i="23" s="1"/>
  <c r="BF37" i="2"/>
  <c r="T22" i="23" s="1"/>
  <c r="BE37" i="2"/>
  <c r="Q22" i="23" s="1"/>
  <c r="BD37" i="2"/>
  <c r="P22" i="23" s="1"/>
  <c r="BA37" i="2"/>
  <c r="AZ37" i="2"/>
  <c r="AY37" i="2"/>
  <c r="AW37" i="2"/>
  <c r="AV37" i="2"/>
  <c r="AU37" i="2"/>
  <c r="AS37" i="2"/>
  <c r="AR37" i="2"/>
  <c r="AQ37" i="2"/>
  <c r="AO37" i="2"/>
  <c r="AJ37" i="2"/>
  <c r="F22" i="23" s="1"/>
  <c r="AI37" i="2"/>
  <c r="BI36" i="2"/>
  <c r="Y21" i="23" s="1"/>
  <c r="BH36" i="2"/>
  <c r="X21" i="23" s="1"/>
  <c r="BG36" i="2"/>
  <c r="U21" i="23" s="1"/>
  <c r="BF36" i="2"/>
  <c r="T21" i="23" s="1"/>
  <c r="BE36" i="2"/>
  <c r="Q21" i="23" s="1"/>
  <c r="BD36" i="2"/>
  <c r="P21" i="23" s="1"/>
  <c r="BA36" i="2"/>
  <c r="AZ36" i="2"/>
  <c r="AY36" i="2"/>
  <c r="AW36" i="2"/>
  <c r="AV36" i="2"/>
  <c r="AU36" i="2"/>
  <c r="AS36" i="2"/>
  <c r="AR36" i="2"/>
  <c r="AQ36" i="2"/>
  <c r="AO36" i="2"/>
  <c r="AJ36" i="2"/>
  <c r="G21" i="1" s="1"/>
  <c r="AI36" i="2"/>
  <c r="BI35" i="2"/>
  <c r="Y20" i="23" s="1"/>
  <c r="BH35" i="2"/>
  <c r="X20" i="23" s="1"/>
  <c r="BG35" i="2"/>
  <c r="U20" i="23" s="1"/>
  <c r="BF35" i="2"/>
  <c r="T20" i="23" s="1"/>
  <c r="BE35" i="2"/>
  <c r="Q20" i="23" s="1"/>
  <c r="BD35" i="2"/>
  <c r="P20" i="23" s="1"/>
  <c r="BA35" i="2"/>
  <c r="AZ35" i="2"/>
  <c r="AY35" i="2"/>
  <c r="AW35" i="2"/>
  <c r="AV35" i="2"/>
  <c r="AU35" i="2"/>
  <c r="AS35" i="2"/>
  <c r="AR35" i="2"/>
  <c r="AQ35" i="2"/>
  <c r="AO35" i="2"/>
  <c r="AJ35" i="2"/>
  <c r="F20" i="23" s="1"/>
  <c r="AI35" i="2"/>
  <c r="BI34" i="2"/>
  <c r="Y19" i="23" s="1"/>
  <c r="BH34" i="2"/>
  <c r="X19" i="23" s="1"/>
  <c r="BG34" i="2"/>
  <c r="U19" i="23" s="1"/>
  <c r="BF34" i="2"/>
  <c r="T19" i="23" s="1"/>
  <c r="BE34" i="2"/>
  <c r="Q19" i="23" s="1"/>
  <c r="BD34" i="2"/>
  <c r="P19" i="23" s="1"/>
  <c r="BA34" i="2"/>
  <c r="AZ34" i="2"/>
  <c r="AY34" i="2"/>
  <c r="AW34" i="2"/>
  <c r="AV34" i="2"/>
  <c r="AU34" i="2"/>
  <c r="AS34" i="2"/>
  <c r="AR34" i="2"/>
  <c r="AQ34" i="2"/>
  <c r="AO34" i="2"/>
  <c r="AJ34" i="2"/>
  <c r="G19" i="1" s="1"/>
  <c r="AI34" i="2"/>
  <c r="BI33" i="2"/>
  <c r="Y18" i="23" s="1"/>
  <c r="BH33" i="2"/>
  <c r="X18" i="23" s="1"/>
  <c r="BG33" i="2"/>
  <c r="U18" i="23" s="1"/>
  <c r="BF33" i="2"/>
  <c r="T18" i="23" s="1"/>
  <c r="BE33" i="2"/>
  <c r="Q18" i="23" s="1"/>
  <c r="BD33" i="2"/>
  <c r="P18" i="23" s="1"/>
  <c r="BA33" i="2"/>
  <c r="AZ33" i="2"/>
  <c r="AY33" i="2"/>
  <c r="AW33" i="2"/>
  <c r="AV33" i="2"/>
  <c r="AU33" i="2"/>
  <c r="AS33" i="2"/>
  <c r="AR33" i="2"/>
  <c r="AQ33" i="2"/>
  <c r="AO33" i="2"/>
  <c r="AJ33" i="2"/>
  <c r="F18" i="23" s="1"/>
  <c r="AI33" i="2"/>
  <c r="BI32" i="2"/>
  <c r="Y17" i="23" s="1"/>
  <c r="BH32" i="2"/>
  <c r="X17" i="23" s="1"/>
  <c r="BG32" i="2"/>
  <c r="U17" i="23" s="1"/>
  <c r="BF32" i="2"/>
  <c r="T17" i="23" s="1"/>
  <c r="BE32" i="2"/>
  <c r="Q17" i="23" s="1"/>
  <c r="BD32" i="2"/>
  <c r="P17" i="23" s="1"/>
  <c r="BA32" i="2"/>
  <c r="AZ32" i="2"/>
  <c r="AY32" i="2"/>
  <c r="AW32" i="2"/>
  <c r="AV32" i="2"/>
  <c r="AU32" i="2"/>
  <c r="AS32" i="2"/>
  <c r="AR32" i="2"/>
  <c r="AQ32" i="2"/>
  <c r="AO32" i="2"/>
  <c r="AJ32" i="2"/>
  <c r="G17" i="1" s="1"/>
  <c r="AI32" i="2"/>
  <c r="BI31" i="2"/>
  <c r="Y16" i="23" s="1"/>
  <c r="BH31" i="2"/>
  <c r="X16" i="23" s="1"/>
  <c r="BG31" i="2"/>
  <c r="U16" i="23" s="1"/>
  <c r="BF31" i="2"/>
  <c r="T16" i="23" s="1"/>
  <c r="BE31" i="2"/>
  <c r="Q16" i="23" s="1"/>
  <c r="BD31" i="2"/>
  <c r="P16" i="23" s="1"/>
  <c r="BA31" i="2"/>
  <c r="AZ31" i="2"/>
  <c r="AY31" i="2"/>
  <c r="AW31" i="2"/>
  <c r="AV31" i="2"/>
  <c r="AU31" i="2"/>
  <c r="AS31" i="2"/>
  <c r="AR31" i="2"/>
  <c r="AQ31" i="2"/>
  <c r="AO31" i="2"/>
  <c r="AJ31" i="2"/>
  <c r="F16" i="23" s="1"/>
  <c r="AI31" i="2"/>
  <c r="BI30" i="2"/>
  <c r="Y15" i="23" s="1"/>
  <c r="BH30" i="2"/>
  <c r="X15" i="23" s="1"/>
  <c r="BG30" i="2"/>
  <c r="U15" i="23" s="1"/>
  <c r="BF30" i="2"/>
  <c r="T15" i="23" s="1"/>
  <c r="BE30" i="2"/>
  <c r="Q15" i="23" s="1"/>
  <c r="BD30" i="2"/>
  <c r="P15" i="23" s="1"/>
  <c r="BA30" i="2"/>
  <c r="AZ30" i="2"/>
  <c r="AY30" i="2"/>
  <c r="AW30" i="2"/>
  <c r="AV30" i="2"/>
  <c r="AU30" i="2"/>
  <c r="AS30" i="2"/>
  <c r="AR30" i="2"/>
  <c r="AQ30" i="2"/>
  <c r="AO30" i="2"/>
  <c r="AJ30" i="2"/>
  <c r="G15" i="1" s="1"/>
  <c r="AI30" i="2"/>
  <c r="BI29" i="2"/>
  <c r="Y14" i="23" s="1"/>
  <c r="BH29" i="2"/>
  <c r="X14" i="23" s="1"/>
  <c r="BG29" i="2"/>
  <c r="U14" i="23" s="1"/>
  <c r="BF29" i="2"/>
  <c r="T14" i="23" s="1"/>
  <c r="BE29" i="2"/>
  <c r="Q14" i="23" s="1"/>
  <c r="BD29" i="2"/>
  <c r="P14" i="23" s="1"/>
  <c r="BA29" i="2"/>
  <c r="AZ29" i="2"/>
  <c r="AY29" i="2"/>
  <c r="AW29" i="2"/>
  <c r="AV29" i="2"/>
  <c r="AU29" i="2"/>
  <c r="AS29" i="2"/>
  <c r="AR29" i="2"/>
  <c r="AQ29" i="2"/>
  <c r="AO29" i="2"/>
  <c r="AJ29" i="2"/>
  <c r="F14" i="23" s="1"/>
  <c r="AI29" i="2"/>
  <c r="BI28" i="2"/>
  <c r="Y13" i="23" s="1"/>
  <c r="BH28" i="2"/>
  <c r="X13" i="23" s="1"/>
  <c r="BG28" i="2"/>
  <c r="U13" i="23" s="1"/>
  <c r="BF28" i="2"/>
  <c r="T13" i="23" s="1"/>
  <c r="BE28" i="2"/>
  <c r="Q13" i="23" s="1"/>
  <c r="BD28" i="2"/>
  <c r="P13" i="23" s="1"/>
  <c r="BA28" i="2"/>
  <c r="AZ28" i="2"/>
  <c r="AY28" i="2"/>
  <c r="AW28" i="2"/>
  <c r="AV28" i="2"/>
  <c r="AU28" i="2"/>
  <c r="AS28" i="2"/>
  <c r="AR28" i="2"/>
  <c r="AQ28" i="2"/>
  <c r="AO28" i="2"/>
  <c r="AJ28" i="2"/>
  <c r="G13" i="1" s="1"/>
  <c r="AI28" i="2"/>
  <c r="BI27" i="2"/>
  <c r="Y12" i="23" s="1"/>
  <c r="BH27" i="2"/>
  <c r="X12" i="23" s="1"/>
  <c r="BG27" i="2"/>
  <c r="U12" i="23" s="1"/>
  <c r="BF27" i="2"/>
  <c r="T12" i="23" s="1"/>
  <c r="BE27" i="2"/>
  <c r="Q12" i="23" s="1"/>
  <c r="BD27" i="2"/>
  <c r="P12" i="23" s="1"/>
  <c r="BA27" i="2"/>
  <c r="AZ27" i="2"/>
  <c r="AY27" i="2"/>
  <c r="AW27" i="2"/>
  <c r="AV27" i="2"/>
  <c r="AU27" i="2"/>
  <c r="AS27" i="2"/>
  <c r="AR27" i="2"/>
  <c r="AQ27" i="2"/>
  <c r="AO27" i="2"/>
  <c r="AJ27" i="2"/>
  <c r="F12" i="23" s="1"/>
  <c r="AI27" i="2"/>
  <c r="BI26" i="2"/>
  <c r="Y11" i="23" s="1"/>
  <c r="BH26" i="2"/>
  <c r="X11" i="23" s="1"/>
  <c r="BG26" i="2"/>
  <c r="U11" i="23" s="1"/>
  <c r="BF26" i="2"/>
  <c r="T11" i="23" s="1"/>
  <c r="BE26" i="2"/>
  <c r="Q11" i="23" s="1"/>
  <c r="BD26" i="2"/>
  <c r="P11" i="23" s="1"/>
  <c r="BA26" i="2"/>
  <c r="AZ26" i="2"/>
  <c r="AY26" i="2"/>
  <c r="AW26" i="2"/>
  <c r="AV26" i="2"/>
  <c r="AU26" i="2"/>
  <c r="AS26" i="2"/>
  <c r="AR26" i="2"/>
  <c r="AQ26" i="2"/>
  <c r="AO26" i="2"/>
  <c r="AJ26" i="2"/>
  <c r="G11" i="1" s="1"/>
  <c r="AI26" i="2"/>
  <c r="BI25" i="2"/>
  <c r="Y10" i="23" s="1"/>
  <c r="BH25" i="2"/>
  <c r="X10" i="23" s="1"/>
  <c r="BG25" i="2"/>
  <c r="U10" i="23" s="1"/>
  <c r="BF25" i="2"/>
  <c r="T10" i="23" s="1"/>
  <c r="BE25" i="2"/>
  <c r="Q10" i="23" s="1"/>
  <c r="BD25" i="2"/>
  <c r="P10" i="23" s="1"/>
  <c r="BA25" i="2"/>
  <c r="AZ25" i="2"/>
  <c r="AY25" i="2"/>
  <c r="AW25" i="2"/>
  <c r="AV25" i="2"/>
  <c r="AU25" i="2"/>
  <c r="AS25" i="2"/>
  <c r="AR25" i="2"/>
  <c r="AQ25" i="2"/>
  <c r="AO25" i="2"/>
  <c r="AJ25" i="2"/>
  <c r="F10" i="23" s="1"/>
  <c r="AI25" i="2"/>
  <c r="BI24" i="2"/>
  <c r="Y9" i="23" s="1"/>
  <c r="BH24" i="2"/>
  <c r="X9" i="23" s="1"/>
  <c r="BG24" i="2"/>
  <c r="U9" i="23" s="1"/>
  <c r="BF24" i="2"/>
  <c r="T9" i="23" s="1"/>
  <c r="BE24" i="2"/>
  <c r="Q9" i="23" s="1"/>
  <c r="BD24" i="2"/>
  <c r="P9" i="23" s="1"/>
  <c r="BA24" i="2"/>
  <c r="AZ24" i="2"/>
  <c r="AY24" i="2"/>
  <c r="AW24" i="2"/>
  <c r="AV24" i="2"/>
  <c r="AU24" i="2"/>
  <c r="AS24" i="2"/>
  <c r="AR24" i="2"/>
  <c r="AQ24" i="2"/>
  <c r="AO24" i="2"/>
  <c r="AJ24" i="2"/>
  <c r="G9" i="1" s="1"/>
  <c r="AI24" i="2"/>
  <c r="BI23" i="2"/>
  <c r="Y8" i="23" s="1"/>
  <c r="BH23" i="2"/>
  <c r="X8" i="23" s="1"/>
  <c r="BG23" i="2"/>
  <c r="U8" i="23" s="1"/>
  <c r="BF23" i="2"/>
  <c r="T8" i="23" s="1"/>
  <c r="BE23" i="2"/>
  <c r="Q8" i="23" s="1"/>
  <c r="BD23" i="2"/>
  <c r="P8" i="23" s="1"/>
  <c r="BA23" i="2"/>
  <c r="AZ23" i="2"/>
  <c r="AY23" i="2"/>
  <c r="AW23" i="2"/>
  <c r="AV23" i="2"/>
  <c r="AU23" i="2"/>
  <c r="AS23" i="2"/>
  <c r="AR23" i="2"/>
  <c r="AQ23" i="2"/>
  <c r="AO23" i="2"/>
  <c r="AJ23" i="2"/>
  <c r="F8" i="23" s="1"/>
  <c r="AI23" i="2"/>
  <c r="BI22" i="2"/>
  <c r="Y7" i="23" s="1"/>
  <c r="BH22" i="2"/>
  <c r="X7" i="23" s="1"/>
  <c r="BG22" i="2"/>
  <c r="U7" i="23" s="1"/>
  <c r="BF22" i="2"/>
  <c r="T7" i="23" s="1"/>
  <c r="BE22" i="2"/>
  <c r="Q7" i="23" s="1"/>
  <c r="BD22" i="2"/>
  <c r="P7" i="23" s="1"/>
  <c r="BA22" i="2"/>
  <c r="AZ22" i="2"/>
  <c r="AY22" i="2"/>
  <c r="AW22" i="2"/>
  <c r="AV22" i="2"/>
  <c r="AU22" i="2"/>
  <c r="AS22" i="2"/>
  <c r="AR22" i="2"/>
  <c r="AQ22" i="2"/>
  <c r="AO22" i="2"/>
  <c r="AJ22" i="2"/>
  <c r="G7" i="1" s="1"/>
  <c r="AI22" i="2"/>
  <c r="BI21" i="2"/>
  <c r="Y6" i="23" s="1"/>
  <c r="BH21" i="2"/>
  <c r="X6" i="23" s="1"/>
  <c r="BG21" i="2"/>
  <c r="U6" i="23" s="1"/>
  <c r="BF21" i="2"/>
  <c r="T6" i="23" s="1"/>
  <c r="BE21" i="2"/>
  <c r="Q6" i="23" s="1"/>
  <c r="BD21" i="2"/>
  <c r="P6" i="23" s="1"/>
  <c r="BA21" i="2"/>
  <c r="AZ21" i="2"/>
  <c r="AY21" i="2"/>
  <c r="AW21" i="2"/>
  <c r="AV21" i="2"/>
  <c r="AU21" i="2"/>
  <c r="AS21" i="2"/>
  <c r="AR21" i="2"/>
  <c r="AQ21" i="2"/>
  <c r="AO21" i="2"/>
  <c r="AJ21" i="2"/>
  <c r="G6" i="1" s="1"/>
  <c r="AI21" i="2"/>
  <c r="BI20" i="2"/>
  <c r="Y5" i="23" s="1"/>
  <c r="BH20" i="2"/>
  <c r="X5" i="23" s="1"/>
  <c r="BG20" i="2"/>
  <c r="U5" i="23" s="1"/>
  <c r="BF20" i="2"/>
  <c r="T5" i="23" s="1"/>
  <c r="BE20" i="2"/>
  <c r="Q5" i="23" s="1"/>
  <c r="BD20" i="2"/>
  <c r="P5" i="23" s="1"/>
  <c r="BA20" i="2"/>
  <c r="AZ20" i="2"/>
  <c r="AY20" i="2"/>
  <c r="AW20" i="2"/>
  <c r="AV20" i="2"/>
  <c r="AU20" i="2"/>
  <c r="AS20" i="2"/>
  <c r="AR20" i="2"/>
  <c r="AQ20" i="2"/>
  <c r="AO20" i="2"/>
  <c r="AJ20" i="2"/>
  <c r="G5" i="1" s="1"/>
  <c r="AI20" i="2"/>
  <c r="I48" i="40" l="1"/>
  <c r="I51" i="40"/>
  <c r="AA37" i="40" s="1"/>
  <c r="I47" i="35"/>
  <c r="AB33" i="35" s="1"/>
  <c r="I49" i="35"/>
  <c r="AB35" i="35" s="1"/>
  <c r="I47" i="40"/>
  <c r="BF45" i="40" s="1"/>
  <c r="U47" i="35"/>
  <c r="AB77" i="35" s="1"/>
  <c r="AM15" i="44"/>
  <c r="A53" i="55"/>
  <c r="H797" i="30"/>
  <c r="I13" i="40" s="1"/>
  <c r="B10" i="45" s="1"/>
  <c r="H796" i="30"/>
  <c r="T549" i="30"/>
  <c r="H804" i="30"/>
  <c r="H803" i="30"/>
  <c r="H802" i="30"/>
  <c r="T547" i="30"/>
  <c r="H801" i="30"/>
  <c r="T548" i="30"/>
  <c r="AM38" i="44"/>
  <c r="AM37" i="44"/>
  <c r="F81" i="1" s="1"/>
  <c r="AM35" i="44"/>
  <c r="AM39" i="44"/>
  <c r="AM36" i="44"/>
  <c r="T542" i="30"/>
  <c r="T544" i="30"/>
  <c r="T546" i="30"/>
  <c r="H795" i="30"/>
  <c r="H794" i="30"/>
  <c r="H800" i="30"/>
  <c r="H792" i="30"/>
  <c r="H798" i="30"/>
  <c r="T541" i="30"/>
  <c r="T543" i="30"/>
  <c r="T545" i="30"/>
  <c r="H793" i="30"/>
  <c r="H799" i="30"/>
  <c r="T525" i="30"/>
  <c r="T527" i="30"/>
  <c r="T524" i="30"/>
  <c r="T526" i="30"/>
  <c r="A9" i="55"/>
  <c r="AM53" i="44"/>
  <c r="F155" i="1" s="1"/>
  <c r="AM57" i="44"/>
  <c r="F159" i="1" s="1"/>
  <c r="AM54" i="44"/>
  <c r="AM56" i="44"/>
  <c r="C156" i="23" s="1"/>
  <c r="AM55" i="44"/>
  <c r="F157" i="1" s="1"/>
  <c r="T312" i="30"/>
  <c r="T319" i="30"/>
  <c r="T520" i="30"/>
  <c r="T314" i="30"/>
  <c r="T316" i="30"/>
  <c r="T522" i="30"/>
  <c r="T321" i="30"/>
  <c r="H395" i="30"/>
  <c r="H394" i="30"/>
  <c r="H390" i="30"/>
  <c r="H393" i="30"/>
  <c r="H391" i="30"/>
  <c r="T519" i="30"/>
  <c r="T318" i="30"/>
  <c r="T320" i="30"/>
  <c r="T313" i="30"/>
  <c r="T315" i="30"/>
  <c r="T521" i="30"/>
  <c r="T317" i="30"/>
  <c r="T523" i="30"/>
  <c r="H392" i="30"/>
  <c r="AM26" i="44"/>
  <c r="AM23" i="44"/>
  <c r="AM24" i="44"/>
  <c r="AM25" i="44"/>
  <c r="F69" i="1" s="1"/>
  <c r="AM27" i="44"/>
  <c r="AM28" i="44"/>
  <c r="C127" i="23" s="1"/>
  <c r="AM29" i="44"/>
  <c r="F73" i="1" s="1"/>
  <c r="T539" i="30"/>
  <c r="H785" i="30"/>
  <c r="H783" i="30"/>
  <c r="H782" i="30"/>
  <c r="H784" i="30"/>
  <c r="T537" i="30"/>
  <c r="T538" i="30"/>
  <c r="A28" i="55"/>
  <c r="T531" i="30"/>
  <c r="H768" i="30"/>
  <c r="H772" i="30"/>
  <c r="H769" i="30"/>
  <c r="H773" i="30"/>
  <c r="H771" i="30"/>
  <c r="H770" i="30"/>
  <c r="H774" i="30"/>
  <c r="T367" i="30"/>
  <c r="H507" i="30"/>
  <c r="H511" i="30"/>
  <c r="H504" i="30"/>
  <c r="H505" i="30"/>
  <c r="H501" i="30"/>
  <c r="H510" i="30"/>
  <c r="H503" i="30"/>
  <c r="H502" i="30"/>
  <c r="T368" i="30"/>
  <c r="H506" i="30"/>
  <c r="H509" i="30"/>
  <c r="H512" i="30"/>
  <c r="H508" i="30"/>
  <c r="U47" i="40"/>
  <c r="BF80" i="40" s="1"/>
  <c r="U51" i="40"/>
  <c r="BF84" i="40" s="1"/>
  <c r="AM30" i="44"/>
  <c r="AM34" i="44"/>
  <c r="U48" i="40"/>
  <c r="BF81" i="40" s="1"/>
  <c r="U46" i="40"/>
  <c r="AM31" i="44"/>
  <c r="AM33" i="44"/>
  <c r="F77" i="1" s="1"/>
  <c r="U49" i="40"/>
  <c r="AN35" i="40" s="1"/>
  <c r="AM32" i="44"/>
  <c r="U50" i="40"/>
  <c r="BF82" i="40" s="1"/>
  <c r="T444" i="30"/>
  <c r="T445" i="30"/>
  <c r="H26" i="30"/>
  <c r="H626" i="30"/>
  <c r="H25" i="30"/>
  <c r="T24" i="30"/>
  <c r="T26" i="30"/>
  <c r="T25" i="30"/>
  <c r="H28" i="30"/>
  <c r="H639" i="30"/>
  <c r="H27" i="30"/>
  <c r="AM17" i="44"/>
  <c r="F61" i="1" s="1"/>
  <c r="AM18" i="44"/>
  <c r="AM21" i="44"/>
  <c r="F65" i="1" s="1"/>
  <c r="AM20" i="44"/>
  <c r="AM19" i="44"/>
  <c r="AM22" i="44"/>
  <c r="AM16" i="44"/>
  <c r="C115" i="23" s="1"/>
  <c r="T534" i="30"/>
  <c r="T536" i="30"/>
  <c r="H692" i="30"/>
  <c r="H693" i="30"/>
  <c r="T533" i="30"/>
  <c r="T535" i="30"/>
  <c r="AM61" i="44"/>
  <c r="F163" i="1" s="1"/>
  <c r="AM65" i="44"/>
  <c r="F167" i="1" s="1"/>
  <c r="AM58" i="44"/>
  <c r="AM62" i="44"/>
  <c r="C162" i="23" s="1"/>
  <c r="AM66" i="44"/>
  <c r="F168" i="1" s="1"/>
  <c r="AM64" i="44"/>
  <c r="F166" i="1" s="1"/>
  <c r="AM59" i="44"/>
  <c r="F161" i="1" s="1"/>
  <c r="AM63" i="44"/>
  <c r="C163" i="23" s="1"/>
  <c r="AM60" i="44"/>
  <c r="H781" i="30"/>
  <c r="H779" i="30"/>
  <c r="H780" i="30"/>
  <c r="T529" i="30"/>
  <c r="H766" i="30"/>
  <c r="H767" i="30"/>
  <c r="H765" i="30"/>
  <c r="T528" i="30"/>
  <c r="T530" i="30"/>
  <c r="T89" i="30"/>
  <c r="T90" i="30"/>
  <c r="T98" i="30"/>
  <c r="T92" i="30"/>
  <c r="T94" i="30"/>
  <c r="T95" i="30"/>
  <c r="T96" i="30"/>
  <c r="T97" i="30"/>
  <c r="T91" i="30"/>
  <c r="T93" i="30"/>
  <c r="AM45" i="44"/>
  <c r="F147" i="1" s="1"/>
  <c r="AM49" i="44"/>
  <c r="F151" i="1" s="1"/>
  <c r="AM52" i="44"/>
  <c r="AM46" i="44"/>
  <c r="AM50" i="44"/>
  <c r="AM44" i="44"/>
  <c r="AM43" i="44"/>
  <c r="F145" i="1" s="1"/>
  <c r="AM47" i="44"/>
  <c r="F149" i="1" s="1"/>
  <c r="AM51" i="44"/>
  <c r="F153" i="1" s="1"/>
  <c r="AM42" i="44"/>
  <c r="AM48" i="44"/>
  <c r="A61" i="55"/>
  <c r="A64" i="55"/>
  <c r="A60" i="55"/>
  <c r="A4" i="55"/>
  <c r="I18" i="35"/>
  <c r="A5" i="55"/>
  <c r="A17" i="55"/>
  <c r="A19" i="55"/>
  <c r="A22" i="55"/>
  <c r="T360" i="30"/>
  <c r="A25" i="55"/>
  <c r="A27" i="55"/>
  <c r="A30" i="55"/>
  <c r="A42" i="55"/>
  <c r="A45" i="55"/>
  <c r="A48" i="55"/>
  <c r="A51" i="55"/>
  <c r="A56" i="55"/>
  <c r="A58" i="55"/>
  <c r="A63" i="55"/>
  <c r="A67" i="55"/>
  <c r="A6" i="55"/>
  <c r="A8" i="55"/>
  <c r="A11" i="55"/>
  <c r="A13" i="55"/>
  <c r="A16" i="55"/>
  <c r="A23" i="55"/>
  <c r="A31" i="55"/>
  <c r="A32" i="55"/>
  <c r="A36" i="55"/>
  <c r="A38" i="55"/>
  <c r="A41" i="55"/>
  <c r="A43" i="55"/>
  <c r="A46" i="55"/>
  <c r="A49" i="55"/>
  <c r="U13" i="35"/>
  <c r="A52" i="55"/>
  <c r="A55" i="55"/>
  <c r="A57" i="55"/>
  <c r="A59" i="55"/>
  <c r="A12" i="55"/>
  <c r="A15" i="55"/>
  <c r="A18" i="55"/>
  <c r="A21" i="55"/>
  <c r="A24" i="55"/>
  <c r="A26" i="55"/>
  <c r="A29" i="55"/>
  <c r="A34" i="55"/>
  <c r="A37" i="55"/>
  <c r="A40" i="55"/>
  <c r="A44" i="55"/>
  <c r="A47" i="55"/>
  <c r="U17" i="35"/>
  <c r="C7" i="45"/>
  <c r="U14" i="35"/>
  <c r="U18" i="35"/>
  <c r="I14" i="35"/>
  <c r="U15" i="35"/>
  <c r="I16" i="35"/>
  <c r="U16" i="35"/>
  <c r="A62" i="55"/>
  <c r="A66" i="55"/>
  <c r="AY19" i="44"/>
  <c r="J63" i="1" s="1"/>
  <c r="H256" i="30"/>
  <c r="H253" i="30"/>
  <c r="H257" i="30"/>
  <c r="H254" i="30"/>
  <c r="H258" i="30"/>
  <c r="H255" i="30"/>
  <c r="H623" i="30"/>
  <c r="H434" i="30"/>
  <c r="H438" i="30"/>
  <c r="H442" i="30"/>
  <c r="H435" i="30"/>
  <c r="H439" i="30"/>
  <c r="H443" i="30"/>
  <c r="H436" i="30"/>
  <c r="H440" i="30"/>
  <c r="H444" i="30"/>
  <c r="H433" i="30"/>
  <c r="H437" i="30"/>
  <c r="H441" i="30"/>
  <c r="T333" i="30"/>
  <c r="T335" i="30"/>
  <c r="T334" i="30"/>
  <c r="T336" i="30"/>
  <c r="H546" i="30"/>
  <c r="H550" i="30"/>
  <c r="H554" i="30"/>
  <c r="H558" i="30"/>
  <c r="H562" i="30"/>
  <c r="H547" i="30"/>
  <c r="H551" i="30"/>
  <c r="H555" i="30"/>
  <c r="H559" i="30"/>
  <c r="H563" i="30"/>
  <c r="H548" i="30"/>
  <c r="H552" i="30"/>
  <c r="H556" i="30"/>
  <c r="H560" i="30"/>
  <c r="H545" i="30"/>
  <c r="H549" i="30"/>
  <c r="H553" i="30"/>
  <c r="H557" i="30"/>
  <c r="H561" i="30"/>
  <c r="H751" i="30"/>
  <c r="H752" i="30"/>
  <c r="H753" i="30"/>
  <c r="H750" i="30"/>
  <c r="T409" i="30"/>
  <c r="T411" i="30"/>
  <c r="T413" i="30"/>
  <c r="T415" i="30"/>
  <c r="T417" i="30"/>
  <c r="T419" i="30"/>
  <c r="T421" i="30"/>
  <c r="T423" i="30"/>
  <c r="T425" i="30"/>
  <c r="T408" i="30"/>
  <c r="T416" i="30"/>
  <c r="T424" i="30"/>
  <c r="T414" i="30"/>
  <c r="T422" i="30"/>
  <c r="T412" i="30"/>
  <c r="T420" i="30"/>
  <c r="T410" i="30"/>
  <c r="T418" i="30"/>
  <c r="H35" i="30"/>
  <c r="H39" i="30"/>
  <c r="H43" i="30"/>
  <c r="H32" i="30"/>
  <c r="H36" i="30"/>
  <c r="H40" i="30"/>
  <c r="H44" i="30"/>
  <c r="H33" i="30"/>
  <c r="H37" i="30"/>
  <c r="H41" i="30"/>
  <c r="H45" i="30"/>
  <c r="H34" i="30"/>
  <c r="H38" i="30"/>
  <c r="H42" i="30"/>
  <c r="H46" i="30"/>
  <c r="H627" i="30"/>
  <c r="H628" i="30"/>
  <c r="H625" i="30"/>
  <c r="T45" i="30"/>
  <c r="T47" i="30"/>
  <c r="T49" i="30"/>
  <c r="T51" i="30"/>
  <c r="T53" i="30"/>
  <c r="T46" i="30"/>
  <c r="T48" i="30"/>
  <c r="T50" i="30"/>
  <c r="T52" i="30"/>
  <c r="T467" i="30"/>
  <c r="T469" i="30"/>
  <c r="T471" i="30"/>
  <c r="T473" i="30"/>
  <c r="T472" i="30"/>
  <c r="T470" i="30"/>
  <c r="T468" i="30"/>
  <c r="H88" i="30"/>
  <c r="H92" i="30"/>
  <c r="H89" i="30"/>
  <c r="H90" i="30"/>
  <c r="H87" i="30"/>
  <c r="H91" i="30"/>
  <c r="H654" i="30"/>
  <c r="T83" i="30"/>
  <c r="T85" i="30"/>
  <c r="T84" i="30"/>
  <c r="H196" i="30"/>
  <c r="H193" i="30"/>
  <c r="H197" i="30"/>
  <c r="H194" i="30"/>
  <c r="H198" i="30"/>
  <c r="H195" i="30"/>
  <c r="H245" i="30"/>
  <c r="H246" i="30"/>
  <c r="T165" i="30"/>
  <c r="T167" i="30"/>
  <c r="T169" i="30"/>
  <c r="T168" i="30"/>
  <c r="T166" i="30"/>
  <c r="H414" i="30"/>
  <c r="H418" i="30"/>
  <c r="H415" i="30"/>
  <c r="H419" i="30"/>
  <c r="H412" i="30"/>
  <c r="H416" i="30"/>
  <c r="H420" i="30"/>
  <c r="H413" i="30"/>
  <c r="H417" i="30"/>
  <c r="H421" i="30"/>
  <c r="H790" i="30"/>
  <c r="H791" i="30"/>
  <c r="T305" i="30"/>
  <c r="T307" i="30"/>
  <c r="T309" i="30"/>
  <c r="T311" i="30"/>
  <c r="T304" i="30"/>
  <c r="T306" i="30"/>
  <c r="T308" i="30"/>
  <c r="T310" i="30"/>
  <c r="H376" i="30"/>
  <c r="H380" i="30"/>
  <c r="H373" i="30"/>
  <c r="H377" i="30"/>
  <c r="H374" i="30"/>
  <c r="H378" i="30"/>
  <c r="H375" i="30"/>
  <c r="H379" i="30"/>
  <c r="T285" i="30"/>
  <c r="T287" i="30"/>
  <c r="T289" i="30"/>
  <c r="T291" i="30"/>
  <c r="T293" i="30"/>
  <c r="T284" i="30"/>
  <c r="T286" i="30"/>
  <c r="T288" i="30"/>
  <c r="T290" i="30"/>
  <c r="T292" i="30"/>
  <c r="H240" i="30"/>
  <c r="H244" i="30"/>
  <c r="H237" i="30"/>
  <c r="H241" i="30"/>
  <c r="H238" i="30"/>
  <c r="H242" i="30"/>
  <c r="H239" i="30"/>
  <c r="H243" i="30"/>
  <c r="H757" i="30"/>
  <c r="H758" i="30"/>
  <c r="T159" i="30"/>
  <c r="T161" i="30"/>
  <c r="T163" i="30"/>
  <c r="T160" i="30"/>
  <c r="T164" i="30"/>
  <c r="T162" i="30"/>
  <c r="H471" i="30"/>
  <c r="H472" i="30"/>
  <c r="H473" i="30"/>
  <c r="H743" i="30"/>
  <c r="H741" i="30"/>
  <c r="H742" i="30"/>
  <c r="T361" i="30"/>
  <c r="T363" i="30"/>
  <c r="T362" i="30"/>
  <c r="T364" i="30"/>
  <c r="H402" i="30"/>
  <c r="H406" i="30"/>
  <c r="H410" i="30"/>
  <c r="H403" i="30"/>
  <c r="H407" i="30"/>
  <c r="H411" i="30"/>
  <c r="H587" i="30"/>
  <c r="H404" i="30"/>
  <c r="H408" i="30"/>
  <c r="H405" i="30"/>
  <c r="H409" i="30"/>
  <c r="T297" i="30"/>
  <c r="T299" i="30"/>
  <c r="T301" i="30"/>
  <c r="T303" i="30"/>
  <c r="T439" i="30"/>
  <c r="T441" i="30"/>
  <c r="T296" i="30"/>
  <c r="T298" i="30"/>
  <c r="T300" i="30"/>
  <c r="T302" i="30"/>
  <c r="T440" i="30"/>
  <c r="T442" i="30"/>
  <c r="H76" i="30"/>
  <c r="H77" i="30"/>
  <c r="H79" i="30"/>
  <c r="H80" i="30"/>
  <c r="H78" i="30"/>
  <c r="H645" i="30"/>
  <c r="H646" i="30"/>
  <c r="H647" i="30"/>
  <c r="T69" i="30"/>
  <c r="T71" i="30"/>
  <c r="T73" i="30"/>
  <c r="T75" i="30"/>
  <c r="T70" i="30"/>
  <c r="T68" i="30"/>
  <c r="T475" i="30"/>
  <c r="T477" i="30"/>
  <c r="T74" i="30"/>
  <c r="T72" i="30"/>
  <c r="T478" i="30"/>
  <c r="T476" i="30"/>
  <c r="H534" i="30"/>
  <c r="H538" i="30"/>
  <c r="H542" i="30"/>
  <c r="H535" i="30"/>
  <c r="H539" i="30"/>
  <c r="H543" i="30"/>
  <c r="H536" i="30"/>
  <c r="H540" i="30"/>
  <c r="H544" i="30"/>
  <c r="H537" i="30"/>
  <c r="H541" i="30"/>
  <c r="T391" i="30"/>
  <c r="T393" i="30"/>
  <c r="T395" i="30"/>
  <c r="T397" i="30"/>
  <c r="T392" i="30"/>
  <c r="T390" i="30"/>
  <c r="T396" i="30"/>
  <c r="T394" i="30"/>
  <c r="H108" i="30"/>
  <c r="H112" i="30"/>
  <c r="H105" i="30"/>
  <c r="H109" i="30"/>
  <c r="H106" i="30"/>
  <c r="H110" i="30"/>
  <c r="H107" i="30"/>
  <c r="H111" i="30"/>
  <c r="H658" i="30"/>
  <c r="H660" i="30"/>
  <c r="H659" i="30"/>
  <c r="H661" i="30"/>
  <c r="T88" i="30"/>
  <c r="H325" i="30"/>
  <c r="H329" i="30"/>
  <c r="H333" i="30"/>
  <c r="H337" i="30"/>
  <c r="H326" i="30"/>
  <c r="H330" i="30"/>
  <c r="H328" i="30"/>
  <c r="H335" i="30"/>
  <c r="H340" i="30"/>
  <c r="H344" i="30"/>
  <c r="H348" i="30"/>
  <c r="H331" i="30"/>
  <c r="H336" i="30"/>
  <c r="H341" i="30"/>
  <c r="H345" i="30"/>
  <c r="H662" i="30"/>
  <c r="H666" i="30"/>
  <c r="H670" i="30"/>
  <c r="H332" i="30"/>
  <c r="H338" i="30"/>
  <c r="H342" i="30"/>
  <c r="H346" i="30"/>
  <c r="H327" i="30"/>
  <c r="H334" i="30"/>
  <c r="H339" i="30"/>
  <c r="H343" i="30"/>
  <c r="H347" i="30"/>
  <c r="H663" i="30"/>
  <c r="H668" i="30"/>
  <c r="H664" i="30"/>
  <c r="H669" i="30"/>
  <c r="H665" i="30"/>
  <c r="H671" i="30"/>
  <c r="H667" i="30"/>
  <c r="T253" i="30"/>
  <c r="T255" i="30"/>
  <c r="T257" i="30"/>
  <c r="T259" i="30"/>
  <c r="T261" i="30"/>
  <c r="T481" i="30"/>
  <c r="T483" i="30"/>
  <c r="T485" i="30"/>
  <c r="T487" i="30"/>
  <c r="T489" i="30"/>
  <c r="T491" i="30"/>
  <c r="T252" i="30"/>
  <c r="T254" i="30"/>
  <c r="T256" i="30"/>
  <c r="T258" i="30"/>
  <c r="T260" i="30"/>
  <c r="T482" i="30"/>
  <c r="T490" i="30"/>
  <c r="T488" i="30"/>
  <c r="T486" i="30"/>
  <c r="T484" i="30"/>
  <c r="H384" i="30"/>
  <c r="H388" i="30"/>
  <c r="H398" i="30"/>
  <c r="H381" i="30"/>
  <c r="H385" i="30"/>
  <c r="H389" i="30"/>
  <c r="H399" i="30"/>
  <c r="H382" i="30"/>
  <c r="H386" i="30"/>
  <c r="H396" i="30"/>
  <c r="H400" i="30"/>
  <c r="H383" i="30"/>
  <c r="H387" i="30"/>
  <c r="H397" i="30"/>
  <c r="H401" i="30"/>
  <c r="H702" i="30"/>
  <c r="H706" i="30"/>
  <c r="H703" i="30"/>
  <c r="H700" i="30"/>
  <c r="H704" i="30"/>
  <c r="H701" i="30"/>
  <c r="H705" i="30"/>
  <c r="T295" i="30"/>
  <c r="T294" i="30"/>
  <c r="H248" i="30"/>
  <c r="H249" i="30"/>
  <c r="H250" i="30"/>
  <c r="H247" i="30"/>
  <c r="H251" i="30"/>
  <c r="H699" i="30"/>
  <c r="T171" i="30"/>
  <c r="T173" i="30"/>
  <c r="T174" i="30"/>
  <c r="T505" i="30"/>
  <c r="T172" i="30"/>
  <c r="T170" i="30"/>
  <c r="H304" i="30"/>
  <c r="H308" i="30"/>
  <c r="H301" i="30"/>
  <c r="H305" i="30"/>
  <c r="H309" i="30"/>
  <c r="H302" i="30"/>
  <c r="H306" i="30"/>
  <c r="H310" i="30"/>
  <c r="H303" i="30"/>
  <c r="H307" i="30"/>
  <c r="H311" i="30"/>
  <c r="T244" i="30"/>
  <c r="H624" i="30"/>
  <c r="T465" i="30"/>
  <c r="T466" i="30"/>
  <c r="T464" i="30"/>
  <c r="H578" i="30"/>
  <c r="H582" i="30"/>
  <c r="H586" i="30"/>
  <c r="H579" i="30"/>
  <c r="H583" i="30"/>
  <c r="H580" i="30"/>
  <c r="H584" i="30"/>
  <c r="H577" i="30"/>
  <c r="H581" i="30"/>
  <c r="H585" i="30"/>
  <c r="T437" i="30"/>
  <c r="T438" i="30"/>
  <c r="H116" i="30"/>
  <c r="H120" i="30"/>
  <c r="H124" i="30"/>
  <c r="H128" i="30"/>
  <c r="H132" i="30"/>
  <c r="H113" i="30"/>
  <c r="H117" i="30"/>
  <c r="H121" i="30"/>
  <c r="H125" i="30"/>
  <c r="H129" i="30"/>
  <c r="H133" i="30"/>
  <c r="H114" i="30"/>
  <c r="H118" i="30"/>
  <c r="H122" i="30"/>
  <c r="H126" i="30"/>
  <c r="H130" i="30"/>
  <c r="H115" i="30"/>
  <c r="H119" i="30"/>
  <c r="H123" i="30"/>
  <c r="H127" i="30"/>
  <c r="H131" i="30"/>
  <c r="H656" i="30"/>
  <c r="H655" i="30"/>
  <c r="H657" i="30"/>
  <c r="T99" i="30"/>
  <c r="T101" i="30"/>
  <c r="T103" i="30"/>
  <c r="T102" i="30"/>
  <c r="T100" i="30"/>
  <c r="T480" i="30"/>
  <c r="H707" i="30"/>
  <c r="H708" i="30"/>
  <c r="H709" i="30"/>
  <c r="T507" i="30"/>
  <c r="T509" i="30"/>
  <c r="T506" i="30"/>
  <c r="T508" i="30"/>
  <c r="H570" i="30"/>
  <c r="H574" i="30"/>
  <c r="H571" i="30"/>
  <c r="H575" i="30"/>
  <c r="H568" i="30"/>
  <c r="H572" i="30"/>
  <c r="H576" i="30"/>
  <c r="H569" i="30"/>
  <c r="H573" i="30"/>
  <c r="H710" i="30"/>
  <c r="H714" i="30"/>
  <c r="H711" i="30"/>
  <c r="H715" i="30"/>
  <c r="H712" i="30"/>
  <c r="H716" i="30"/>
  <c r="H713" i="30"/>
  <c r="H717" i="30"/>
  <c r="T433" i="30"/>
  <c r="T435" i="30"/>
  <c r="T432" i="30"/>
  <c r="T436" i="30"/>
  <c r="T434" i="30"/>
  <c r="H23" i="30"/>
  <c r="I18" i="40" s="1"/>
  <c r="BF32" i="40" s="1"/>
  <c r="H31" i="30"/>
  <c r="H24" i="30"/>
  <c r="H29" i="30"/>
  <c r="H30" i="30"/>
  <c r="T29" i="30"/>
  <c r="T31" i="30"/>
  <c r="T33" i="30"/>
  <c r="T35" i="30"/>
  <c r="T37" i="30"/>
  <c r="T39" i="30"/>
  <c r="T41" i="30"/>
  <c r="T43" i="30"/>
  <c r="T30" i="30"/>
  <c r="T32" i="30"/>
  <c r="T34" i="30"/>
  <c r="T36" i="30"/>
  <c r="T38" i="30"/>
  <c r="T40" i="30"/>
  <c r="T42" i="30"/>
  <c r="T44" i="30"/>
  <c r="H588" i="30"/>
  <c r="H589" i="30"/>
  <c r="T443" i="30"/>
  <c r="H530" i="30"/>
  <c r="H531" i="30"/>
  <c r="H676" i="30"/>
  <c r="H528" i="30"/>
  <c r="H532" i="30"/>
  <c r="H529" i="30"/>
  <c r="H533" i="30"/>
  <c r="H675" i="30"/>
  <c r="H680" i="30"/>
  <c r="H677" i="30"/>
  <c r="H678" i="30"/>
  <c r="H674" i="30"/>
  <c r="H679" i="30"/>
  <c r="T379" i="30"/>
  <c r="T381" i="30"/>
  <c r="T383" i="30"/>
  <c r="T385" i="30"/>
  <c r="T387" i="30"/>
  <c r="T389" i="30"/>
  <c r="T493" i="30"/>
  <c r="T380" i="30"/>
  <c r="T382" i="30"/>
  <c r="T384" i="30"/>
  <c r="T388" i="30"/>
  <c r="T386" i="30"/>
  <c r="T492" i="30"/>
  <c r="H81" i="30"/>
  <c r="H84" i="30"/>
  <c r="H85" i="30"/>
  <c r="H82" i="30"/>
  <c r="H86" i="30"/>
  <c r="H83" i="30"/>
  <c r="T77" i="30"/>
  <c r="T79" i="30"/>
  <c r="T81" i="30"/>
  <c r="T78" i="30"/>
  <c r="T76" i="30"/>
  <c r="T82" i="30"/>
  <c r="T80" i="30"/>
  <c r="H292" i="30"/>
  <c r="H296" i="30"/>
  <c r="H300" i="30"/>
  <c r="H289" i="30"/>
  <c r="H293" i="30"/>
  <c r="H297" i="30"/>
  <c r="H290" i="30"/>
  <c r="H294" i="30"/>
  <c r="H298" i="30"/>
  <c r="H291" i="30"/>
  <c r="H295" i="30"/>
  <c r="H299" i="30"/>
  <c r="H747" i="30"/>
  <c r="H744" i="30"/>
  <c r="H748" i="30"/>
  <c r="H745" i="30"/>
  <c r="H746" i="30"/>
  <c r="T231" i="30"/>
  <c r="T233" i="30"/>
  <c r="T235" i="30"/>
  <c r="T237" i="30"/>
  <c r="T239" i="30"/>
  <c r="T241" i="30"/>
  <c r="T243" i="30"/>
  <c r="T232" i="30"/>
  <c r="T234" i="30"/>
  <c r="T236" i="30"/>
  <c r="T238" i="30"/>
  <c r="T240" i="30"/>
  <c r="T242" i="30"/>
  <c r="H176" i="30"/>
  <c r="H180" i="30"/>
  <c r="H184" i="30"/>
  <c r="H188" i="30"/>
  <c r="H192" i="30"/>
  <c r="H177" i="30"/>
  <c r="H181" i="30"/>
  <c r="H185" i="30"/>
  <c r="H189" i="30"/>
  <c r="H178" i="30"/>
  <c r="H182" i="30"/>
  <c r="H186" i="30"/>
  <c r="H190" i="30"/>
  <c r="H179" i="30"/>
  <c r="H183" i="30"/>
  <c r="H187" i="30"/>
  <c r="H191" i="30"/>
  <c r="H694" i="30"/>
  <c r="H698" i="30"/>
  <c r="H695" i="30"/>
  <c r="H696" i="30"/>
  <c r="H697" i="30"/>
  <c r="T131" i="30"/>
  <c r="T133" i="30"/>
  <c r="T135" i="30"/>
  <c r="T137" i="30"/>
  <c r="T139" i="30"/>
  <c r="T141" i="30"/>
  <c r="T143" i="30"/>
  <c r="T136" i="30"/>
  <c r="T144" i="30"/>
  <c r="T134" i="30"/>
  <c r="T142" i="30"/>
  <c r="T495" i="30"/>
  <c r="T497" i="30"/>
  <c r="T499" i="30"/>
  <c r="T501" i="30"/>
  <c r="T503" i="30"/>
  <c r="T132" i="30"/>
  <c r="T140" i="30"/>
  <c r="T130" i="30"/>
  <c r="T138" i="30"/>
  <c r="T498" i="30"/>
  <c r="T496" i="30"/>
  <c r="T504" i="30"/>
  <c r="T494" i="30"/>
  <c r="T502" i="30"/>
  <c r="T500" i="30"/>
  <c r="H148" i="30"/>
  <c r="H152" i="30"/>
  <c r="H156" i="30"/>
  <c r="H160" i="30"/>
  <c r="H164" i="30"/>
  <c r="H168" i="30"/>
  <c r="H172" i="30"/>
  <c r="H145" i="30"/>
  <c r="H149" i="30"/>
  <c r="H153" i="30"/>
  <c r="H157" i="30"/>
  <c r="H161" i="30"/>
  <c r="H165" i="30"/>
  <c r="H169" i="30"/>
  <c r="H173" i="30"/>
  <c r="H146" i="30"/>
  <c r="H150" i="30"/>
  <c r="H154" i="30"/>
  <c r="H158" i="30"/>
  <c r="H162" i="30"/>
  <c r="H166" i="30"/>
  <c r="H170" i="30"/>
  <c r="H174" i="30"/>
  <c r="H147" i="30"/>
  <c r="H151" i="30"/>
  <c r="H155" i="30"/>
  <c r="H159" i="30"/>
  <c r="H163" i="30"/>
  <c r="H167" i="30"/>
  <c r="H171" i="30"/>
  <c r="H175" i="30"/>
  <c r="H756" i="30"/>
  <c r="T109" i="30"/>
  <c r="T111" i="30"/>
  <c r="T113" i="30"/>
  <c r="T115" i="30"/>
  <c r="T117" i="30"/>
  <c r="T119" i="30"/>
  <c r="T121" i="30"/>
  <c r="T123" i="30"/>
  <c r="T125" i="30"/>
  <c r="T127" i="30"/>
  <c r="T129" i="30"/>
  <c r="T112" i="30"/>
  <c r="T120" i="30"/>
  <c r="T128" i="30"/>
  <c r="T110" i="30"/>
  <c r="T118" i="30"/>
  <c r="T126" i="30"/>
  <c r="T108" i="30"/>
  <c r="T116" i="30"/>
  <c r="T124" i="30"/>
  <c r="T114" i="30"/>
  <c r="T122" i="30"/>
  <c r="H372" i="30"/>
  <c r="H618" i="30"/>
  <c r="H622" i="30"/>
  <c r="H369" i="30"/>
  <c r="H619" i="30"/>
  <c r="H370" i="30"/>
  <c r="H616" i="30"/>
  <c r="H620" i="30"/>
  <c r="H371" i="30"/>
  <c r="H617" i="30"/>
  <c r="H621" i="30"/>
  <c r="T273" i="30"/>
  <c r="T275" i="30"/>
  <c r="T277" i="30"/>
  <c r="T279" i="30"/>
  <c r="T281" i="30"/>
  <c r="T283" i="30"/>
  <c r="T455" i="30"/>
  <c r="T457" i="30"/>
  <c r="T459" i="30"/>
  <c r="T461" i="30"/>
  <c r="T463" i="30"/>
  <c r="T274" i="30"/>
  <c r="T276" i="30"/>
  <c r="T278" i="30"/>
  <c r="T280" i="30"/>
  <c r="T282" i="30"/>
  <c r="T458" i="30"/>
  <c r="T456" i="30"/>
  <c r="T462" i="30"/>
  <c r="T460" i="30"/>
  <c r="H312" i="30"/>
  <c r="H316" i="30"/>
  <c r="H320" i="30"/>
  <c r="H313" i="30"/>
  <c r="H317" i="30"/>
  <c r="H321" i="30"/>
  <c r="H314" i="30"/>
  <c r="H318" i="30"/>
  <c r="H322" i="30"/>
  <c r="H319" i="30"/>
  <c r="H323" i="30"/>
  <c r="H324" i="30"/>
  <c r="H315" i="30"/>
  <c r="T245" i="30"/>
  <c r="T247" i="30"/>
  <c r="T249" i="30"/>
  <c r="T251" i="30"/>
  <c r="T246" i="30"/>
  <c r="T248" i="30"/>
  <c r="T250" i="30"/>
  <c r="H474" i="30"/>
  <c r="H478" i="30"/>
  <c r="H482" i="30"/>
  <c r="H475" i="30"/>
  <c r="H479" i="30"/>
  <c r="H483" i="30"/>
  <c r="H476" i="30"/>
  <c r="H480" i="30"/>
  <c r="H484" i="30"/>
  <c r="H477" i="30"/>
  <c r="H481" i="30"/>
  <c r="H485" i="30"/>
  <c r="H749" i="30"/>
  <c r="T365" i="30"/>
  <c r="T369" i="30"/>
  <c r="T371" i="30"/>
  <c r="T373" i="30"/>
  <c r="T375" i="30"/>
  <c r="T366" i="30"/>
  <c r="T370" i="30"/>
  <c r="T372" i="30"/>
  <c r="T374" i="30"/>
  <c r="H136" i="30"/>
  <c r="H140" i="30"/>
  <c r="H144" i="30"/>
  <c r="H137" i="30"/>
  <c r="H141" i="30"/>
  <c r="H134" i="30"/>
  <c r="H138" i="30"/>
  <c r="H142" i="30"/>
  <c r="H135" i="30"/>
  <c r="H139" i="30"/>
  <c r="H143" i="30"/>
  <c r="H606" i="30"/>
  <c r="H610" i="30"/>
  <c r="H603" i="30"/>
  <c r="H607" i="30"/>
  <c r="H611" i="30"/>
  <c r="H604" i="30"/>
  <c r="H608" i="30"/>
  <c r="H612" i="30"/>
  <c r="H605" i="30"/>
  <c r="H609" i="30"/>
  <c r="H613" i="30"/>
  <c r="T105" i="30"/>
  <c r="T107" i="30"/>
  <c r="T104" i="30"/>
  <c r="T106" i="30"/>
  <c r="H96" i="30"/>
  <c r="H100" i="30"/>
  <c r="U14" i="40" s="1"/>
  <c r="BF56" i="40" s="1"/>
  <c r="H104" i="30"/>
  <c r="U18" i="40" s="1"/>
  <c r="BF60" i="40" s="1"/>
  <c r="H93" i="30"/>
  <c r="H97" i="30"/>
  <c r="H101" i="30"/>
  <c r="U15" i="40" s="1"/>
  <c r="BF57" i="40" s="1"/>
  <c r="H94" i="30"/>
  <c r="H98" i="30"/>
  <c r="H102" i="30"/>
  <c r="U16" i="40" s="1"/>
  <c r="AN16" i="40" s="1"/>
  <c r="H95" i="30"/>
  <c r="H99" i="30"/>
  <c r="U13" i="40" s="1"/>
  <c r="B40" i="45" s="1"/>
  <c r="H103" i="30"/>
  <c r="U17" i="40" s="1"/>
  <c r="BF59" i="40" s="1"/>
  <c r="T87" i="30"/>
  <c r="T86" i="30"/>
  <c r="H446" i="30"/>
  <c r="H450" i="30"/>
  <c r="H454" i="30"/>
  <c r="H458" i="30"/>
  <c r="H462" i="30"/>
  <c r="H466" i="30"/>
  <c r="H470" i="30"/>
  <c r="H447" i="30"/>
  <c r="H451" i="30"/>
  <c r="H455" i="30"/>
  <c r="H459" i="30"/>
  <c r="H463" i="30"/>
  <c r="H467" i="30"/>
  <c r="H448" i="30"/>
  <c r="H452" i="30"/>
  <c r="H456" i="30"/>
  <c r="H460" i="30"/>
  <c r="H464" i="30"/>
  <c r="H468" i="30"/>
  <c r="H445" i="30"/>
  <c r="H449" i="30"/>
  <c r="H453" i="30"/>
  <c r="H457" i="30"/>
  <c r="H461" i="30"/>
  <c r="H465" i="30"/>
  <c r="H469" i="30"/>
  <c r="T337" i="30"/>
  <c r="T339" i="30"/>
  <c r="T341" i="30"/>
  <c r="T343" i="30"/>
  <c r="T345" i="30"/>
  <c r="T347" i="30"/>
  <c r="T349" i="30"/>
  <c r="T351" i="30"/>
  <c r="T353" i="30"/>
  <c r="T355" i="30"/>
  <c r="T357" i="30"/>
  <c r="T359" i="30"/>
  <c r="T338" i="30"/>
  <c r="T340" i="30"/>
  <c r="T342" i="30"/>
  <c r="T344" i="30"/>
  <c r="T346" i="30"/>
  <c r="T348" i="30"/>
  <c r="T350" i="30"/>
  <c r="T352" i="30"/>
  <c r="T354" i="30"/>
  <c r="T356" i="30"/>
  <c r="T358" i="30"/>
  <c r="H349" i="30"/>
  <c r="H350" i="30"/>
  <c r="H351" i="30"/>
  <c r="T262" i="30"/>
  <c r="H276" i="30"/>
  <c r="H280" i="30"/>
  <c r="H284" i="30"/>
  <c r="H288" i="30"/>
  <c r="H277" i="30"/>
  <c r="H281" i="30"/>
  <c r="H285" i="30"/>
  <c r="H278" i="30"/>
  <c r="H282" i="30"/>
  <c r="H286" i="30"/>
  <c r="H287" i="30"/>
  <c r="H614" i="30"/>
  <c r="H615" i="30"/>
  <c r="H279" i="30"/>
  <c r="H283" i="30"/>
  <c r="H759" i="30"/>
  <c r="H760" i="30"/>
  <c r="H761" i="30"/>
  <c r="H762" i="30"/>
  <c r="T220" i="30"/>
  <c r="T227" i="30"/>
  <c r="T229" i="30"/>
  <c r="T451" i="30"/>
  <c r="T453" i="30"/>
  <c r="T221" i="30"/>
  <c r="T228" i="30"/>
  <c r="T230" i="30"/>
  <c r="T454" i="30"/>
  <c r="T452" i="30"/>
  <c r="H726" i="30"/>
  <c r="H730" i="30"/>
  <c r="H735" i="30"/>
  <c r="H739" i="30"/>
  <c r="H727" i="30"/>
  <c r="H731" i="30"/>
  <c r="H736" i="30"/>
  <c r="H740" i="30"/>
  <c r="H728" i="30"/>
  <c r="H732" i="30"/>
  <c r="H737" i="30"/>
  <c r="H729" i="30"/>
  <c r="H733" i="30"/>
  <c r="H738" i="30"/>
  <c r="T532" i="30"/>
  <c r="T540" i="30"/>
  <c r="H486" i="30"/>
  <c r="H490" i="30"/>
  <c r="H494" i="30"/>
  <c r="H498" i="30"/>
  <c r="H514" i="30"/>
  <c r="H518" i="30"/>
  <c r="H522" i="30"/>
  <c r="H526" i="30"/>
  <c r="H487" i="30"/>
  <c r="H491" i="30"/>
  <c r="H495" i="30"/>
  <c r="H499" i="30"/>
  <c r="H515" i="30"/>
  <c r="H519" i="30"/>
  <c r="H523" i="30"/>
  <c r="H527" i="30"/>
  <c r="H488" i="30"/>
  <c r="H492" i="30"/>
  <c r="H496" i="30"/>
  <c r="H500" i="30"/>
  <c r="H516" i="30"/>
  <c r="H520" i="30"/>
  <c r="H524" i="30"/>
  <c r="H489" i="30"/>
  <c r="H493" i="30"/>
  <c r="H497" i="30"/>
  <c r="H513" i="30"/>
  <c r="H517" i="30"/>
  <c r="H521" i="30"/>
  <c r="H525" i="30"/>
  <c r="H684" i="30"/>
  <c r="H688" i="30"/>
  <c r="H681" i="30"/>
  <c r="H685" i="30"/>
  <c r="H689" i="30"/>
  <c r="H682" i="30"/>
  <c r="H686" i="30"/>
  <c r="H690" i="30"/>
  <c r="H683" i="30"/>
  <c r="H687" i="30"/>
  <c r="H691" i="30"/>
  <c r="H754" i="30"/>
  <c r="T377" i="30"/>
  <c r="T376" i="30"/>
  <c r="T378" i="30"/>
  <c r="H590" i="30"/>
  <c r="H594" i="30"/>
  <c r="H598" i="30"/>
  <c r="H649" i="30"/>
  <c r="H591" i="30"/>
  <c r="H595" i="30"/>
  <c r="H599" i="30"/>
  <c r="H650" i="30"/>
  <c r="H592" i="30"/>
  <c r="H596" i="30"/>
  <c r="H651" i="30"/>
  <c r="H593" i="30"/>
  <c r="H597" i="30"/>
  <c r="H648" i="30"/>
  <c r="H652" i="30"/>
  <c r="H653" i="30"/>
  <c r="T447" i="30"/>
  <c r="T449" i="30"/>
  <c r="T479" i="30"/>
  <c r="T448" i="30"/>
  <c r="T446" i="30"/>
  <c r="H3" i="30"/>
  <c r="H7" i="30"/>
  <c r="H11" i="30"/>
  <c r="H15" i="30"/>
  <c r="H19" i="30"/>
  <c r="I14" i="40" s="1"/>
  <c r="BF26" i="40" s="1"/>
  <c r="H4" i="30"/>
  <c r="H8" i="30"/>
  <c r="H12" i="30"/>
  <c r="H16" i="30"/>
  <c r="H20" i="30"/>
  <c r="I15" i="40" s="1"/>
  <c r="AA15" i="40" s="1"/>
  <c r="H5" i="30"/>
  <c r="H9" i="30"/>
  <c r="H13" i="30"/>
  <c r="H17" i="30"/>
  <c r="H21" i="30"/>
  <c r="I16" i="40" s="1"/>
  <c r="BF28" i="40" s="1"/>
  <c r="H14" i="30"/>
  <c r="H2" i="30"/>
  <c r="H18" i="30"/>
  <c r="H6" i="30"/>
  <c r="H22" i="30"/>
  <c r="I17" i="40" s="1"/>
  <c r="BF29" i="40" s="1"/>
  <c r="H10" i="30"/>
  <c r="H422" i="30"/>
  <c r="H426" i="30"/>
  <c r="H423" i="30"/>
  <c r="H427" i="30"/>
  <c r="H424" i="30"/>
  <c r="H428" i="30"/>
  <c r="H425" i="30"/>
  <c r="H429" i="30"/>
  <c r="T2" i="30"/>
  <c r="T4" i="30"/>
  <c r="T6" i="30"/>
  <c r="T8" i="30"/>
  <c r="T10" i="30"/>
  <c r="T12" i="30"/>
  <c r="T14" i="30"/>
  <c r="T16" i="30"/>
  <c r="T18" i="30"/>
  <c r="T20" i="30"/>
  <c r="T22" i="30"/>
  <c r="T27" i="30"/>
  <c r="T3" i="30"/>
  <c r="T5" i="30"/>
  <c r="T7" i="30"/>
  <c r="T9" i="30"/>
  <c r="T11" i="30"/>
  <c r="T13" i="30"/>
  <c r="T15" i="30"/>
  <c r="T17" i="30"/>
  <c r="T19" i="30"/>
  <c r="T21" i="30"/>
  <c r="T23" i="30"/>
  <c r="T28" i="30"/>
  <c r="T323" i="30"/>
  <c r="T325" i="30"/>
  <c r="T327" i="30"/>
  <c r="T329" i="30"/>
  <c r="T331" i="30"/>
  <c r="T322" i="30"/>
  <c r="T324" i="30"/>
  <c r="T326" i="30"/>
  <c r="T328" i="30"/>
  <c r="T330" i="30"/>
  <c r="H631" i="30"/>
  <c r="H635" i="30"/>
  <c r="H641" i="30"/>
  <c r="H632" i="30"/>
  <c r="H637" i="30"/>
  <c r="H642" i="30"/>
  <c r="H629" i="30"/>
  <c r="H633" i="30"/>
  <c r="H638" i="30"/>
  <c r="H643" i="30"/>
  <c r="H630" i="30"/>
  <c r="H634" i="30"/>
  <c r="H640" i="30"/>
  <c r="H644" i="30"/>
  <c r="T474" i="30"/>
  <c r="H252" i="30"/>
  <c r="T175" i="30"/>
  <c r="T177" i="30"/>
  <c r="T179" i="30"/>
  <c r="T181" i="30"/>
  <c r="T183" i="30"/>
  <c r="T176" i="30"/>
  <c r="T184" i="30"/>
  <c r="T186" i="30"/>
  <c r="T188" i="30"/>
  <c r="T190" i="30"/>
  <c r="T192" i="30"/>
  <c r="T194" i="30"/>
  <c r="T196" i="30"/>
  <c r="T198" i="30"/>
  <c r="T182" i="30"/>
  <c r="T180" i="30"/>
  <c r="T185" i="30"/>
  <c r="T187" i="30"/>
  <c r="T189" i="30"/>
  <c r="T191" i="30"/>
  <c r="T193" i="30"/>
  <c r="T195" i="30"/>
  <c r="T197" i="30"/>
  <c r="T178" i="30"/>
  <c r="H47" i="30"/>
  <c r="H51" i="30"/>
  <c r="H48" i="30"/>
  <c r="H52" i="30"/>
  <c r="H49" i="30"/>
  <c r="H53" i="30"/>
  <c r="H50" i="30"/>
  <c r="H54" i="30"/>
  <c r="T55" i="30"/>
  <c r="T57" i="30"/>
  <c r="T59" i="30"/>
  <c r="T61" i="30"/>
  <c r="T63" i="30"/>
  <c r="T54" i="30"/>
  <c r="T56" i="30"/>
  <c r="T58" i="30"/>
  <c r="T60" i="30"/>
  <c r="T62" i="30"/>
  <c r="H55" i="30"/>
  <c r="H59" i="30"/>
  <c r="H63" i="30"/>
  <c r="H67" i="30"/>
  <c r="H71" i="30"/>
  <c r="H75" i="30"/>
  <c r="H56" i="30"/>
  <c r="H60" i="30"/>
  <c r="H64" i="30"/>
  <c r="H68" i="30"/>
  <c r="H72" i="30"/>
  <c r="H57" i="30"/>
  <c r="H61" i="30"/>
  <c r="H65" i="30"/>
  <c r="H69" i="30"/>
  <c r="H73" i="30"/>
  <c r="H66" i="30"/>
  <c r="H70" i="30"/>
  <c r="H58" i="30"/>
  <c r="H74" i="30"/>
  <c r="H62" i="30"/>
  <c r="T65" i="30"/>
  <c r="T67" i="30"/>
  <c r="T66" i="30"/>
  <c r="T64" i="30"/>
  <c r="H232" i="30"/>
  <c r="H236" i="30"/>
  <c r="H233" i="30"/>
  <c r="H234" i="30"/>
  <c r="H235" i="30"/>
  <c r="T158" i="30"/>
  <c r="H430" i="30"/>
  <c r="H602" i="30"/>
  <c r="H431" i="30"/>
  <c r="H432" i="30"/>
  <c r="H600" i="30"/>
  <c r="H601" i="30"/>
  <c r="T332" i="30"/>
  <c r="T450" i="30"/>
  <c r="I15" i="35"/>
  <c r="T399" i="30"/>
  <c r="T401" i="30"/>
  <c r="T403" i="30"/>
  <c r="T405" i="30"/>
  <c r="T407" i="30"/>
  <c r="T400" i="30"/>
  <c r="T398" i="30"/>
  <c r="T406" i="30"/>
  <c r="T404" i="30"/>
  <c r="T402" i="30"/>
  <c r="H200" i="30"/>
  <c r="H204" i="30"/>
  <c r="H208" i="30"/>
  <c r="H212" i="30"/>
  <c r="H216" i="30"/>
  <c r="H220" i="30"/>
  <c r="H224" i="30"/>
  <c r="H228" i="30"/>
  <c r="H201" i="30"/>
  <c r="H205" i="30"/>
  <c r="H209" i="30"/>
  <c r="H213" i="30"/>
  <c r="H217" i="30"/>
  <c r="H221" i="30"/>
  <c r="H225" i="30"/>
  <c r="H229" i="30"/>
  <c r="H202" i="30"/>
  <c r="H206" i="30"/>
  <c r="H210" i="30"/>
  <c r="H214" i="30"/>
  <c r="H218" i="30"/>
  <c r="H222" i="30"/>
  <c r="H226" i="30"/>
  <c r="H230" i="30"/>
  <c r="H199" i="30"/>
  <c r="H203" i="30"/>
  <c r="H207" i="30"/>
  <c r="H211" i="30"/>
  <c r="H215" i="30"/>
  <c r="H223" i="30"/>
  <c r="H227" i="30"/>
  <c r="H231" i="30"/>
  <c r="H219" i="30"/>
  <c r="H763" i="30"/>
  <c r="H777" i="30"/>
  <c r="H788" i="30"/>
  <c r="H764" i="30"/>
  <c r="H778" i="30"/>
  <c r="H789" i="30"/>
  <c r="H775" i="30"/>
  <c r="H786" i="30"/>
  <c r="H776" i="30"/>
  <c r="H787" i="30"/>
  <c r="T145" i="30"/>
  <c r="T147" i="30"/>
  <c r="T149" i="30"/>
  <c r="T151" i="30"/>
  <c r="T153" i="30"/>
  <c r="T155" i="30"/>
  <c r="T157" i="30"/>
  <c r="T152" i="30"/>
  <c r="T150" i="30"/>
  <c r="T148" i="30"/>
  <c r="T156" i="30"/>
  <c r="T146" i="30"/>
  <c r="T154" i="30"/>
  <c r="H352" i="30"/>
  <c r="H356" i="30"/>
  <c r="H360" i="30"/>
  <c r="H364" i="30"/>
  <c r="H368" i="30"/>
  <c r="H353" i="30"/>
  <c r="H357" i="30"/>
  <c r="H361" i="30"/>
  <c r="H365" i="30"/>
  <c r="H354" i="30"/>
  <c r="H358" i="30"/>
  <c r="H362" i="30"/>
  <c r="H366" i="30"/>
  <c r="H355" i="30"/>
  <c r="H359" i="30"/>
  <c r="H363" i="30"/>
  <c r="H367" i="30"/>
  <c r="T263" i="30"/>
  <c r="T265" i="30"/>
  <c r="T267" i="30"/>
  <c r="T269" i="30"/>
  <c r="T271" i="30"/>
  <c r="T264" i="30"/>
  <c r="T266" i="30"/>
  <c r="T268" i="30"/>
  <c r="T270" i="30"/>
  <c r="T272" i="30"/>
  <c r="I13" i="35"/>
  <c r="I17" i="35"/>
  <c r="H260" i="30"/>
  <c r="H264" i="30"/>
  <c r="H268" i="30"/>
  <c r="H272" i="30"/>
  <c r="H261" i="30"/>
  <c r="H265" i="30"/>
  <c r="H269" i="30"/>
  <c r="H273" i="30"/>
  <c r="H262" i="30"/>
  <c r="H266" i="30"/>
  <c r="H270" i="30"/>
  <c r="H274" i="30"/>
  <c r="H271" i="30"/>
  <c r="H259" i="30"/>
  <c r="H275" i="30"/>
  <c r="H263" i="30"/>
  <c r="H267" i="30"/>
  <c r="H718" i="30"/>
  <c r="H722" i="30"/>
  <c r="H719" i="30"/>
  <c r="H723" i="30"/>
  <c r="H720" i="30"/>
  <c r="H724" i="30"/>
  <c r="H721" i="30"/>
  <c r="H725" i="30"/>
  <c r="T200" i="30"/>
  <c r="T202" i="30"/>
  <c r="T204" i="30"/>
  <c r="T206" i="30"/>
  <c r="T208" i="30"/>
  <c r="T210" i="30"/>
  <c r="T212" i="30"/>
  <c r="T214" i="30"/>
  <c r="T216" i="30"/>
  <c r="T218" i="30"/>
  <c r="T511" i="30"/>
  <c r="T513" i="30"/>
  <c r="T515" i="30"/>
  <c r="T517" i="30"/>
  <c r="T199" i="30"/>
  <c r="T201" i="30"/>
  <c r="T203" i="30"/>
  <c r="T205" i="30"/>
  <c r="T207" i="30"/>
  <c r="T209" i="30"/>
  <c r="T211" i="30"/>
  <c r="T213" i="30"/>
  <c r="T215" i="30"/>
  <c r="T217" i="30"/>
  <c r="T219" i="30"/>
  <c r="T514" i="30"/>
  <c r="T512" i="30"/>
  <c r="T510" i="30"/>
  <c r="T518" i="30"/>
  <c r="T516" i="30"/>
  <c r="H566" i="30"/>
  <c r="H567" i="30"/>
  <c r="H564" i="30"/>
  <c r="H565" i="30"/>
  <c r="H755" i="30"/>
  <c r="T427" i="30"/>
  <c r="T429" i="30"/>
  <c r="T431" i="30"/>
  <c r="T430" i="30"/>
  <c r="T428" i="30"/>
  <c r="T426" i="30"/>
  <c r="AY17" i="44"/>
  <c r="J61" i="1" s="1"/>
  <c r="AY54" i="44"/>
  <c r="J156" i="1" s="1"/>
  <c r="AY56" i="44"/>
  <c r="J158" i="1" s="1"/>
  <c r="AY66" i="44"/>
  <c r="J168" i="1" s="1"/>
  <c r="AY23" i="44"/>
  <c r="J67" i="1" s="1"/>
  <c r="AY31" i="44"/>
  <c r="J75" i="1" s="1"/>
  <c r="AY39" i="44"/>
  <c r="J83" i="1" s="1"/>
  <c r="AY48" i="44"/>
  <c r="J150" i="1" s="1"/>
  <c r="BF49" i="40"/>
  <c r="AY61" i="44"/>
  <c r="J163" i="1" s="1"/>
  <c r="AY15" i="44"/>
  <c r="J59" i="1" s="1"/>
  <c r="AY63" i="44"/>
  <c r="J165" i="1" s="1"/>
  <c r="H673" i="30"/>
  <c r="H672" i="30"/>
  <c r="AY35" i="44"/>
  <c r="J79" i="1" s="1"/>
  <c r="AY64" i="44"/>
  <c r="J166" i="1" s="1"/>
  <c r="AY18" i="44"/>
  <c r="J62" i="1" s="1"/>
  <c r="AY21" i="44"/>
  <c r="J65" i="1" s="1"/>
  <c r="AY25" i="44"/>
  <c r="J69" i="1" s="1"/>
  <c r="AY29" i="44"/>
  <c r="J73" i="1" s="1"/>
  <c r="AY33" i="44"/>
  <c r="J77" i="1" s="1"/>
  <c r="AY36" i="44"/>
  <c r="J80" i="1" s="1"/>
  <c r="AY37" i="44"/>
  <c r="J81" i="1" s="1"/>
  <c r="AY43" i="44"/>
  <c r="J145" i="1" s="1"/>
  <c r="AU55" i="44"/>
  <c r="I157" i="1" s="1"/>
  <c r="AU46" i="44"/>
  <c r="I148" i="1" s="1"/>
  <c r="T223" i="30"/>
  <c r="T225" i="30"/>
  <c r="T222" i="30"/>
  <c r="T224" i="30"/>
  <c r="T226" i="30"/>
  <c r="A50" i="55"/>
  <c r="AX21" i="2"/>
  <c r="I6" i="1" s="1"/>
  <c r="AX23" i="2"/>
  <c r="I8" i="1" s="1"/>
  <c r="AT22" i="2"/>
  <c r="H7" i="1" s="1"/>
  <c r="AX30" i="2"/>
  <c r="I15" i="1" s="1"/>
  <c r="BB30" i="2"/>
  <c r="J15" i="1" s="1"/>
  <c r="AX25" i="2"/>
  <c r="I10" i="1" s="1"/>
  <c r="BB49" i="2"/>
  <c r="J34" i="1" s="1"/>
  <c r="BB117" i="2"/>
  <c r="J132" i="1" s="1"/>
  <c r="BB121" i="2"/>
  <c r="J136" i="1" s="1"/>
  <c r="BB33" i="2"/>
  <c r="J18" i="1" s="1"/>
  <c r="AX49" i="2"/>
  <c r="I34" i="1" s="1"/>
  <c r="AX83" i="2"/>
  <c r="I98" i="1" s="1"/>
  <c r="AX85" i="2"/>
  <c r="I100" i="1" s="1"/>
  <c r="AX87" i="2"/>
  <c r="I102" i="1" s="1"/>
  <c r="AX99" i="2"/>
  <c r="I114" i="1" s="1"/>
  <c r="AX103" i="2"/>
  <c r="I118" i="1" s="1"/>
  <c r="BB109" i="2"/>
  <c r="J124" i="1" s="1"/>
  <c r="BB26" i="2"/>
  <c r="J11" i="1" s="1"/>
  <c r="AT49" i="2"/>
  <c r="H34" i="1" s="1"/>
  <c r="AX84" i="2"/>
  <c r="I99" i="1" s="1"/>
  <c r="AX86" i="2"/>
  <c r="I101" i="1" s="1"/>
  <c r="AX88" i="2"/>
  <c r="I103" i="1" s="1"/>
  <c r="AX104" i="2"/>
  <c r="I119" i="1" s="1"/>
  <c r="BB106" i="2"/>
  <c r="J121" i="1" s="1"/>
  <c r="AT109" i="2"/>
  <c r="H124" i="1" s="1"/>
  <c r="BB20" i="2"/>
  <c r="J5" i="1" s="1"/>
  <c r="AT21" i="2"/>
  <c r="H6" i="1" s="1"/>
  <c r="AX37" i="2"/>
  <c r="I22" i="1" s="1"/>
  <c r="BB39" i="2"/>
  <c r="J24" i="1" s="1"/>
  <c r="BB41" i="2"/>
  <c r="J26" i="1" s="1"/>
  <c r="AX43" i="2"/>
  <c r="I28" i="1" s="1"/>
  <c r="AX45" i="2"/>
  <c r="I30" i="1" s="1"/>
  <c r="AX47" i="2"/>
  <c r="I32" i="1" s="1"/>
  <c r="BB50" i="2"/>
  <c r="J35" i="1" s="1"/>
  <c r="BB52" i="2"/>
  <c r="J37" i="1" s="1"/>
  <c r="BB60" i="2"/>
  <c r="J45" i="1" s="1"/>
  <c r="BB62" i="2"/>
  <c r="J47" i="1" s="1"/>
  <c r="BB64" i="2"/>
  <c r="J49" i="1" s="1"/>
  <c r="AT65" i="2"/>
  <c r="H50" i="1" s="1"/>
  <c r="BB66" i="2"/>
  <c r="J51" i="1" s="1"/>
  <c r="BB68" i="2"/>
  <c r="J53" i="1" s="1"/>
  <c r="BB78" i="2"/>
  <c r="J93" i="1" s="1"/>
  <c r="BB80" i="2"/>
  <c r="J95" i="1" s="1"/>
  <c r="BB82" i="2"/>
  <c r="J97" i="1" s="1"/>
  <c r="BB84" i="2"/>
  <c r="J99" i="1" s="1"/>
  <c r="BB86" i="2"/>
  <c r="J101" i="1" s="1"/>
  <c r="BB90" i="2"/>
  <c r="J105" i="1" s="1"/>
  <c r="BB92" i="2"/>
  <c r="J107" i="1" s="1"/>
  <c r="BB94" i="2"/>
  <c r="J109" i="1" s="1"/>
  <c r="BB96" i="2"/>
  <c r="J111" i="1" s="1"/>
  <c r="BB98" i="2"/>
  <c r="J113" i="1" s="1"/>
  <c r="BB100" i="2"/>
  <c r="J115" i="1" s="1"/>
  <c r="BB102" i="2"/>
  <c r="J117" i="1" s="1"/>
  <c r="AT118" i="2"/>
  <c r="H133" i="1" s="1"/>
  <c r="BB34" i="2"/>
  <c r="J19" i="1" s="1"/>
  <c r="BB110" i="2"/>
  <c r="J125" i="1" s="1"/>
  <c r="BB21" i="2"/>
  <c r="J6" i="1" s="1"/>
  <c r="AT30" i="2"/>
  <c r="H15" i="1" s="1"/>
  <c r="AX34" i="2"/>
  <c r="I19" i="1" s="1"/>
  <c r="AX38" i="2"/>
  <c r="I23" i="1" s="1"/>
  <c r="AX42" i="2"/>
  <c r="I27" i="1" s="1"/>
  <c r="AX44" i="2"/>
  <c r="I29" i="1" s="1"/>
  <c r="AX46" i="2"/>
  <c r="I31" i="1" s="1"/>
  <c r="AX48" i="2"/>
  <c r="I33" i="1" s="1"/>
  <c r="BB51" i="2"/>
  <c r="J36" i="1" s="1"/>
  <c r="BB53" i="2"/>
  <c r="J38" i="1" s="1"/>
  <c r="BB59" i="2"/>
  <c r="J44" i="1" s="1"/>
  <c r="AT60" i="2"/>
  <c r="H45" i="1" s="1"/>
  <c r="BB61" i="2"/>
  <c r="J46" i="1" s="1"/>
  <c r="BB63" i="2"/>
  <c r="J48" i="1" s="1"/>
  <c r="BB65" i="2"/>
  <c r="J50" i="1" s="1"/>
  <c r="BB67" i="2"/>
  <c r="J52" i="1" s="1"/>
  <c r="AT78" i="2"/>
  <c r="H93" i="1" s="1"/>
  <c r="BB79" i="2"/>
  <c r="J94" i="1" s="1"/>
  <c r="BB81" i="2"/>
  <c r="J96" i="1" s="1"/>
  <c r="BB83" i="2"/>
  <c r="J98" i="1" s="1"/>
  <c r="BB85" i="2"/>
  <c r="J100" i="1" s="1"/>
  <c r="BB87" i="2"/>
  <c r="J102" i="1" s="1"/>
  <c r="BB89" i="2"/>
  <c r="J104" i="1" s="1"/>
  <c r="BB93" i="2"/>
  <c r="J108" i="1" s="1"/>
  <c r="BB95" i="2"/>
  <c r="J110" i="1" s="1"/>
  <c r="AT96" i="2"/>
  <c r="H111" i="1" s="1"/>
  <c r="BB97" i="2"/>
  <c r="J112" i="1" s="1"/>
  <c r="AT98" i="2"/>
  <c r="H113" i="1" s="1"/>
  <c r="AX122" i="2"/>
  <c r="I137" i="1" s="1"/>
  <c r="AH21" i="40"/>
  <c r="AO25" i="40"/>
  <c r="AU25" i="40"/>
  <c r="BK55" i="40" s="1"/>
  <c r="AM123" i="2"/>
  <c r="B138" i="1" s="1"/>
  <c r="AB21" i="40"/>
  <c r="AX107" i="2"/>
  <c r="I122" i="1" s="1"/>
  <c r="AX116" i="2"/>
  <c r="I131" i="1" s="1"/>
  <c r="AT100" i="2"/>
  <c r="H115" i="1" s="1"/>
  <c r="AT99" i="2"/>
  <c r="H114" i="1" s="1"/>
  <c r="AT101" i="2"/>
  <c r="H116" i="1" s="1"/>
  <c r="AT103" i="2"/>
  <c r="H118" i="1" s="1"/>
  <c r="AT95" i="2"/>
  <c r="H110" i="1" s="1"/>
  <c r="AT82" i="2"/>
  <c r="H97" i="1" s="1"/>
  <c r="AT83" i="2"/>
  <c r="H98" i="1" s="1"/>
  <c r="AT50" i="2"/>
  <c r="H35" i="1" s="1"/>
  <c r="AT52" i="2"/>
  <c r="H37" i="1" s="1"/>
  <c r="AT59" i="2"/>
  <c r="H44" i="1" s="1"/>
  <c r="AX57" i="2"/>
  <c r="I42" i="1" s="1"/>
  <c r="AX55" i="2"/>
  <c r="I40" i="1" s="1"/>
  <c r="AT26" i="2"/>
  <c r="H11" i="1" s="1"/>
  <c r="AX28" i="2"/>
  <c r="I13" i="1" s="1"/>
  <c r="AT32" i="2"/>
  <c r="H17" i="1" s="1"/>
  <c r="AT34" i="2"/>
  <c r="H19" i="1" s="1"/>
  <c r="AX24" i="2"/>
  <c r="I9" i="1" s="1"/>
  <c r="AT20" i="2"/>
  <c r="H5" i="1" s="1"/>
  <c r="AX26" i="2"/>
  <c r="I11" i="1" s="1"/>
  <c r="AT28" i="2"/>
  <c r="H13" i="1" s="1"/>
  <c r="BB29" i="2"/>
  <c r="J14" i="1" s="1"/>
  <c r="AX33" i="2"/>
  <c r="I18" i="1" s="1"/>
  <c r="BB36" i="2"/>
  <c r="J21" i="1" s="1"/>
  <c r="AT37" i="2"/>
  <c r="H22" i="1" s="1"/>
  <c r="BB38" i="2"/>
  <c r="J23" i="1" s="1"/>
  <c r="BB42" i="2"/>
  <c r="J27" i="1" s="1"/>
  <c r="BB44" i="2"/>
  <c r="J29" i="1" s="1"/>
  <c r="BB46" i="2"/>
  <c r="J31" i="1" s="1"/>
  <c r="BB48" i="2"/>
  <c r="J33" i="1" s="1"/>
  <c r="AX50" i="2"/>
  <c r="I35" i="1" s="1"/>
  <c r="AX52" i="2"/>
  <c r="I37" i="1" s="1"/>
  <c r="AX60" i="2"/>
  <c r="I45" i="1" s="1"/>
  <c r="AX62" i="2"/>
  <c r="I47" i="1" s="1"/>
  <c r="AX64" i="2"/>
  <c r="I49" i="1" s="1"/>
  <c r="AX66" i="2"/>
  <c r="I51" i="1" s="1"/>
  <c r="AX68" i="2"/>
  <c r="I53" i="1" s="1"/>
  <c r="AX90" i="2"/>
  <c r="I105" i="1" s="1"/>
  <c r="AX101" i="2"/>
  <c r="I116" i="1" s="1"/>
  <c r="AT102" i="2"/>
  <c r="H117" i="1" s="1"/>
  <c r="BB103" i="2"/>
  <c r="J118" i="1" s="1"/>
  <c r="BB107" i="2"/>
  <c r="J122" i="1" s="1"/>
  <c r="BB116" i="2"/>
  <c r="J131" i="1" s="1"/>
  <c r="AX118" i="2"/>
  <c r="I133" i="1" s="1"/>
  <c r="AM119" i="2"/>
  <c r="B134" i="1" s="1"/>
  <c r="BB122" i="2"/>
  <c r="J137" i="1" s="1"/>
  <c r="AY45" i="44"/>
  <c r="J147" i="1" s="1"/>
  <c r="AY50" i="44"/>
  <c r="J152" i="1" s="1"/>
  <c r="BF38" i="40"/>
  <c r="BB88" i="2"/>
  <c r="J103" i="1" s="1"/>
  <c r="AT93" i="2"/>
  <c r="H108" i="1" s="1"/>
  <c r="AT23" i="2"/>
  <c r="H8" i="1" s="1"/>
  <c r="BB24" i="2"/>
  <c r="J9" i="1" s="1"/>
  <c r="AX27" i="2"/>
  <c r="I12" i="1" s="1"/>
  <c r="BB28" i="2"/>
  <c r="J13" i="1" s="1"/>
  <c r="AT29" i="2"/>
  <c r="H14" i="1" s="1"/>
  <c r="AT31" i="2"/>
  <c r="H16" i="1" s="1"/>
  <c r="AX32" i="2"/>
  <c r="I17" i="1" s="1"/>
  <c r="AT36" i="2"/>
  <c r="H21" i="1" s="1"/>
  <c r="BB37" i="2"/>
  <c r="J22" i="1" s="1"/>
  <c r="AT38" i="2"/>
  <c r="H23" i="1" s="1"/>
  <c r="AX65" i="2"/>
  <c r="I50" i="1" s="1"/>
  <c r="AX67" i="2"/>
  <c r="I52" i="1" s="1"/>
  <c r="BB69" i="2"/>
  <c r="J54" i="1" s="1"/>
  <c r="BB75" i="2"/>
  <c r="J90" i="1" s="1"/>
  <c r="AX77" i="2"/>
  <c r="I92" i="1" s="1"/>
  <c r="AX79" i="2"/>
  <c r="I94" i="1" s="1"/>
  <c r="AX81" i="2"/>
  <c r="I96" i="1" s="1"/>
  <c r="BB91" i="2"/>
  <c r="J106" i="1" s="1"/>
  <c r="AX93" i="2"/>
  <c r="I108" i="1" s="1"/>
  <c r="AX95" i="2"/>
  <c r="I110" i="1" s="1"/>
  <c r="AX97" i="2"/>
  <c r="I112" i="1" s="1"/>
  <c r="BB99" i="2"/>
  <c r="J114" i="1" s="1"/>
  <c r="AX100" i="2"/>
  <c r="I115" i="1" s="1"/>
  <c r="AX111" i="2"/>
  <c r="I126" i="1" s="1"/>
  <c r="AX113" i="2"/>
  <c r="I128" i="1" s="1"/>
  <c r="BB113" i="2"/>
  <c r="J128" i="1" s="1"/>
  <c r="BB115" i="2"/>
  <c r="J130" i="1" s="1"/>
  <c r="AY27" i="44"/>
  <c r="J71" i="1" s="1"/>
  <c r="AY52" i="44"/>
  <c r="J154" i="1" s="1"/>
  <c r="AY55" i="44"/>
  <c r="J157" i="1" s="1"/>
  <c r="AY58" i="44"/>
  <c r="J160" i="1" s="1"/>
  <c r="AA21" i="40"/>
  <c r="AU26" i="40"/>
  <c r="BK56" i="40" s="1"/>
  <c r="BB35" i="2"/>
  <c r="J20" i="1" s="1"/>
  <c r="AX41" i="2"/>
  <c r="I26" i="1" s="1"/>
  <c r="BB54" i="2"/>
  <c r="J39" i="1" s="1"/>
  <c r="BB56" i="2"/>
  <c r="J41" i="1" s="1"/>
  <c r="AX69" i="2"/>
  <c r="I54" i="1" s="1"/>
  <c r="AX75" i="2"/>
  <c r="I90" i="1" s="1"/>
  <c r="AT84" i="2"/>
  <c r="H99" i="1" s="1"/>
  <c r="AT85" i="2"/>
  <c r="H100" i="1" s="1"/>
  <c r="AT86" i="2"/>
  <c r="H101" i="1" s="1"/>
  <c r="AT87" i="2"/>
  <c r="H102" i="1" s="1"/>
  <c r="AT88" i="2"/>
  <c r="H103" i="1" s="1"/>
  <c r="AX106" i="2"/>
  <c r="I121" i="1" s="1"/>
  <c r="BB108" i="2"/>
  <c r="J123" i="1" s="1"/>
  <c r="AT112" i="2"/>
  <c r="H127" i="1" s="1"/>
  <c r="AT122" i="2"/>
  <c r="H137" i="1" s="1"/>
  <c r="AU24" i="44"/>
  <c r="I68" i="1" s="1"/>
  <c r="AY34" i="44"/>
  <c r="J78" i="1" s="1"/>
  <c r="AY60" i="44"/>
  <c r="J162" i="1" s="1"/>
  <c r="AO23" i="40"/>
  <c r="BB22" i="2"/>
  <c r="J7" i="1" s="1"/>
  <c r="BB31" i="2"/>
  <c r="J16" i="1" s="1"/>
  <c r="AX35" i="2"/>
  <c r="I20" i="1" s="1"/>
  <c r="AT39" i="2"/>
  <c r="H24" i="1" s="1"/>
  <c r="BB40" i="2"/>
  <c r="J25" i="1" s="1"/>
  <c r="AT51" i="2"/>
  <c r="H36" i="1" s="1"/>
  <c r="AT53" i="2"/>
  <c r="H38" i="1" s="1"/>
  <c r="AX56" i="2"/>
  <c r="I41" i="1" s="1"/>
  <c r="AX58" i="2"/>
  <c r="I43" i="1" s="1"/>
  <c r="BB58" i="2"/>
  <c r="J43" i="1" s="1"/>
  <c r="AT69" i="2"/>
  <c r="H54" i="1" s="1"/>
  <c r="BB74" i="2"/>
  <c r="J89" i="1" s="1"/>
  <c r="BB76" i="2"/>
  <c r="J91" i="1" s="1"/>
  <c r="BB77" i="2"/>
  <c r="J92" i="1" s="1"/>
  <c r="AT92" i="2"/>
  <c r="H107" i="1" s="1"/>
  <c r="BB105" i="2"/>
  <c r="J120" i="1" s="1"/>
  <c r="AX112" i="2"/>
  <c r="I127" i="1" s="1"/>
  <c r="AT116" i="2"/>
  <c r="H131" i="1" s="1"/>
  <c r="AT117" i="2"/>
  <c r="H132" i="1" s="1"/>
  <c r="BB120" i="2"/>
  <c r="J135" i="1" s="1"/>
  <c r="AY28" i="44"/>
  <c r="J72" i="1" s="1"/>
  <c r="AQ29" i="44"/>
  <c r="H73" i="1" s="1"/>
  <c r="AU45" i="44"/>
  <c r="I147" i="1" s="1"/>
  <c r="AY49" i="44"/>
  <c r="J151" i="1" s="1"/>
  <c r="AN26" i="40"/>
  <c r="AA75" i="35"/>
  <c r="AT27" i="2"/>
  <c r="H12" i="1" s="1"/>
  <c r="AX39" i="2"/>
  <c r="I24" i="1" s="1"/>
  <c r="AX20" i="2"/>
  <c r="I5" i="1" s="1"/>
  <c r="AX22" i="2"/>
  <c r="I7" i="1" s="1"/>
  <c r="BB23" i="2"/>
  <c r="J8" i="1" s="1"/>
  <c r="AT24" i="2"/>
  <c r="H9" i="1" s="1"/>
  <c r="BB25" i="2"/>
  <c r="J10" i="1" s="1"/>
  <c r="BB27" i="2"/>
  <c r="J12" i="1" s="1"/>
  <c r="AX29" i="2"/>
  <c r="I14" i="1" s="1"/>
  <c r="AX31" i="2"/>
  <c r="I16" i="1" s="1"/>
  <c r="BB32" i="2"/>
  <c r="J17" i="1" s="1"/>
  <c r="AT33" i="2"/>
  <c r="H18" i="1" s="1"/>
  <c r="AT35" i="2"/>
  <c r="H20" i="1" s="1"/>
  <c r="AX36" i="2"/>
  <c r="I21" i="1" s="1"/>
  <c r="AX40" i="2"/>
  <c r="I25" i="1" s="1"/>
  <c r="AT42" i="2"/>
  <c r="H27" i="1" s="1"/>
  <c r="BB43" i="2"/>
  <c r="J28" i="1" s="1"/>
  <c r="BB45" i="2"/>
  <c r="J30" i="1" s="1"/>
  <c r="BB47" i="2"/>
  <c r="J32" i="1" s="1"/>
  <c r="AT48" i="2"/>
  <c r="H33" i="1" s="1"/>
  <c r="AX51" i="2"/>
  <c r="I36" i="1" s="1"/>
  <c r="AX53" i="2"/>
  <c r="I38" i="1" s="1"/>
  <c r="BB55" i="2"/>
  <c r="J40" i="1" s="1"/>
  <c r="BB57" i="2"/>
  <c r="J42" i="1" s="1"/>
  <c r="AX59" i="2"/>
  <c r="I44" i="1" s="1"/>
  <c r="AX61" i="2"/>
  <c r="I46" i="1" s="1"/>
  <c r="AX63" i="2"/>
  <c r="I48" i="1" s="1"/>
  <c r="AT66" i="2"/>
  <c r="H51" i="1" s="1"/>
  <c r="AT67" i="2"/>
  <c r="H52" i="1" s="1"/>
  <c r="AT68" i="2"/>
  <c r="H53" i="1" s="1"/>
  <c r="AX74" i="2"/>
  <c r="I89" i="1" s="1"/>
  <c r="AX76" i="2"/>
  <c r="I91" i="1" s="1"/>
  <c r="AX78" i="2"/>
  <c r="I93" i="1" s="1"/>
  <c r="AX80" i="2"/>
  <c r="I95" i="1" s="1"/>
  <c r="AX82" i="2"/>
  <c r="I97" i="1" s="1"/>
  <c r="AT90" i="2"/>
  <c r="H105" i="1" s="1"/>
  <c r="AT91" i="2"/>
  <c r="H106" i="1" s="1"/>
  <c r="AX92" i="2"/>
  <c r="I107" i="1" s="1"/>
  <c r="AX94" i="2"/>
  <c r="I109" i="1" s="1"/>
  <c r="AX96" i="2"/>
  <c r="I111" i="1" s="1"/>
  <c r="AX98" i="2"/>
  <c r="I113" i="1" s="1"/>
  <c r="BB101" i="2"/>
  <c r="J116" i="1" s="1"/>
  <c r="AX102" i="2"/>
  <c r="I117" i="1" s="1"/>
  <c r="AT104" i="2"/>
  <c r="H119" i="1" s="1"/>
  <c r="BB104" i="2"/>
  <c r="J119" i="1" s="1"/>
  <c r="AT107" i="2"/>
  <c r="H122" i="1" s="1"/>
  <c r="AT111" i="2"/>
  <c r="H126" i="1" s="1"/>
  <c r="BB111" i="2"/>
  <c r="J126" i="1" s="1"/>
  <c r="AX114" i="2"/>
  <c r="I129" i="1" s="1"/>
  <c r="AX117" i="2"/>
  <c r="I132" i="1" s="1"/>
  <c r="AX119" i="2"/>
  <c r="I134" i="1" s="1"/>
  <c r="BB119" i="2"/>
  <c r="J134" i="1" s="1"/>
  <c r="AX121" i="2"/>
  <c r="I136" i="1" s="1"/>
  <c r="AY26" i="44"/>
  <c r="J70" i="1" s="1"/>
  <c r="AY44" i="44"/>
  <c r="J146" i="1" s="1"/>
  <c r="AY47" i="44"/>
  <c r="J149" i="1" s="1"/>
  <c r="AY62" i="44"/>
  <c r="J164" i="1" s="1"/>
  <c r="BF75" i="40"/>
  <c r="B23" i="46"/>
  <c r="A51" i="45"/>
  <c r="A47" i="45"/>
  <c r="A48" i="45"/>
  <c r="A49" i="45"/>
  <c r="BE75" i="40"/>
  <c r="BE76" i="40"/>
  <c r="A50" i="45"/>
  <c r="A52" i="45"/>
  <c r="BE77" i="40"/>
  <c r="BE73" i="40"/>
  <c r="BE78" i="40"/>
  <c r="BE74" i="40"/>
  <c r="E13" i="1"/>
  <c r="N13" i="23"/>
  <c r="D36" i="1"/>
  <c r="J36" i="23"/>
  <c r="E40" i="1"/>
  <c r="N40" i="23"/>
  <c r="D46" i="1"/>
  <c r="J46" i="23"/>
  <c r="D108" i="1"/>
  <c r="J78" i="23"/>
  <c r="D114" i="1"/>
  <c r="J84" i="23"/>
  <c r="D115" i="1"/>
  <c r="J85" i="23"/>
  <c r="D116" i="1"/>
  <c r="J86" i="23"/>
  <c r="A127" i="23"/>
  <c r="L72" i="1"/>
  <c r="F80" i="1"/>
  <c r="C135" i="23"/>
  <c r="AA34" i="40"/>
  <c r="BF46" i="40"/>
  <c r="D6" i="1"/>
  <c r="J6" i="23"/>
  <c r="E8" i="1"/>
  <c r="N8" i="23"/>
  <c r="E26" i="1"/>
  <c r="N26" i="23"/>
  <c r="D38" i="1"/>
  <c r="J38" i="23"/>
  <c r="E42" i="1"/>
  <c r="N42" i="23"/>
  <c r="D50" i="1"/>
  <c r="J50" i="23"/>
  <c r="D117" i="1"/>
  <c r="J87" i="23"/>
  <c r="F64" i="1"/>
  <c r="C119" i="23"/>
  <c r="D65" i="1"/>
  <c r="J120" i="23"/>
  <c r="E66" i="1"/>
  <c r="N121" i="23"/>
  <c r="F72" i="1"/>
  <c r="A135" i="23"/>
  <c r="L80" i="1"/>
  <c r="E82" i="1"/>
  <c r="N137" i="23"/>
  <c r="E9" i="1"/>
  <c r="N9" i="23"/>
  <c r="D16" i="1"/>
  <c r="J16" i="23"/>
  <c r="E18" i="1"/>
  <c r="N18" i="23"/>
  <c r="D20" i="1"/>
  <c r="J20" i="23"/>
  <c r="E22" i="1"/>
  <c r="N22" i="23"/>
  <c r="E33" i="1"/>
  <c r="N33" i="23"/>
  <c r="D35" i="1"/>
  <c r="J35" i="23"/>
  <c r="AT56" i="2"/>
  <c r="H41" i="1" s="1"/>
  <c r="AT58" i="2"/>
  <c r="H43" i="1" s="1"/>
  <c r="E45" i="1"/>
  <c r="N45" i="23"/>
  <c r="D51" i="1"/>
  <c r="J51" i="23"/>
  <c r="D52" i="1"/>
  <c r="J52" i="23"/>
  <c r="D53" i="1"/>
  <c r="J53" i="23"/>
  <c r="D54" i="1"/>
  <c r="J54" i="23"/>
  <c r="AT74" i="2"/>
  <c r="H89" i="1" s="1"/>
  <c r="AT75" i="2"/>
  <c r="H90" i="1" s="1"/>
  <c r="AT76" i="2"/>
  <c r="H91" i="1" s="1"/>
  <c r="AT77" i="2"/>
  <c r="H92" i="1" s="1"/>
  <c r="D99" i="1"/>
  <c r="J69" i="23"/>
  <c r="D100" i="1"/>
  <c r="J70" i="23"/>
  <c r="D101" i="1"/>
  <c r="J71" i="23"/>
  <c r="D102" i="1"/>
  <c r="J72" i="23"/>
  <c r="D103" i="1"/>
  <c r="J73" i="23"/>
  <c r="AT89" i="2"/>
  <c r="H104" i="1" s="1"/>
  <c r="D105" i="1"/>
  <c r="J75" i="23"/>
  <c r="D106" i="1"/>
  <c r="J76" i="23"/>
  <c r="D107" i="1"/>
  <c r="J77" i="23"/>
  <c r="AT106" i="2"/>
  <c r="H121" i="1" s="1"/>
  <c r="D128" i="1"/>
  <c r="J98" i="23"/>
  <c r="D134" i="1"/>
  <c r="J104" i="23"/>
  <c r="AT121" i="2"/>
  <c r="H136" i="1" s="1"/>
  <c r="D137" i="1"/>
  <c r="J107" i="23"/>
  <c r="AY16" i="44"/>
  <c r="J60" i="1" s="1"/>
  <c r="F62" i="1"/>
  <c r="C117" i="23"/>
  <c r="D63" i="1"/>
  <c r="J118" i="23"/>
  <c r="E64" i="1"/>
  <c r="N119" i="23"/>
  <c r="AY24" i="44"/>
  <c r="J68" i="1" s="1"/>
  <c r="F124" i="23"/>
  <c r="G69" i="1"/>
  <c r="F70" i="1"/>
  <c r="C125" i="23"/>
  <c r="D71" i="1"/>
  <c r="J126" i="23"/>
  <c r="E72" i="1"/>
  <c r="N127" i="23"/>
  <c r="AU28" i="44"/>
  <c r="I72" i="1" s="1"/>
  <c r="F78" i="1"/>
  <c r="C133" i="23"/>
  <c r="D79" i="1"/>
  <c r="J134" i="23"/>
  <c r="E80" i="1"/>
  <c r="N135" i="23"/>
  <c r="D147" i="1"/>
  <c r="J145" i="23"/>
  <c r="E148" i="1"/>
  <c r="N146" i="23"/>
  <c r="D150" i="1"/>
  <c r="J148" i="23"/>
  <c r="E151" i="1"/>
  <c r="N149" i="23"/>
  <c r="E162" i="1"/>
  <c r="N160" i="23"/>
  <c r="D163" i="1"/>
  <c r="J161" i="23"/>
  <c r="B44" i="45"/>
  <c r="AN21" i="40"/>
  <c r="J26" i="40"/>
  <c r="Z24" i="40" s="1"/>
  <c r="AA23" i="40"/>
  <c r="I14" i="45"/>
  <c r="AH24" i="40"/>
  <c r="AN37" i="40"/>
  <c r="J48" i="40"/>
  <c r="BE49" i="40" s="1"/>
  <c r="AA70" i="35"/>
  <c r="T18" i="47"/>
  <c r="F27" i="47" s="1"/>
  <c r="D15" i="1"/>
  <c r="J15" i="23"/>
  <c r="D23" i="1"/>
  <c r="J23" i="23"/>
  <c r="E25" i="1"/>
  <c r="N25" i="23"/>
  <c r="E27" i="1"/>
  <c r="N27" i="23"/>
  <c r="E43" i="1"/>
  <c r="N43" i="23"/>
  <c r="D49" i="1"/>
  <c r="J49" i="23"/>
  <c r="D98" i="1"/>
  <c r="J68" i="23"/>
  <c r="D118" i="1"/>
  <c r="J88" i="23"/>
  <c r="D119" i="1"/>
  <c r="J89" i="23"/>
  <c r="A119" i="23"/>
  <c r="L64" i="1"/>
  <c r="D81" i="1"/>
  <c r="J136" i="23"/>
  <c r="D165" i="1"/>
  <c r="J163" i="23"/>
  <c r="I16" i="46"/>
  <c r="AI24" i="35"/>
  <c r="E5" i="1"/>
  <c r="N5" i="23"/>
  <c r="D7" i="1"/>
  <c r="J7" i="23"/>
  <c r="AT25" i="2"/>
  <c r="H10" i="1" s="1"/>
  <c r="D12" i="1"/>
  <c r="J12" i="23"/>
  <c r="E14" i="1"/>
  <c r="N14" i="23"/>
  <c r="D24" i="1"/>
  <c r="J24" i="23"/>
  <c r="AT40" i="2"/>
  <c r="H25" i="1" s="1"/>
  <c r="AT41" i="2"/>
  <c r="H26" i="1" s="1"/>
  <c r="E28" i="1"/>
  <c r="N28" i="23"/>
  <c r="E29" i="1"/>
  <c r="N29" i="23"/>
  <c r="E30" i="1"/>
  <c r="N30" i="23"/>
  <c r="E31" i="1"/>
  <c r="N31" i="23"/>
  <c r="E32" i="1"/>
  <c r="N32" i="23"/>
  <c r="E39" i="1"/>
  <c r="N39" i="23"/>
  <c r="AT55" i="2"/>
  <c r="H40" i="1" s="1"/>
  <c r="AT57" i="2"/>
  <c r="H42" i="1" s="1"/>
  <c r="E6" i="1"/>
  <c r="N6" i="23"/>
  <c r="D8" i="1"/>
  <c r="J8" i="23"/>
  <c r="E10" i="1"/>
  <c r="N10" i="23"/>
  <c r="E11" i="1"/>
  <c r="N11" i="23"/>
  <c r="D13" i="1"/>
  <c r="J13" i="23"/>
  <c r="E15" i="1"/>
  <c r="N15" i="23"/>
  <c r="D17" i="1"/>
  <c r="J17" i="23"/>
  <c r="E19" i="1"/>
  <c r="N19" i="23"/>
  <c r="D21" i="1"/>
  <c r="J21" i="23"/>
  <c r="E23" i="1"/>
  <c r="N23" i="23"/>
  <c r="D25" i="1"/>
  <c r="J25" i="23"/>
  <c r="D26" i="1"/>
  <c r="J26" i="23"/>
  <c r="D27" i="1"/>
  <c r="J27" i="23"/>
  <c r="AT43" i="2"/>
  <c r="H28" i="1" s="1"/>
  <c r="AT44" i="2"/>
  <c r="H29" i="1" s="1"/>
  <c r="AT45" i="2"/>
  <c r="H30" i="1" s="1"/>
  <c r="AT46" i="2"/>
  <c r="H31" i="1" s="1"/>
  <c r="AT47" i="2"/>
  <c r="H32" i="1" s="1"/>
  <c r="E34" i="1"/>
  <c r="N34" i="23"/>
  <c r="E36" i="1"/>
  <c r="N36" i="23"/>
  <c r="E37" i="1"/>
  <c r="N37" i="23"/>
  <c r="E38" i="1"/>
  <c r="N38" i="23"/>
  <c r="AT54" i="2"/>
  <c r="H39" i="1" s="1"/>
  <c r="D40" i="1"/>
  <c r="J40" i="23"/>
  <c r="D41" i="1"/>
  <c r="J41" i="23"/>
  <c r="D42" i="1"/>
  <c r="J42" i="23"/>
  <c r="D43" i="1"/>
  <c r="J43" i="23"/>
  <c r="D44" i="1"/>
  <c r="J44" i="23"/>
  <c r="E46" i="1"/>
  <c r="N46" i="23"/>
  <c r="E47" i="1"/>
  <c r="N47" i="23"/>
  <c r="E48" i="1"/>
  <c r="N48" i="23"/>
  <c r="E49" i="1"/>
  <c r="N49" i="23"/>
  <c r="E50" i="1"/>
  <c r="N50" i="23"/>
  <c r="D89" i="1"/>
  <c r="J59" i="23"/>
  <c r="D90" i="1"/>
  <c r="J60" i="23"/>
  <c r="D91" i="1"/>
  <c r="J61" i="23"/>
  <c r="D92" i="1"/>
  <c r="J62" i="23"/>
  <c r="D93" i="1"/>
  <c r="J63" i="23"/>
  <c r="AT79" i="2"/>
  <c r="H94" i="1" s="1"/>
  <c r="AT80" i="2"/>
  <c r="H95" i="1" s="1"/>
  <c r="AT81" i="2"/>
  <c r="H96" i="1" s="1"/>
  <c r="AM83" i="2"/>
  <c r="B98" i="1" s="1"/>
  <c r="D104" i="1"/>
  <c r="J74" i="23"/>
  <c r="AX89" i="2"/>
  <c r="I104" i="1" s="1"/>
  <c r="AX91" i="2"/>
  <c r="I106" i="1" s="1"/>
  <c r="AT94" i="2"/>
  <c r="H109" i="1" s="1"/>
  <c r="AT97" i="2"/>
  <c r="H112" i="1" s="1"/>
  <c r="AM99" i="2"/>
  <c r="B114" i="1" s="1"/>
  <c r="AM100" i="2"/>
  <c r="B115" i="1" s="1"/>
  <c r="AM102" i="2"/>
  <c r="B117" i="1" s="1"/>
  <c r="AM103" i="2"/>
  <c r="B118" i="1" s="1"/>
  <c r="AM104" i="2"/>
  <c r="B119" i="1" s="1"/>
  <c r="AT105" i="2"/>
  <c r="H120" i="1" s="1"/>
  <c r="D121" i="1"/>
  <c r="J91" i="23"/>
  <c r="D122" i="1"/>
  <c r="J92" i="23"/>
  <c r="BB112" i="2"/>
  <c r="J127" i="1" s="1"/>
  <c r="BB118" i="2"/>
  <c r="J133" i="1" s="1"/>
  <c r="BB123" i="2"/>
  <c r="J138" i="1" s="1"/>
  <c r="A115" i="23"/>
  <c r="L60" i="1"/>
  <c r="F60" i="1"/>
  <c r="D61" i="1"/>
  <c r="J116" i="23"/>
  <c r="AQ17" i="44"/>
  <c r="H61" i="1" s="1"/>
  <c r="E62" i="1"/>
  <c r="N117" i="23"/>
  <c r="AY22" i="44"/>
  <c r="J66" i="1" s="1"/>
  <c r="A123" i="23"/>
  <c r="L68" i="1"/>
  <c r="F68" i="1"/>
  <c r="C123" i="23"/>
  <c r="D69" i="1"/>
  <c r="J124" i="23"/>
  <c r="AQ25" i="44"/>
  <c r="H69" i="1" s="1"/>
  <c r="E70" i="1"/>
  <c r="N125" i="23"/>
  <c r="A131" i="23"/>
  <c r="L76" i="1"/>
  <c r="F76" i="1"/>
  <c r="C131" i="23"/>
  <c r="AY32" i="44"/>
  <c r="J76" i="1" s="1"/>
  <c r="D77" i="1"/>
  <c r="J132" i="23"/>
  <c r="E78" i="1"/>
  <c r="N133" i="23"/>
  <c r="AU42" i="44"/>
  <c r="I144" i="1" s="1"/>
  <c r="AY42" i="44"/>
  <c r="J144" i="1" s="1"/>
  <c r="D145" i="1"/>
  <c r="J143" i="23"/>
  <c r="E146" i="1"/>
  <c r="N144" i="23"/>
  <c r="E149" i="1"/>
  <c r="N147" i="23"/>
  <c r="AU47" i="44"/>
  <c r="I149" i="1" s="1"/>
  <c r="AY53" i="44"/>
  <c r="J155" i="1" s="1"/>
  <c r="D156" i="1"/>
  <c r="J154" i="23"/>
  <c r="E157" i="1"/>
  <c r="N155" i="23"/>
  <c r="E160" i="1"/>
  <c r="N158" i="23"/>
  <c r="D161" i="1"/>
  <c r="J159" i="23"/>
  <c r="AY59" i="44"/>
  <c r="J161" i="1" s="1"/>
  <c r="E168" i="1"/>
  <c r="N166" i="23"/>
  <c r="BF62" i="40"/>
  <c r="AN22" i="40"/>
  <c r="BM63" i="40"/>
  <c r="AU23" i="40"/>
  <c r="BF64" i="40"/>
  <c r="AN24" i="40"/>
  <c r="B27" i="45"/>
  <c r="B26" i="45"/>
  <c r="B24" i="45"/>
  <c r="B28" i="45"/>
  <c r="D17" i="53"/>
  <c r="F17" i="53" s="1"/>
  <c r="B53" i="46"/>
  <c r="B50" i="46"/>
  <c r="B48" i="46"/>
  <c r="B51" i="46"/>
  <c r="B49" i="46"/>
  <c r="B52" i="46"/>
  <c r="AB70" i="35"/>
  <c r="A23" i="46"/>
  <c r="A19" i="46"/>
  <c r="A22" i="46"/>
  <c r="A20" i="46"/>
  <c r="A21" i="46"/>
  <c r="A18" i="46"/>
  <c r="AB72" i="35"/>
  <c r="E14" i="53"/>
  <c r="F14" i="53" s="1"/>
  <c r="D10" i="1"/>
  <c r="J10" i="23"/>
  <c r="D11" i="1"/>
  <c r="J11" i="23"/>
  <c r="E17" i="1"/>
  <c r="N17" i="23"/>
  <c r="D19" i="1"/>
  <c r="J19" i="23"/>
  <c r="E21" i="1"/>
  <c r="N21" i="23"/>
  <c r="D34" i="1"/>
  <c r="J34" i="23"/>
  <c r="D37" i="1"/>
  <c r="J37" i="23"/>
  <c r="E41" i="1"/>
  <c r="N41" i="23"/>
  <c r="E44" i="1"/>
  <c r="N44" i="23"/>
  <c r="D47" i="1"/>
  <c r="J47" i="23"/>
  <c r="D48" i="1"/>
  <c r="J48" i="23"/>
  <c r="D73" i="1"/>
  <c r="J128" i="23"/>
  <c r="E74" i="1"/>
  <c r="N129" i="23"/>
  <c r="D152" i="1"/>
  <c r="J150" i="23"/>
  <c r="E153" i="1"/>
  <c r="N151" i="23"/>
  <c r="E164" i="1"/>
  <c r="N162" i="23"/>
  <c r="D5" i="1"/>
  <c r="J5" i="23"/>
  <c r="E7" i="1"/>
  <c r="N7" i="23"/>
  <c r="D9" i="1"/>
  <c r="J9" i="23"/>
  <c r="E12" i="1"/>
  <c r="N12" i="23"/>
  <c r="D14" i="1"/>
  <c r="J14" i="23"/>
  <c r="E16" i="1"/>
  <c r="N16" i="23"/>
  <c r="D18" i="1"/>
  <c r="J18" i="23"/>
  <c r="E20" i="1"/>
  <c r="N20" i="23"/>
  <c r="D22" i="1"/>
  <c r="J22" i="23"/>
  <c r="E24" i="1"/>
  <c r="N24" i="23"/>
  <c r="D28" i="1"/>
  <c r="J28" i="23"/>
  <c r="D29" i="1"/>
  <c r="J29" i="23"/>
  <c r="D30" i="1"/>
  <c r="J30" i="23"/>
  <c r="D31" i="1"/>
  <c r="J31" i="23"/>
  <c r="D32" i="1"/>
  <c r="J32" i="23"/>
  <c r="D33" i="1"/>
  <c r="J33" i="23"/>
  <c r="E35" i="1"/>
  <c r="N35" i="23"/>
  <c r="D39" i="1"/>
  <c r="J39" i="23"/>
  <c r="AX54" i="2"/>
  <c r="I39" i="1" s="1"/>
  <c r="D45" i="1"/>
  <c r="J45" i="23"/>
  <c r="AT61" i="2"/>
  <c r="H46" i="1" s="1"/>
  <c r="AT62" i="2"/>
  <c r="H47" i="1" s="1"/>
  <c r="AT63" i="2"/>
  <c r="H48" i="1" s="1"/>
  <c r="AT64" i="2"/>
  <c r="H49" i="1" s="1"/>
  <c r="E51" i="1"/>
  <c r="N51" i="23"/>
  <c r="E52" i="1"/>
  <c r="N52" i="23"/>
  <c r="E53" i="1"/>
  <c r="N53" i="23"/>
  <c r="E54" i="1"/>
  <c r="N54" i="23"/>
  <c r="D94" i="1"/>
  <c r="J64" i="23"/>
  <c r="D95" i="1"/>
  <c r="J65" i="23"/>
  <c r="D96" i="1"/>
  <c r="J66" i="23"/>
  <c r="D97" i="1"/>
  <c r="J67" i="23"/>
  <c r="D109" i="1"/>
  <c r="J79" i="23"/>
  <c r="D110" i="1"/>
  <c r="J80" i="23"/>
  <c r="D111" i="1"/>
  <c r="J81" i="23"/>
  <c r="D112" i="1"/>
  <c r="J82" i="23"/>
  <c r="D113" i="1"/>
  <c r="J83" i="23"/>
  <c r="D120" i="1"/>
  <c r="J90" i="23"/>
  <c r="AX105" i="2"/>
  <c r="I120" i="1" s="1"/>
  <c r="AT110" i="2"/>
  <c r="H125" i="1" s="1"/>
  <c r="D127" i="1"/>
  <c r="J97" i="23"/>
  <c r="BB114" i="2"/>
  <c r="J129" i="1" s="1"/>
  <c r="D133" i="1"/>
  <c r="J103" i="23"/>
  <c r="D138" i="1"/>
  <c r="J108" i="23"/>
  <c r="AX123" i="2"/>
  <c r="I138" i="1" s="1"/>
  <c r="D59" i="1"/>
  <c r="J114" i="23"/>
  <c r="E60" i="1"/>
  <c r="N115" i="23"/>
  <c r="AY20" i="44"/>
  <c r="J64" i="1" s="1"/>
  <c r="F120" i="23"/>
  <c r="G65" i="1"/>
  <c r="F66" i="1"/>
  <c r="C121" i="23"/>
  <c r="D67" i="1"/>
  <c r="J122" i="23"/>
  <c r="E68" i="1"/>
  <c r="N123" i="23"/>
  <c r="F74" i="1"/>
  <c r="C129" i="23"/>
  <c r="AY30" i="44"/>
  <c r="J74" i="1" s="1"/>
  <c r="D75" i="1"/>
  <c r="J130" i="23"/>
  <c r="E76" i="1"/>
  <c r="N131" i="23"/>
  <c r="F136" i="23"/>
  <c r="G81" i="1"/>
  <c r="F82" i="1"/>
  <c r="C137" i="23"/>
  <c r="AU38" i="44"/>
  <c r="I82" i="1" s="1"/>
  <c r="AY38" i="44"/>
  <c r="J82" i="1" s="1"/>
  <c r="D83" i="1"/>
  <c r="J138" i="23"/>
  <c r="E144" i="1"/>
  <c r="N142" i="23"/>
  <c r="AY46" i="44"/>
  <c r="J148" i="1" s="1"/>
  <c r="AY51" i="44"/>
  <c r="J153" i="1" s="1"/>
  <c r="D154" i="1"/>
  <c r="J152" i="23"/>
  <c r="E155" i="1"/>
  <c r="N153" i="23"/>
  <c r="E158" i="1"/>
  <c r="N156" i="23"/>
  <c r="D159" i="1"/>
  <c r="J157" i="23"/>
  <c r="AY57" i="44"/>
  <c r="J159" i="1" s="1"/>
  <c r="E166" i="1"/>
  <c r="N164" i="23"/>
  <c r="D167" i="1"/>
  <c r="J165" i="23"/>
  <c r="AY65" i="44"/>
  <c r="J167" i="1" s="1"/>
  <c r="AA36" i="40"/>
  <c r="B57" i="45"/>
  <c r="B56" i="45"/>
  <c r="D27" i="53"/>
  <c r="F27" i="53" s="1"/>
  <c r="A53" i="46"/>
  <c r="A49" i="46"/>
  <c r="A50" i="46"/>
  <c r="A51" i="46"/>
  <c r="AA72" i="35"/>
  <c r="A52" i="46"/>
  <c r="AA73" i="35"/>
  <c r="A48" i="46"/>
  <c r="AA71" i="35"/>
  <c r="J101" i="23"/>
  <c r="J117" i="23"/>
  <c r="N118" i="23"/>
  <c r="J121" i="23"/>
  <c r="J135" i="23"/>
  <c r="J127" i="23"/>
  <c r="J142" i="23"/>
  <c r="J153" i="23"/>
  <c r="J166" i="23"/>
  <c r="AT108" i="2"/>
  <c r="H123" i="1" s="1"/>
  <c r="D124" i="1"/>
  <c r="J94" i="23"/>
  <c r="D125" i="1"/>
  <c r="J95" i="23"/>
  <c r="D126" i="1"/>
  <c r="J96" i="23"/>
  <c r="AT114" i="2"/>
  <c r="H129" i="1" s="1"/>
  <c r="AT115" i="2"/>
  <c r="H130" i="1" s="1"/>
  <c r="D132" i="1"/>
  <c r="J102" i="23"/>
  <c r="AT120" i="2"/>
  <c r="H135" i="1" s="1"/>
  <c r="D136" i="1"/>
  <c r="J106" i="23"/>
  <c r="C114" i="23"/>
  <c r="F59" i="1"/>
  <c r="L61" i="1"/>
  <c r="A116" i="23"/>
  <c r="G62" i="1"/>
  <c r="F117" i="23"/>
  <c r="C118" i="23"/>
  <c r="F63" i="1"/>
  <c r="G64" i="1"/>
  <c r="F119" i="23"/>
  <c r="L65" i="1"/>
  <c r="A120" i="23"/>
  <c r="L67" i="1"/>
  <c r="A122" i="23"/>
  <c r="C122" i="23"/>
  <c r="F67" i="1"/>
  <c r="L69" i="1"/>
  <c r="A124" i="23"/>
  <c r="L71" i="1"/>
  <c r="A126" i="23"/>
  <c r="C126" i="23"/>
  <c r="F71" i="1"/>
  <c r="L73" i="1"/>
  <c r="A128" i="23"/>
  <c r="L75" i="1"/>
  <c r="A130" i="23"/>
  <c r="C130" i="23"/>
  <c r="F75" i="1"/>
  <c r="L77" i="1"/>
  <c r="A132" i="23"/>
  <c r="L79" i="1"/>
  <c r="A134" i="23"/>
  <c r="C134" i="23"/>
  <c r="F79" i="1"/>
  <c r="L81" i="1"/>
  <c r="A136" i="23"/>
  <c r="C138" i="23"/>
  <c r="F83" i="1"/>
  <c r="AU39" i="44"/>
  <c r="I83" i="1" s="1"/>
  <c r="D149" i="1"/>
  <c r="J147" i="23"/>
  <c r="D158" i="1"/>
  <c r="J156" i="23"/>
  <c r="E159" i="1"/>
  <c r="N157" i="23"/>
  <c r="E161" i="1"/>
  <c r="N159" i="23"/>
  <c r="D162" i="1"/>
  <c r="J160" i="23"/>
  <c r="E163" i="1"/>
  <c r="N161" i="23"/>
  <c r="D164" i="1"/>
  <c r="J162" i="23"/>
  <c r="E165" i="1"/>
  <c r="N163" i="23"/>
  <c r="D166" i="1"/>
  <c r="J164" i="23"/>
  <c r="B52" i="45"/>
  <c r="B48" i="45"/>
  <c r="B51" i="45"/>
  <c r="B49" i="45"/>
  <c r="B47" i="45"/>
  <c r="B50" i="45"/>
  <c r="B19" i="45"/>
  <c r="B21" i="45"/>
  <c r="B17" i="45"/>
  <c r="BF73" i="40"/>
  <c r="A114" i="23"/>
  <c r="N116" i="23"/>
  <c r="A118" i="23"/>
  <c r="A138" i="23"/>
  <c r="J146" i="23"/>
  <c r="J158" i="23"/>
  <c r="N165" i="23"/>
  <c r="B18" i="45"/>
  <c r="B20" i="45"/>
  <c r="B19" i="46"/>
  <c r="D123" i="1"/>
  <c r="J93" i="23"/>
  <c r="AX108" i="2"/>
  <c r="I123" i="1" s="1"/>
  <c r="AX109" i="2"/>
  <c r="I124" i="1" s="1"/>
  <c r="AX110" i="2"/>
  <c r="I125" i="1" s="1"/>
  <c r="AT113" i="2"/>
  <c r="H128" i="1" s="1"/>
  <c r="D129" i="1"/>
  <c r="J99" i="23"/>
  <c r="D130" i="1"/>
  <c r="J100" i="23"/>
  <c r="AX115" i="2"/>
  <c r="I130" i="1" s="1"/>
  <c r="AT119" i="2"/>
  <c r="H134" i="1" s="1"/>
  <c r="D135" i="1"/>
  <c r="J105" i="23"/>
  <c r="AX120" i="2"/>
  <c r="I135" i="1" s="1"/>
  <c r="AT123" i="2"/>
  <c r="H138" i="1" s="1"/>
  <c r="E59" i="1"/>
  <c r="N114" i="23"/>
  <c r="D60" i="1"/>
  <c r="J115" i="23"/>
  <c r="E65" i="1"/>
  <c r="N120" i="23"/>
  <c r="E67" i="1"/>
  <c r="N122" i="23"/>
  <c r="D68" i="1"/>
  <c r="J123" i="23"/>
  <c r="E69" i="1"/>
  <c r="N124" i="23"/>
  <c r="D70" i="1"/>
  <c r="J125" i="23"/>
  <c r="AQ27" i="44"/>
  <c r="H71" i="1" s="1"/>
  <c r="E73" i="1"/>
  <c r="N128" i="23"/>
  <c r="D74" i="1"/>
  <c r="J129" i="23"/>
  <c r="E75" i="1"/>
  <c r="N130" i="23"/>
  <c r="D76" i="1"/>
  <c r="J131" i="23"/>
  <c r="D78" i="1"/>
  <c r="J133" i="23"/>
  <c r="AQ34" i="44"/>
  <c r="H78" i="1" s="1"/>
  <c r="E79" i="1"/>
  <c r="N134" i="23"/>
  <c r="E81" i="1"/>
  <c r="N136" i="23"/>
  <c r="D82" i="1"/>
  <c r="J137" i="23"/>
  <c r="E83" i="1"/>
  <c r="N138" i="23"/>
  <c r="E145" i="1"/>
  <c r="N143" i="23"/>
  <c r="D146" i="1"/>
  <c r="J144" i="23"/>
  <c r="E147" i="1"/>
  <c r="N145" i="23"/>
  <c r="E150" i="1"/>
  <c r="N148" i="23"/>
  <c r="AU48" i="44"/>
  <c r="I150" i="1" s="1"/>
  <c r="D151" i="1"/>
  <c r="J149" i="23"/>
  <c r="E152" i="1"/>
  <c r="N150" i="23"/>
  <c r="D153" i="1"/>
  <c r="J151" i="23"/>
  <c r="E154" i="1"/>
  <c r="N152" i="23"/>
  <c r="E156" i="1"/>
  <c r="N154" i="23"/>
  <c r="D157" i="1"/>
  <c r="J155" i="23"/>
  <c r="AU56" i="44"/>
  <c r="I158" i="1" s="1"/>
  <c r="AU60" i="44"/>
  <c r="I162" i="1" s="1"/>
  <c r="AU63" i="44"/>
  <c r="I165" i="1" s="1"/>
  <c r="F165" i="23"/>
  <c r="G167" i="1"/>
  <c r="J37" i="40"/>
  <c r="AB29" i="35"/>
  <c r="B20" i="46"/>
  <c r="B22" i="46"/>
  <c r="B18" i="46"/>
  <c r="J48" i="35"/>
  <c r="A27" i="46" s="1"/>
  <c r="J119" i="23"/>
  <c r="N126" i="23"/>
  <c r="N132" i="23"/>
  <c r="T13" i="47"/>
  <c r="F26" i="47" s="1"/>
  <c r="G41" i="1"/>
  <c r="AO21" i="40"/>
  <c r="C15" i="45"/>
  <c r="AU21" i="40"/>
  <c r="AO26" i="40"/>
  <c r="BF61" i="40"/>
  <c r="BF63" i="40"/>
  <c r="AM79" i="2"/>
  <c r="B94" i="1" s="1"/>
  <c r="AM80" i="2"/>
  <c r="B95" i="1" s="1"/>
  <c r="AM82" i="2"/>
  <c r="B97" i="1" s="1"/>
  <c r="AM95" i="2"/>
  <c r="B110" i="1" s="1"/>
  <c r="AM96" i="2"/>
  <c r="B111" i="1" s="1"/>
  <c r="AM97" i="2"/>
  <c r="B112" i="1" s="1"/>
  <c r="AM105" i="2"/>
  <c r="B120" i="1" s="1"/>
  <c r="AM108" i="2"/>
  <c r="B123" i="1" s="1"/>
  <c r="AM115" i="2"/>
  <c r="B130" i="1" s="1"/>
  <c r="AM120" i="2"/>
  <c r="B135" i="1" s="1"/>
  <c r="AN23" i="40"/>
  <c r="AO24" i="40"/>
  <c r="AU24" i="40"/>
  <c r="BG33" i="40"/>
  <c r="BM66" i="40"/>
  <c r="D14" i="53"/>
  <c r="B43" i="45"/>
  <c r="C11" i="45"/>
  <c r="AC19" i="35"/>
  <c r="AB22" i="35"/>
  <c r="C45" i="46"/>
  <c r="I45" i="46"/>
  <c r="AB60" i="35"/>
  <c r="A15" i="46"/>
  <c r="AA22" i="35"/>
  <c r="B15" i="46"/>
  <c r="I12" i="46"/>
  <c r="C42" i="46"/>
  <c r="I42" i="46"/>
  <c r="C46" i="46"/>
  <c r="AI59" i="35"/>
  <c r="A47" i="46"/>
  <c r="AA59" i="35"/>
  <c r="AA63" i="35"/>
  <c r="C12" i="46"/>
  <c r="A14" i="46"/>
  <c r="C16" i="46"/>
  <c r="A44" i="46"/>
  <c r="B45" i="46"/>
  <c r="I46" i="46"/>
  <c r="AA21" i="35"/>
  <c r="AA23" i="35"/>
  <c r="AA25" i="35"/>
  <c r="AA58" i="35"/>
  <c r="AI60" i="35"/>
  <c r="AA62" i="35"/>
  <c r="A13" i="46"/>
  <c r="B14" i="46"/>
  <c r="C15" i="46"/>
  <c r="I15" i="46"/>
  <c r="A17" i="46"/>
  <c r="A43" i="46"/>
  <c r="B44" i="46"/>
  <c r="AA19" i="35"/>
  <c r="AI22" i="35"/>
  <c r="AA24" i="35"/>
  <c r="AB58" i="35"/>
  <c r="AA61" i="35"/>
  <c r="AI63" i="35"/>
  <c r="A12" i="46"/>
  <c r="B13" i="46"/>
  <c r="C14" i="46"/>
  <c r="A16" i="46"/>
  <c r="B17" i="46"/>
  <c r="A42" i="46"/>
  <c r="B43" i="46"/>
  <c r="C44" i="46"/>
  <c r="A46" i="46"/>
  <c r="B47" i="46"/>
  <c r="AB19" i="35"/>
  <c r="AI21" i="35"/>
  <c r="AI25" i="35"/>
  <c r="AC58" i="35"/>
  <c r="AA60" i="35"/>
  <c r="B12" i="46"/>
  <c r="C13" i="46"/>
  <c r="B42" i="46"/>
  <c r="C43" i="46"/>
  <c r="AH23" i="40"/>
  <c r="AH25" i="40"/>
  <c r="BG62" i="40"/>
  <c r="BM62" i="40"/>
  <c r="BF65" i="40"/>
  <c r="I11" i="45"/>
  <c r="B14" i="45"/>
  <c r="A42" i="45"/>
  <c r="C44" i="45"/>
  <c r="I44" i="45"/>
  <c r="A46" i="45"/>
  <c r="AM84" i="2"/>
  <c r="B99" i="1" s="1"/>
  <c r="AM85" i="2"/>
  <c r="B100" i="1" s="1"/>
  <c r="AM86" i="2"/>
  <c r="B101" i="1" s="1"/>
  <c r="AM88" i="2"/>
  <c r="B103" i="1" s="1"/>
  <c r="AM90" i="2"/>
  <c r="B105" i="1" s="1"/>
  <c r="AM118" i="2"/>
  <c r="B133" i="1" s="1"/>
  <c r="AM122" i="2"/>
  <c r="B137" i="1" s="1"/>
  <c r="AU22" i="40"/>
  <c r="AH26" i="40"/>
  <c r="BF33" i="40"/>
  <c r="BG61" i="40"/>
  <c r="BM61" i="40"/>
  <c r="BM65" i="40"/>
  <c r="B13" i="45"/>
  <c r="C14" i="45"/>
  <c r="A41" i="45"/>
  <c r="B42" i="45"/>
  <c r="C43" i="45"/>
  <c r="I43" i="45"/>
  <c r="A45" i="45"/>
  <c r="B46" i="45"/>
  <c r="AM75" i="2"/>
  <c r="B90" i="1" s="1"/>
  <c r="AM76" i="2"/>
  <c r="B91" i="1" s="1"/>
  <c r="AM77" i="2"/>
  <c r="B92" i="1" s="1"/>
  <c r="AM89" i="2"/>
  <c r="B104" i="1" s="1"/>
  <c r="AM106" i="2"/>
  <c r="B121" i="1" s="1"/>
  <c r="AM109" i="2"/>
  <c r="B124" i="1" s="1"/>
  <c r="AM110" i="2"/>
  <c r="B125" i="1" s="1"/>
  <c r="AM116" i="2"/>
  <c r="B131" i="1" s="1"/>
  <c r="AM117" i="2"/>
  <c r="B132" i="1" s="1"/>
  <c r="AM121" i="2"/>
  <c r="B136" i="1" s="1"/>
  <c r="AH22" i="40"/>
  <c r="B12" i="45"/>
  <c r="C13" i="45"/>
  <c r="B16" i="45"/>
  <c r="B41" i="45"/>
  <c r="C42" i="45"/>
  <c r="A44" i="45"/>
  <c r="B45" i="45"/>
  <c r="C46" i="45"/>
  <c r="B11" i="45"/>
  <c r="C12" i="45"/>
  <c r="C41" i="45"/>
  <c r="AU66" i="44"/>
  <c r="I168" i="1" s="1"/>
  <c r="AU64" i="44"/>
  <c r="I166" i="1" s="1"/>
  <c r="AU62" i="44"/>
  <c r="I164" i="1" s="1"/>
  <c r="AU61" i="44"/>
  <c r="I163" i="1" s="1"/>
  <c r="AU59" i="44"/>
  <c r="I161" i="1" s="1"/>
  <c r="AU57" i="44"/>
  <c r="I159" i="1" s="1"/>
  <c r="AU53" i="44"/>
  <c r="I155" i="1" s="1"/>
  <c r="AU52" i="44"/>
  <c r="I154" i="1" s="1"/>
  <c r="AU51" i="44"/>
  <c r="I153" i="1" s="1"/>
  <c r="AU50" i="44"/>
  <c r="I152" i="1" s="1"/>
  <c r="AU43" i="44"/>
  <c r="I145" i="1" s="1"/>
  <c r="AQ60" i="44"/>
  <c r="H162" i="1" s="1"/>
  <c r="AQ59" i="44"/>
  <c r="H161" i="1" s="1"/>
  <c r="AQ56" i="44"/>
  <c r="H158" i="1" s="1"/>
  <c r="AQ52" i="44"/>
  <c r="H154" i="1" s="1"/>
  <c r="AQ50" i="44"/>
  <c r="H152" i="1" s="1"/>
  <c r="AQ48" i="44"/>
  <c r="H150" i="1" s="1"/>
  <c r="AQ44" i="44"/>
  <c r="H146" i="1" s="1"/>
  <c r="AQ42" i="44"/>
  <c r="H144" i="1" s="1"/>
  <c r="AU65" i="44"/>
  <c r="I167" i="1" s="1"/>
  <c r="AU58" i="44"/>
  <c r="I160" i="1" s="1"/>
  <c r="AU54" i="44"/>
  <c r="I156" i="1" s="1"/>
  <c r="AU49" i="44"/>
  <c r="I151" i="1" s="1"/>
  <c r="AU44" i="44"/>
  <c r="I146" i="1" s="1"/>
  <c r="T44" i="47"/>
  <c r="F30" i="47" s="1"/>
  <c r="AQ66" i="44"/>
  <c r="H168" i="1" s="1"/>
  <c r="AQ65" i="44"/>
  <c r="H167" i="1" s="1"/>
  <c r="AQ64" i="44"/>
  <c r="H166" i="1" s="1"/>
  <c r="AQ63" i="44"/>
  <c r="H165" i="1" s="1"/>
  <c r="AQ62" i="44"/>
  <c r="H164" i="1" s="1"/>
  <c r="AQ61" i="44"/>
  <c r="H163" i="1" s="1"/>
  <c r="AQ58" i="44"/>
  <c r="H160" i="1" s="1"/>
  <c r="AQ57" i="44"/>
  <c r="H159" i="1" s="1"/>
  <c r="AQ55" i="44"/>
  <c r="H157" i="1" s="1"/>
  <c r="AQ54" i="44"/>
  <c r="H156" i="1" s="1"/>
  <c r="AQ53" i="44"/>
  <c r="H155" i="1" s="1"/>
  <c r="AQ51" i="44"/>
  <c r="H153" i="1" s="1"/>
  <c r="AQ49" i="44"/>
  <c r="H151" i="1" s="1"/>
  <c r="AQ47" i="44"/>
  <c r="H149" i="1" s="1"/>
  <c r="AQ46" i="44"/>
  <c r="H148" i="1" s="1"/>
  <c r="AQ45" i="44"/>
  <c r="H147" i="1" s="1"/>
  <c r="AQ43" i="44"/>
  <c r="H145" i="1" s="1"/>
  <c r="AU37" i="44"/>
  <c r="I81" i="1" s="1"/>
  <c r="AU36" i="44"/>
  <c r="I80" i="1" s="1"/>
  <c r="AU35" i="44"/>
  <c r="I79" i="1" s="1"/>
  <c r="AU34" i="44"/>
  <c r="I78" i="1" s="1"/>
  <c r="AU33" i="44"/>
  <c r="I77" i="1" s="1"/>
  <c r="AU32" i="44"/>
  <c r="I76" i="1" s="1"/>
  <c r="AU30" i="44"/>
  <c r="I74" i="1" s="1"/>
  <c r="AU27" i="44"/>
  <c r="I71" i="1" s="1"/>
  <c r="AU26" i="44"/>
  <c r="I70" i="1" s="1"/>
  <c r="AU25" i="44"/>
  <c r="I69" i="1" s="1"/>
  <c r="AU21" i="44"/>
  <c r="I65" i="1" s="1"/>
  <c r="AU19" i="44"/>
  <c r="I63" i="1" s="1"/>
  <c r="AU18" i="44"/>
  <c r="I62" i="1" s="1"/>
  <c r="AU17" i="44"/>
  <c r="I61" i="1" s="1"/>
  <c r="AU16" i="44"/>
  <c r="I60" i="1" s="1"/>
  <c r="AU15" i="44"/>
  <c r="I59" i="1" s="1"/>
  <c r="AQ32" i="44"/>
  <c r="H76" i="1" s="1"/>
  <c r="AQ31" i="44"/>
  <c r="H75" i="1" s="1"/>
  <c r="AQ30" i="44"/>
  <c r="H74" i="1" s="1"/>
  <c r="AQ28" i="44"/>
  <c r="H72" i="1" s="1"/>
  <c r="AQ26" i="44"/>
  <c r="H70" i="1" s="1"/>
  <c r="AU31" i="44"/>
  <c r="I75" i="1" s="1"/>
  <c r="AU29" i="44"/>
  <c r="I73" i="1" s="1"/>
  <c r="AB78" i="35"/>
  <c r="A57" i="46"/>
  <c r="AA78" i="35"/>
  <c r="A58" i="46"/>
  <c r="AA79" i="35"/>
  <c r="A60" i="46"/>
  <c r="AA81" i="35"/>
  <c r="AA77" i="35"/>
  <c r="A59" i="46"/>
  <c r="A55" i="46"/>
  <c r="AA80" i="35"/>
  <c r="AA76" i="35"/>
  <c r="A56" i="46"/>
  <c r="D24" i="54"/>
  <c r="F24" i="54" s="1"/>
  <c r="W24" i="54"/>
  <c r="X24" i="54" s="1"/>
  <c r="B56" i="46"/>
  <c r="B60" i="46"/>
  <c r="AB76" i="35"/>
  <c r="B55" i="46"/>
  <c r="B59" i="46"/>
  <c r="B57" i="46"/>
  <c r="B27" i="46"/>
  <c r="D13" i="54"/>
  <c r="F13" i="54" s="1"/>
  <c r="W13" i="54"/>
  <c r="X13" i="54" s="1"/>
  <c r="B26" i="46"/>
  <c r="B30" i="46"/>
  <c r="B25" i="46"/>
  <c r="B29" i="46"/>
  <c r="BF79" i="40"/>
  <c r="BF83" i="40"/>
  <c r="B55" i="45"/>
  <c r="B59" i="45"/>
  <c r="AN34" i="40"/>
  <c r="AN36" i="40"/>
  <c r="B54" i="45"/>
  <c r="B58" i="45"/>
  <c r="AN18" i="40"/>
  <c r="BG60" i="40"/>
  <c r="BM60" i="40"/>
  <c r="I40" i="45"/>
  <c r="BG59" i="40"/>
  <c r="BM59" i="40"/>
  <c r="I39" i="45"/>
  <c r="BF58" i="40"/>
  <c r="I38" i="45"/>
  <c r="BG58" i="40"/>
  <c r="BM58" i="40"/>
  <c r="V15" i="40"/>
  <c r="AN15" i="40"/>
  <c r="I37" i="45"/>
  <c r="AO15" i="40"/>
  <c r="AU15" i="40"/>
  <c r="AN14" i="40"/>
  <c r="I36" i="45"/>
  <c r="AO14" i="40"/>
  <c r="AU14" i="40"/>
  <c r="BG55" i="40"/>
  <c r="BM55" i="40"/>
  <c r="D23" i="53"/>
  <c r="F23" i="53" s="1"/>
  <c r="B35" i="45"/>
  <c r="C36" i="45"/>
  <c r="B39" i="45"/>
  <c r="C40" i="45"/>
  <c r="AN13" i="40"/>
  <c r="C35" i="45"/>
  <c r="I35" i="45"/>
  <c r="B38" i="45"/>
  <c r="C39" i="45"/>
  <c r="AO13" i="40"/>
  <c r="B37" i="45"/>
  <c r="C38" i="45"/>
  <c r="BF55" i="40"/>
  <c r="B36" i="45"/>
  <c r="AA35" i="40"/>
  <c r="B25" i="45"/>
  <c r="B29" i="45"/>
  <c r="BG32" i="40"/>
  <c r="BM32" i="40"/>
  <c r="I10" i="45"/>
  <c r="AA18" i="40"/>
  <c r="I9" i="45"/>
  <c r="AA17" i="40"/>
  <c r="AB17" i="40"/>
  <c r="AH17" i="40"/>
  <c r="I8" i="45"/>
  <c r="AA16" i="40"/>
  <c r="AB16" i="40"/>
  <c r="AH16" i="40"/>
  <c r="AB15" i="40"/>
  <c r="AH15" i="40"/>
  <c r="L3" i="53"/>
  <c r="J15" i="40"/>
  <c r="BF27" i="40"/>
  <c r="I7" i="45"/>
  <c r="I6" i="45"/>
  <c r="AA14" i="40"/>
  <c r="AB14" i="40"/>
  <c r="AH14" i="40"/>
  <c r="BG25" i="40"/>
  <c r="BM25" i="40"/>
  <c r="B5" i="45"/>
  <c r="C6" i="45"/>
  <c r="B9" i="45"/>
  <c r="C10" i="45"/>
  <c r="AA13" i="40"/>
  <c r="C5" i="45"/>
  <c r="I5" i="45"/>
  <c r="B8" i="45"/>
  <c r="C9" i="45"/>
  <c r="AB13" i="40"/>
  <c r="B7" i="45"/>
  <c r="C8" i="45"/>
  <c r="BF25" i="40"/>
  <c r="D9" i="53"/>
  <c r="F9" i="53" s="1"/>
  <c r="B6" i="45"/>
  <c r="AU23" i="44"/>
  <c r="I67" i="1" s="1"/>
  <c r="T39" i="47"/>
  <c r="H30" i="47" s="1"/>
  <c r="AU22" i="44"/>
  <c r="I66" i="1" s="1"/>
  <c r="AU20" i="44"/>
  <c r="I64" i="1" s="1"/>
  <c r="AQ39" i="44"/>
  <c r="H83" i="1" s="1"/>
  <c r="AQ38" i="44"/>
  <c r="H82" i="1" s="1"/>
  <c r="AQ37" i="44"/>
  <c r="H81" i="1" s="1"/>
  <c r="AQ36" i="44"/>
  <c r="H80" i="1" s="1"/>
  <c r="AQ35" i="44"/>
  <c r="H79" i="1" s="1"/>
  <c r="AQ33" i="44"/>
  <c r="H77" i="1" s="1"/>
  <c r="AQ24" i="44"/>
  <c r="H68" i="1" s="1"/>
  <c r="AQ23" i="44"/>
  <c r="H67" i="1" s="1"/>
  <c r="AQ22" i="44"/>
  <c r="H66" i="1" s="1"/>
  <c r="AQ21" i="44"/>
  <c r="H65" i="1" s="1"/>
  <c r="AQ20" i="44"/>
  <c r="H64" i="1" s="1"/>
  <c r="AQ19" i="44"/>
  <c r="H63" i="1" s="1"/>
  <c r="AQ18" i="44"/>
  <c r="H62" i="1" s="1"/>
  <c r="AQ16" i="44"/>
  <c r="H60" i="1" s="1"/>
  <c r="AQ15" i="44"/>
  <c r="H59" i="1" s="1"/>
  <c r="F138" i="1"/>
  <c r="C108" i="23"/>
  <c r="H108" i="23"/>
  <c r="AH123" i="2"/>
  <c r="AL123" i="2"/>
  <c r="G108" i="23" s="1"/>
  <c r="F108" i="23"/>
  <c r="F137" i="1"/>
  <c r="C107" i="23"/>
  <c r="H107" i="23"/>
  <c r="AH122" i="2"/>
  <c r="AL122" i="2"/>
  <c r="G107" i="23" s="1"/>
  <c r="F107" i="23"/>
  <c r="F136" i="1"/>
  <c r="C106" i="23"/>
  <c r="AH121" i="2"/>
  <c r="AL121" i="2"/>
  <c r="G106" i="23" s="1"/>
  <c r="F106" i="23"/>
  <c r="AN121" i="2"/>
  <c r="C136" i="1" s="1"/>
  <c r="F135" i="1"/>
  <c r="C105" i="23"/>
  <c r="G135" i="1"/>
  <c r="AH120" i="2"/>
  <c r="AL120" i="2"/>
  <c r="G105" i="23" s="1"/>
  <c r="AN120" i="2"/>
  <c r="C135" i="1" s="1"/>
  <c r="C104" i="23"/>
  <c r="F134" i="1"/>
  <c r="F104" i="23"/>
  <c r="AH119" i="2"/>
  <c r="AL119" i="2"/>
  <c r="G104" i="23" s="1"/>
  <c r="H104" i="23"/>
  <c r="C103" i="23"/>
  <c r="F133" i="1"/>
  <c r="F103" i="23"/>
  <c r="AH118" i="2"/>
  <c r="AL118" i="2"/>
  <c r="G103" i="23" s="1"/>
  <c r="H103" i="23"/>
  <c r="C102" i="23"/>
  <c r="F132" i="1"/>
  <c r="F102" i="23"/>
  <c r="AH117" i="2"/>
  <c r="AL117" i="2"/>
  <c r="G102" i="23" s="1"/>
  <c r="H102" i="23"/>
  <c r="F131" i="1"/>
  <c r="C101" i="23"/>
  <c r="AH116" i="2"/>
  <c r="AL116" i="2"/>
  <c r="G101" i="23" s="1"/>
  <c r="G131" i="1"/>
  <c r="H101" i="23"/>
  <c r="F130" i="1"/>
  <c r="C100" i="23"/>
  <c r="AH115" i="2"/>
  <c r="AL115" i="2"/>
  <c r="G100" i="23" s="1"/>
  <c r="H100" i="23"/>
  <c r="F100" i="23"/>
  <c r="F129" i="1"/>
  <c r="C99" i="23"/>
  <c r="AM114" i="2"/>
  <c r="B129" i="1" s="1"/>
  <c r="AN114" i="2"/>
  <c r="C129" i="1" s="1"/>
  <c r="F99" i="23"/>
  <c r="AH114" i="2"/>
  <c r="F128" i="1"/>
  <c r="C98" i="23"/>
  <c r="AM113" i="2"/>
  <c r="B128" i="1" s="1"/>
  <c r="AN113" i="2"/>
  <c r="C128" i="1" s="1"/>
  <c r="F98" i="23"/>
  <c r="AH113" i="2"/>
  <c r="F127" i="1"/>
  <c r="C97" i="23"/>
  <c r="AM112" i="2"/>
  <c r="B127" i="1" s="1"/>
  <c r="G127" i="1"/>
  <c r="AN112" i="2"/>
  <c r="C127" i="1" s="1"/>
  <c r="AH112" i="2"/>
  <c r="F126" i="1"/>
  <c r="C96" i="23"/>
  <c r="AM111" i="2"/>
  <c r="B126" i="1" s="1"/>
  <c r="AN111" i="2"/>
  <c r="C126" i="1" s="1"/>
  <c r="F96" i="23"/>
  <c r="AH111" i="2"/>
  <c r="C95" i="23"/>
  <c r="F125" i="1"/>
  <c r="AN110" i="2"/>
  <c r="C125" i="1" s="1"/>
  <c r="F95" i="23"/>
  <c r="AH110" i="2"/>
  <c r="AL110" i="2"/>
  <c r="G95" i="23" s="1"/>
  <c r="C94" i="23"/>
  <c r="F124" i="1"/>
  <c r="F94" i="23"/>
  <c r="AH109" i="2"/>
  <c r="AL109" i="2"/>
  <c r="G94" i="23" s="1"/>
  <c r="H94" i="23"/>
  <c r="F123" i="1"/>
  <c r="C93" i="23"/>
  <c r="G123" i="1"/>
  <c r="AH108" i="2"/>
  <c r="AL108" i="2"/>
  <c r="G93" i="23" s="1"/>
  <c r="H93" i="23"/>
  <c r="F122" i="1"/>
  <c r="C92" i="23"/>
  <c r="AM107" i="2"/>
  <c r="B122" i="1" s="1"/>
  <c r="AN107" i="2"/>
  <c r="C122" i="1" s="1"/>
  <c r="AH107" i="2"/>
  <c r="F92" i="23"/>
  <c r="F121" i="1"/>
  <c r="C91" i="23"/>
  <c r="AN106" i="2"/>
  <c r="C121" i="1" s="1"/>
  <c r="AH106" i="2"/>
  <c r="AL106" i="2"/>
  <c r="G91" i="23" s="1"/>
  <c r="F91" i="23"/>
  <c r="C90" i="23"/>
  <c r="F120" i="1"/>
  <c r="AN105" i="2"/>
  <c r="C120" i="1" s="1"/>
  <c r="G120" i="1"/>
  <c r="AH105" i="2"/>
  <c r="AL105" i="2"/>
  <c r="G90" i="23" s="1"/>
  <c r="F119" i="1"/>
  <c r="C89" i="23"/>
  <c r="AN104" i="2"/>
  <c r="C119" i="1" s="1"/>
  <c r="G119" i="1"/>
  <c r="AH104" i="2"/>
  <c r="AL104" i="2"/>
  <c r="G89" i="23" s="1"/>
  <c r="C88" i="23"/>
  <c r="F118" i="1"/>
  <c r="F88" i="23"/>
  <c r="AH103" i="2"/>
  <c r="AL103" i="2"/>
  <c r="G88" i="23" s="1"/>
  <c r="H88" i="23"/>
  <c r="C87" i="23"/>
  <c r="F117" i="1"/>
  <c r="AH102" i="2"/>
  <c r="AL102" i="2"/>
  <c r="G87" i="23" s="1"/>
  <c r="F87" i="23"/>
  <c r="AN102" i="2"/>
  <c r="C117" i="1" s="1"/>
  <c r="C86" i="23"/>
  <c r="F116" i="1"/>
  <c r="AM101" i="2"/>
  <c r="B116" i="1" s="1"/>
  <c r="AN101" i="2"/>
  <c r="C116" i="1" s="1"/>
  <c r="G116" i="1"/>
  <c r="AH101" i="2"/>
  <c r="F115" i="1"/>
  <c r="C85" i="23"/>
  <c r="AN100" i="2"/>
  <c r="C115" i="1" s="1"/>
  <c r="G115" i="1"/>
  <c r="AH100" i="2"/>
  <c r="AL100" i="2"/>
  <c r="G85" i="23" s="1"/>
  <c r="F114" i="1"/>
  <c r="C84" i="23"/>
  <c r="H84" i="23"/>
  <c r="AH99" i="2"/>
  <c r="AL99" i="2"/>
  <c r="G84" i="23" s="1"/>
  <c r="F84" i="23"/>
  <c r="F113" i="1"/>
  <c r="C83" i="23"/>
  <c r="AM98" i="2"/>
  <c r="B113" i="1" s="1"/>
  <c r="AN98" i="2"/>
  <c r="C113" i="1" s="1"/>
  <c r="F83" i="23"/>
  <c r="AH98" i="2"/>
  <c r="F112" i="1"/>
  <c r="C82" i="23"/>
  <c r="AN97" i="2"/>
  <c r="C112" i="1" s="1"/>
  <c r="F82" i="23"/>
  <c r="AH97" i="2"/>
  <c r="AL97" i="2"/>
  <c r="G82" i="23" s="1"/>
  <c r="F111" i="1"/>
  <c r="C81" i="23"/>
  <c r="F81" i="23"/>
  <c r="AH96" i="2"/>
  <c r="AL96" i="2"/>
  <c r="G81" i="23" s="1"/>
  <c r="H81" i="23"/>
  <c r="C80" i="23"/>
  <c r="F110" i="1"/>
  <c r="AH95" i="2"/>
  <c r="AL95" i="2"/>
  <c r="G80" i="23" s="1"/>
  <c r="F80" i="23"/>
  <c r="AN95" i="2"/>
  <c r="C110" i="1" s="1"/>
  <c r="C79" i="23"/>
  <c r="F109" i="1"/>
  <c r="AM94" i="2"/>
  <c r="B109" i="1" s="1"/>
  <c r="AN94" i="2"/>
  <c r="C109" i="1" s="1"/>
  <c r="G109" i="1"/>
  <c r="AH94" i="2"/>
  <c r="C78" i="23"/>
  <c r="F108" i="1"/>
  <c r="AM93" i="2"/>
  <c r="B108" i="1" s="1"/>
  <c r="AN93" i="2"/>
  <c r="C108" i="1" s="1"/>
  <c r="G108" i="1"/>
  <c r="AH93" i="2"/>
  <c r="F107" i="1"/>
  <c r="C77" i="23"/>
  <c r="AM92" i="2"/>
  <c r="B107" i="1" s="1"/>
  <c r="H77" i="23"/>
  <c r="G107" i="1"/>
  <c r="AH92" i="2"/>
  <c r="F105" i="1"/>
  <c r="C75" i="23"/>
  <c r="AN90" i="2"/>
  <c r="C105" i="1" s="1"/>
  <c r="AH90" i="2"/>
  <c r="AL90" i="2"/>
  <c r="G75" i="23" s="1"/>
  <c r="F75" i="23"/>
  <c r="F104" i="1"/>
  <c r="C74" i="23"/>
  <c r="AN89" i="2"/>
  <c r="C104" i="1" s="1"/>
  <c r="AH89" i="2"/>
  <c r="AL89" i="2"/>
  <c r="G74" i="23" s="1"/>
  <c r="F74" i="23"/>
  <c r="F103" i="1"/>
  <c r="C73" i="23"/>
  <c r="AH88" i="2"/>
  <c r="AL88" i="2"/>
  <c r="G73" i="23" s="1"/>
  <c r="F73" i="23"/>
  <c r="AN88" i="2"/>
  <c r="C103" i="1" s="1"/>
  <c r="F102" i="1"/>
  <c r="C72" i="23"/>
  <c r="AM87" i="2"/>
  <c r="B102" i="1" s="1"/>
  <c r="F72" i="23"/>
  <c r="AN87" i="2"/>
  <c r="C102" i="1" s="1"/>
  <c r="AH87" i="2"/>
  <c r="F101" i="1"/>
  <c r="C71" i="23"/>
  <c r="AN86" i="2"/>
  <c r="C101" i="1" s="1"/>
  <c r="AH86" i="2"/>
  <c r="AL86" i="2"/>
  <c r="G71" i="23" s="1"/>
  <c r="F71" i="23"/>
  <c r="C70" i="23"/>
  <c r="F100" i="1"/>
  <c r="F70" i="23"/>
  <c r="AH85" i="2"/>
  <c r="AL85" i="2"/>
  <c r="G70" i="23" s="1"/>
  <c r="H70" i="23"/>
  <c r="C69" i="23"/>
  <c r="F99" i="1"/>
  <c r="AH84" i="2"/>
  <c r="AL84" i="2"/>
  <c r="G69" i="23" s="1"/>
  <c r="H69" i="23"/>
  <c r="G99" i="1"/>
  <c r="F98" i="1"/>
  <c r="C68" i="23"/>
  <c r="AN83" i="2"/>
  <c r="C98" i="1" s="1"/>
  <c r="G98" i="1"/>
  <c r="AH83" i="2"/>
  <c r="AL83" i="2"/>
  <c r="G68" i="23" s="1"/>
  <c r="F97" i="1"/>
  <c r="C67" i="23"/>
  <c r="AH82" i="2"/>
  <c r="AL82" i="2"/>
  <c r="G67" i="23" s="1"/>
  <c r="H67" i="23"/>
  <c r="F67" i="23"/>
  <c r="F96" i="1"/>
  <c r="C66" i="23"/>
  <c r="AM81" i="2"/>
  <c r="B96" i="1" s="1"/>
  <c r="H66" i="23"/>
  <c r="F66" i="23"/>
  <c r="AH81" i="2"/>
  <c r="F95" i="1"/>
  <c r="C65" i="23"/>
  <c r="AN80" i="2"/>
  <c r="C95" i="1" s="1"/>
  <c r="F65" i="23"/>
  <c r="AH80" i="2"/>
  <c r="AL80" i="2"/>
  <c r="G65" i="23" s="1"/>
  <c r="F94" i="1"/>
  <c r="C64" i="23"/>
  <c r="F64" i="23"/>
  <c r="AH79" i="2"/>
  <c r="AL79" i="2"/>
  <c r="G64" i="23" s="1"/>
  <c r="H64" i="23"/>
  <c r="F93" i="1"/>
  <c r="C63" i="23"/>
  <c r="AM78" i="2"/>
  <c r="B93" i="1" s="1"/>
  <c r="AN78" i="2"/>
  <c r="C93" i="1" s="1"/>
  <c r="AH78" i="2"/>
  <c r="F63" i="23"/>
  <c r="F92" i="1"/>
  <c r="C62" i="23"/>
  <c r="AN77" i="2"/>
  <c r="C92" i="1" s="1"/>
  <c r="AH77" i="2"/>
  <c r="AL77" i="2"/>
  <c r="G62" i="23" s="1"/>
  <c r="F62" i="23"/>
  <c r="F91" i="1"/>
  <c r="C61" i="23"/>
  <c r="G91" i="1"/>
  <c r="AH76" i="2"/>
  <c r="AL76" i="2"/>
  <c r="G61" i="23" s="1"/>
  <c r="AN76" i="2"/>
  <c r="C91" i="1" s="1"/>
  <c r="F90" i="1"/>
  <c r="C60" i="23"/>
  <c r="AH75" i="2"/>
  <c r="AL75" i="2"/>
  <c r="G60" i="23" s="1"/>
  <c r="H60" i="23"/>
  <c r="F60" i="23"/>
  <c r="F89" i="1"/>
  <c r="C59" i="23"/>
  <c r="AM74" i="2"/>
  <c r="B89" i="1" s="1"/>
  <c r="AN74" i="2"/>
  <c r="C89" i="1" s="1"/>
  <c r="F59" i="23"/>
  <c r="AH74" i="2"/>
  <c r="G54" i="1"/>
  <c r="F53" i="23"/>
  <c r="F52" i="23"/>
  <c r="F51" i="23"/>
  <c r="F50" i="23"/>
  <c r="F49" i="23"/>
  <c r="F48" i="23"/>
  <c r="G47" i="1"/>
  <c r="F46" i="23"/>
  <c r="G45" i="1"/>
  <c r="F44" i="23"/>
  <c r="G43" i="1"/>
  <c r="F42" i="23"/>
  <c r="F40" i="23"/>
  <c r="G39" i="1"/>
  <c r="F38" i="23"/>
  <c r="F37" i="23"/>
  <c r="G36" i="1"/>
  <c r="G35" i="1"/>
  <c r="F34" i="23"/>
  <c r="F33" i="23"/>
  <c r="G32" i="1"/>
  <c r="F31" i="23"/>
  <c r="F30" i="23"/>
  <c r="F29" i="23"/>
  <c r="G28" i="1"/>
  <c r="F27" i="23"/>
  <c r="F26" i="23"/>
  <c r="F25" i="23"/>
  <c r="G24" i="1"/>
  <c r="F23" i="23"/>
  <c r="G22" i="1"/>
  <c r="F21" i="23"/>
  <c r="G20" i="1"/>
  <c r="F19" i="23"/>
  <c r="G18" i="1"/>
  <c r="F17" i="23"/>
  <c r="G16" i="1"/>
  <c r="F15" i="23"/>
  <c r="G14" i="1"/>
  <c r="F13" i="23"/>
  <c r="G12" i="1"/>
  <c r="F11" i="23"/>
  <c r="G10" i="1"/>
  <c r="F9" i="23"/>
  <c r="G8" i="1"/>
  <c r="F7" i="23"/>
  <c r="F6" i="23"/>
  <c r="F5" i="23"/>
  <c r="F114" i="23"/>
  <c r="G59" i="1"/>
  <c r="F118" i="23"/>
  <c r="G63" i="1"/>
  <c r="F122" i="23"/>
  <c r="G67" i="1"/>
  <c r="G68" i="1"/>
  <c r="F123" i="23"/>
  <c r="G70" i="1"/>
  <c r="F125" i="23"/>
  <c r="F126" i="23"/>
  <c r="G71" i="1"/>
  <c r="G72" i="1"/>
  <c r="F127" i="23"/>
  <c r="G74" i="1"/>
  <c r="F129" i="23"/>
  <c r="F130" i="23"/>
  <c r="G75" i="1"/>
  <c r="G76" i="1"/>
  <c r="F131" i="23"/>
  <c r="G78" i="1"/>
  <c r="F133" i="23"/>
  <c r="F134" i="23"/>
  <c r="G79" i="1"/>
  <c r="G80" i="1"/>
  <c r="F135" i="23"/>
  <c r="G82" i="1"/>
  <c r="F137" i="23"/>
  <c r="F138" i="23"/>
  <c r="G83" i="1"/>
  <c r="F115" i="23"/>
  <c r="G61" i="1"/>
  <c r="G77" i="1"/>
  <c r="F121" i="23"/>
  <c r="G73" i="1"/>
  <c r="C116" i="23"/>
  <c r="C120" i="23"/>
  <c r="C124" i="23"/>
  <c r="C128" i="23"/>
  <c r="C132" i="23"/>
  <c r="C136" i="23"/>
  <c r="A117" i="23"/>
  <c r="A121" i="23"/>
  <c r="A125" i="23"/>
  <c r="A129" i="23"/>
  <c r="A133" i="23"/>
  <c r="A137" i="23"/>
  <c r="C164" i="23"/>
  <c r="L167" i="1"/>
  <c r="F162" i="23"/>
  <c r="A163" i="23"/>
  <c r="F164" i="23"/>
  <c r="F166" i="23"/>
  <c r="F165" i="1"/>
  <c r="L166" i="1"/>
  <c r="C166" i="23"/>
  <c r="C165" i="23"/>
  <c r="F164" i="1"/>
  <c r="G165" i="1"/>
  <c r="A162" i="23"/>
  <c r="A166" i="23"/>
  <c r="F148" i="23"/>
  <c r="F156" i="23"/>
  <c r="T46" i="47"/>
  <c r="F19" i="47" s="1"/>
  <c r="F22" i="47" s="1"/>
  <c r="F142" i="23"/>
  <c r="F150" i="23"/>
  <c r="F158" i="23"/>
  <c r="C145" i="23"/>
  <c r="C153" i="23"/>
  <c r="C161" i="23"/>
  <c r="G148" i="1"/>
  <c r="G156" i="1"/>
  <c r="F144" i="23"/>
  <c r="F152" i="23"/>
  <c r="C157" i="23"/>
  <c r="F160" i="23"/>
  <c r="F144" i="1"/>
  <c r="C142" i="23"/>
  <c r="C144" i="23"/>
  <c r="F146" i="1"/>
  <c r="F148" i="1"/>
  <c r="C146" i="23"/>
  <c r="C148" i="23"/>
  <c r="F150" i="1"/>
  <c r="L152" i="1"/>
  <c r="A150" i="23"/>
  <c r="F152" i="1"/>
  <c r="C150" i="23"/>
  <c r="L154" i="1"/>
  <c r="A152" i="23"/>
  <c r="C152" i="23"/>
  <c r="F154" i="1"/>
  <c r="A154" i="23"/>
  <c r="L156" i="1"/>
  <c r="F156" i="1"/>
  <c r="C154" i="23"/>
  <c r="L158" i="1"/>
  <c r="A156" i="23"/>
  <c r="F158" i="1"/>
  <c r="L160" i="1"/>
  <c r="A158" i="23"/>
  <c r="F160" i="1"/>
  <c r="C158" i="23"/>
  <c r="L162" i="1"/>
  <c r="A160" i="23"/>
  <c r="C160" i="23"/>
  <c r="F162" i="1"/>
  <c r="A143" i="23"/>
  <c r="A147" i="23"/>
  <c r="A151" i="23"/>
  <c r="A155" i="23"/>
  <c r="A159" i="23"/>
  <c r="A142" i="23"/>
  <c r="L144" i="1"/>
  <c r="L146" i="1"/>
  <c r="A144" i="23"/>
  <c r="L148" i="1"/>
  <c r="A146" i="23"/>
  <c r="L150" i="1"/>
  <c r="A148" i="23"/>
  <c r="C143" i="23"/>
  <c r="C147" i="23"/>
  <c r="C151" i="23"/>
  <c r="C155" i="23"/>
  <c r="C159" i="23"/>
  <c r="A145" i="23"/>
  <c r="A149" i="23"/>
  <c r="A153" i="23"/>
  <c r="A157" i="23"/>
  <c r="A161" i="23"/>
  <c r="F143" i="23"/>
  <c r="F145" i="23"/>
  <c r="F147" i="23"/>
  <c r="F149" i="23"/>
  <c r="F151" i="23"/>
  <c r="F153" i="23"/>
  <c r="F155" i="23"/>
  <c r="F157" i="23"/>
  <c r="F159" i="23"/>
  <c r="F161" i="23"/>
  <c r="C76" i="23"/>
  <c r="F106" i="1"/>
  <c r="AM91" i="2"/>
  <c r="B106" i="1" s="1"/>
  <c r="F76" i="23"/>
  <c r="AN91" i="2"/>
  <c r="C106" i="1" s="1"/>
  <c r="T19" i="47"/>
  <c r="AH91" i="2"/>
  <c r="V48" i="40" l="1"/>
  <c r="A56" i="45" s="1"/>
  <c r="AN17" i="40"/>
  <c r="C149" i="23"/>
  <c r="A29" i="45"/>
  <c r="Z36" i="40"/>
  <c r="T45" i="47"/>
  <c r="E45" i="47" s="1"/>
  <c r="J45" i="47" s="1"/>
  <c r="AM24" i="40"/>
  <c r="BE64" i="40"/>
  <c r="A11" i="45"/>
  <c r="A12" i="45"/>
  <c r="A13" i="45"/>
  <c r="AL20" i="2"/>
  <c r="G5" i="23" s="1"/>
  <c r="AK28" i="2"/>
  <c r="K13" i="23" s="1"/>
  <c r="AP57" i="2"/>
  <c r="AN44" i="2"/>
  <c r="C29" i="1" s="1"/>
  <c r="H45" i="23"/>
  <c r="AH34" i="2"/>
  <c r="C36" i="46"/>
  <c r="D9" i="54"/>
  <c r="F9" i="54" s="1"/>
  <c r="AP60" i="2"/>
  <c r="H6" i="23"/>
  <c r="AK54" i="2"/>
  <c r="K39" i="23" s="1"/>
  <c r="AK44" i="2"/>
  <c r="K29" i="23" s="1"/>
  <c r="AP34" i="2"/>
  <c r="AB17" i="35"/>
  <c r="AK64" i="2"/>
  <c r="K49" i="23" s="1"/>
  <c r="AK32" i="2"/>
  <c r="K17" i="23" s="1"/>
  <c r="AK48" i="2"/>
  <c r="K33" i="23" s="1"/>
  <c r="AK36" i="2"/>
  <c r="K21" i="23" s="1"/>
  <c r="H29" i="23"/>
  <c r="AK50" i="2"/>
  <c r="K35" i="23" s="1"/>
  <c r="AK40" i="2"/>
  <c r="K25" i="23" s="1"/>
  <c r="AC51" i="35"/>
  <c r="AB52" i="35"/>
  <c r="AB57" i="35"/>
  <c r="AK49" i="2"/>
  <c r="K34" i="23" s="1"/>
  <c r="AK45" i="2"/>
  <c r="K30" i="23" s="1"/>
  <c r="AK41" i="2"/>
  <c r="K26" i="23" s="1"/>
  <c r="AK37" i="2"/>
  <c r="K22" i="23" s="1"/>
  <c r="AK33" i="2"/>
  <c r="K18" i="23" s="1"/>
  <c r="AK30" i="2"/>
  <c r="K15" i="23" s="1"/>
  <c r="AK56" i="2"/>
  <c r="K41" i="23" s="1"/>
  <c r="AK66" i="2"/>
  <c r="K51" i="23" s="1"/>
  <c r="AK22" i="2"/>
  <c r="K7" i="23" s="1"/>
  <c r="AC52" i="35"/>
  <c r="AB16" i="35"/>
  <c r="AB18" i="35"/>
  <c r="AK24" i="2"/>
  <c r="K9" i="23" s="1"/>
  <c r="AK58" i="2"/>
  <c r="K43" i="23" s="1"/>
  <c r="AK68" i="2"/>
  <c r="K53" i="23" s="1"/>
  <c r="AK60" i="2"/>
  <c r="K45" i="23" s="1"/>
  <c r="AK34" i="2"/>
  <c r="K19" i="23" s="1"/>
  <c r="AK38" i="2"/>
  <c r="K23" i="23" s="1"/>
  <c r="AK42" i="2"/>
  <c r="K27" i="23" s="1"/>
  <c r="AK46" i="2"/>
  <c r="K31" i="23" s="1"/>
  <c r="AB50" i="35"/>
  <c r="AC17" i="35"/>
  <c r="AC16" i="35"/>
  <c r="AC14" i="35"/>
  <c r="AK69" i="2"/>
  <c r="K54" i="23" s="1"/>
  <c r="AK65" i="2"/>
  <c r="K50" i="23" s="1"/>
  <c r="AK63" i="2"/>
  <c r="K48" i="23" s="1"/>
  <c r="AK57" i="2"/>
  <c r="K42" i="23" s="1"/>
  <c r="AK55" i="2"/>
  <c r="K40" i="23" s="1"/>
  <c r="AK51" i="2"/>
  <c r="K36" i="23" s="1"/>
  <c r="AK29" i="2"/>
  <c r="K14" i="23" s="1"/>
  <c r="AK27" i="2"/>
  <c r="K12" i="23" s="1"/>
  <c r="AK67" i="2"/>
  <c r="K52" i="23" s="1"/>
  <c r="AK59" i="2"/>
  <c r="K44" i="23" s="1"/>
  <c r="AK25" i="2"/>
  <c r="K10" i="23" s="1"/>
  <c r="AK20" i="2"/>
  <c r="K5" i="23" s="1"/>
  <c r="AC57" i="35"/>
  <c r="AK61" i="2"/>
  <c r="K46" i="23" s="1"/>
  <c r="AK53" i="2"/>
  <c r="K38" i="23" s="1"/>
  <c r="AK23" i="2"/>
  <c r="K8" i="23" s="1"/>
  <c r="AK21" i="2"/>
  <c r="K6" i="23" s="1"/>
  <c r="AB56" i="35"/>
  <c r="AB14" i="35"/>
  <c r="AK47" i="2"/>
  <c r="K32" i="23" s="1"/>
  <c r="AK43" i="2"/>
  <c r="K28" i="23" s="1"/>
  <c r="AK39" i="2"/>
  <c r="K24" i="23" s="1"/>
  <c r="AK35" i="2"/>
  <c r="K20" i="23" s="1"/>
  <c r="AK31" i="2"/>
  <c r="K16" i="23" s="1"/>
  <c r="AK52" i="2"/>
  <c r="K37" i="23" s="1"/>
  <c r="AC56" i="35"/>
  <c r="AK26" i="2"/>
  <c r="K11" i="23" s="1"/>
  <c r="AK62" i="2"/>
  <c r="K47" i="23" s="1"/>
  <c r="AC50" i="35"/>
  <c r="AC18" i="35"/>
  <c r="AM22" i="40"/>
  <c r="A29" i="46"/>
  <c r="A30" i="46"/>
  <c r="BE44" i="40"/>
  <c r="A28" i="45"/>
  <c r="Z34" i="40"/>
  <c r="A28" i="46"/>
  <c r="AA33" i="35"/>
  <c r="AA34" i="35"/>
  <c r="BE48" i="40"/>
  <c r="A27" i="45"/>
  <c r="A24" i="45"/>
  <c r="A25" i="45"/>
  <c r="AA36" i="35"/>
  <c r="AA37" i="35"/>
  <c r="BE46" i="40"/>
  <c r="AA29" i="35"/>
  <c r="A25" i="46"/>
  <c r="AA35" i="35"/>
  <c r="A26" i="46"/>
  <c r="Z25" i="40"/>
  <c r="A15" i="45"/>
  <c r="BE66" i="40"/>
  <c r="A16" i="45"/>
  <c r="AM23" i="40"/>
  <c r="Z23" i="40"/>
  <c r="BE33" i="40"/>
  <c r="BE65" i="40"/>
  <c r="BE62" i="40"/>
  <c r="BE63" i="40"/>
  <c r="BE61" i="40"/>
  <c r="Z22" i="40"/>
  <c r="A14" i="45"/>
  <c r="AM26" i="40"/>
  <c r="AM25" i="40"/>
  <c r="AM21" i="40"/>
  <c r="Z26" i="40"/>
  <c r="Z21" i="40"/>
  <c r="T20" i="47"/>
  <c r="R49" i="47" s="1"/>
  <c r="A26" i="45"/>
  <c r="Z35" i="40"/>
  <c r="BE47" i="40"/>
  <c r="BE45" i="40"/>
  <c r="Z37" i="40"/>
  <c r="A22" i="45"/>
  <c r="A18" i="45"/>
  <c r="A21" i="45"/>
  <c r="A19" i="45"/>
  <c r="BE37" i="40"/>
  <c r="BE36" i="40"/>
  <c r="BE40" i="40"/>
  <c r="A20" i="45"/>
  <c r="A17" i="45"/>
  <c r="BE38" i="40"/>
  <c r="BE41" i="40"/>
  <c r="BE39" i="40"/>
  <c r="AM35" i="40"/>
  <c r="A59" i="45"/>
  <c r="AM36" i="40"/>
  <c r="BE79" i="40"/>
  <c r="A39" i="45"/>
  <c r="BE59" i="40"/>
  <c r="U6" i="40"/>
  <c r="A38" i="45"/>
  <c r="BE60" i="40"/>
  <c r="AM14" i="40"/>
  <c r="A37" i="45"/>
  <c r="A36" i="45"/>
  <c r="A35" i="45"/>
  <c r="BE57" i="40"/>
  <c r="BE56" i="40"/>
  <c r="BE55" i="40"/>
  <c r="AM13" i="40"/>
  <c r="A40" i="45"/>
  <c r="BE58" i="40"/>
  <c r="AM18" i="40"/>
  <c r="AM17" i="40"/>
  <c r="AM16" i="40"/>
  <c r="AM15" i="40"/>
  <c r="A9" i="45"/>
  <c r="BE32" i="40"/>
  <c r="BE28" i="40"/>
  <c r="Z14" i="40"/>
  <c r="A8" i="45"/>
  <c r="BE29" i="40"/>
  <c r="BE25" i="40"/>
  <c r="Z18" i="40"/>
  <c r="Z17" i="40"/>
  <c r="Z16" i="40"/>
  <c r="Z15" i="40"/>
  <c r="Z13" i="40"/>
  <c r="I6" i="40"/>
  <c r="A7" i="45"/>
  <c r="A6" i="45"/>
  <c r="A5" i="45"/>
  <c r="A10" i="45"/>
  <c r="BE27" i="40"/>
  <c r="BE26" i="40"/>
  <c r="A108" i="23"/>
  <c r="L138" i="1"/>
  <c r="A107" i="23"/>
  <c r="L137" i="1"/>
  <c r="L136" i="1"/>
  <c r="A106" i="23"/>
  <c r="L135" i="1"/>
  <c r="A105" i="23"/>
  <c r="L134" i="1"/>
  <c r="A104" i="23"/>
  <c r="A103" i="23"/>
  <c r="L133" i="1"/>
  <c r="L132" i="1"/>
  <c r="A102" i="23"/>
  <c r="L131" i="1"/>
  <c r="A101" i="23"/>
  <c r="L130" i="1"/>
  <c r="A100" i="23"/>
  <c r="A99" i="23"/>
  <c r="L129" i="1"/>
  <c r="L128" i="1"/>
  <c r="A98" i="23"/>
  <c r="L127" i="1"/>
  <c r="A97" i="23"/>
  <c r="A96" i="23"/>
  <c r="L126" i="1"/>
  <c r="A95" i="23"/>
  <c r="L125" i="1"/>
  <c r="L124" i="1"/>
  <c r="A94" i="23"/>
  <c r="L123" i="1"/>
  <c r="A93" i="23"/>
  <c r="L122" i="1"/>
  <c r="A92" i="23"/>
  <c r="A91" i="23"/>
  <c r="L121" i="1"/>
  <c r="L120" i="1"/>
  <c r="A90" i="23"/>
  <c r="L119" i="1"/>
  <c r="A89" i="23"/>
  <c r="L118" i="1"/>
  <c r="A88" i="23"/>
  <c r="A87" i="23"/>
  <c r="L117" i="1"/>
  <c r="L116" i="1"/>
  <c r="A86" i="23"/>
  <c r="L115" i="1"/>
  <c r="A85" i="23"/>
  <c r="A84" i="23"/>
  <c r="L114" i="1"/>
  <c r="A83" i="23"/>
  <c r="L113" i="1"/>
  <c r="L112" i="1"/>
  <c r="A82" i="23"/>
  <c r="L111" i="1"/>
  <c r="A81" i="23"/>
  <c r="L110" i="1"/>
  <c r="A80" i="23"/>
  <c r="L109" i="1"/>
  <c r="A79" i="23"/>
  <c r="L108" i="1"/>
  <c r="A78" i="23"/>
  <c r="A77" i="23"/>
  <c r="L107" i="1"/>
  <c r="L105" i="1"/>
  <c r="A75" i="23"/>
  <c r="A74" i="23"/>
  <c r="L104" i="1"/>
  <c r="L103" i="1"/>
  <c r="A73" i="23"/>
  <c r="L102" i="1"/>
  <c r="A72" i="23"/>
  <c r="A71" i="23"/>
  <c r="L101" i="1"/>
  <c r="A70" i="23"/>
  <c r="L100" i="1"/>
  <c r="L99" i="1"/>
  <c r="A69" i="23"/>
  <c r="L98" i="1"/>
  <c r="A68" i="23"/>
  <c r="L97" i="1"/>
  <c r="A67" i="23"/>
  <c r="A66" i="23"/>
  <c r="L96" i="1"/>
  <c r="L95" i="1"/>
  <c r="A65" i="23"/>
  <c r="L94" i="1"/>
  <c r="A64" i="23"/>
  <c r="L93" i="1"/>
  <c r="A63" i="23"/>
  <c r="A62" i="23"/>
  <c r="L92" i="1"/>
  <c r="L91" i="1"/>
  <c r="A61" i="23"/>
  <c r="L90" i="1"/>
  <c r="A60" i="23"/>
  <c r="A59" i="23"/>
  <c r="L89" i="1"/>
  <c r="A76" i="23"/>
  <c r="L106" i="1"/>
  <c r="BE83" i="40" l="1"/>
  <c r="BE82" i="40"/>
  <c r="AM37" i="40"/>
  <c r="BE80" i="40"/>
  <c r="A55" i="45"/>
  <c r="A54" i="45"/>
  <c r="BE81" i="40"/>
  <c r="BE84" i="40"/>
  <c r="AM34" i="40"/>
  <c r="A58" i="45"/>
  <c r="A57" i="45"/>
  <c r="T28" i="47"/>
  <c r="J37" i="47" s="1"/>
  <c r="Q128" i="2"/>
  <c r="R50" i="47"/>
  <c r="R51" i="47" s="1"/>
  <c r="F32" i="47" s="1"/>
  <c r="F29" i="47"/>
  <c r="B9" i="46"/>
  <c r="B7" i="46"/>
  <c r="W9" i="54"/>
  <c r="X9" i="54" s="1"/>
  <c r="AH57" i="2"/>
  <c r="L42" i="1" s="1"/>
  <c r="C39" i="46"/>
  <c r="C38" i="46"/>
  <c r="C40" i="46"/>
  <c r="AN21" i="2"/>
  <c r="C6" i="1" s="1"/>
  <c r="AC49" i="35"/>
  <c r="C41" i="46"/>
  <c r="B11" i="46"/>
  <c r="C37" i="46"/>
  <c r="L19" i="1"/>
  <c r="A19" i="23"/>
  <c r="AH60" i="2"/>
  <c r="H13" i="23"/>
  <c r="AN28" i="2"/>
  <c r="C13" i="1" s="1"/>
  <c r="B6" i="46"/>
  <c r="AB13" i="35"/>
  <c r="B8" i="46"/>
  <c r="B10" i="46"/>
  <c r="AN60" i="2"/>
  <c r="C45" i="1" s="1"/>
  <c r="F42" i="1"/>
  <c r="C42" i="23"/>
  <c r="AN69" i="2"/>
  <c r="C54" i="1" s="1"/>
  <c r="H54" i="23"/>
  <c r="AM45" i="2"/>
  <c r="B30" i="1" s="1"/>
  <c r="AL45" i="2"/>
  <c r="G30" i="23" s="1"/>
  <c r="H46" i="23"/>
  <c r="AN61" i="2"/>
  <c r="C46" i="1" s="1"/>
  <c r="AL59" i="2"/>
  <c r="G44" i="23" s="1"/>
  <c r="AM59" i="2"/>
  <c r="B44" i="1" s="1"/>
  <c r="AP43" i="2"/>
  <c r="AH43" i="2"/>
  <c r="AM27" i="2"/>
  <c r="B12" i="1" s="1"/>
  <c r="AL27" i="2"/>
  <c r="G12" i="23" s="1"/>
  <c r="AP55" i="2"/>
  <c r="AH55" i="2"/>
  <c r="AP51" i="2"/>
  <c r="AH51" i="2"/>
  <c r="AN47" i="2"/>
  <c r="C32" i="1" s="1"/>
  <c r="H32" i="23"/>
  <c r="AP24" i="2"/>
  <c r="AH24" i="2"/>
  <c r="AP38" i="2"/>
  <c r="AH38" i="2"/>
  <c r="AP52" i="2"/>
  <c r="AH52" i="2"/>
  <c r="AM36" i="2"/>
  <c r="B21" i="1" s="1"/>
  <c r="AL36" i="2"/>
  <c r="G21" i="23" s="1"/>
  <c r="AP56" i="2"/>
  <c r="AH56" i="2"/>
  <c r="AP27" i="2"/>
  <c r="AH27" i="2"/>
  <c r="H8" i="23"/>
  <c r="AN23" i="2"/>
  <c r="C8" i="1" s="1"/>
  <c r="AL49" i="2"/>
  <c r="G34" i="23" s="1"/>
  <c r="AM49" i="2"/>
  <c r="B34" i="1" s="1"/>
  <c r="AN65" i="2"/>
  <c r="C50" i="1" s="1"/>
  <c r="H50" i="23"/>
  <c r="AL55" i="2"/>
  <c r="G40" i="23" s="1"/>
  <c r="AM55" i="2"/>
  <c r="B40" i="1" s="1"/>
  <c r="AP39" i="2"/>
  <c r="AH39" i="2"/>
  <c r="AM23" i="2"/>
  <c r="B8" i="1" s="1"/>
  <c r="AL23" i="2"/>
  <c r="G8" i="23" s="1"/>
  <c r="AM48" i="2"/>
  <c r="B33" i="1" s="1"/>
  <c r="AL48" i="2"/>
  <c r="G33" i="23" s="1"/>
  <c r="AN43" i="2"/>
  <c r="C28" i="1" s="1"/>
  <c r="H28" i="23"/>
  <c r="AP28" i="2"/>
  <c r="AH28" i="2"/>
  <c r="AM28" i="2"/>
  <c r="B13" i="1" s="1"/>
  <c r="AL28" i="2"/>
  <c r="G13" i="23" s="1"/>
  <c r="AL58" i="2"/>
  <c r="G43" i="23" s="1"/>
  <c r="AM58" i="2"/>
  <c r="B43" i="1" s="1"/>
  <c r="AM68" i="2"/>
  <c r="B53" i="1" s="1"/>
  <c r="AL68" i="2"/>
  <c r="G53" i="23" s="1"/>
  <c r="AL64" i="2"/>
  <c r="G49" i="23" s="1"/>
  <c r="AM64" i="2"/>
  <c r="B49" i="1" s="1"/>
  <c r="AM22" i="2"/>
  <c r="B7" i="1" s="1"/>
  <c r="AL22" i="2"/>
  <c r="G7" i="23" s="1"/>
  <c r="AM60" i="2"/>
  <c r="B45" i="1" s="1"/>
  <c r="AL60" i="2"/>
  <c r="G45" i="23" s="1"/>
  <c r="AM41" i="2"/>
  <c r="B26" i="1" s="1"/>
  <c r="AL41" i="2"/>
  <c r="G26" i="23" s="1"/>
  <c r="AP58" i="2"/>
  <c r="AH58" i="2"/>
  <c r="AN62" i="2"/>
  <c r="C47" i="1" s="1"/>
  <c r="H47" i="23"/>
  <c r="AN30" i="2"/>
  <c r="C15" i="1" s="1"/>
  <c r="H15" i="23"/>
  <c r="H16" i="23"/>
  <c r="AN31" i="2"/>
  <c r="C16" i="1" s="1"/>
  <c r="AP32" i="2"/>
  <c r="AH32" i="2"/>
  <c r="AP48" i="2"/>
  <c r="AH48" i="2"/>
  <c r="H12" i="23"/>
  <c r="AN27" i="2"/>
  <c r="C12" i="1" s="1"/>
  <c r="AN51" i="2"/>
  <c r="C36" i="1" s="1"/>
  <c r="H36" i="23"/>
  <c r="AN67" i="2"/>
  <c r="C52" i="1" s="1"/>
  <c r="H52" i="23"/>
  <c r="AM69" i="2"/>
  <c r="B54" i="1" s="1"/>
  <c r="AL69" i="2"/>
  <c r="G54" i="23" s="1"/>
  <c r="AL53" i="2"/>
  <c r="G38" i="23" s="1"/>
  <c r="AM53" i="2"/>
  <c r="B38" i="1" s="1"/>
  <c r="AP37" i="2"/>
  <c r="AH37" i="2"/>
  <c r="AM21" i="2"/>
  <c r="B6" i="1" s="1"/>
  <c r="AL21" i="2"/>
  <c r="G6" i="23" s="1"/>
  <c r="AM44" i="2"/>
  <c r="B29" i="1" s="1"/>
  <c r="AL44" i="2"/>
  <c r="G29" i="23" s="1"/>
  <c r="I38" i="46"/>
  <c r="AI51" i="35"/>
  <c r="AM38" i="2"/>
  <c r="B23" i="1" s="1"/>
  <c r="AL38" i="2"/>
  <c r="G23" i="23" s="1"/>
  <c r="H17" i="23"/>
  <c r="AN32" i="2"/>
  <c r="C17" i="1" s="1"/>
  <c r="H41" i="23"/>
  <c r="AN56" i="2"/>
  <c r="C41" i="1" s="1"/>
  <c r="AI18" i="35"/>
  <c r="I11" i="46"/>
  <c r="AB15" i="35"/>
  <c r="J15" i="35"/>
  <c r="AP68" i="2"/>
  <c r="AH68" i="2"/>
  <c r="H5" i="23"/>
  <c r="AN20" i="2"/>
  <c r="C5" i="1" s="1"/>
  <c r="AN34" i="2"/>
  <c r="C19" i="1" s="1"/>
  <c r="H19" i="23"/>
  <c r="AB51" i="35"/>
  <c r="V15" i="35"/>
  <c r="AP63" i="2"/>
  <c r="AH63" i="2"/>
  <c r="H27" i="23"/>
  <c r="AN42" i="2"/>
  <c r="C27" i="1" s="1"/>
  <c r="F45" i="1"/>
  <c r="C45" i="23"/>
  <c r="AP67" i="2"/>
  <c r="AH67" i="2"/>
  <c r="H24" i="23"/>
  <c r="AN39" i="2"/>
  <c r="C24" i="1" s="1"/>
  <c r="AM32" i="2"/>
  <c r="B17" i="1" s="1"/>
  <c r="AL32" i="2"/>
  <c r="G17" i="23" s="1"/>
  <c r="AM37" i="2"/>
  <c r="B22" i="1" s="1"/>
  <c r="AL37" i="2"/>
  <c r="G22" i="23" s="1"/>
  <c r="AP44" i="2"/>
  <c r="AH44" i="2"/>
  <c r="B41" i="46"/>
  <c r="B37" i="46"/>
  <c r="B36" i="46"/>
  <c r="D20" i="54"/>
  <c r="F20" i="54" s="1"/>
  <c r="B39" i="46"/>
  <c r="B38" i="46"/>
  <c r="W20" i="54"/>
  <c r="X20" i="54" s="1"/>
  <c r="AB49" i="35"/>
  <c r="B40" i="46"/>
  <c r="AM47" i="2"/>
  <c r="B32" i="1" s="1"/>
  <c r="AL47" i="2"/>
  <c r="G32" i="23" s="1"/>
  <c r="H48" i="23"/>
  <c r="AN63" i="2"/>
  <c r="C48" i="1" s="1"/>
  <c r="AM57" i="2"/>
  <c r="B42" i="1" s="1"/>
  <c r="AL57" i="2"/>
  <c r="G42" i="23" s="1"/>
  <c r="AP41" i="2"/>
  <c r="AH41" i="2"/>
  <c r="AM25" i="2"/>
  <c r="B10" i="1" s="1"/>
  <c r="AL25" i="2"/>
  <c r="G10" i="23" s="1"/>
  <c r="AM31" i="2"/>
  <c r="B16" i="1" s="1"/>
  <c r="AL31" i="2"/>
  <c r="G16" i="23" s="1"/>
  <c r="H38" i="23"/>
  <c r="AN53" i="2"/>
  <c r="C38" i="1" s="1"/>
  <c r="I41" i="46"/>
  <c r="AI57" i="35"/>
  <c r="AL67" i="2"/>
  <c r="G52" i="23" s="1"/>
  <c r="AM67" i="2"/>
  <c r="B52" i="1" s="1"/>
  <c r="AM51" i="2"/>
  <c r="B36" i="1" s="1"/>
  <c r="AL51" i="2"/>
  <c r="G36" i="23" s="1"/>
  <c r="AP35" i="2"/>
  <c r="AH35" i="2"/>
  <c r="AP69" i="2"/>
  <c r="AH69" i="2"/>
  <c r="AM40" i="2"/>
  <c r="B25" i="1" s="1"/>
  <c r="AL40" i="2"/>
  <c r="G25" i="23" s="1"/>
  <c r="C8" i="46"/>
  <c r="C7" i="46"/>
  <c r="C10" i="46"/>
  <c r="C9" i="46"/>
  <c r="C6" i="46"/>
  <c r="AC13" i="35"/>
  <c r="C11" i="46"/>
  <c r="AM34" i="2"/>
  <c r="B19" i="1" s="1"/>
  <c r="AL34" i="2"/>
  <c r="G19" i="23" s="1"/>
  <c r="AM35" i="2"/>
  <c r="B20" i="1" s="1"/>
  <c r="AL35" i="2"/>
  <c r="G20" i="23" s="1"/>
  <c r="AM50" i="2"/>
  <c r="B35" i="1" s="1"/>
  <c r="AL50" i="2"/>
  <c r="G35" i="23" s="1"/>
  <c r="AC15" i="35"/>
  <c r="L3" i="54"/>
  <c r="AM30" i="2"/>
  <c r="B15" i="1" s="1"/>
  <c r="AL30" i="2"/>
  <c r="G15" i="23" s="1"/>
  <c r="AM24" i="2"/>
  <c r="B9" i="1" s="1"/>
  <c r="AL24" i="2"/>
  <c r="G9" i="23" s="1"/>
  <c r="AL52" i="2"/>
  <c r="G37" i="23" s="1"/>
  <c r="AM52" i="2"/>
  <c r="B37" i="1" s="1"/>
  <c r="H31" i="23"/>
  <c r="AN46" i="2"/>
  <c r="C31" i="1" s="1"/>
  <c r="AP62" i="2"/>
  <c r="AH62" i="2"/>
  <c r="AI17" i="35"/>
  <c r="I10" i="46"/>
  <c r="AN58" i="2"/>
  <c r="C43" i="1" s="1"/>
  <c r="H43" i="23"/>
  <c r="AN26" i="2"/>
  <c r="C11" i="1" s="1"/>
  <c r="H11" i="23"/>
  <c r="AP53" i="2"/>
  <c r="AH53" i="2"/>
  <c r="AP23" i="2"/>
  <c r="AH23" i="2"/>
  <c r="H34" i="23"/>
  <c r="AN49" i="2"/>
  <c r="C34" i="1" s="1"/>
  <c r="AP22" i="2"/>
  <c r="AH22" i="2"/>
  <c r="AP36" i="2"/>
  <c r="AH36" i="2"/>
  <c r="H21" i="23"/>
  <c r="AN36" i="2"/>
  <c r="C21" i="1" s="1"/>
  <c r="H40" i="23"/>
  <c r="AN55" i="2"/>
  <c r="C40" i="1" s="1"/>
  <c r="AI16" i="35"/>
  <c r="I9" i="46"/>
  <c r="AL65" i="2"/>
  <c r="G50" i="23" s="1"/>
  <c r="AM65" i="2"/>
  <c r="B50" i="1" s="1"/>
  <c r="AP49" i="2"/>
  <c r="AH49" i="2"/>
  <c r="AP33" i="2"/>
  <c r="AH33" i="2"/>
  <c r="AP65" i="2"/>
  <c r="AH65" i="2"/>
  <c r="H22" i="23"/>
  <c r="AN37" i="2"/>
  <c r="C22" i="1" s="1"/>
  <c r="AM39" i="2"/>
  <c r="B24" i="1" s="1"/>
  <c r="AL39" i="2"/>
  <c r="G24" i="23" s="1"/>
  <c r="AN48" i="2"/>
  <c r="C33" i="1" s="1"/>
  <c r="H33" i="23"/>
  <c r="H30" i="23"/>
  <c r="AN45" i="2"/>
  <c r="C30" i="1" s="1"/>
  <c r="H53" i="23"/>
  <c r="AN68" i="2"/>
  <c r="C53" i="1" s="1"/>
  <c r="AM42" i="2"/>
  <c r="B27" i="1" s="1"/>
  <c r="AL42" i="2"/>
  <c r="G27" i="23" s="1"/>
  <c r="AP42" i="2"/>
  <c r="AH42" i="2"/>
  <c r="H49" i="23"/>
  <c r="AN64" i="2"/>
  <c r="C49" i="1" s="1"/>
  <c r="H20" i="23"/>
  <c r="AN35" i="2"/>
  <c r="C20" i="1" s="1"/>
  <c r="AP46" i="2"/>
  <c r="AH46" i="2"/>
  <c r="AM20" i="2"/>
  <c r="B5" i="1" s="1"/>
  <c r="F19" i="1"/>
  <c r="C19" i="23"/>
  <c r="AP20" i="2"/>
  <c r="AH20" i="2"/>
  <c r="AM26" i="2"/>
  <c r="B11" i="1" s="1"/>
  <c r="AL26" i="2"/>
  <c r="G11" i="23" s="1"/>
  <c r="AL56" i="2"/>
  <c r="G41" i="23" s="1"/>
  <c r="AM56" i="2"/>
  <c r="B41" i="1" s="1"/>
  <c r="AM66" i="2"/>
  <c r="B51" i="1" s="1"/>
  <c r="AL66" i="2"/>
  <c r="G51" i="23" s="1"/>
  <c r="AI56" i="35"/>
  <c r="I40" i="46"/>
  <c r="AM33" i="2"/>
  <c r="B18" i="1" s="1"/>
  <c r="AL33" i="2"/>
  <c r="G18" i="23" s="1"/>
  <c r="AP54" i="2"/>
  <c r="AH54" i="2"/>
  <c r="H51" i="23"/>
  <c r="AN66" i="2"/>
  <c r="C51" i="1" s="1"/>
  <c r="H35" i="23"/>
  <c r="AN50" i="2"/>
  <c r="C35" i="1" s="1"/>
  <c r="H25" i="23"/>
  <c r="AN40" i="2"/>
  <c r="C25" i="1" s="1"/>
  <c r="H42" i="23"/>
  <c r="AN57" i="2"/>
  <c r="C42" i="1" s="1"/>
  <c r="AI15" i="35"/>
  <c r="I8" i="46"/>
  <c r="AM63" i="2"/>
  <c r="B48" i="1" s="1"/>
  <c r="AL63" i="2"/>
  <c r="G48" i="23" s="1"/>
  <c r="AP47" i="2"/>
  <c r="AH47" i="2"/>
  <c r="AP31" i="2"/>
  <c r="AH31" i="2"/>
  <c r="H18" i="23"/>
  <c r="AN33" i="2"/>
  <c r="C18" i="1" s="1"/>
  <c r="AP61" i="2"/>
  <c r="AH61" i="2"/>
  <c r="AP25" i="2"/>
  <c r="AH25" i="2"/>
  <c r="AM62" i="2"/>
  <c r="B47" i="1" s="1"/>
  <c r="AL62" i="2"/>
  <c r="G47" i="23" s="1"/>
  <c r="AL54" i="2"/>
  <c r="G39" i="23" s="1"/>
  <c r="AM54" i="2"/>
  <c r="B39" i="1" s="1"/>
  <c r="AI13" i="35"/>
  <c r="I6" i="46"/>
  <c r="H10" i="23"/>
  <c r="AN25" i="2"/>
  <c r="C10" i="1" s="1"/>
  <c r="AP50" i="2"/>
  <c r="AH50" i="2"/>
  <c r="AP66" i="2"/>
  <c r="AH66" i="2"/>
  <c r="AI49" i="35"/>
  <c r="I36" i="46"/>
  <c r="H39" i="23"/>
  <c r="AN54" i="2"/>
  <c r="C39" i="1" s="1"/>
  <c r="AN22" i="2"/>
  <c r="C7" i="1" s="1"/>
  <c r="H7" i="23"/>
  <c r="AL46" i="2"/>
  <c r="G31" i="23" s="1"/>
  <c r="AM46" i="2"/>
  <c r="B31" i="1" s="1"/>
  <c r="AI52" i="35"/>
  <c r="I39" i="46"/>
  <c r="AN41" i="2"/>
  <c r="C26" i="1" s="1"/>
  <c r="H26" i="23"/>
  <c r="AP30" i="2"/>
  <c r="AH30" i="2"/>
  <c r="AP40" i="2"/>
  <c r="AH40" i="2"/>
  <c r="AM43" i="2"/>
  <c r="B28" i="1" s="1"/>
  <c r="AL43" i="2"/>
  <c r="G28" i="23" s="1"/>
  <c r="AN59" i="2"/>
  <c r="C44" i="1" s="1"/>
  <c r="H44" i="23"/>
  <c r="AI14" i="35"/>
  <c r="I7" i="46"/>
  <c r="AM61" i="2"/>
  <c r="B46" i="1" s="1"/>
  <c r="AL61" i="2"/>
  <c r="G46" i="23" s="1"/>
  <c r="AP45" i="2"/>
  <c r="AH45" i="2"/>
  <c r="AM29" i="2"/>
  <c r="B14" i="1" s="1"/>
  <c r="AL29" i="2"/>
  <c r="G14" i="23" s="1"/>
  <c r="AP59" i="2"/>
  <c r="AH59" i="2"/>
  <c r="AP29" i="2"/>
  <c r="AH29" i="2"/>
  <c r="AP21" i="2"/>
  <c r="AH21" i="2"/>
  <c r="AP64" i="2"/>
  <c r="AH64" i="2"/>
  <c r="H9" i="23"/>
  <c r="AN24" i="2"/>
  <c r="C9" i="1" s="1"/>
  <c r="AP26" i="2"/>
  <c r="AH26" i="2"/>
  <c r="H14" i="23"/>
  <c r="AN29" i="2"/>
  <c r="C14" i="1" s="1"/>
  <c r="H37" i="23"/>
  <c r="AN52" i="2"/>
  <c r="C37" i="1" s="1"/>
  <c r="AI50" i="35"/>
  <c r="I37" i="46"/>
  <c r="AN38" i="2"/>
  <c r="C23" i="1" s="1"/>
  <c r="H23" i="23"/>
  <c r="E43" i="47"/>
  <c r="J43" i="47" s="1"/>
  <c r="T27" i="47"/>
  <c r="Q127" i="2"/>
  <c r="T29" i="47" l="1"/>
  <c r="F37" i="47" s="1"/>
  <c r="A42" i="23"/>
  <c r="A45" i="23"/>
  <c r="L45" i="1"/>
  <c r="L14" i="1"/>
  <c r="A14" i="23"/>
  <c r="L10" i="1"/>
  <c r="A10" i="23"/>
  <c r="F8" i="1"/>
  <c r="C8" i="23"/>
  <c r="L48" i="1"/>
  <c r="A48" i="23"/>
  <c r="L53" i="1"/>
  <c r="A53" i="23"/>
  <c r="L17" i="1"/>
  <c r="A17" i="23"/>
  <c r="L24" i="1"/>
  <c r="A24" i="23"/>
  <c r="A41" i="23"/>
  <c r="L41" i="1"/>
  <c r="A38" i="23"/>
  <c r="L38" i="1"/>
  <c r="A49" i="23"/>
  <c r="L49" i="1"/>
  <c r="A25" i="23"/>
  <c r="L25" i="1"/>
  <c r="L32" i="1"/>
  <c r="A32" i="23"/>
  <c r="C50" i="23"/>
  <c r="F50" i="1"/>
  <c r="L13" i="1"/>
  <c r="A13" i="23"/>
  <c r="A37" i="23"/>
  <c r="L37" i="1"/>
  <c r="L36" i="1"/>
  <c r="A36" i="23"/>
  <c r="F11" i="1"/>
  <c r="C11" i="23"/>
  <c r="F14" i="1"/>
  <c r="C14" i="23"/>
  <c r="C51" i="23"/>
  <c r="F51" i="1"/>
  <c r="F32" i="1"/>
  <c r="C32" i="23"/>
  <c r="L27" i="1"/>
  <c r="A27" i="23"/>
  <c r="L21" i="1"/>
  <c r="A21" i="23"/>
  <c r="A54" i="23"/>
  <c r="L54" i="1"/>
  <c r="A26" i="23"/>
  <c r="L26" i="1"/>
  <c r="C48" i="23"/>
  <c r="F48" i="1"/>
  <c r="C17" i="23"/>
  <c r="F17" i="1"/>
  <c r="C43" i="23"/>
  <c r="F43" i="1"/>
  <c r="C24" i="23"/>
  <c r="F24" i="1"/>
  <c r="F41" i="1"/>
  <c r="C41" i="23"/>
  <c r="C9" i="23"/>
  <c r="F9" i="1"/>
  <c r="F36" i="1"/>
  <c r="C36" i="23"/>
  <c r="L6" i="1"/>
  <c r="A6" i="23"/>
  <c r="L44" i="1"/>
  <c r="A44" i="23"/>
  <c r="A30" i="23"/>
  <c r="L30" i="1"/>
  <c r="A15" i="23"/>
  <c r="L15" i="1"/>
  <c r="L35" i="1"/>
  <c r="A35" i="23"/>
  <c r="A46" i="23"/>
  <c r="L46" i="1"/>
  <c r="L16" i="1"/>
  <c r="A16" i="23"/>
  <c r="L39" i="1"/>
  <c r="A39" i="23"/>
  <c r="A5" i="23"/>
  <c r="L5" i="1"/>
  <c r="C27" i="23"/>
  <c r="F27" i="1"/>
  <c r="F18" i="1"/>
  <c r="C18" i="23"/>
  <c r="C21" i="23"/>
  <c r="F21" i="1"/>
  <c r="C38" i="23"/>
  <c r="F38" i="1"/>
  <c r="F47" i="1"/>
  <c r="C47" i="23"/>
  <c r="C54" i="23"/>
  <c r="F54" i="1"/>
  <c r="C26" i="23"/>
  <c r="F26" i="1"/>
  <c r="A29" i="23"/>
  <c r="L29" i="1"/>
  <c r="A52" i="23"/>
  <c r="L52" i="1"/>
  <c r="U6" i="35"/>
  <c r="AA51" i="35"/>
  <c r="A36" i="46"/>
  <c r="AA50" i="35"/>
  <c r="A40" i="46"/>
  <c r="AA49" i="35"/>
  <c r="AA52" i="35"/>
  <c r="AA57" i="35"/>
  <c r="A38" i="46"/>
  <c r="A41" i="46"/>
  <c r="A39" i="46"/>
  <c r="A37" i="46"/>
  <c r="AA56" i="35"/>
  <c r="I6" i="35"/>
  <c r="A7" i="46"/>
  <c r="A11" i="46"/>
  <c r="A10" i="46"/>
  <c r="A9" i="46"/>
  <c r="A6" i="46"/>
  <c r="AA18" i="35"/>
  <c r="AA17" i="35"/>
  <c r="AA16" i="35"/>
  <c r="AA15" i="35"/>
  <c r="AA13" i="35"/>
  <c r="A8" i="46"/>
  <c r="AA14" i="35"/>
  <c r="L22" i="1"/>
  <c r="A22" i="23"/>
  <c r="A33" i="23"/>
  <c r="L33" i="1"/>
  <c r="L12" i="1"/>
  <c r="A12" i="23"/>
  <c r="A23" i="23"/>
  <c r="L23" i="1"/>
  <c r="L40" i="1"/>
  <c r="A40" i="23"/>
  <c r="L28" i="1"/>
  <c r="A28" i="23"/>
  <c r="A11" i="23"/>
  <c r="L11" i="1"/>
  <c r="L51" i="1"/>
  <c r="A51" i="23"/>
  <c r="C31" i="23"/>
  <c r="F31" i="1"/>
  <c r="C34" i="23"/>
  <c r="F34" i="1"/>
  <c r="F7" i="1"/>
  <c r="C7" i="23"/>
  <c r="F20" i="1"/>
  <c r="C20" i="23"/>
  <c r="A43" i="23"/>
  <c r="L43" i="1"/>
  <c r="L9" i="1"/>
  <c r="A9" i="23"/>
  <c r="C49" i="23"/>
  <c r="F49" i="1"/>
  <c r="F25" i="1"/>
  <c r="C25" i="23"/>
  <c r="F10" i="1"/>
  <c r="C10" i="23"/>
  <c r="L18" i="1"/>
  <c r="A18" i="23"/>
  <c r="L47" i="1"/>
  <c r="A47" i="23"/>
  <c r="C53" i="23"/>
  <c r="F53" i="1"/>
  <c r="C13" i="23"/>
  <c r="F13" i="1"/>
  <c r="F37" i="1"/>
  <c r="C37" i="23"/>
  <c r="F6" i="1"/>
  <c r="C6" i="23"/>
  <c r="F44" i="1"/>
  <c r="C44" i="23"/>
  <c r="C30" i="23"/>
  <c r="F30" i="1"/>
  <c r="F15" i="1"/>
  <c r="C15" i="23"/>
  <c r="C35" i="23"/>
  <c r="F35" i="1"/>
  <c r="C46" i="23"/>
  <c r="F46" i="1"/>
  <c r="F16" i="1"/>
  <c r="C16" i="23"/>
  <c r="C39" i="23"/>
  <c r="F39" i="1"/>
  <c r="C5" i="23"/>
  <c r="F5" i="1"/>
  <c r="L31" i="1"/>
  <c r="A31" i="23"/>
  <c r="A50" i="23"/>
  <c r="L50" i="1"/>
  <c r="L34" i="1"/>
  <c r="A34" i="23"/>
  <c r="A7" i="23"/>
  <c r="L7" i="1"/>
  <c r="L8" i="1"/>
  <c r="A8" i="23"/>
  <c r="L20" i="1"/>
  <c r="A20" i="23"/>
  <c r="F29" i="1"/>
  <c r="C29" i="23"/>
  <c r="C52" i="23"/>
  <c r="F52" i="1"/>
  <c r="C22" i="23"/>
  <c r="F22" i="1"/>
  <c r="F33" i="1"/>
  <c r="C33" i="23"/>
  <c r="F12" i="1"/>
  <c r="C12" i="23"/>
  <c r="C23" i="23"/>
  <c r="F23" i="1"/>
  <c r="F40" i="1"/>
  <c r="C40" i="23"/>
  <c r="F28" i="1"/>
  <c r="C28" i="23"/>
  <c r="H37" i="47"/>
  <c r="T25" i="47" l="1"/>
  <c r="J36" i="47" s="1"/>
  <c r="Q130" i="2"/>
  <c r="T24" i="47"/>
  <c r="Q129" i="2"/>
  <c r="H36" i="47" l="1"/>
  <c r="T26" i="47"/>
  <c r="F36" i="47" l="1"/>
  <c r="T30" i="47"/>
  <c r="E44" i="47" l="1"/>
  <c r="J44" i="47" s="1"/>
  <c r="I47" i="47" s="1"/>
  <c r="F39" i="4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  <author>平野　毅</author>
  </authors>
  <commentList>
    <comment ref="M5" authorId="0" shapeId="0" xr:uid="{C26DB2BE-22F0-4EFB-A10A-B09FCF9D1C88}">
      <text>
        <r>
          <rPr>
            <b/>
            <sz val="14"/>
            <color indexed="81"/>
            <rFont val="MS P ゴシック"/>
            <family val="3"/>
            <charset val="128"/>
          </rPr>
          <t>所属名は必ず明記！</t>
        </r>
      </text>
    </comment>
    <comment ref="D8" authorId="0" shapeId="0" xr:uid="{18FFA61D-EF82-4944-B775-E4C3BE668B81}">
      <text>
        <r>
          <rPr>
            <b/>
            <sz val="10"/>
            <color indexed="10"/>
            <rFont val="MS P ゴシック"/>
            <family val="3"/>
            <charset val="128"/>
          </rPr>
          <t xml:space="preserve">
必ず入力ください</t>
        </r>
        <r>
          <rPr>
            <sz val="9"/>
            <color indexed="10"/>
            <rFont val="MS P ゴシック"/>
            <family val="3"/>
            <charset val="128"/>
          </rPr>
          <t xml:space="preserve">
</t>
        </r>
      </text>
    </comment>
    <comment ref="E19" authorId="0" shapeId="0" xr:uid="{00000000-0006-0000-0300-00000200000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19" authorId="0" shapeId="0" xr:uid="{00000000-0006-0000-0300-000003000000}">
      <text>
        <r>
          <rPr>
            <b/>
            <sz val="12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12"/>
            <color indexed="12"/>
            <rFont val="MS P ゴシック"/>
            <family val="3"/>
            <charset val="128"/>
          </rPr>
          <t>を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12"/>
            <rFont val="MS P ゴシック"/>
            <family val="3"/>
            <charset val="128"/>
          </rPr>
          <t>して下さい</t>
        </r>
      </text>
    </comment>
    <comment ref="H19" authorId="0" shapeId="0" xr:uid="{00000000-0006-0000-0300-00000400000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I19" authorId="0" shapeId="0" xr:uid="{00000000-0006-0000-0300-00000500000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J19" authorId="0" shapeId="0" xr:uid="{00000000-0006-0000-0300-00000600000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K19" authorId="0" shapeId="0" xr:uid="{00000000-0006-0000-0300-00000700000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L19" authorId="0" shapeId="0" xr:uid="{488B76F1-157F-46BC-ADAC-87AF0EEE0523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9" authorId="0" shapeId="0" xr:uid="{D80A8370-6F91-4257-833D-589D484A23E9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9" authorId="1" shapeId="0" xr:uid="{A86B3523-69EF-4B7C-B7F9-CBD3572A9CBC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  </t>
        </r>
        <r>
          <rPr>
            <b/>
            <sz val="14"/>
            <color indexed="10"/>
            <rFont val="ＭＳ Ｐゴシック"/>
            <family val="3"/>
            <charset val="128"/>
          </rPr>
          <t>11</t>
        </r>
        <r>
          <rPr>
            <b/>
            <sz val="16"/>
            <color indexed="10"/>
            <rFont val="ＭＳ Ｐゴシック"/>
            <family val="3"/>
            <charset val="128"/>
          </rPr>
          <t>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0001145
　 　9分36秒78→0093678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10"/>
            <rFont val="ＭＳ Ｐゴシック"/>
            <family val="3"/>
            <charset val="128"/>
          </rPr>
          <t>15分05秒45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　</t>
        </r>
        <r>
          <rPr>
            <b/>
            <sz val="16"/>
            <color indexed="10"/>
            <rFont val="ＭＳ Ｐゴシック"/>
            <family val="3"/>
            <charset val="128"/>
          </rPr>
          <t>1ｍ85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　   　</t>
        </r>
        <r>
          <rPr>
            <b/>
            <sz val="16"/>
            <color indexed="10"/>
            <rFont val="ＭＳ Ｐゴシック"/>
            <family val="3"/>
            <charset val="128"/>
          </rPr>
          <t>45ｍ68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O19" authorId="0" shapeId="0" xr:uid="{45495B81-CFE6-4D27-8A37-BDE92C6E4D65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9" authorId="0" shapeId="0" xr:uid="{B87F7E0C-B71A-4298-BF92-7EE673D81FC1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19" authorId="1" shapeId="0" xr:uid="{EEF2A381-2F39-4E95-8DCE-F076AA258AA9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 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 11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秒45 </t>
        </r>
        <r>
          <rPr>
            <b/>
            <sz val="1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0001145
　 　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9分36秒78 </t>
        </r>
        <r>
          <rPr>
            <b/>
            <sz val="16"/>
            <color indexed="12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15分05秒45 </t>
        </r>
        <r>
          <rPr>
            <b/>
            <sz val="1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 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</t>
        </r>
        <r>
          <rPr>
            <b/>
            <sz val="16"/>
            <color indexed="81"/>
            <rFont val="ＭＳ Ｐゴシック"/>
            <family val="3"/>
            <charset val="128"/>
          </rPr>
          <t>1ｍ85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  </t>
        </r>
        <r>
          <rPr>
            <sz val="12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81"/>
            <rFont val="ＭＳ Ｐゴシック"/>
            <family val="3"/>
            <charset val="128"/>
          </rPr>
          <t>45ｍ68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R19" authorId="0" shapeId="0" xr:uid="{6A5ECD5A-AA70-4202-8ACE-3996CAA28C7E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9" authorId="0" shapeId="0" xr:uid="{CB8631FD-3880-479F-B0E1-D1BC48BD6D10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9" authorId="1" shapeId="0" xr:uid="{071345D8-8294-49CF-9501-6EA669C138D0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  </t>
        </r>
        <r>
          <rPr>
            <b/>
            <sz val="14"/>
            <color indexed="10"/>
            <rFont val="ＭＳ Ｐゴシック"/>
            <family val="3"/>
            <charset val="128"/>
          </rPr>
          <t>11</t>
        </r>
        <r>
          <rPr>
            <b/>
            <sz val="16"/>
            <color indexed="10"/>
            <rFont val="ＭＳ Ｐゴシック"/>
            <family val="3"/>
            <charset val="128"/>
          </rPr>
          <t>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0001145
　 　9分36秒78→0093678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10"/>
            <rFont val="ＭＳ Ｐゴシック"/>
            <family val="3"/>
            <charset val="128"/>
          </rPr>
          <t>15分05秒45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　</t>
        </r>
        <r>
          <rPr>
            <b/>
            <sz val="16"/>
            <color indexed="10"/>
            <rFont val="ＭＳ Ｐゴシック"/>
            <family val="3"/>
            <charset val="128"/>
          </rPr>
          <t>1ｍ85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　   　</t>
        </r>
        <r>
          <rPr>
            <b/>
            <sz val="16"/>
            <color indexed="10"/>
            <rFont val="ＭＳ Ｐゴシック"/>
            <family val="3"/>
            <charset val="128"/>
          </rPr>
          <t>45ｍ68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B20" authorId="0" shapeId="0" xr:uid="{00000000-0006-0000-0300-000011000000}">
      <text>
        <r>
          <rPr>
            <b/>
            <sz val="14"/>
            <color indexed="39"/>
            <rFont val="MS P ゴシック"/>
            <family val="3"/>
            <charset val="128"/>
          </rPr>
          <t>男子</t>
        </r>
        <r>
          <rPr>
            <b/>
            <sz val="12"/>
            <color indexed="39"/>
            <rFont val="MS P ゴシック"/>
            <family val="3"/>
            <charset val="128"/>
          </rPr>
          <t>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は
</t>
        </r>
        <r>
          <rPr>
            <b/>
            <sz val="12"/>
            <color indexed="39"/>
            <rFont val="MS P ゴシック"/>
            <family val="3"/>
            <charset val="128"/>
          </rPr>
          <t>下方</t>
        </r>
        <r>
          <rPr>
            <b/>
            <sz val="12"/>
            <color indexed="81"/>
            <rFont val="MS P ゴシック"/>
            <family val="3"/>
            <charset val="128"/>
          </rPr>
          <t>にあります</t>
        </r>
      </text>
    </comment>
    <comment ref="E73" authorId="0" shapeId="0" xr:uid="{7EF1D8E2-4002-4AEB-9C13-6AEFEBBF0EA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73" authorId="0" shapeId="0" xr:uid="{28114606-E3EC-457C-9B28-0C4056D57B08}">
      <text>
        <r>
          <rPr>
            <b/>
            <sz val="12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12"/>
            <color indexed="12"/>
            <rFont val="MS P ゴシック"/>
            <family val="3"/>
            <charset val="128"/>
          </rPr>
          <t>を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12"/>
            <rFont val="MS P ゴシック"/>
            <family val="3"/>
            <charset val="128"/>
          </rPr>
          <t>して下さい</t>
        </r>
      </text>
    </comment>
    <comment ref="H73" authorId="0" shapeId="0" xr:uid="{3197F83F-F576-41DA-9600-A86750619AA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I73" authorId="0" shapeId="0" xr:uid="{DBD09459-6F8B-4BF4-95F9-8883BE41002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J73" authorId="0" shapeId="0" xr:uid="{53B6160B-B2B8-4943-B614-59721A95A46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K73" authorId="0" shapeId="0" xr:uid="{A602F34A-8A3D-43DA-B3C9-18FBD359E83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L73" authorId="0" shapeId="0" xr:uid="{D489E0B9-8E8B-4AE2-95BF-6D50C3457972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73" authorId="0" shapeId="0" xr:uid="{ACC77F97-D4EE-44B3-BF19-C1CCCB4FAFF4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73" authorId="1" shapeId="0" xr:uid="{954FBE8D-031A-4E06-8FB2-D0726C87198B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  </t>
        </r>
        <r>
          <rPr>
            <b/>
            <sz val="14"/>
            <color indexed="10"/>
            <rFont val="ＭＳ Ｐゴシック"/>
            <family val="3"/>
            <charset val="128"/>
          </rPr>
          <t>11</t>
        </r>
        <r>
          <rPr>
            <b/>
            <sz val="16"/>
            <color indexed="10"/>
            <rFont val="ＭＳ Ｐゴシック"/>
            <family val="3"/>
            <charset val="128"/>
          </rPr>
          <t>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0001145
　 　9分36秒78→0093678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10"/>
            <rFont val="ＭＳ Ｐゴシック"/>
            <family val="3"/>
            <charset val="128"/>
          </rPr>
          <t>15分05秒45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　</t>
        </r>
        <r>
          <rPr>
            <b/>
            <sz val="16"/>
            <color indexed="10"/>
            <rFont val="ＭＳ Ｐゴシック"/>
            <family val="3"/>
            <charset val="128"/>
          </rPr>
          <t>1ｍ85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　   　</t>
        </r>
        <r>
          <rPr>
            <b/>
            <sz val="16"/>
            <color indexed="10"/>
            <rFont val="ＭＳ Ｐゴシック"/>
            <family val="3"/>
            <charset val="128"/>
          </rPr>
          <t>45ｍ68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O73" authorId="0" shapeId="0" xr:uid="{87ADDD0E-D8D9-4C92-B249-F5F9ACBE8D88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73" authorId="0" shapeId="0" xr:uid="{A0FD5C96-7105-4D86-9340-1F681A4B4513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73" authorId="1" shapeId="0" xr:uid="{F26BAFEA-B64F-4D06-9CB6-A6FECDC88CCD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  </t>
        </r>
        <r>
          <rPr>
            <b/>
            <sz val="14"/>
            <color indexed="10"/>
            <rFont val="ＭＳ Ｐゴシック"/>
            <family val="3"/>
            <charset val="128"/>
          </rPr>
          <t>11</t>
        </r>
        <r>
          <rPr>
            <b/>
            <sz val="16"/>
            <color indexed="10"/>
            <rFont val="ＭＳ Ｐゴシック"/>
            <family val="3"/>
            <charset val="128"/>
          </rPr>
          <t>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0001145
　 　9分36秒78→0093678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10"/>
            <rFont val="ＭＳ Ｐゴシック"/>
            <family val="3"/>
            <charset val="128"/>
          </rPr>
          <t>15分05秒45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　</t>
        </r>
        <r>
          <rPr>
            <b/>
            <sz val="16"/>
            <color indexed="10"/>
            <rFont val="ＭＳ Ｐゴシック"/>
            <family val="3"/>
            <charset val="128"/>
          </rPr>
          <t>1ｍ85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　   　</t>
        </r>
        <r>
          <rPr>
            <b/>
            <sz val="16"/>
            <color indexed="10"/>
            <rFont val="ＭＳ Ｐゴシック"/>
            <family val="3"/>
            <charset val="128"/>
          </rPr>
          <t>45ｍ68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R73" authorId="0" shapeId="0" xr:uid="{B30B1964-39DA-4616-A3BB-4E0EB7A751D1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73" authorId="0" shapeId="0" xr:uid="{8AB7F8D0-864D-47FA-BD45-5EEE46D1A0E8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73" authorId="1" shapeId="0" xr:uid="{5D5DD685-8351-425F-A70B-18D2F64E2D4E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  </t>
        </r>
        <r>
          <rPr>
            <b/>
            <sz val="14"/>
            <color indexed="10"/>
            <rFont val="ＭＳ Ｐゴシック"/>
            <family val="3"/>
            <charset val="128"/>
          </rPr>
          <t>11</t>
        </r>
        <r>
          <rPr>
            <b/>
            <sz val="16"/>
            <color indexed="10"/>
            <rFont val="ＭＳ Ｐゴシック"/>
            <family val="3"/>
            <charset val="128"/>
          </rPr>
          <t>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0001145
　 　9分36秒78→0093678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10"/>
            <rFont val="ＭＳ Ｐゴシック"/>
            <family val="3"/>
            <charset val="128"/>
          </rPr>
          <t>15分05秒45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　</t>
        </r>
        <r>
          <rPr>
            <b/>
            <sz val="16"/>
            <color indexed="10"/>
            <rFont val="ＭＳ Ｐゴシック"/>
            <family val="3"/>
            <charset val="128"/>
          </rPr>
          <t>1ｍ85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　   　</t>
        </r>
        <r>
          <rPr>
            <b/>
            <sz val="16"/>
            <color indexed="10"/>
            <rFont val="ＭＳ Ｐゴシック"/>
            <family val="3"/>
            <charset val="128"/>
          </rPr>
          <t>45ｍ68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B74" authorId="0" shapeId="0" xr:uid="{00000000-0006-0000-0300-000022000000}">
      <text>
        <r>
          <rPr>
            <b/>
            <sz val="14"/>
            <color indexed="10"/>
            <rFont val="MS P ゴシック"/>
            <family val="3"/>
            <charset val="128"/>
          </rPr>
          <t>女子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は
</t>
        </r>
        <r>
          <rPr>
            <b/>
            <sz val="12"/>
            <color indexed="10"/>
            <rFont val="MS P ゴシック"/>
            <family val="3"/>
            <charset val="128"/>
          </rPr>
          <t>上方</t>
        </r>
        <r>
          <rPr>
            <b/>
            <sz val="12"/>
            <color indexed="81"/>
            <rFont val="MS P ゴシック"/>
            <family val="3"/>
            <charset val="128"/>
          </rPr>
          <t>にあります</t>
        </r>
      </text>
    </comment>
    <comment ref="Q127" authorId="0" shapeId="0" xr:uid="{EF362340-BF2E-49E1-A9B2-DAAABE77E792}">
      <text>
        <r>
          <rPr>
            <sz val="12"/>
            <color indexed="81"/>
            <rFont val="MS P ゴシック"/>
            <family val="3"/>
            <charset val="128"/>
          </rPr>
          <t>入力する必要ありません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  <author>平野　毅</author>
  </authors>
  <commentList>
    <comment ref="E13" authorId="0" shapeId="0" xr:uid="{00000000-0006-0000-0400-00000100000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0"/>
            <color indexed="81"/>
            <rFont val="MS P ゴシック"/>
            <family val="3"/>
            <charset val="128"/>
          </rPr>
          <t>入力する必要ありませ</t>
        </r>
        <r>
          <rPr>
            <sz val="11"/>
            <color indexed="81"/>
            <rFont val="MS P ゴシック"/>
            <family val="3"/>
            <charset val="128"/>
          </rPr>
          <t xml:space="preserve">ん
</t>
        </r>
      </text>
    </comment>
    <comment ref="G13" authorId="0" shapeId="0" xr:uid="{00000000-0006-0000-0400-000002000000}">
      <text>
        <r>
          <rPr>
            <b/>
            <sz val="12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12"/>
            <color indexed="12"/>
            <rFont val="MS P ゴシック"/>
            <family val="3"/>
            <charset val="128"/>
          </rPr>
          <t>を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12"/>
            <rFont val="MS P ゴシック"/>
            <family val="3"/>
            <charset val="128"/>
          </rPr>
          <t>して下さい</t>
        </r>
      </text>
    </comment>
    <comment ref="H13" authorId="1" shapeId="0" xr:uid="{F961CC2C-7CA3-4AC0-88BE-FF7C5CACA77A}">
      <text>
        <r>
          <rPr>
            <b/>
            <sz val="12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2"/>
            <color indexed="10"/>
            <rFont val="ＭＳ ゴシック"/>
            <family val="3"/>
            <charset val="128"/>
          </rPr>
          <t>　
  大谷</t>
        </r>
        <r>
          <rPr>
            <b/>
            <sz val="12"/>
            <color indexed="81"/>
            <rFont val="ＭＳ ゴシック"/>
            <family val="3"/>
            <charset val="128"/>
          </rPr>
          <t>　</t>
        </r>
        <r>
          <rPr>
            <b/>
            <sz val="12"/>
            <color indexed="10"/>
            <rFont val="ＭＳ ゴシック"/>
            <family val="3"/>
            <charset val="128"/>
          </rPr>
          <t>　祥子
　佐々木　○○
　○○　　　○</t>
        </r>
        <r>
          <rPr>
            <b/>
            <sz val="12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12"/>
            <color indexed="10"/>
            <rFont val="ＭＳ ゴシック"/>
            <family val="3"/>
            <charset val="128"/>
          </rPr>
          <t xml:space="preserve">   　のように　そろえること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I13" authorId="0" shapeId="0" xr:uid="{00000000-0006-0000-0400-000004000000}">
      <text>
        <r>
          <rPr>
            <b/>
            <sz val="10"/>
            <color indexed="81"/>
            <rFont val="MS P ゴシック"/>
            <family val="3"/>
            <charset val="128"/>
          </rPr>
          <t>選択入力して下さい</t>
        </r>
        <r>
          <rPr>
            <b/>
            <sz val="10"/>
            <color indexed="10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3" authorId="1" shapeId="0" xr:uid="{00000000-0006-0000-0400-000005000000}">
      <text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1"/>
            <rFont val="ＭＳ ゴシック"/>
            <family val="3"/>
            <charset val="128"/>
          </rPr>
          <t>で入力し</t>
        </r>
        <r>
          <rPr>
            <b/>
            <sz val="10"/>
            <color indexed="10"/>
            <rFont val="ＭＳ ゴシック"/>
            <family val="3"/>
            <charset val="128"/>
          </rPr>
          <t>，姓</t>
        </r>
        <r>
          <rPr>
            <b/>
            <sz val="10"/>
            <color indexed="81"/>
            <rFont val="ＭＳ ゴシック"/>
            <family val="3"/>
            <charset val="128"/>
          </rPr>
          <t>と</t>
        </r>
        <r>
          <rPr>
            <b/>
            <sz val="10"/>
            <color indexed="10"/>
            <rFont val="ＭＳ ゴシック"/>
            <family val="3"/>
            <charset val="128"/>
          </rPr>
          <t>名</t>
        </r>
        <r>
          <rPr>
            <b/>
            <sz val="10"/>
            <color indexed="81"/>
            <rFont val="ＭＳ ゴシック"/>
            <family val="3"/>
            <charset val="128"/>
          </rPr>
          <t xml:space="preserve">は
</t>
        </r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"/>
            <rFont val="ＭＳ ゴシック"/>
            <family val="3"/>
            <charset val="128"/>
          </rPr>
          <t>空ける　</t>
        </r>
        <r>
          <rPr>
            <b/>
            <sz val="10"/>
            <color indexed="10"/>
            <rFont val="ＭＳ ゴシック"/>
            <family val="3"/>
            <charset val="128"/>
          </rPr>
          <t>ｵｵﾀﾆ ｼｮｳｺ
　</t>
        </r>
        <r>
          <rPr>
            <sz val="12"/>
            <color indexed="10"/>
            <rFont val="ＭＳ ゴシック"/>
            <family val="3"/>
            <charset val="128"/>
          </rPr>
          <t xml:space="preserve">
　　</t>
        </r>
      </text>
    </comment>
    <comment ref="K13" authorId="1" shapeId="0" xr:uid="{00000000-0006-0000-0400-000006000000}">
      <text>
        <r>
          <rPr>
            <b/>
            <sz val="11"/>
            <color indexed="39"/>
            <rFont val="ＭＳ Ｐゴシック"/>
            <family val="3"/>
            <charset val="128"/>
          </rPr>
          <t xml:space="preserve">
選択</t>
        </r>
        <r>
          <rPr>
            <b/>
            <sz val="11"/>
            <color indexed="10"/>
            <rFont val="ＭＳ Ｐゴシック"/>
            <family val="3"/>
            <charset val="128"/>
          </rPr>
          <t xml:space="preserve">入力してください
</t>
        </r>
        <r>
          <rPr>
            <sz val="12"/>
            <color indexed="10"/>
            <rFont val="ＭＳ Ｐゴシック"/>
            <family val="3"/>
            <charset val="128"/>
          </rPr>
          <t>　</t>
        </r>
        <r>
          <rPr>
            <b/>
            <sz val="11"/>
            <color indexed="10"/>
            <rFont val="ＭＳ Ｐゴシック"/>
            <family val="3"/>
            <charset val="128"/>
          </rPr>
          <t>注：　所属チーム名がない場合
　　　　</t>
        </r>
        <r>
          <rPr>
            <b/>
            <sz val="11"/>
            <color indexed="39"/>
            <rFont val="ＭＳ Ｐゴシック"/>
            <family val="3"/>
            <charset val="128"/>
          </rPr>
          <t>なし</t>
        </r>
        <r>
          <rPr>
            <b/>
            <sz val="11"/>
            <color indexed="10"/>
            <rFont val="ＭＳ Ｐゴシック"/>
            <family val="3"/>
            <charset val="128"/>
          </rPr>
          <t>を</t>
        </r>
        <r>
          <rPr>
            <b/>
            <sz val="11"/>
            <color indexed="39"/>
            <rFont val="ＭＳ Ｐゴシック"/>
            <family val="3"/>
            <charset val="128"/>
          </rPr>
          <t>選択</t>
        </r>
        <r>
          <rPr>
            <b/>
            <sz val="11"/>
            <color indexed="10"/>
            <rFont val="ＭＳ Ｐゴシック"/>
            <family val="3"/>
            <charset val="128"/>
          </rPr>
          <t>してください</t>
        </r>
      </text>
    </comment>
    <comment ref="L13" authorId="0" shapeId="0" xr:uid="{121C6146-8647-4924-B0EF-94B63D2EF62C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3" authorId="0" shapeId="0" xr:uid="{62BF4C09-C84F-49A2-B94D-4585B8DD6258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3" authorId="1" shapeId="0" xr:uid="{71E661E6-1F2D-4392-9A1A-B1BD1CBFF9FB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 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 11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秒45 </t>
        </r>
        <r>
          <rPr>
            <b/>
            <sz val="1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0001145
　 　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9分36秒78 </t>
        </r>
        <r>
          <rPr>
            <b/>
            <sz val="16"/>
            <color indexed="12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15分05秒45 </t>
        </r>
        <r>
          <rPr>
            <b/>
            <sz val="1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 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</t>
        </r>
        <r>
          <rPr>
            <b/>
            <sz val="16"/>
            <color indexed="81"/>
            <rFont val="ＭＳ Ｐゴシック"/>
            <family val="3"/>
            <charset val="128"/>
          </rPr>
          <t>1ｍ85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  </t>
        </r>
        <r>
          <rPr>
            <sz val="12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81"/>
            <rFont val="ＭＳ Ｐゴシック"/>
            <family val="3"/>
            <charset val="128"/>
          </rPr>
          <t>45ｍ68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O13" authorId="0" shapeId="0" xr:uid="{8FCFF2C7-C957-4DF0-922E-2F92439D395D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3" authorId="0" shapeId="0" xr:uid="{B9F22A3B-3A46-4B2E-B834-B5FA8D8865D1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13" authorId="1" shapeId="0" xr:uid="{002B0872-421D-49BB-9789-99ED58ABED2E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 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 11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秒45 </t>
        </r>
        <r>
          <rPr>
            <b/>
            <sz val="1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0001145
　 　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9分36秒78 </t>
        </r>
        <r>
          <rPr>
            <b/>
            <sz val="16"/>
            <color indexed="12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15分05秒45 </t>
        </r>
        <r>
          <rPr>
            <b/>
            <sz val="1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 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</t>
        </r>
        <r>
          <rPr>
            <b/>
            <sz val="16"/>
            <color indexed="81"/>
            <rFont val="ＭＳ Ｐゴシック"/>
            <family val="3"/>
            <charset val="128"/>
          </rPr>
          <t>1ｍ85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  </t>
        </r>
        <r>
          <rPr>
            <sz val="12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81"/>
            <rFont val="ＭＳ Ｐゴシック"/>
            <family val="3"/>
            <charset val="128"/>
          </rPr>
          <t>45ｍ68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R13" authorId="0" shapeId="0" xr:uid="{34ACEA27-2AB5-459A-B10C-08067111A21D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3" authorId="0" shapeId="0" xr:uid="{2E832B21-BB11-4822-8D87-A6DED942D018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3" authorId="1" shapeId="0" xr:uid="{4F4FF82E-44A5-49D0-B2F3-47804408A01D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  </t>
        </r>
        <r>
          <rPr>
            <b/>
            <sz val="14"/>
            <color indexed="10"/>
            <rFont val="ＭＳ Ｐゴシック"/>
            <family val="3"/>
            <charset val="128"/>
          </rPr>
          <t>11</t>
        </r>
        <r>
          <rPr>
            <b/>
            <sz val="16"/>
            <color indexed="10"/>
            <rFont val="ＭＳ Ｐゴシック"/>
            <family val="3"/>
            <charset val="128"/>
          </rPr>
          <t>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0001145
　 　9分36秒78→0093678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10"/>
            <rFont val="ＭＳ Ｐゴシック"/>
            <family val="3"/>
            <charset val="128"/>
          </rPr>
          <t>15分05秒45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　</t>
        </r>
        <r>
          <rPr>
            <b/>
            <sz val="16"/>
            <color indexed="10"/>
            <rFont val="ＭＳ Ｐゴシック"/>
            <family val="3"/>
            <charset val="128"/>
          </rPr>
          <t>1ｍ85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　   　</t>
        </r>
        <r>
          <rPr>
            <b/>
            <sz val="16"/>
            <color indexed="10"/>
            <rFont val="ＭＳ Ｐゴシック"/>
            <family val="3"/>
            <charset val="128"/>
          </rPr>
          <t>45ｍ68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H14" authorId="1" shapeId="0" xr:uid="{00000000-0006-0000-0400-000010000000}">
      <text>
        <r>
          <rPr>
            <b/>
            <sz val="10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　
  </t>
        </r>
        <r>
          <rPr>
            <b/>
            <sz val="10"/>
            <color indexed="81"/>
            <rFont val="ＭＳ ゴシック"/>
            <family val="3"/>
            <charset val="128"/>
          </rPr>
          <t>松井　　秀喜
　佐々木　○○
　○○　　　○　　　　　　　　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I14" authorId="1" shapeId="0" xr:uid="{00000000-0006-0000-0400-000011000000}">
      <text>
        <r>
          <rPr>
            <b/>
            <sz val="12"/>
            <color indexed="10"/>
            <rFont val="ＭＳ Ｐゴシック"/>
            <family val="3"/>
            <charset val="128"/>
          </rPr>
          <t>選択入力してください</t>
        </r>
        <r>
          <rPr>
            <sz val="12"/>
            <color indexed="10"/>
            <rFont val="ＭＳ Ｐゴシック"/>
            <family val="3"/>
            <charset val="128"/>
          </rPr>
          <t xml:space="preserve">
</t>
        </r>
      </text>
    </comment>
    <comment ref="J14" authorId="1" shapeId="0" xr:uid="{00000000-0006-0000-0400-000012000000}">
      <text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1"/>
            <rFont val="ＭＳ ゴシック"/>
            <family val="3"/>
            <charset val="128"/>
          </rPr>
          <t>で入力し</t>
        </r>
        <r>
          <rPr>
            <b/>
            <sz val="10"/>
            <color indexed="10"/>
            <rFont val="ＭＳ ゴシック"/>
            <family val="3"/>
            <charset val="128"/>
          </rPr>
          <t>，姓</t>
        </r>
        <r>
          <rPr>
            <b/>
            <sz val="10"/>
            <color indexed="81"/>
            <rFont val="ＭＳ ゴシック"/>
            <family val="3"/>
            <charset val="128"/>
          </rPr>
          <t>と</t>
        </r>
        <r>
          <rPr>
            <b/>
            <sz val="10"/>
            <color indexed="10"/>
            <rFont val="ＭＳ ゴシック"/>
            <family val="3"/>
            <charset val="128"/>
          </rPr>
          <t>名</t>
        </r>
        <r>
          <rPr>
            <b/>
            <sz val="10"/>
            <color indexed="81"/>
            <rFont val="ＭＳ ゴシック"/>
            <family val="3"/>
            <charset val="128"/>
          </rPr>
          <t xml:space="preserve">は
</t>
        </r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"/>
            <rFont val="ＭＳ ゴシック"/>
            <family val="3"/>
            <charset val="128"/>
          </rPr>
          <t>空ける　</t>
        </r>
        <r>
          <rPr>
            <b/>
            <sz val="10"/>
            <color indexed="10"/>
            <rFont val="ＭＳ ゴシック"/>
            <family val="3"/>
            <charset val="128"/>
          </rPr>
          <t>ﾏﾂｲ ﾋﾃﾞｷ
　</t>
        </r>
        <r>
          <rPr>
            <sz val="12"/>
            <color indexed="10"/>
            <rFont val="ＭＳ ゴシック"/>
            <family val="3"/>
            <charset val="128"/>
          </rPr>
          <t xml:space="preserve">
　　</t>
        </r>
      </text>
    </comment>
    <comment ref="K14" authorId="1" shapeId="0" xr:uid="{00000000-0006-0000-0400-000013000000}">
      <text>
        <r>
          <rPr>
            <b/>
            <sz val="11"/>
            <color indexed="10"/>
            <rFont val="ＭＳ Ｐゴシック"/>
            <family val="3"/>
            <charset val="128"/>
          </rPr>
          <t>選択入力してください</t>
        </r>
        <r>
          <rPr>
            <sz val="12"/>
            <color indexed="10"/>
            <rFont val="ＭＳ Ｐゴシック"/>
            <family val="3"/>
            <charset val="128"/>
          </rPr>
          <t xml:space="preserve">
</t>
        </r>
      </text>
    </comment>
    <comment ref="B16" authorId="0" shapeId="0" xr:uid="{1C2026DD-FB78-4251-BFAD-86FDEA3ED76B}">
      <text>
        <r>
          <rPr>
            <b/>
            <sz val="14"/>
            <color indexed="39"/>
            <rFont val="MS P ゴシック"/>
            <family val="3"/>
            <charset val="128"/>
          </rPr>
          <t>男子</t>
        </r>
        <r>
          <rPr>
            <b/>
            <sz val="12"/>
            <color indexed="39"/>
            <rFont val="MS P ゴシック"/>
            <family val="3"/>
            <charset val="128"/>
          </rPr>
          <t>入力</t>
        </r>
        <r>
          <rPr>
            <b/>
            <sz val="12"/>
            <color indexed="81"/>
            <rFont val="MS P ゴシック"/>
            <family val="3"/>
            <charset val="128"/>
          </rPr>
          <t>は</t>
        </r>
        <r>
          <rPr>
            <b/>
            <sz val="12"/>
            <color indexed="39"/>
            <rFont val="MS P ゴシック"/>
            <family val="3"/>
            <charset val="128"/>
          </rPr>
          <t>下方</t>
        </r>
        <r>
          <rPr>
            <b/>
            <sz val="12"/>
            <color indexed="81"/>
            <rFont val="MS P ゴシック"/>
            <family val="3"/>
            <charset val="128"/>
          </rPr>
          <t>にあります</t>
        </r>
      </text>
    </comment>
    <comment ref="E41" authorId="0" shapeId="0" xr:uid="{C55ABA44-4CB0-4482-A6BA-AB4166BA5690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G41" authorId="0" shapeId="0" xr:uid="{09DE69A8-3FA0-4D6D-8E38-DAC6A31A40E7}">
      <text>
        <r>
          <rPr>
            <b/>
            <sz val="12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12"/>
            <color indexed="12"/>
            <rFont val="MS P ゴシック"/>
            <family val="3"/>
            <charset val="128"/>
          </rPr>
          <t>を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12"/>
            <rFont val="MS P ゴシック"/>
            <family val="3"/>
            <charset val="128"/>
          </rPr>
          <t>して下さい</t>
        </r>
      </text>
    </comment>
    <comment ref="H41" authorId="1" shapeId="0" xr:uid="{E60E8508-9AE0-4677-B33C-CC8B63761516}">
      <text>
        <r>
          <rPr>
            <b/>
            <sz val="12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2"/>
            <color indexed="10"/>
            <rFont val="ＭＳ ゴシック"/>
            <family val="3"/>
            <charset val="128"/>
          </rPr>
          <t>　
  大谷</t>
        </r>
        <r>
          <rPr>
            <b/>
            <sz val="12"/>
            <color indexed="81"/>
            <rFont val="ＭＳ ゴシック"/>
            <family val="3"/>
            <charset val="128"/>
          </rPr>
          <t>　</t>
        </r>
        <r>
          <rPr>
            <b/>
            <sz val="12"/>
            <color indexed="10"/>
            <rFont val="ＭＳ ゴシック"/>
            <family val="3"/>
            <charset val="128"/>
          </rPr>
          <t>　祥平
　佐々木　○○
　○○　　　○</t>
        </r>
        <r>
          <rPr>
            <b/>
            <sz val="12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12"/>
            <color indexed="10"/>
            <rFont val="ＭＳ ゴシック"/>
            <family val="3"/>
            <charset val="128"/>
          </rPr>
          <t xml:space="preserve">   　のように　そろえること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I41" authorId="0" shapeId="0" xr:uid="{47653474-53ED-4FC1-90BF-7BEC63C83B76}">
      <text>
        <r>
          <rPr>
            <b/>
            <sz val="10"/>
            <color indexed="81"/>
            <rFont val="MS P ゴシック"/>
            <family val="3"/>
            <charset val="128"/>
          </rPr>
          <t>選択入力して下さい</t>
        </r>
        <r>
          <rPr>
            <b/>
            <sz val="10"/>
            <color indexed="10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41" authorId="1" shapeId="0" xr:uid="{F0F4D639-4DD9-42D4-816D-11B78F15264D}">
      <text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1"/>
            <rFont val="ＭＳ ゴシック"/>
            <family val="3"/>
            <charset val="128"/>
          </rPr>
          <t>で入力し</t>
        </r>
        <r>
          <rPr>
            <b/>
            <sz val="10"/>
            <color indexed="10"/>
            <rFont val="ＭＳ ゴシック"/>
            <family val="3"/>
            <charset val="128"/>
          </rPr>
          <t>，姓</t>
        </r>
        <r>
          <rPr>
            <b/>
            <sz val="10"/>
            <color indexed="81"/>
            <rFont val="ＭＳ ゴシック"/>
            <family val="3"/>
            <charset val="128"/>
          </rPr>
          <t>と</t>
        </r>
        <r>
          <rPr>
            <b/>
            <sz val="10"/>
            <color indexed="10"/>
            <rFont val="ＭＳ ゴシック"/>
            <family val="3"/>
            <charset val="128"/>
          </rPr>
          <t>名</t>
        </r>
        <r>
          <rPr>
            <b/>
            <sz val="10"/>
            <color indexed="81"/>
            <rFont val="ＭＳ ゴシック"/>
            <family val="3"/>
            <charset val="128"/>
          </rPr>
          <t xml:space="preserve">は
</t>
        </r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"/>
            <rFont val="ＭＳ ゴシック"/>
            <family val="3"/>
            <charset val="128"/>
          </rPr>
          <t>空ける　</t>
        </r>
        <r>
          <rPr>
            <b/>
            <sz val="10"/>
            <color indexed="10"/>
            <rFont val="ＭＳ ゴシック"/>
            <family val="3"/>
            <charset val="128"/>
          </rPr>
          <t>ｵｵﾀﾆ ｼｮｳﾍｲ
　</t>
        </r>
        <r>
          <rPr>
            <sz val="12"/>
            <color indexed="10"/>
            <rFont val="ＭＳ ゴシック"/>
            <family val="3"/>
            <charset val="128"/>
          </rPr>
          <t xml:space="preserve">
　　</t>
        </r>
      </text>
    </comment>
    <comment ref="K41" authorId="1" shapeId="0" xr:uid="{E0CCA232-1786-4E35-999D-3938FD28CB68}">
      <text>
        <r>
          <rPr>
            <b/>
            <sz val="11"/>
            <color indexed="39"/>
            <rFont val="ＭＳ Ｐゴシック"/>
            <family val="3"/>
            <charset val="128"/>
          </rPr>
          <t xml:space="preserve">
選択</t>
        </r>
        <r>
          <rPr>
            <b/>
            <sz val="11"/>
            <color indexed="10"/>
            <rFont val="ＭＳ Ｐゴシック"/>
            <family val="3"/>
            <charset val="128"/>
          </rPr>
          <t xml:space="preserve">入力してください
</t>
        </r>
        <r>
          <rPr>
            <sz val="12"/>
            <color indexed="10"/>
            <rFont val="ＭＳ Ｐゴシック"/>
            <family val="3"/>
            <charset val="128"/>
          </rPr>
          <t>　</t>
        </r>
        <r>
          <rPr>
            <b/>
            <sz val="11"/>
            <color indexed="10"/>
            <rFont val="ＭＳ Ｐゴシック"/>
            <family val="3"/>
            <charset val="128"/>
          </rPr>
          <t>注：　所属チーム名がない場合
　　　　</t>
        </r>
        <r>
          <rPr>
            <b/>
            <sz val="11"/>
            <color indexed="39"/>
            <rFont val="ＭＳ Ｐゴシック"/>
            <family val="3"/>
            <charset val="128"/>
          </rPr>
          <t>なし</t>
        </r>
        <r>
          <rPr>
            <b/>
            <sz val="11"/>
            <color indexed="10"/>
            <rFont val="ＭＳ Ｐゴシック"/>
            <family val="3"/>
            <charset val="128"/>
          </rPr>
          <t>を</t>
        </r>
        <r>
          <rPr>
            <b/>
            <sz val="11"/>
            <color indexed="39"/>
            <rFont val="ＭＳ Ｐゴシック"/>
            <family val="3"/>
            <charset val="128"/>
          </rPr>
          <t>選択</t>
        </r>
        <r>
          <rPr>
            <b/>
            <sz val="11"/>
            <color indexed="10"/>
            <rFont val="ＭＳ Ｐゴシック"/>
            <family val="3"/>
            <charset val="128"/>
          </rPr>
          <t>してください</t>
        </r>
      </text>
    </comment>
    <comment ref="L41" authorId="0" shapeId="0" xr:uid="{0E16928A-67DA-41CB-9E08-6969949C8BBB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41" authorId="0" shapeId="0" xr:uid="{10C7260E-525C-4F72-9A1B-DF05A3800EE0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41" authorId="1" shapeId="0" xr:uid="{E0E95432-84CA-45A4-B8DB-6A04B6D8105D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  </t>
        </r>
        <r>
          <rPr>
            <b/>
            <sz val="14"/>
            <color indexed="10"/>
            <rFont val="ＭＳ Ｐゴシック"/>
            <family val="3"/>
            <charset val="128"/>
          </rPr>
          <t>11</t>
        </r>
        <r>
          <rPr>
            <b/>
            <sz val="16"/>
            <color indexed="10"/>
            <rFont val="ＭＳ Ｐゴシック"/>
            <family val="3"/>
            <charset val="128"/>
          </rPr>
          <t>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0001145
　 　9分36秒78→0093678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10"/>
            <rFont val="ＭＳ Ｐゴシック"/>
            <family val="3"/>
            <charset val="128"/>
          </rPr>
          <t>15分05秒45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　</t>
        </r>
        <r>
          <rPr>
            <b/>
            <sz val="16"/>
            <color indexed="10"/>
            <rFont val="ＭＳ Ｐゴシック"/>
            <family val="3"/>
            <charset val="128"/>
          </rPr>
          <t>1ｍ85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　   　</t>
        </r>
        <r>
          <rPr>
            <b/>
            <sz val="16"/>
            <color indexed="10"/>
            <rFont val="ＭＳ Ｐゴシック"/>
            <family val="3"/>
            <charset val="128"/>
          </rPr>
          <t>45ｍ68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O41" authorId="0" shapeId="0" xr:uid="{42E67F31-4269-48D8-ABB4-5C134FBA3290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1" authorId="0" shapeId="0" xr:uid="{9E492229-7C54-481D-87E4-2BA1AF0795C5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41" authorId="1" shapeId="0" xr:uid="{075ED4CF-9858-4D28-8AEF-52995546752E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  </t>
        </r>
        <r>
          <rPr>
            <b/>
            <sz val="14"/>
            <color indexed="10"/>
            <rFont val="ＭＳ Ｐゴシック"/>
            <family val="3"/>
            <charset val="128"/>
          </rPr>
          <t>11</t>
        </r>
        <r>
          <rPr>
            <b/>
            <sz val="16"/>
            <color indexed="10"/>
            <rFont val="ＭＳ Ｐゴシック"/>
            <family val="3"/>
            <charset val="128"/>
          </rPr>
          <t>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0001145
　 　9分36秒78→0093678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10"/>
            <rFont val="ＭＳ Ｐゴシック"/>
            <family val="3"/>
            <charset val="128"/>
          </rPr>
          <t>15分05秒45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　</t>
        </r>
        <r>
          <rPr>
            <b/>
            <sz val="16"/>
            <color indexed="10"/>
            <rFont val="ＭＳ Ｐゴシック"/>
            <family val="3"/>
            <charset val="128"/>
          </rPr>
          <t>1ｍ85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　   　</t>
        </r>
        <r>
          <rPr>
            <b/>
            <sz val="16"/>
            <color indexed="10"/>
            <rFont val="ＭＳ Ｐゴシック"/>
            <family val="3"/>
            <charset val="128"/>
          </rPr>
          <t>45ｍ68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R41" authorId="0" shapeId="0" xr:uid="{ED8C0894-5E07-4111-BD7A-661FA7D62515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41" authorId="0" shapeId="0" xr:uid="{1B8C8EFC-2210-4AC1-8ABE-FA8FEB8174EC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41" authorId="1" shapeId="0" xr:uid="{490EDDA0-BD87-4C96-9267-A47CF99AED6A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  </t>
        </r>
        <r>
          <rPr>
            <b/>
            <sz val="14"/>
            <color indexed="10"/>
            <rFont val="ＭＳ Ｐゴシック"/>
            <family val="3"/>
            <charset val="128"/>
          </rPr>
          <t>11</t>
        </r>
        <r>
          <rPr>
            <b/>
            <sz val="16"/>
            <color indexed="10"/>
            <rFont val="ＭＳ Ｐゴシック"/>
            <family val="3"/>
            <charset val="128"/>
          </rPr>
          <t>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0001145
　 　9分36秒78→0093678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10"/>
            <rFont val="ＭＳ Ｐゴシック"/>
            <family val="3"/>
            <charset val="128"/>
          </rPr>
          <t>15分05秒45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　</t>
        </r>
        <r>
          <rPr>
            <b/>
            <sz val="16"/>
            <color indexed="10"/>
            <rFont val="ＭＳ Ｐゴシック"/>
            <family val="3"/>
            <charset val="128"/>
          </rPr>
          <t>1ｍ85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　   　</t>
        </r>
        <r>
          <rPr>
            <b/>
            <sz val="16"/>
            <color indexed="10"/>
            <rFont val="ＭＳ Ｐゴシック"/>
            <family val="3"/>
            <charset val="128"/>
          </rPr>
          <t>45ｍ68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B43" authorId="0" shapeId="0" xr:uid="{7AB115BF-D2CE-4B02-B974-30E1534393E0}">
      <text>
        <r>
          <rPr>
            <b/>
            <sz val="14"/>
            <color indexed="10"/>
            <rFont val="MS P ゴシック"/>
            <family val="3"/>
            <charset val="128"/>
          </rPr>
          <t>女子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は
</t>
        </r>
        <r>
          <rPr>
            <b/>
            <sz val="12"/>
            <color indexed="10"/>
            <rFont val="MS P ゴシック"/>
            <family val="3"/>
            <charset val="128"/>
          </rPr>
          <t>上方</t>
        </r>
        <r>
          <rPr>
            <b/>
            <sz val="12"/>
            <color indexed="81"/>
            <rFont val="MS P ゴシック"/>
            <family val="3"/>
            <charset val="128"/>
          </rPr>
          <t>にあります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  <author>平野　毅</author>
  </authors>
  <commentList>
    <comment ref="I6" authorId="0" shapeId="0" xr:uid="{4B0D706F-61F4-4886-85C7-68E2D4EA795C}">
      <text>
        <r>
          <rPr>
            <b/>
            <sz val="8"/>
            <color indexed="81"/>
            <rFont val="MS P ゴシック"/>
            <family val="3"/>
            <charset val="128"/>
          </rPr>
          <t>入力する必要ありません</t>
        </r>
      </text>
    </comment>
    <comment ref="U6" authorId="0" shapeId="0" xr:uid="{F2B32BD9-F663-42F3-B2C6-1798E63F2786}">
      <text>
        <r>
          <rPr>
            <b/>
            <sz val="8"/>
            <color indexed="81"/>
            <rFont val="MS P ゴシック"/>
            <family val="3"/>
            <charset val="128"/>
          </rPr>
          <t>入力する必要ありません</t>
        </r>
      </text>
    </comment>
    <comment ref="H10" authorId="1" shapeId="0" xr:uid="{F0B2E907-7912-42EF-9E70-F592FC1CEBAF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43秒67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4367</t>
        </r>
      </text>
    </comment>
    <comment ref="T10" authorId="1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>3分23秒50</t>
        </r>
        <r>
          <rPr>
            <b/>
            <sz val="9"/>
            <color indexed="39"/>
            <rFont val="ＭＳ Ｐゴシック"/>
            <family val="3"/>
            <charset val="128"/>
          </rPr>
          <t>→</t>
        </r>
        <r>
          <rPr>
            <b/>
            <sz val="9"/>
            <color indexed="10"/>
            <rFont val="ＭＳ Ｐゴシック"/>
            <family val="3"/>
            <charset val="128"/>
          </rPr>
          <t>32350</t>
        </r>
      </text>
    </comment>
    <comment ref="C12" authorId="0" shapeId="0" xr:uid="{EE8B073A-B668-4353-B95D-4641BEB55F48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12" authorId="0" shapeId="0" xr:uid="{D0D4C86F-DEED-4A91-A8E4-52A9382D619E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12" authorId="0" shapeId="0" xr:uid="{5A650A4F-C5E1-463E-BE37-83101BD1AA44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12" authorId="0" shapeId="0" xr:uid="{4D0B2869-F7B5-416F-81BB-42AF42C46C09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12" authorId="0" shapeId="0" xr:uid="{B07AE6F9-CEE0-4D98-AAD0-2F7C28A4BEC5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12" authorId="0" shapeId="0" xr:uid="{00B2ACCE-3D70-4B8B-9C3F-894C342A976D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12" authorId="0" shapeId="0" xr:uid="{00000000-0006-0000-0500-00000B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12" authorId="0" shapeId="0" xr:uid="{F04BC199-6C3C-43F8-9E7F-39F436C8EA5E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12" authorId="0" shapeId="0" xr:uid="{91F2E867-E3F6-47A0-89A3-85625E229B9A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12" authorId="0" shapeId="0" xr:uid="{C751AD46-ECC8-4944-A7F9-7FB0B98CDEBB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S12" authorId="0" shapeId="0" xr:uid="{7A4D0E31-0902-4632-A565-890288741291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T12" authorId="0" shapeId="0" xr:uid="{A9307635-0145-4F63-9EDF-7011D5352A20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12" authorId="0" shapeId="0" xr:uid="{2499009E-6D77-4537-825E-05AD94668AAF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12" authorId="0" shapeId="0" xr:uid="{00000000-0006-0000-0500-000012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20" authorId="1" shapeId="0" xr:uid="{00000000-0006-0000-0500-000013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12"/>
            <color indexed="10"/>
            <rFont val="ＭＳ Ｐゴシック"/>
            <family val="3"/>
            <charset val="128"/>
          </rPr>
          <t>半角４</t>
        </r>
        <r>
          <rPr>
            <b/>
            <sz val="12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12"/>
            <color indexed="10"/>
            <rFont val="ＭＳ Ｐゴシック"/>
            <family val="3"/>
            <charset val="128"/>
          </rPr>
          <t>43秒67</t>
        </r>
        <r>
          <rPr>
            <b/>
            <sz val="12"/>
            <color indexed="39"/>
            <rFont val="ＭＳ Ｐゴシック"/>
            <family val="3"/>
            <charset val="128"/>
          </rPr>
          <t>→</t>
        </r>
        <r>
          <rPr>
            <b/>
            <sz val="12"/>
            <color indexed="10"/>
            <rFont val="ＭＳ Ｐゴシック"/>
            <family val="3"/>
            <charset val="128"/>
          </rPr>
          <t>4367</t>
        </r>
      </text>
    </comment>
    <comment ref="T20" authorId="1" shapeId="0" xr:uid="{00000000-0006-0000-0500-000014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12"/>
            <color indexed="10"/>
            <rFont val="ＭＳ Ｐゴシック"/>
            <family val="3"/>
            <charset val="128"/>
          </rPr>
          <t>半角４</t>
        </r>
        <r>
          <rPr>
            <b/>
            <sz val="12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12"/>
            <color indexed="10"/>
            <rFont val="ＭＳ Ｐゴシック"/>
            <family val="3"/>
            <charset val="128"/>
          </rPr>
          <t>43秒67</t>
        </r>
        <r>
          <rPr>
            <b/>
            <sz val="12"/>
            <color indexed="39"/>
            <rFont val="ＭＳ Ｐゴシック"/>
            <family val="3"/>
            <charset val="128"/>
          </rPr>
          <t>→</t>
        </r>
        <r>
          <rPr>
            <b/>
            <sz val="12"/>
            <color indexed="10"/>
            <rFont val="ＭＳ Ｐゴシック"/>
            <family val="3"/>
            <charset val="128"/>
          </rPr>
          <t>4367</t>
        </r>
      </text>
    </comment>
    <comment ref="C34" authorId="0" shapeId="0" xr:uid="{00000000-0006-0000-0500-000015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34" authorId="0" shapeId="0" xr:uid="{00000000-0006-0000-0500-000016000000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34" authorId="1" shapeId="0" xr:uid="{00000000-0006-0000-0500-000017000000}">
      <text>
        <r>
          <rPr>
            <b/>
            <sz val="10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　
  </t>
        </r>
        <r>
          <rPr>
            <b/>
            <sz val="10"/>
            <color indexed="81"/>
            <rFont val="ＭＳ ゴシック"/>
            <family val="3"/>
            <charset val="128"/>
          </rPr>
          <t>松井　　秀喜
　佐々木　○○
　○○　　　○　　　　　　　　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G34" authorId="1" shapeId="0" xr:uid="{00000000-0006-0000-0500-000018000000}">
      <text>
        <r>
          <rPr>
            <b/>
            <sz val="10"/>
            <color indexed="10"/>
            <rFont val="ＭＳ Ｐゴシック"/>
            <family val="3"/>
            <charset val="128"/>
          </rPr>
          <t>選択入力してください</t>
        </r>
        <r>
          <rPr>
            <sz val="10"/>
            <color indexed="10"/>
            <rFont val="ＭＳ Ｐゴシック"/>
            <family val="3"/>
            <charset val="128"/>
          </rPr>
          <t xml:space="preserve">
</t>
        </r>
      </text>
    </comment>
    <comment ref="H34" authorId="0" shapeId="0" xr:uid="{00000000-0006-0000-0500-000019000000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　
</t>
        </r>
        <r>
          <rPr>
            <b/>
            <sz val="9"/>
            <color indexed="12"/>
            <rFont val="MS P ゴシック"/>
            <family val="3"/>
            <charset val="128"/>
          </rPr>
          <t>入力して下さい</t>
        </r>
      </text>
    </comment>
    <comment ref="I34" authorId="0" shapeId="0" xr:uid="{00000000-0006-0000-0500-00001A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34" authorId="0" shapeId="0" xr:uid="{00000000-0006-0000-0500-00001B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34" authorId="0" shapeId="0" xr:uid="{00000000-0006-0000-0500-00001C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34" authorId="0" shapeId="0" xr:uid="{00000000-0006-0000-0500-00001D000000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34" authorId="1" shapeId="0" xr:uid="{00000000-0006-0000-0500-00001E000000}">
      <text>
        <r>
          <rPr>
            <b/>
            <sz val="10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　
  </t>
        </r>
        <r>
          <rPr>
            <b/>
            <sz val="10"/>
            <color indexed="81"/>
            <rFont val="ＭＳ ゴシック"/>
            <family val="3"/>
            <charset val="128"/>
          </rPr>
          <t>松井　　秀喜
　佐々木　○○
　○○　　　○　　　　　　　　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S34" authorId="1" shapeId="0" xr:uid="{00000000-0006-0000-0500-00001F000000}">
      <text>
        <r>
          <rPr>
            <b/>
            <sz val="10"/>
            <color indexed="10"/>
            <rFont val="ＭＳ Ｐゴシック"/>
            <family val="3"/>
            <charset val="128"/>
          </rPr>
          <t>選択入力してください</t>
        </r>
        <r>
          <rPr>
            <sz val="10"/>
            <color indexed="10"/>
            <rFont val="ＭＳ Ｐゴシック"/>
            <family val="3"/>
            <charset val="128"/>
          </rPr>
          <t xml:space="preserve">
</t>
        </r>
      </text>
    </comment>
    <comment ref="T34" authorId="0" shapeId="0" xr:uid="{00000000-0006-0000-0500-000020000000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を入力して下さい</t>
        </r>
      </text>
    </comment>
    <comment ref="U34" authorId="0" shapeId="0" xr:uid="{00000000-0006-0000-0500-000021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34" authorId="0" shapeId="0" xr:uid="{00000000-0006-0000-0500-000022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42" authorId="1" shapeId="0" xr:uid="{339C019B-34EF-4F16-9D29-067A5426210F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43秒67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4367</t>
        </r>
      </text>
    </comment>
    <comment ref="T42" authorId="1" shapeId="0" xr:uid="{7040EAD9-D184-4B46-A22E-8308530916F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>3分23秒50</t>
        </r>
        <r>
          <rPr>
            <b/>
            <sz val="9"/>
            <color indexed="39"/>
            <rFont val="ＭＳ Ｐゴシック"/>
            <family val="3"/>
            <charset val="128"/>
          </rPr>
          <t>→</t>
        </r>
        <r>
          <rPr>
            <b/>
            <sz val="9"/>
            <color indexed="10"/>
            <rFont val="ＭＳ Ｐゴシック"/>
            <family val="3"/>
            <charset val="128"/>
          </rPr>
          <t>32350</t>
        </r>
      </text>
    </comment>
    <comment ref="C45" authorId="0" shapeId="0" xr:uid="{7806BCE2-C06D-4C01-B111-03722CCD850D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45" authorId="0" shapeId="0" xr:uid="{D20408B5-040D-4762-A67A-BDB49CEE5A84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45" authorId="1" shapeId="0" xr:uid="{411A564B-2C79-44F9-844E-DCCE54F4056A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祥平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G45" authorId="0" shapeId="0" xr:uid="{76625FC4-833D-483F-9818-434D9DAA5790}">
      <text>
        <r>
          <rPr>
            <sz val="8"/>
            <color indexed="81"/>
            <rFont val="MS P ゴシック"/>
            <family val="3"/>
            <charset val="128"/>
          </rPr>
          <t>選択入力です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H45" authorId="0" shapeId="0" xr:uid="{DCB9A619-C332-41F3-A6C9-C452702CBDA7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45" authorId="0" shapeId="0" xr:uid="{ADC956BD-8C75-4BD9-847C-1D91E19251A7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45" authorId="0" shapeId="0" xr:uid="{00000000-0006-0000-0500-00002B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45" authorId="0" shapeId="0" xr:uid="{4A8A7079-AA3A-42F8-B5F4-ECBE6A661C07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45" authorId="0" shapeId="0" xr:uid="{61080272-F801-43C8-AD5C-F93BB1CB9875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45" authorId="1" shapeId="0" xr:uid="{0DAD58A8-2411-4CA3-AFE8-46C341FD0F96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祥平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S45" authorId="0" shapeId="0" xr:uid="{11F93F23-9A77-40DE-8971-6BB0BC4A3F02}">
      <text>
        <r>
          <rPr>
            <sz val="8"/>
            <color indexed="81"/>
            <rFont val="MS P ゴシック"/>
            <family val="3"/>
            <charset val="128"/>
          </rPr>
          <t>選択入力です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T45" authorId="0" shapeId="0" xr:uid="{1CADD373-9CAC-4ACA-B026-D1EC71B0D50D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45" authorId="0" shapeId="0" xr:uid="{A2B5C778-9CF7-4544-AB00-C6019602D9FE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 xr:uid="{00000000-0006-0000-0500-000032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  <author>平野　毅</author>
  </authors>
  <commentList>
    <comment ref="I6" authorId="0" shapeId="0" xr:uid="{66C9542F-8D44-4D56-B00A-03693B928CCC}">
      <text>
        <r>
          <rPr>
            <b/>
            <sz val="8"/>
            <color indexed="81"/>
            <rFont val="MS P ゴシック"/>
            <family val="3"/>
            <charset val="128"/>
          </rPr>
          <t>入力する必要ありません</t>
        </r>
      </text>
    </comment>
    <comment ref="U6" authorId="0" shapeId="0" xr:uid="{02C355F8-2C3F-4F57-88E1-80972D4A1B09}">
      <text>
        <r>
          <rPr>
            <b/>
            <sz val="8"/>
            <color indexed="81"/>
            <rFont val="MS P ゴシック"/>
            <family val="3"/>
            <charset val="128"/>
          </rPr>
          <t>入力する必要ありません</t>
        </r>
      </text>
    </comment>
    <comment ref="H10" authorId="1" shapeId="0" xr:uid="{23E0CFDC-1A2B-4861-A2CA-263896A97A2C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43秒67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4367</t>
        </r>
      </text>
    </comment>
    <comment ref="T10" authorId="1" shapeId="0" xr:uid="{6FEE0810-05A9-4D77-8035-A9F0AB81555E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半角5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8"/>
            <color indexed="10"/>
            <rFont val="ＭＳ Ｐゴシック"/>
            <family val="3"/>
            <charset val="128"/>
          </rPr>
          <t>3分59秒50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35950</t>
        </r>
      </text>
    </comment>
    <comment ref="C12" authorId="0" shapeId="0" xr:uid="{F9C1335F-414F-4414-912B-BBF7C04F29B5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12" authorId="0" shapeId="0" xr:uid="{258CAC6B-2C43-4324-A0D4-0B3FA93C236C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12" authorId="0" shapeId="0" xr:uid="{3D1A7867-5DC0-4772-AE91-AE65DF50FEC2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12" authorId="0" shapeId="0" xr:uid="{5209D453-6EBA-48E3-9EDE-3C6B8DCC1C4F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12" authorId="0" shapeId="0" xr:uid="{D7BBCE9F-EC46-4B5B-9372-F2608BB0FC31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12" authorId="0" shapeId="0" xr:uid="{3A985EE4-6863-4247-884E-C706F4A6D777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12" authorId="0" shapeId="0" xr:uid="{D579A1A0-95E3-4310-9942-B7C9DAC02C83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12" authorId="0" shapeId="0" xr:uid="{58A7AC19-CE47-4DD7-943A-B184BB747F0C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12" authorId="0" shapeId="0" xr:uid="{B3385D83-0D65-4CBA-922B-4C5D0EC934AC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12" authorId="0" shapeId="0" xr:uid="{604291BF-F937-4244-98EC-F0649B0C7BF0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S12" authorId="0" shapeId="0" xr:uid="{D5AB7BF4-8346-4BDB-91F8-443352B94606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T12" authorId="0" shapeId="0" xr:uid="{4ADF5FC4-BE75-448E-87C5-6F9F8A114DB0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12" authorId="0" shapeId="0" xr:uid="{7558EF86-8EB2-4210-B25A-F0D19622F6E5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12" authorId="0" shapeId="0" xr:uid="{E382DA45-7E6E-4D76-A33D-DF1FCAABB59F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C34" authorId="0" shapeId="0" xr:uid="{00000000-0006-0000-0600-000013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34" authorId="0" shapeId="0" xr:uid="{00000000-0006-0000-0600-000014000000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34" authorId="1" shapeId="0" xr:uid="{00000000-0006-0000-0600-000015000000}">
      <text>
        <r>
          <rPr>
            <b/>
            <sz val="10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　
  </t>
        </r>
        <r>
          <rPr>
            <b/>
            <sz val="10"/>
            <color indexed="81"/>
            <rFont val="ＭＳ ゴシック"/>
            <family val="3"/>
            <charset val="128"/>
          </rPr>
          <t>松井　　秀喜
　佐々木　○○
　○○　　　○　　　　　　　　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G34" authorId="1" shapeId="0" xr:uid="{00000000-0006-0000-0600-000016000000}">
      <text>
        <r>
          <rPr>
            <b/>
            <sz val="10"/>
            <color indexed="10"/>
            <rFont val="ＭＳ Ｐゴシック"/>
            <family val="3"/>
            <charset val="128"/>
          </rPr>
          <t>選択入力してください</t>
        </r>
        <r>
          <rPr>
            <sz val="10"/>
            <color indexed="10"/>
            <rFont val="ＭＳ Ｐゴシック"/>
            <family val="3"/>
            <charset val="128"/>
          </rPr>
          <t xml:space="preserve">
</t>
        </r>
      </text>
    </comment>
    <comment ref="H34" authorId="0" shapeId="0" xr:uid="{00000000-0006-0000-0600-000017000000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2"/>
            <rFont val="MS P ゴシック"/>
            <family val="3"/>
            <charset val="128"/>
          </rPr>
          <t>入力して下さい</t>
        </r>
      </text>
    </comment>
    <comment ref="I34" authorId="0" shapeId="0" xr:uid="{00000000-0006-0000-0600-000018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34" authorId="0" shapeId="0" xr:uid="{00000000-0006-0000-0600-000019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34" authorId="0" shapeId="0" xr:uid="{00000000-0006-0000-0600-00001A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34" authorId="0" shapeId="0" xr:uid="{00000000-0006-0000-0600-00001B000000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34" authorId="1" shapeId="0" xr:uid="{00000000-0006-0000-0600-00001C000000}">
      <text>
        <r>
          <rPr>
            <b/>
            <sz val="10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　
  </t>
        </r>
        <r>
          <rPr>
            <b/>
            <sz val="10"/>
            <color indexed="81"/>
            <rFont val="ＭＳ ゴシック"/>
            <family val="3"/>
            <charset val="128"/>
          </rPr>
          <t>松井　　秀喜
　佐々木　○○
　○○　　　○　　　　　　　　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S34" authorId="1" shapeId="0" xr:uid="{00000000-0006-0000-0600-00001D000000}">
      <text>
        <r>
          <rPr>
            <b/>
            <sz val="10"/>
            <color indexed="10"/>
            <rFont val="ＭＳ Ｐゴシック"/>
            <family val="3"/>
            <charset val="128"/>
          </rPr>
          <t>選択入力してください</t>
        </r>
        <r>
          <rPr>
            <sz val="10"/>
            <color indexed="10"/>
            <rFont val="ＭＳ Ｐゴシック"/>
            <family val="3"/>
            <charset val="128"/>
          </rPr>
          <t xml:space="preserve">
</t>
        </r>
      </text>
    </comment>
    <comment ref="T34" authorId="0" shapeId="0" xr:uid="{00000000-0006-0000-0600-00001E000000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2"/>
            <rFont val="MS P ゴシック"/>
            <family val="3"/>
            <charset val="128"/>
          </rPr>
          <t>入力して下さい</t>
        </r>
      </text>
    </comment>
    <comment ref="U34" authorId="0" shapeId="0" xr:uid="{00000000-0006-0000-0600-00001F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34" authorId="0" shapeId="0" xr:uid="{00000000-0006-0000-0600-000020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42" authorId="1" shapeId="0" xr:uid="{13D47204-6F68-4826-9C08-6BA758EA3281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43秒67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4367</t>
        </r>
      </text>
    </comment>
    <comment ref="T42" authorId="1" shapeId="0" xr:uid="{B0324767-094D-473B-A63F-650443322AFB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半角5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8"/>
            <color indexed="10"/>
            <rFont val="ＭＳ Ｐゴシック"/>
            <family val="3"/>
            <charset val="128"/>
          </rPr>
          <t>3分59秒50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35950</t>
        </r>
      </text>
    </comment>
    <comment ref="C45" authorId="0" shapeId="0" xr:uid="{048018BB-646F-4DA0-973F-75A80BE97466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45" authorId="0" shapeId="0" xr:uid="{845A1C21-1941-49B9-BF03-677164889C05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45" authorId="1" shapeId="0" xr:uid="{8F7D6D17-C125-4533-84DA-16B62577859D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祥子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G45" authorId="0" shapeId="0" xr:uid="{296B0B57-8C62-4EFE-B7D9-2FDB3CD97D46}">
      <text>
        <r>
          <rPr>
            <sz val="8"/>
            <color indexed="81"/>
            <rFont val="MS P ゴシック"/>
            <family val="3"/>
            <charset val="128"/>
          </rPr>
          <t>選択入力です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H45" authorId="0" shapeId="0" xr:uid="{CEDCA00C-DD2A-49A5-A10B-C7B16A1CFC0F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45" authorId="0" shapeId="0" xr:uid="{A8FB0DB8-065E-47FD-A6CC-42B903B98188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45" authorId="0" shapeId="0" xr:uid="{00000000-0006-0000-0600-000029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45" authorId="0" shapeId="0" xr:uid="{D01204E5-F32D-470F-A55C-59F1DF6259A1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45" authorId="0" shapeId="0" xr:uid="{70430993-A01F-4593-B050-E87B11733087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45" authorId="1" shapeId="0" xr:uid="{0EA72EE1-5948-435B-8A17-C1C86D1888DC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祥子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S45" authorId="0" shapeId="0" xr:uid="{1C98F726-C233-423E-A259-D7781A00F11A}">
      <text>
        <r>
          <rPr>
            <sz val="8"/>
            <color indexed="81"/>
            <rFont val="MS P ゴシック"/>
            <family val="3"/>
            <charset val="128"/>
          </rPr>
          <t>選択入力です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T45" authorId="0" shapeId="0" xr:uid="{8FDC2214-96AC-45C7-832C-FE2A4275A82A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45" authorId="0" shapeId="0" xr:uid="{62BC1B0F-81FE-411B-BB7A-04A1367E3956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 xr:uid="{64CEB7AD-B3CB-470F-BFB1-463DF6A15F24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</authors>
  <commentList>
    <comment ref="D2" authorId="0" shapeId="0" xr:uid="{00000000-0006-0000-0A00-000001000000}">
      <text>
        <r>
          <rPr>
            <b/>
            <sz val="20"/>
            <color indexed="10"/>
            <rFont val="MS P ゴシック"/>
            <family val="3"/>
            <charset val="128"/>
          </rPr>
          <t>入力の必要はありません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　</t>
        </r>
        <r>
          <rPr>
            <sz val="12"/>
            <color indexed="12"/>
            <rFont val="MS P ゴシック"/>
            <family val="3"/>
            <charset val="128"/>
          </rPr>
          <t xml:space="preserve">申し込み入力したデータをもとに反映され
  ていますので確認ください
</t>
        </r>
      </text>
    </comment>
  </commentList>
</comments>
</file>

<file path=xl/sharedStrings.xml><?xml version="1.0" encoding="utf-8"?>
<sst xmlns="http://schemas.openxmlformats.org/spreadsheetml/2006/main" count="17610" uniqueCount="11993">
  <si>
    <t>学 校 名</t>
    <rPh sb="0" eb="1">
      <t>ガク</t>
    </rPh>
    <rPh sb="2" eb="3">
      <t>コウ</t>
    </rPh>
    <rPh sb="4" eb="5">
      <t>メイ</t>
    </rPh>
    <phoneticPr fontId="3"/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</si>
  <si>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</si>
  <si>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</si>
  <si>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</si>
  <si>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</si>
  <si>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</si>
  <si>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</si>
  <si>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</si>
  <si>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</si>
  <si>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</si>
  <si>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</si>
  <si>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DB</t>
    <phoneticPr fontId="1"/>
  </si>
  <si>
    <t>N1</t>
    <phoneticPr fontId="1"/>
  </si>
  <si>
    <t>N2</t>
    <phoneticPr fontId="1"/>
  </si>
  <si>
    <t>SX</t>
    <phoneticPr fontId="1"/>
  </si>
  <si>
    <t>KC</t>
    <phoneticPr fontId="1"/>
  </si>
  <si>
    <t>MC</t>
    <phoneticPr fontId="1"/>
  </si>
  <si>
    <t>ZK</t>
    <phoneticPr fontId="1"/>
  </si>
  <si>
    <t>S1</t>
    <phoneticPr fontId="1"/>
  </si>
  <si>
    <t>S2</t>
    <phoneticPr fontId="1"/>
  </si>
  <si>
    <t>学年</t>
    <rPh sb="0" eb="2">
      <t>ガクネン</t>
    </rPh>
    <phoneticPr fontId="1"/>
  </si>
  <si>
    <t>記録</t>
    <rPh sb="0" eb="2">
      <t>キロク</t>
    </rPh>
    <phoneticPr fontId="1"/>
  </si>
  <si>
    <t>種別</t>
    <rPh sb="0" eb="2">
      <t>シュベツ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</si>
  <si>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</si>
  <si>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</si>
  <si>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ｶﾀｶﾅ氏名</t>
    <rPh sb="4" eb="6">
      <t>シメイ</t>
    </rPh>
    <phoneticPr fontId="1"/>
  </si>
  <si>
    <t>提出用シートのデータをコピーで　　形式を選択して値のみ貼り付けてください</t>
    <rPh sb="0" eb="3">
      <t>テイシュツヨウ</t>
    </rPh>
    <rPh sb="17" eb="19">
      <t>ケイシキ</t>
    </rPh>
    <rPh sb="20" eb="22">
      <t>センタク</t>
    </rPh>
    <rPh sb="24" eb="25">
      <t>アタイ</t>
    </rPh>
    <rPh sb="27" eb="28">
      <t>ハ</t>
    </rPh>
    <rPh sb="29" eb="30">
      <t>ツ</t>
    </rPh>
    <phoneticPr fontId="3"/>
  </si>
  <si>
    <t>ﾅﾝﾊﾞｰｶｰﾄﾞ</t>
    <phoneticPr fontId="3"/>
  </si>
  <si>
    <t>ﾌﾘｶﾞﾅ</t>
    <phoneticPr fontId="3"/>
  </si>
  <si>
    <t>性別</t>
    <rPh sb="0" eb="2">
      <t>セイベツ</t>
    </rPh>
    <phoneticPr fontId="3"/>
  </si>
  <si>
    <t>都道府県</t>
    <rPh sb="0" eb="4">
      <t>トドウフケン</t>
    </rPh>
    <phoneticPr fontId="3"/>
  </si>
  <si>
    <t>学校番号</t>
    <rPh sb="0" eb="2">
      <t>ガッコウ</t>
    </rPh>
    <rPh sb="2" eb="4">
      <t>バンゴウ</t>
    </rPh>
    <phoneticPr fontId="3"/>
  </si>
  <si>
    <t>種目記録コード</t>
    <rPh sb="0" eb="2">
      <t>シュモク</t>
    </rPh>
    <rPh sb="2" eb="4">
      <t>キロク</t>
    </rPh>
    <phoneticPr fontId="3"/>
  </si>
  <si>
    <t>種目１</t>
    <rPh sb="0" eb="2">
      <t>シュモク</t>
    </rPh>
    <phoneticPr fontId="1"/>
  </si>
  <si>
    <t>種目２</t>
    <rPh sb="0" eb="2">
      <t>シュモク</t>
    </rPh>
    <phoneticPr fontId="1"/>
  </si>
  <si>
    <t>Ｓ１</t>
    <phoneticPr fontId="1"/>
  </si>
  <si>
    <t>Ｓ２</t>
    <phoneticPr fontId="1"/>
  </si>
  <si>
    <t>種目３</t>
    <rPh sb="0" eb="2">
      <t>シュモク</t>
    </rPh>
    <phoneticPr fontId="1"/>
  </si>
  <si>
    <t>Ｓ３</t>
    <phoneticPr fontId="1"/>
  </si>
  <si>
    <t>ＭＣ</t>
    <phoneticPr fontId="1"/>
  </si>
  <si>
    <t>S3</t>
    <phoneticPr fontId="1"/>
  </si>
  <si>
    <t>名前</t>
    <rPh sb="0" eb="2">
      <t>ナマエ</t>
    </rPh>
    <phoneticPr fontId="3"/>
  </si>
  <si>
    <t>４００ｍ</t>
    <phoneticPr fontId="4"/>
  </si>
  <si>
    <t>８００ｍ</t>
    <phoneticPr fontId="4"/>
  </si>
  <si>
    <t>学校名</t>
    <rPh sb="0" eb="2">
      <t>ガッコウ</t>
    </rPh>
    <rPh sb="2" eb="3">
      <t>メイ</t>
    </rPh>
    <phoneticPr fontId="1"/>
  </si>
  <si>
    <t>都道府県</t>
    <rPh sb="0" eb="4">
      <t>トドウフケン</t>
    </rPh>
    <phoneticPr fontId="1"/>
  </si>
  <si>
    <t>岩手</t>
    <rPh sb="0" eb="2">
      <t>イワテ</t>
    </rPh>
    <phoneticPr fontId="3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</si>
  <si>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</si>
  <si>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</si>
  <si>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</si>
  <si>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</si>
  <si>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</si>
  <si>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</si>
  <si>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</si>
  <si>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</si>
  <si>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</si>
  <si>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</si>
  <si>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</si>
  <si>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</si>
  <si>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</si>
  <si>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</si>
  <si>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</si>
  <si>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</si>
  <si>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</si>
  <si>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</si>
  <si>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</si>
  <si>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</si>
  <si>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</si>
  <si>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</si>
  <si>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</si>
  <si>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</si>
  <si>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</si>
  <si>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</si>
  <si>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</si>
  <si>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</si>
  <si>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</si>
  <si>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</si>
  <si>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</si>
  <si>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</si>
  <si>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</si>
  <si>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</si>
  <si>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高校</t>
    <rPh sb="0" eb="2">
      <t>コウコウ</t>
    </rPh>
    <phoneticPr fontId="3"/>
  </si>
  <si>
    <t>中学</t>
    <rPh sb="0" eb="2">
      <t>チュウガク</t>
    </rPh>
    <phoneticPr fontId="3"/>
  </si>
  <si>
    <t>共通</t>
    <rPh sb="0" eb="2">
      <t>キョウツウ</t>
    </rPh>
    <phoneticPr fontId="1"/>
  </si>
  <si>
    <t>一関学院</t>
  </si>
  <si>
    <t>八幡平市陸協</t>
  </si>
  <si>
    <t>山田</t>
  </si>
  <si>
    <t>釧路公立大</t>
  </si>
  <si>
    <t>１００ｍ</t>
    <phoneticPr fontId="4"/>
  </si>
  <si>
    <t>002</t>
    <phoneticPr fontId="7"/>
  </si>
  <si>
    <t>岩手陸協</t>
  </si>
  <si>
    <t>磐井中</t>
  </si>
  <si>
    <t>星槎道都大</t>
  </si>
  <si>
    <t>２００ｍ</t>
    <phoneticPr fontId="4"/>
  </si>
  <si>
    <t>003</t>
    <phoneticPr fontId="7"/>
  </si>
  <si>
    <t>岩手自衛隊</t>
  </si>
  <si>
    <t>興田中</t>
  </si>
  <si>
    <t>藤女子大</t>
  </si>
  <si>
    <t>005</t>
    <phoneticPr fontId="7"/>
  </si>
  <si>
    <t>しらゆりﾚﾃﾞｨｰｽ</t>
  </si>
  <si>
    <t>厳美中</t>
  </si>
  <si>
    <t>北海道教育大</t>
  </si>
  <si>
    <t>006</t>
    <phoneticPr fontId="7"/>
  </si>
  <si>
    <t>笹間ｸﾗﾌﾞ</t>
  </si>
  <si>
    <t>大東中</t>
  </si>
  <si>
    <t>青森大</t>
  </si>
  <si>
    <t>１５００ｍ</t>
    <phoneticPr fontId="4"/>
  </si>
  <si>
    <t>008</t>
    <phoneticPr fontId="7"/>
  </si>
  <si>
    <t>一戸</t>
  </si>
  <si>
    <t>胆沢南走会</t>
  </si>
  <si>
    <t>東山中</t>
  </si>
  <si>
    <t>岩手県大</t>
  </si>
  <si>
    <t>３０００ｍ</t>
    <phoneticPr fontId="4"/>
  </si>
  <si>
    <t>010</t>
    <phoneticPr fontId="7"/>
  </si>
  <si>
    <t>岩泉</t>
  </si>
  <si>
    <t>ＴＭＥＪ</t>
  </si>
  <si>
    <t>室根中</t>
  </si>
  <si>
    <t>岩手大</t>
  </si>
  <si>
    <t>５０００ｍ</t>
    <phoneticPr fontId="4"/>
  </si>
  <si>
    <t>011</t>
    <phoneticPr fontId="7"/>
  </si>
  <si>
    <t>岩手</t>
  </si>
  <si>
    <t>一関高専</t>
  </si>
  <si>
    <t>桜町中</t>
  </si>
  <si>
    <t>富士大</t>
  </si>
  <si>
    <t>岩手銀行</t>
  </si>
  <si>
    <t>一戸中</t>
  </si>
  <si>
    <t>盛岡大</t>
  </si>
  <si>
    <t>044</t>
    <phoneticPr fontId="7"/>
  </si>
  <si>
    <t>岩谷堂</t>
  </si>
  <si>
    <t>岩手県庁走友会</t>
  </si>
  <si>
    <t>奥中山中</t>
  </si>
  <si>
    <t>仙台大</t>
  </si>
  <si>
    <t>大船渡</t>
  </si>
  <si>
    <t>ｅＡ東北</t>
  </si>
  <si>
    <t>岩泉中</t>
  </si>
  <si>
    <t>東北学大</t>
  </si>
  <si>
    <t>大船渡東</t>
  </si>
  <si>
    <t>一関AC</t>
  </si>
  <si>
    <t>小本中</t>
  </si>
  <si>
    <t>東北工大</t>
  </si>
  <si>
    <t>053</t>
    <phoneticPr fontId="7"/>
  </si>
  <si>
    <t>金ケ崎</t>
  </si>
  <si>
    <t>盛岡走友会</t>
  </si>
  <si>
    <t>小川中</t>
  </si>
  <si>
    <t>東北大</t>
  </si>
  <si>
    <t>釜石</t>
  </si>
  <si>
    <t>岩手戦車</t>
  </si>
  <si>
    <t>一関一附属中</t>
  </si>
  <si>
    <t>宮城教大</t>
  </si>
  <si>
    <t>５０００ｍＷ</t>
    <phoneticPr fontId="4"/>
  </si>
  <si>
    <t>061</t>
    <phoneticPr fontId="7"/>
  </si>
  <si>
    <t>釜石商工</t>
  </si>
  <si>
    <t>久慈市陸協</t>
  </si>
  <si>
    <t>岩大附属中</t>
  </si>
  <si>
    <t>秋田大</t>
  </si>
  <si>
    <t>４×１００ｍ</t>
    <phoneticPr fontId="4"/>
  </si>
  <si>
    <t>601</t>
    <phoneticPr fontId="7"/>
  </si>
  <si>
    <t>軽米</t>
  </si>
  <si>
    <t>花巻市陸協</t>
  </si>
  <si>
    <t>岩手中</t>
  </si>
  <si>
    <t>米沢女短大</t>
  </si>
  <si>
    <t>４×４００ｍ</t>
    <phoneticPr fontId="4"/>
  </si>
  <si>
    <t>603</t>
    <phoneticPr fontId="7"/>
  </si>
  <si>
    <t>北上翔南</t>
  </si>
  <si>
    <t>大船渡ＡＣ</t>
  </si>
  <si>
    <t>一方井中</t>
  </si>
  <si>
    <t>福島大</t>
  </si>
  <si>
    <t>走高跳</t>
    <phoneticPr fontId="4"/>
  </si>
  <si>
    <t>071</t>
    <phoneticPr fontId="7"/>
  </si>
  <si>
    <t>久慈</t>
  </si>
  <si>
    <t>金ヶ崎町陸協</t>
  </si>
  <si>
    <t>川口中</t>
  </si>
  <si>
    <t>茨城大</t>
  </si>
  <si>
    <t>棒高跳</t>
    <phoneticPr fontId="4"/>
  </si>
  <si>
    <t>072</t>
    <phoneticPr fontId="7"/>
  </si>
  <si>
    <t>久慈東</t>
  </si>
  <si>
    <t>奥州ｱｽﾘｰﾄ</t>
  </si>
  <si>
    <t>沼宮内中</t>
  </si>
  <si>
    <t>筑波大</t>
  </si>
  <si>
    <t>走幅跳</t>
    <phoneticPr fontId="4"/>
  </si>
  <si>
    <t>073</t>
    <phoneticPr fontId="7"/>
  </si>
  <si>
    <t>葛巻</t>
  </si>
  <si>
    <t>盛岡消防女子</t>
  </si>
  <si>
    <t>奥州東水沢中</t>
  </si>
  <si>
    <t>流通経済大</t>
  </si>
  <si>
    <t>三段跳</t>
    <phoneticPr fontId="4"/>
  </si>
  <si>
    <t>074</t>
    <phoneticPr fontId="7"/>
  </si>
  <si>
    <t>黒沢尻北</t>
  </si>
  <si>
    <t>花巻ＡＣ</t>
  </si>
  <si>
    <t>奥州前沢中</t>
  </si>
  <si>
    <t>群馬大</t>
  </si>
  <si>
    <t>盛岡市役所</t>
  </si>
  <si>
    <t>奥州水沢中</t>
  </si>
  <si>
    <t>上武大</t>
  </si>
  <si>
    <t>不来方</t>
  </si>
  <si>
    <t>住田町陸協</t>
  </si>
  <si>
    <t>奥州水沢南中</t>
  </si>
  <si>
    <t>城西大</t>
  </si>
  <si>
    <t>雫石</t>
  </si>
  <si>
    <t>宮古市陸協</t>
  </si>
  <si>
    <t>大船渡越喜来中</t>
  </si>
  <si>
    <t>駿河台大</t>
  </si>
  <si>
    <t>紫波総合</t>
  </si>
  <si>
    <t>白堊ランナーズ</t>
  </si>
  <si>
    <t>大船渡中</t>
  </si>
  <si>
    <t>大東文化大</t>
  </si>
  <si>
    <t>住田</t>
  </si>
  <si>
    <t>森山クラブ</t>
  </si>
  <si>
    <t>大船渡一中</t>
  </si>
  <si>
    <t>東京国際大</t>
  </si>
  <si>
    <t>専修大学北上</t>
  </si>
  <si>
    <t>ｱｲｼﾝ東北</t>
  </si>
  <si>
    <t>金ケ崎中</t>
  </si>
  <si>
    <t>東洋大</t>
  </si>
  <si>
    <t>千厩</t>
  </si>
  <si>
    <t>北上市陸協</t>
  </si>
  <si>
    <t>釜石甲子中</t>
  </si>
  <si>
    <t>平成国際大</t>
  </si>
  <si>
    <t>大東</t>
  </si>
  <si>
    <t>TEAMアテルイ</t>
  </si>
  <si>
    <t>釜石中</t>
  </si>
  <si>
    <t>早稲田大</t>
  </si>
  <si>
    <t>平舘</t>
  </si>
  <si>
    <t>ホームエコノTC</t>
  </si>
  <si>
    <t>軽米中中</t>
  </si>
  <si>
    <t>国際武道大</t>
  </si>
  <si>
    <t>高田</t>
  </si>
  <si>
    <t>チームネクサス</t>
  </si>
  <si>
    <t>北上飯豊中</t>
  </si>
  <si>
    <t>順天堂大</t>
  </si>
  <si>
    <t>種市</t>
  </si>
  <si>
    <t>八幡平市ﾄﾗ協</t>
  </si>
  <si>
    <t>北上上野中</t>
  </si>
  <si>
    <t>千葉大</t>
  </si>
  <si>
    <t>遠野</t>
  </si>
  <si>
    <t>TAKAHIRO RC</t>
  </si>
  <si>
    <t>北上江釣子中</t>
  </si>
  <si>
    <t>亜細亜大</t>
  </si>
  <si>
    <t>遠野緑峰</t>
  </si>
  <si>
    <t>一戸町陸協</t>
  </si>
  <si>
    <t>北上中</t>
  </si>
  <si>
    <t>桜美林大</t>
  </si>
  <si>
    <t>西和賀</t>
  </si>
  <si>
    <t>矢巾町陸協</t>
  </si>
  <si>
    <t>北上東陵中</t>
  </si>
  <si>
    <t>國學院大</t>
  </si>
  <si>
    <t>花北青雲</t>
  </si>
  <si>
    <t>紫波郡陸協</t>
  </si>
  <si>
    <t>北上南中</t>
  </si>
  <si>
    <t>国士舘大</t>
  </si>
  <si>
    <t>花巻北</t>
  </si>
  <si>
    <t>大船渡陸倶</t>
  </si>
  <si>
    <t>北上和賀東中</t>
  </si>
  <si>
    <t>駒澤大</t>
  </si>
  <si>
    <t>盛岡市陸協</t>
  </si>
  <si>
    <t>久慈大川目中</t>
  </si>
  <si>
    <t>拓殖大</t>
  </si>
  <si>
    <t>花巻東</t>
  </si>
  <si>
    <t>軽米町陸協</t>
  </si>
  <si>
    <t>久慈長内中</t>
  </si>
  <si>
    <t>電気通信大</t>
  </si>
  <si>
    <t>花巻南</t>
  </si>
  <si>
    <t>ヨコミチＲＣ</t>
  </si>
  <si>
    <t>久慈中</t>
  </si>
  <si>
    <t>東京学芸大</t>
  </si>
  <si>
    <t>福岡</t>
  </si>
  <si>
    <t>雫石町陸協</t>
  </si>
  <si>
    <t>侍浜中</t>
  </si>
  <si>
    <t>東京女子体育大</t>
  </si>
  <si>
    <t>水沢</t>
  </si>
  <si>
    <t>遠野市陸協</t>
  </si>
  <si>
    <t>久慈夏井中</t>
  </si>
  <si>
    <t>東京大</t>
  </si>
  <si>
    <t>情報中隊</t>
  </si>
  <si>
    <t>久慈三崎中</t>
  </si>
  <si>
    <t>東京農業大</t>
  </si>
  <si>
    <t>盛岡消防本部</t>
  </si>
  <si>
    <t>久慈山形中</t>
  </si>
  <si>
    <t>日本女子体育大</t>
  </si>
  <si>
    <t>下閉伊ｸﾗﾌﾞ</t>
  </si>
  <si>
    <t>葛巻江刈中</t>
  </si>
  <si>
    <t>日本大</t>
  </si>
  <si>
    <t>釜石市陸協</t>
  </si>
  <si>
    <t>葛巻中</t>
  </si>
  <si>
    <t>武蔵野大</t>
  </si>
  <si>
    <t>宮古</t>
  </si>
  <si>
    <t>遠野AC</t>
  </si>
  <si>
    <t>葛巻小屋瀬中</t>
  </si>
  <si>
    <t>慶應義塾大</t>
  </si>
  <si>
    <t>大槌走友会</t>
  </si>
  <si>
    <t>九戸中</t>
  </si>
  <si>
    <t>専修大</t>
  </si>
  <si>
    <t>上野法律</t>
  </si>
  <si>
    <t>雫石中</t>
  </si>
  <si>
    <t>東海大</t>
  </si>
  <si>
    <t>盛岡北</t>
  </si>
  <si>
    <t>北上ＧＡＣ</t>
  </si>
  <si>
    <t>紫波一中</t>
  </si>
  <si>
    <t>日本体育大</t>
  </si>
  <si>
    <t>NOW</t>
  </si>
  <si>
    <t>紫波三中</t>
  </si>
  <si>
    <t>横浜国立大</t>
  </si>
  <si>
    <t>洋野町陸協</t>
  </si>
  <si>
    <t>紫波二中</t>
  </si>
  <si>
    <t>山梨学院大</t>
  </si>
  <si>
    <t>盛岡白百合</t>
  </si>
  <si>
    <t>西和賀町陸協</t>
    <rPh sb="5" eb="6">
      <t>キョウ</t>
    </rPh>
    <phoneticPr fontId="3"/>
  </si>
  <si>
    <t>住田有住中</t>
  </si>
  <si>
    <t>岐阜経済大</t>
  </si>
  <si>
    <t>盛岡市立</t>
  </si>
  <si>
    <t>北上市役所</t>
  </si>
  <si>
    <t>滝沢一本木中</t>
  </si>
  <si>
    <t>中京大</t>
  </si>
  <si>
    <t>杜陵</t>
  </si>
  <si>
    <t>滝沢二中</t>
  </si>
  <si>
    <t>名城大</t>
  </si>
  <si>
    <t>盛岡誠桜</t>
  </si>
  <si>
    <t>奥州市陸協</t>
  </si>
  <si>
    <t>滝沢中</t>
  </si>
  <si>
    <t>関西外国語大</t>
  </si>
  <si>
    <t>一関市陸協</t>
  </si>
  <si>
    <t>滝沢南中</t>
  </si>
  <si>
    <t>岩手医科大学</t>
  </si>
  <si>
    <t>滝沢市陸恊</t>
  </si>
  <si>
    <t>滝沢柳沢中</t>
  </si>
  <si>
    <t>岩手マスターズ</t>
  </si>
  <si>
    <t>田野畑中</t>
  </si>
  <si>
    <t>紫波町陸協</t>
  </si>
  <si>
    <t>遠野中</t>
  </si>
  <si>
    <t>遠野西中</t>
  </si>
  <si>
    <t>盛岡中央</t>
  </si>
  <si>
    <t>遠野東中</t>
  </si>
  <si>
    <t>西和賀沢内中</t>
  </si>
  <si>
    <t>二戸金田一中</t>
  </si>
  <si>
    <t>盛岡南</t>
  </si>
  <si>
    <t>御返地中</t>
  </si>
  <si>
    <t>二戸浄法寺中</t>
  </si>
  <si>
    <t>二戸福岡中</t>
  </si>
  <si>
    <t>野田中中</t>
  </si>
  <si>
    <t>八幡平安代中</t>
  </si>
  <si>
    <t>八幡平西根一中</t>
  </si>
  <si>
    <t>八幡平西根中</t>
  </si>
  <si>
    <t>八幡平松尾中</t>
  </si>
  <si>
    <t>花巻石鳥谷中</t>
  </si>
  <si>
    <t>花巻大迫中</t>
  </si>
  <si>
    <t>花巻西南中</t>
  </si>
  <si>
    <t>花巻東和中</t>
  </si>
  <si>
    <t>花巻南城中</t>
  </si>
  <si>
    <t>花巻北中</t>
  </si>
  <si>
    <t>花巻中</t>
  </si>
  <si>
    <t>花巻宮野目中</t>
  </si>
  <si>
    <t>花巻矢沢中</t>
  </si>
  <si>
    <t>花巻湯口中</t>
  </si>
  <si>
    <t>花巻湯本中</t>
  </si>
  <si>
    <t>平泉中</t>
  </si>
  <si>
    <t>洋野大野中</t>
  </si>
  <si>
    <t>洋野宿戸中</t>
  </si>
  <si>
    <t>洋野種市中</t>
  </si>
  <si>
    <t>普代中中</t>
  </si>
  <si>
    <t>宮古河南中</t>
  </si>
  <si>
    <t>宮古川井中</t>
  </si>
  <si>
    <t>宮古崎山中</t>
  </si>
  <si>
    <t>宮古一中</t>
  </si>
  <si>
    <t>宮古二中</t>
  </si>
  <si>
    <t>宮古田老一中</t>
  </si>
  <si>
    <t>宮古津軽石中</t>
  </si>
  <si>
    <t>宮古新里中</t>
  </si>
  <si>
    <t>宮古花輪中</t>
  </si>
  <si>
    <t>宮古西中</t>
  </si>
  <si>
    <t>盛岡飯岡中</t>
  </si>
  <si>
    <t>上田中</t>
  </si>
  <si>
    <t>盛岡大宮中</t>
  </si>
  <si>
    <t>学年</t>
    <rPh sb="0" eb="2">
      <t>ガクネン</t>
    </rPh>
    <phoneticPr fontId="1"/>
  </si>
  <si>
    <t>ナンバー</t>
    <phoneticPr fontId="1"/>
  </si>
  <si>
    <t>1</t>
  </si>
  <si>
    <t>1</t>
    <phoneticPr fontId="3"/>
  </si>
  <si>
    <t>2</t>
    <phoneticPr fontId="3"/>
  </si>
  <si>
    <t>3</t>
    <phoneticPr fontId="3"/>
  </si>
  <si>
    <t>4</t>
    <phoneticPr fontId="3"/>
  </si>
  <si>
    <t>M1</t>
    <phoneticPr fontId="3"/>
  </si>
  <si>
    <t>M2</t>
    <phoneticPr fontId="3"/>
  </si>
  <si>
    <t>記録</t>
    <rPh sb="0" eb="2">
      <t>キロク</t>
    </rPh>
    <phoneticPr fontId="1"/>
  </si>
  <si>
    <t>一般・大学</t>
    <rPh sb="0" eb="2">
      <t>イッパン</t>
    </rPh>
    <rPh sb="3" eb="5">
      <t>ダイガク</t>
    </rPh>
    <phoneticPr fontId="3"/>
  </si>
  <si>
    <t>コード</t>
    <phoneticPr fontId="3"/>
  </si>
  <si>
    <t>岩手</t>
    <rPh sb="0" eb="2">
      <t>イワテ</t>
    </rPh>
    <phoneticPr fontId="3"/>
  </si>
  <si>
    <t>小学校</t>
    <rPh sb="0" eb="3">
      <t>ショウガッコウ</t>
    </rPh>
    <phoneticPr fontId="3"/>
  </si>
  <si>
    <t>鈴木　　美咲</t>
  </si>
  <si>
    <t>ｵﾘｲ ﾘｮｳ</t>
  </si>
  <si>
    <t>ﾀｶﾊｼ ｺｳｾｲ</t>
  </si>
  <si>
    <t>ﾀｶﾊｼ ﾀﾞｲﾁ</t>
  </si>
  <si>
    <t>ｽｽﾞｷ ﾐｻｷ</t>
  </si>
  <si>
    <t>ｻｲﾄｳ ﾊﾙﾅ</t>
  </si>
  <si>
    <t>ﾖｼﾀﾞ ﾓﾓｺ</t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</si>
  <si>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</si>
  <si>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</si>
  <si>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</si>
  <si>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</si>
  <si>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</si>
  <si>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</si>
  <si>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</si>
  <si>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</si>
  <si>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</si>
  <si>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</si>
  <si>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</si>
  <si>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尾樽部　里奈</t>
  </si>
  <si>
    <t>北　　有希子</t>
  </si>
  <si>
    <t>佐藤　　　優</t>
  </si>
  <si>
    <t>山本　　紗佳</t>
  </si>
  <si>
    <t>合川　　ハコ</t>
  </si>
  <si>
    <t>峠　　　楓音</t>
  </si>
  <si>
    <t>及川　　朝賀</t>
  </si>
  <si>
    <t>阿邉　いつき</t>
  </si>
  <si>
    <t>佐々木　　舞</t>
  </si>
  <si>
    <t>菊池　　七霞</t>
  </si>
  <si>
    <t>佐々木　遥菜</t>
  </si>
  <si>
    <t>野地　　秋音</t>
  </si>
  <si>
    <t>菊地　　愛梨</t>
  </si>
  <si>
    <t>佐々木日花里</t>
  </si>
  <si>
    <t>三浦　智奈美</t>
  </si>
  <si>
    <t>柏原　　夏実</t>
  </si>
  <si>
    <t>及川　　奈々</t>
  </si>
  <si>
    <t>佐藤　　日奈</t>
  </si>
  <si>
    <t>多田　千紗都</t>
  </si>
  <si>
    <t>三浦　　茉友</t>
  </si>
  <si>
    <t>太野　　有紗</t>
  </si>
  <si>
    <t>山影　佳成子</t>
  </si>
  <si>
    <t>渡部　　希沙</t>
  </si>
  <si>
    <t>小山　　愛結</t>
  </si>
  <si>
    <t>岩渕　　　悠</t>
  </si>
  <si>
    <t>畠山　　　遥</t>
  </si>
  <si>
    <t>菅原　　佳奈</t>
  </si>
  <si>
    <t>佐藤　　優心</t>
  </si>
  <si>
    <t>野田　くるみ</t>
  </si>
  <si>
    <t>菊地　　風花</t>
  </si>
  <si>
    <t>佐藤　　　愛</t>
  </si>
  <si>
    <t>千葉　　愛華</t>
  </si>
  <si>
    <t>佐藤　真由子</t>
  </si>
  <si>
    <t>藤野　　夏帆</t>
  </si>
  <si>
    <t>中嶋　　　梢</t>
  </si>
  <si>
    <t>菅野　　真奈</t>
  </si>
  <si>
    <t>戸刺　菜々花</t>
  </si>
  <si>
    <t>星　　ひなの</t>
  </si>
  <si>
    <t>山根　　桃佳</t>
  </si>
  <si>
    <t>坂本　　美優</t>
  </si>
  <si>
    <t>内澤　　莉子</t>
  </si>
  <si>
    <t>上山　　礼香</t>
  </si>
  <si>
    <t>久保　　美乃</t>
  </si>
  <si>
    <t>山根　　未鈴</t>
  </si>
  <si>
    <t>熊谷　　奈保</t>
  </si>
  <si>
    <t>駒ヶ嶺　光瑠</t>
  </si>
  <si>
    <t>金子　　遥果</t>
  </si>
  <si>
    <t>大山　　里花</t>
  </si>
  <si>
    <t>津田　　奈朋</t>
  </si>
  <si>
    <t>八重樫　叶子</t>
  </si>
  <si>
    <t>酒井　　小麦</t>
  </si>
  <si>
    <t>田屋　　萌夏</t>
  </si>
  <si>
    <t>樋口　　由衣</t>
  </si>
  <si>
    <t>鷹木　　未結</t>
  </si>
  <si>
    <t>及川　　明音</t>
  </si>
  <si>
    <t>熊谷　　咲愛</t>
  </si>
  <si>
    <t>藤代　　彩佳</t>
  </si>
  <si>
    <t>熊谷　　桃華</t>
  </si>
  <si>
    <t>及川　　　桜</t>
  </si>
  <si>
    <t>千葉　　南美</t>
  </si>
  <si>
    <t>白椛　みずき</t>
  </si>
  <si>
    <t>小原　ゆうゆ</t>
  </si>
  <si>
    <t>滝沢　　花月</t>
  </si>
  <si>
    <t>佐藤　　央都</t>
  </si>
  <si>
    <t>川村　美優菜</t>
  </si>
  <si>
    <t>前田　　桃華</t>
  </si>
  <si>
    <t>栃内　　清花</t>
  </si>
  <si>
    <t>井上　　詩野</t>
  </si>
  <si>
    <t>土樋　奏乃子</t>
  </si>
  <si>
    <t>藤原　　朱里</t>
  </si>
  <si>
    <t>内藤　　若菜</t>
  </si>
  <si>
    <t>小野　紗恵花</t>
  </si>
  <si>
    <t>小松　　沙菜</t>
  </si>
  <si>
    <t>佐々木　未夢</t>
  </si>
  <si>
    <t>髙橋　　祐佳</t>
  </si>
  <si>
    <t>中田　　美里</t>
  </si>
  <si>
    <t>伊東　　和奏</t>
  </si>
  <si>
    <t>渡部　沙和子</t>
  </si>
  <si>
    <t>佐藤　萌々花</t>
  </si>
  <si>
    <t>佐藤　　　泉</t>
  </si>
  <si>
    <t>工藤　　　涼</t>
  </si>
  <si>
    <t>藏　　ひかり</t>
  </si>
  <si>
    <t>狐﨑　　亜実</t>
  </si>
  <si>
    <t>竹内　　彩乃</t>
  </si>
  <si>
    <t>藤田　　莉奈</t>
  </si>
  <si>
    <t>髙橋　菜々子</t>
  </si>
  <si>
    <t>田口　　奎乃</t>
  </si>
  <si>
    <t>福田　　栄里</t>
  </si>
  <si>
    <t>用　　　呼々</t>
  </si>
  <si>
    <t>藤原　　麻衣</t>
  </si>
  <si>
    <t>五内川　志歩</t>
  </si>
  <si>
    <t>菊池　優那</t>
  </si>
  <si>
    <t>小原　　蘭夢</t>
  </si>
  <si>
    <t>山形　　美聡</t>
  </si>
  <si>
    <t>澤口　　由記</t>
  </si>
  <si>
    <t>小野寺　花音</t>
  </si>
  <si>
    <t>佐藤　　茉衣</t>
  </si>
  <si>
    <t>小野寺　新菜</t>
  </si>
  <si>
    <t>小野寺　杏華</t>
  </si>
  <si>
    <t>菅原　　里菜</t>
  </si>
  <si>
    <t>佐々木　南緒</t>
  </si>
  <si>
    <t>石澤　　美空</t>
  </si>
  <si>
    <t>鎌田　　伊織</t>
  </si>
  <si>
    <t>千葉　　有紗</t>
  </si>
  <si>
    <t>関　　　柚月</t>
  </si>
  <si>
    <t>渡邉　　玲花</t>
  </si>
  <si>
    <t>高橋　　りん</t>
  </si>
  <si>
    <t>菊池　　美乃</t>
  </si>
  <si>
    <t>岩渕　　美優</t>
  </si>
  <si>
    <t>遠藤　　沙華</t>
  </si>
  <si>
    <t>渡邊　　悠菜</t>
  </si>
  <si>
    <t>鈴木　　華奈</t>
  </si>
  <si>
    <t>佐々木　　慧</t>
  </si>
  <si>
    <t>佐藤　　聖奈</t>
  </si>
  <si>
    <t>藤澤　　楓華</t>
  </si>
  <si>
    <t>民部田　若葉</t>
  </si>
  <si>
    <t>吉田　ひより</t>
  </si>
  <si>
    <t>髙橋　　知里</t>
  </si>
  <si>
    <t>只野　　新菜</t>
  </si>
  <si>
    <t>齋藤　　祐美</t>
  </si>
  <si>
    <t>簗場　　ゆい</t>
  </si>
  <si>
    <t>廣田　　有香</t>
  </si>
  <si>
    <t>野村　　美海</t>
  </si>
  <si>
    <t>藤原　夢莉亜</t>
  </si>
  <si>
    <t>市橋　二千翔</t>
  </si>
  <si>
    <t>大鷲　いくみ</t>
  </si>
  <si>
    <t>南　　　百華</t>
  </si>
  <si>
    <t>高橋　　里沙</t>
  </si>
  <si>
    <t>葛巻　　唯華</t>
  </si>
  <si>
    <t>五日市雅侑子</t>
  </si>
  <si>
    <t>村上　　萌衣</t>
  </si>
  <si>
    <t>川原　　侑莉</t>
  </si>
  <si>
    <t>小林　　利桜</t>
  </si>
  <si>
    <t>澤口　佳奈子</t>
  </si>
  <si>
    <t>藤倉　明日香</t>
  </si>
  <si>
    <t>安倍　　菜穂</t>
  </si>
  <si>
    <t>後藤　　凜翔</t>
  </si>
  <si>
    <t>﨑山　　優美</t>
  </si>
  <si>
    <t>飯倉　　果朋</t>
  </si>
  <si>
    <t>須知　みさと</t>
  </si>
  <si>
    <t>千田　　彩果</t>
  </si>
  <si>
    <t>井上　米里日</t>
  </si>
  <si>
    <t>仲道　　百花</t>
  </si>
  <si>
    <t>上正路こがね</t>
  </si>
  <si>
    <t>桜庭　　美鈴</t>
  </si>
  <si>
    <t>副島　　玲美</t>
  </si>
  <si>
    <t>松葉　　みゆ</t>
  </si>
  <si>
    <t>金澤　　采桜</t>
  </si>
  <si>
    <t>阿部　　風薫</t>
  </si>
  <si>
    <t>岩渕　　有純</t>
  </si>
  <si>
    <t>大津　　果穂</t>
  </si>
  <si>
    <t>小松　　未夢</t>
  </si>
  <si>
    <t>朝倉　　楓華</t>
  </si>
  <si>
    <t>高橋　　香凜</t>
  </si>
  <si>
    <t>千田　　彩香</t>
  </si>
  <si>
    <t>福田　　淑玲</t>
  </si>
  <si>
    <t>畠山　　　萌</t>
  </si>
  <si>
    <t>鈴木　　理子</t>
  </si>
  <si>
    <t>阿部　　朔太</t>
  </si>
  <si>
    <t>芳賀　　悠矢</t>
  </si>
  <si>
    <t>菅原　　颯大</t>
  </si>
  <si>
    <t>平坂　　誠至</t>
  </si>
  <si>
    <t>鹿内　　　葵</t>
  </si>
  <si>
    <t>田河原　篤史</t>
  </si>
  <si>
    <t>チーム名称</t>
    <rPh sb="3" eb="5">
      <t>メイショウ</t>
    </rPh>
    <phoneticPr fontId="3"/>
  </si>
  <si>
    <t>川又　ミドリ</t>
  </si>
  <si>
    <t>ｶﾜﾏﾀ ﾐﾄﾞﾘ</t>
  </si>
  <si>
    <t>藤村　　尚志</t>
  </si>
  <si>
    <t>ﾌｼﾞﾑﾗ ﾀｶｼ</t>
  </si>
  <si>
    <t>佐々木麻伊子</t>
  </si>
  <si>
    <t>ｻｻｷ ﾏｲｺ</t>
  </si>
  <si>
    <t>遠藤　　一正</t>
  </si>
  <si>
    <t>ｴﾝﾄﾞｳ ｶｽﾞﾏｻ</t>
  </si>
  <si>
    <t>高橋　　洋子</t>
  </si>
  <si>
    <t>ﾀｶﾊｼ ﾖｳｺ</t>
  </si>
  <si>
    <t>遠藤　　光志</t>
  </si>
  <si>
    <t>ｴﾝﾄﾞｳ ﾐﾂｼ</t>
  </si>
  <si>
    <t>山本　　恵里</t>
  </si>
  <si>
    <t>ﾔﾏﾓﾄ ｴﾘ</t>
  </si>
  <si>
    <t>大和田　昭彦</t>
  </si>
  <si>
    <t>ｵｵﾜﾀﾞ ｱｷﾋｺ</t>
  </si>
  <si>
    <t>山内　　彩花</t>
  </si>
  <si>
    <t>ﾔﾏｳﾁ ｱﾔｶ</t>
  </si>
  <si>
    <t>川又　　昭人</t>
  </si>
  <si>
    <t>ｶﾜﾏﾀ ｱｷﾋﾄ</t>
  </si>
  <si>
    <t>小野寺　右佳</t>
  </si>
  <si>
    <t>ｵﾉﾃﾞﾗ ﾕｶ</t>
  </si>
  <si>
    <t>工藤　　郁也</t>
  </si>
  <si>
    <t>ｸﾄﾞｳ ﾌﾐﾔ</t>
  </si>
  <si>
    <t>松浦　　未希</t>
  </si>
  <si>
    <t>ﾏﾂｳﾗ ﾐｷ</t>
  </si>
  <si>
    <t>小武方　健一</t>
  </si>
  <si>
    <t>ｺﾌﾞｶﾀ ｹﾝｲﾁ</t>
  </si>
  <si>
    <t>江良　佳奈子</t>
  </si>
  <si>
    <t>ｴﾗ ｶﾅｺ</t>
  </si>
  <si>
    <t>佐々木　正昭</t>
  </si>
  <si>
    <t>ｻｻｷ ﾏｻｱｷ</t>
  </si>
  <si>
    <t>関根　めぐみ</t>
  </si>
  <si>
    <t>ｾｷﾈ ﾒｸﾞﾐ</t>
  </si>
  <si>
    <t>高橋　　　涼</t>
  </si>
  <si>
    <t>ﾀｶﾊｼ ﾘｮｳ</t>
  </si>
  <si>
    <t>古川　　真朴</t>
  </si>
  <si>
    <t>ｺｶﾞﾜ ﾏﾅｵ</t>
  </si>
  <si>
    <t>大橋　　麗子</t>
  </si>
  <si>
    <t>ｵｵﾊｼ ﾚｲｺ</t>
  </si>
  <si>
    <t>立花　　　海</t>
  </si>
  <si>
    <t>ﾀﾁﾊﾞﾅ ｶｲ</t>
  </si>
  <si>
    <t>田村　　　孝</t>
  </si>
  <si>
    <t>ﾀﾑﾗ ﾀｶｼ</t>
  </si>
  <si>
    <t>大志田　紀子</t>
  </si>
  <si>
    <t>ｵｵｼﾀﾞ ﾉﾘｺ</t>
  </si>
  <si>
    <t>児玉　　由美</t>
  </si>
  <si>
    <t>ｺﾀﾞﾏ ﾕﾐ</t>
  </si>
  <si>
    <t>千葉　　健太</t>
  </si>
  <si>
    <t>ﾁﾊﾞ ｹﾝﾀ</t>
  </si>
  <si>
    <t>高橋　　紀子</t>
  </si>
  <si>
    <t>ﾀｶﾊｼ ﾉﾘｺ</t>
  </si>
  <si>
    <t>照井　　泰孝</t>
  </si>
  <si>
    <t>ﾃﾙｲ ﾀｲｺｳ</t>
  </si>
  <si>
    <t>八幡　　和樹</t>
  </si>
  <si>
    <t>ﾔﾊﾀ ｶｽﾞｷ</t>
  </si>
  <si>
    <t>小笠原　有理</t>
  </si>
  <si>
    <t>ｵｶﾞｻﾜﾗ ﾕｳﾘ</t>
  </si>
  <si>
    <t>柴田　真由美</t>
  </si>
  <si>
    <t>ｼﾊﾞﾀ ﾏﾕﾐ</t>
  </si>
  <si>
    <t>山本　雄太郎</t>
  </si>
  <si>
    <t>ﾔﾏﾓﾄ ﾕｳﾀﾛｳ</t>
  </si>
  <si>
    <t>相馬　　陽子</t>
  </si>
  <si>
    <t>ｿｳﾏ ﾖｳｺ</t>
  </si>
  <si>
    <t>阿部　　亮介</t>
  </si>
  <si>
    <t>ｱﾍﾞ ﾘｮｳｽｹ</t>
  </si>
  <si>
    <t>坂本　　理絵</t>
  </si>
  <si>
    <t>ｻｶﾓﾄ ﾘｴ</t>
  </si>
  <si>
    <t>安藤　　　智</t>
  </si>
  <si>
    <t>ｱﾝﾄﾞｳ ﾄﾓ</t>
  </si>
  <si>
    <t>土橋　　真美</t>
  </si>
  <si>
    <t>ﾄﾞﾊﾞｼ ﾏｽﾐ</t>
  </si>
  <si>
    <t>伊藤　　大樹</t>
  </si>
  <si>
    <t>ｲﾄｳ ﾀｲｷ</t>
  </si>
  <si>
    <t>伊藤　　英樹</t>
  </si>
  <si>
    <t>ｲﾄｳ ﾋﾃﾞｷ</t>
  </si>
  <si>
    <t>大瀧　あすか</t>
  </si>
  <si>
    <t>ｵｵﾀｷ ｱｽｶ</t>
  </si>
  <si>
    <t>奥地　　弘幸</t>
  </si>
  <si>
    <t>ｵｸﾁ ﾋﾛﾕｷ</t>
  </si>
  <si>
    <t>阿部　美由紀</t>
  </si>
  <si>
    <t>ｱﾍﾞ ﾐﾕｷ</t>
  </si>
  <si>
    <t>石川　美知江</t>
  </si>
  <si>
    <t>ｲｼｶﾜ ﾐﾁｴ</t>
  </si>
  <si>
    <t>鎌田　　健佑</t>
  </si>
  <si>
    <t>ｶﾏﾀﾞ ｹﾝﾕｳ</t>
  </si>
  <si>
    <t>菊地　　聖子</t>
  </si>
  <si>
    <t>ｷｸﾁ ｼｮｳｺ</t>
  </si>
  <si>
    <t>駒場　　隆行</t>
  </si>
  <si>
    <t>ｺﾏﾊﾞ ﾀｶﾕｷ</t>
  </si>
  <si>
    <t>佐々木　　潔</t>
  </si>
  <si>
    <t>ｻｻｷ ｷﾖｼ</t>
  </si>
  <si>
    <t>庄司　　夏子</t>
  </si>
  <si>
    <t>ｼｮｳｼﾞ ﾅﾂｺ</t>
  </si>
  <si>
    <t>菅原　めぐみ</t>
  </si>
  <si>
    <t>ｽｶﾞﾜﾗ ﾒｸﾞﾐ</t>
  </si>
  <si>
    <t>笹山　　　明</t>
  </si>
  <si>
    <t>ｻｻﾔﾏ ｱｷﾗ</t>
  </si>
  <si>
    <t>杉　　佳世子</t>
  </si>
  <si>
    <t>ｽｷﾞ ｶﾖｺ</t>
  </si>
  <si>
    <t>佐藤　　寛紀</t>
  </si>
  <si>
    <t>ｻﾄｳ ﾋﾛｷ</t>
  </si>
  <si>
    <t>長野　　信悟</t>
  </si>
  <si>
    <t>ﾅｶﾞﾉ ｼﾝｺﾞ</t>
  </si>
  <si>
    <t>田村　　朋子</t>
  </si>
  <si>
    <t>ﾀﾑﾗ ﾄﾓｺ</t>
  </si>
  <si>
    <t>根子　　祐也</t>
  </si>
  <si>
    <t>ﾈｺ ﾕｳﾔ</t>
  </si>
  <si>
    <t>平藤　　規康</t>
  </si>
  <si>
    <t>ﾋﾗﾌｼﾞ ﾉﾘﾔｽ</t>
  </si>
  <si>
    <t>本舘　　正雄</t>
  </si>
  <si>
    <t>ﾓﾄﾀﾞﾃ ﾏｻｵ</t>
  </si>
  <si>
    <t>八重樫　裕洸</t>
  </si>
  <si>
    <t>ﾔｴｶﾞｼ ﾕｳｺｳ</t>
  </si>
  <si>
    <t>大和　　真吾</t>
  </si>
  <si>
    <t>ﾔﾏﾄ ｼﾝｺﾞ</t>
  </si>
  <si>
    <t>梶田　　加菜</t>
  </si>
  <si>
    <t>ｶｼﾞﾀ ｶﾅ</t>
  </si>
  <si>
    <t>村上　　映人</t>
  </si>
  <si>
    <t>ﾑﾗｶﾐ ｴｲﾄ</t>
  </si>
  <si>
    <t>最上　　会子</t>
  </si>
  <si>
    <t>ﾓｶﾞﾐ ｴｺ</t>
  </si>
  <si>
    <t>伊藤　　憲司</t>
  </si>
  <si>
    <t>ｲﾄｳ ｹﾝｼﾞ</t>
  </si>
  <si>
    <t>高橋　　麗佳</t>
  </si>
  <si>
    <t>ﾀｶﾊｼ ﾚｲｶ</t>
  </si>
  <si>
    <t>照井　　貴子</t>
  </si>
  <si>
    <t>ﾃﾙｲ ﾀｶｺ</t>
  </si>
  <si>
    <t>川又　　講平</t>
  </si>
  <si>
    <t>ｶﾜﾏﾀ ｺｳﾍｲ</t>
  </si>
  <si>
    <t>工藤　はるみ</t>
  </si>
  <si>
    <t>ｸﾄﾞｳ ﾊﾙﾐ</t>
  </si>
  <si>
    <t>齋藤　　　航</t>
  </si>
  <si>
    <t>ｻｲﾄｳ ﾜﾀﾙ</t>
  </si>
  <si>
    <t>大友　　拡樹</t>
  </si>
  <si>
    <t>ｵｵﾄﾓ ﾋﾛｷ</t>
  </si>
  <si>
    <t>小泉　　美里</t>
  </si>
  <si>
    <t>ｺｲｽﾞﾐ ﾐｻﾄ</t>
  </si>
  <si>
    <t>菅原　　諾子</t>
  </si>
  <si>
    <t>ｽｶﾞﾜﾗ ﾅｷﾞｺ</t>
  </si>
  <si>
    <t>加藤　　智弘</t>
  </si>
  <si>
    <t>ｶﾄｳ ﾄﾓﾋﾛ</t>
  </si>
  <si>
    <t>鈴木　優美子</t>
  </si>
  <si>
    <t>ｽｽﾞｷ ﾕﾐｺ</t>
  </si>
  <si>
    <t>髙橋　　弘樹</t>
  </si>
  <si>
    <t>ﾀｶﾊｼ ﾋﾛｷ</t>
  </si>
  <si>
    <t>舘　　亜祐美</t>
  </si>
  <si>
    <t>ﾀﾃ ｱﾕﾐ</t>
  </si>
  <si>
    <t>野間　　崇宏</t>
  </si>
  <si>
    <t>ﾉﾏ ﾀｶﾋﾛ</t>
  </si>
  <si>
    <t>ワヤマアマンダマ</t>
  </si>
  <si>
    <t>ﾜﾔﾏ ｱﾏﾝﾀﾞﾏﾘｰ</t>
  </si>
  <si>
    <t>一倉　　寿樹</t>
  </si>
  <si>
    <t>ｲﾁｸﾗ ﾄｼｷ</t>
  </si>
  <si>
    <t>吉宮　　仁美</t>
  </si>
  <si>
    <t>ﾖｼﾐﾔ ﾋﾄﾐ</t>
  </si>
  <si>
    <t>佐藤　　宏樹</t>
  </si>
  <si>
    <t>大和田　治美</t>
  </si>
  <si>
    <t>ｵｵﾜﾀﾞ ﾊﾙﾐ</t>
  </si>
  <si>
    <t>佐藤　　　稜</t>
  </si>
  <si>
    <t>ｻﾄｳ ﾘｮｳ</t>
  </si>
  <si>
    <t>菅原　　初江</t>
  </si>
  <si>
    <t>ｽｶﾞﾜﾗ ﾊﾂｴ</t>
  </si>
  <si>
    <t>大向　　翔平</t>
  </si>
  <si>
    <t>ｵｵﾑｶｲ ｼｮｳﾍｲ</t>
  </si>
  <si>
    <t>佐々木　美晴</t>
  </si>
  <si>
    <t>ｻｻｷ ﾐﾊﾙ</t>
  </si>
  <si>
    <t>藤村　　晃誠</t>
  </si>
  <si>
    <t>ﾌｼﾞﾑﾗ ｺｳｾｲ</t>
  </si>
  <si>
    <t>蒲澤　美恵子</t>
  </si>
  <si>
    <t>ｶﾞﾏｻﾜ ﾐｴｺ</t>
  </si>
  <si>
    <t>根津　　友樹</t>
  </si>
  <si>
    <t>ﾈﾂﾞ ﾕｳｷ</t>
  </si>
  <si>
    <t>米澤　　浩一</t>
  </si>
  <si>
    <t>ﾖﾈｻﾞﾜ ｺｳｲﾁ</t>
  </si>
  <si>
    <t>大越　　麻子</t>
  </si>
  <si>
    <t>ｵｵｺｼ ｱｻｺ</t>
  </si>
  <si>
    <t>斉田　美佐子</t>
  </si>
  <si>
    <t>ｻｲﾀ ﾐｻｺ</t>
  </si>
  <si>
    <t>阿部　　清孝</t>
  </si>
  <si>
    <t>ｱﾍﾞ ｷﾖﾀｶ</t>
  </si>
  <si>
    <t>吉田　　幸江</t>
  </si>
  <si>
    <t>ﾖｼﾀﾞ ｻﾁｴ</t>
  </si>
  <si>
    <t>村山　　隆行</t>
  </si>
  <si>
    <t>ﾑﾗﾔﾏ ﾀｶﾕｷ</t>
  </si>
  <si>
    <t>齊藤　みゆき</t>
  </si>
  <si>
    <t>ｻｲﾄｳ ﾐﾕｷ</t>
  </si>
  <si>
    <t>菊池　　　翔</t>
  </si>
  <si>
    <t>ｷｸﾁ ｼｮｳ</t>
  </si>
  <si>
    <t>矢内　　正一</t>
  </si>
  <si>
    <t>ﾔﾅｲ ﾏｻｶｽﾞ</t>
  </si>
  <si>
    <t>鈴木　　麻里</t>
  </si>
  <si>
    <t>ｽｽﾞｷ ﾏﾘ</t>
  </si>
  <si>
    <t>工藤　　光広</t>
  </si>
  <si>
    <t>ｸﾄﾞｳ ﾐﾂﾋﾛ</t>
  </si>
  <si>
    <t>平澤　　優子</t>
  </si>
  <si>
    <t>ﾋﾗｻﾜ ﾕｳｺ</t>
  </si>
  <si>
    <t>角田　悠太郎</t>
  </si>
  <si>
    <t>ｶｸﾀ ﾕｳﾀﾛｳ</t>
  </si>
  <si>
    <t>関根　　芳樹</t>
  </si>
  <si>
    <t>ｾｷﾈ ﾖｼｷ</t>
  </si>
  <si>
    <t>佐藤　　祐貴</t>
  </si>
  <si>
    <t>ｻﾄｳ ﾕｳｷ</t>
  </si>
  <si>
    <t>上野　　洸平</t>
  </si>
  <si>
    <t>ｳﾜﾉ ｺｳﾍｲ</t>
  </si>
  <si>
    <t>白岩　　光芳</t>
  </si>
  <si>
    <t>ｼﾗｲﾜ ﾐﾂﾖｼ</t>
  </si>
  <si>
    <t>竹花　　雄生</t>
  </si>
  <si>
    <t>ﾀｹﾊﾅ ﾕｳｷ</t>
  </si>
  <si>
    <t>神　　　裕也</t>
  </si>
  <si>
    <t>ｼﾞﾝ ﾕｳﾔ</t>
  </si>
  <si>
    <t>中村　　啓太</t>
  </si>
  <si>
    <t>ﾅｶﾑﾗ ｹｲﾀ</t>
  </si>
  <si>
    <t>五十嵐　晃一</t>
  </si>
  <si>
    <t>ｲｶﾞﾗｼ ｺｳｲﾁ</t>
  </si>
  <si>
    <t>畠山　　拓也</t>
  </si>
  <si>
    <t>ﾊﾀｹﾔ ﾀｸﾔ</t>
  </si>
  <si>
    <t>藤原　　啓光</t>
  </si>
  <si>
    <t>ﾌｼﾞﾜﾗ ｹｲｺｳ</t>
  </si>
  <si>
    <t>太野　　　豊</t>
  </si>
  <si>
    <t>ﾌﾄﾉ ﾕﾀｶ</t>
  </si>
  <si>
    <t>七ツ役　友美</t>
  </si>
  <si>
    <t>ﾅﾅﾂﾔｸ ﾄﾓﾐ</t>
  </si>
  <si>
    <t>新井谷　麻衣</t>
  </si>
  <si>
    <t>ﾆｲﾔ ﾏｲ</t>
  </si>
  <si>
    <t>松田　　弘樹</t>
  </si>
  <si>
    <t>ﾏﾂﾀﾞ ﾋﾛｷ</t>
  </si>
  <si>
    <t>新井谷麻里江</t>
  </si>
  <si>
    <t>ﾆｲﾔ ﾏﾘｴ</t>
  </si>
  <si>
    <t>関口　　　賢</t>
  </si>
  <si>
    <t>ｾｷｸﾞﾁ ｻﾄｼ</t>
  </si>
  <si>
    <t>新田　　彩乃</t>
  </si>
  <si>
    <t>ﾆｯﾀ ｱﾔﾉ</t>
  </si>
  <si>
    <t>高橋　　拓也</t>
  </si>
  <si>
    <t>ﾀｶﾊｼ ﾀｸﾔ</t>
  </si>
  <si>
    <t>野田　　栞莉</t>
  </si>
  <si>
    <t>ﾉﾀﾞ ｼｵﾘ</t>
  </si>
  <si>
    <t>松坂　　龍司</t>
  </si>
  <si>
    <t>ﾏﾂｻﾞｶ ﾘｭｳｼﾞ</t>
  </si>
  <si>
    <t>蕨野　　聖子</t>
  </si>
  <si>
    <t>ﾜﾗﾋﾞﾉ ｾｲｺ</t>
  </si>
  <si>
    <t>国枝　　　怜</t>
  </si>
  <si>
    <t>ｸﾆｴﾀﾞ ﾚﾝ</t>
  </si>
  <si>
    <t>古宅　　範子</t>
  </si>
  <si>
    <t>ﾌﾙﾀｸ ﾉﾘｺ</t>
  </si>
  <si>
    <t>小森田　優輝</t>
  </si>
  <si>
    <t>ｺﾓﾘﾀ ﾕｳｷ</t>
  </si>
  <si>
    <t>志田　　光恵</t>
  </si>
  <si>
    <t>ｼﾀﾞ ﾐﾂｴ</t>
  </si>
  <si>
    <t>昆　　　和史</t>
  </si>
  <si>
    <t>ｺﾝ ｶｽﾞﾌﾐ</t>
  </si>
  <si>
    <t>粟津　　文恵</t>
  </si>
  <si>
    <t>ｱﾜﾂ ﾌﾐｴ</t>
  </si>
  <si>
    <t>菊地　　雅也</t>
  </si>
  <si>
    <t>ｷｸﾁ ﾏｻﾔ</t>
  </si>
  <si>
    <t>菊地　　正行</t>
  </si>
  <si>
    <t>ｷｸﾁ ﾏｻﾕｷ</t>
  </si>
  <si>
    <t>前野　　佳那</t>
  </si>
  <si>
    <t>ﾏｴﾉ ｶﾅ</t>
  </si>
  <si>
    <t>佐藤　　庄示</t>
  </si>
  <si>
    <t>ｻﾄｳ ｼｮｳｼﾞ</t>
  </si>
  <si>
    <t>小野　　愛未</t>
  </si>
  <si>
    <t>ｵﾉ ﾅﾙﾐ</t>
  </si>
  <si>
    <t>高橋　　晴香</t>
  </si>
  <si>
    <t>ﾀｶﾊｼ ﾊﾙｶ</t>
  </si>
  <si>
    <t>高橋　　芽依</t>
  </si>
  <si>
    <t>ﾀｶﾊｼ ﾒｲ</t>
  </si>
  <si>
    <t>高橋　　　優</t>
  </si>
  <si>
    <t>ﾀｶﾊｼ ﾕｳ</t>
  </si>
  <si>
    <t>江本　　英卓</t>
  </si>
  <si>
    <t>ｴﾓﾄ ｽｸﾞﾙ</t>
  </si>
  <si>
    <t>谷藤　　麻衣</t>
  </si>
  <si>
    <t>ﾀﾆﾌｼﾞ ﾏｲ</t>
  </si>
  <si>
    <t>長谷川みなみ</t>
  </si>
  <si>
    <t>ﾊｾｶﾞﾜ ﾐﾅﾐ</t>
  </si>
  <si>
    <t>菊池　　雅輝</t>
  </si>
  <si>
    <t>ｷｸﾁ ﾏｻｷ</t>
  </si>
  <si>
    <t>古舘　　　優</t>
  </si>
  <si>
    <t>ﾌﾙﾀﾞﾃ ﾕｳ</t>
  </si>
  <si>
    <t>袰岩　　智穂</t>
  </si>
  <si>
    <t>ﾎﾛｲﾜ ﾁﾎ</t>
  </si>
  <si>
    <t>本城　　綾子</t>
  </si>
  <si>
    <t>ﾎﾝｼﾞｮｳ ｱﾔｺ</t>
  </si>
  <si>
    <t>宮川　　泰季</t>
  </si>
  <si>
    <t>ﾐﾔｶﾜ ﾔｽﾄｼ</t>
  </si>
  <si>
    <t>伊藤　由希恵</t>
  </si>
  <si>
    <t>ｲﾄｳ ﾕｷｴ</t>
  </si>
  <si>
    <t>瀬川　　翔太</t>
  </si>
  <si>
    <t>ｾｶﾞﾜ ｼｮｳﾀ</t>
  </si>
  <si>
    <t>鬼柳　　純子</t>
  </si>
  <si>
    <t>ｷﾔﾅｷﾞ ｼﾞｭﾝｺ</t>
  </si>
  <si>
    <t>江渡　　正顕</t>
  </si>
  <si>
    <t>ｴﾄ ﾏｻｱｷ</t>
  </si>
  <si>
    <t>千葉　　善幹</t>
  </si>
  <si>
    <t>ﾁﾊﾞ ﾖｼﾓﾄ</t>
  </si>
  <si>
    <t>工藤　　陽子</t>
  </si>
  <si>
    <t>ｸﾄﾞｳ ﾖｳｺ</t>
  </si>
  <si>
    <t>佐藤　　理恵</t>
  </si>
  <si>
    <t>ｻﾄｳ ﾘｴ</t>
  </si>
  <si>
    <t>高橋　　佑輔</t>
  </si>
  <si>
    <t>ﾀｶﾊｼ ﾕｳｽｹ</t>
  </si>
  <si>
    <t>福田　　弘子</t>
  </si>
  <si>
    <t>ﾌｸﾀﾞ ﾋﾛｺ</t>
  </si>
  <si>
    <t>菊池　　正美</t>
  </si>
  <si>
    <t>ｷｸﾁ ﾏｻﾐ</t>
  </si>
  <si>
    <t>畠山　　秀治</t>
  </si>
  <si>
    <t>ﾊﾀｹﾔﾏ ﾋﾃﾞﾊﾙ</t>
  </si>
  <si>
    <t>吉岡　　朋美</t>
  </si>
  <si>
    <t>ﾖｼｵｶ ﾄﾓﾐ</t>
  </si>
  <si>
    <t>鬼柳　　広樹</t>
  </si>
  <si>
    <t>ｵﾆﾔﾅｷﾞ ﾋﾛｷ</t>
  </si>
  <si>
    <t>今野　　杏菜</t>
  </si>
  <si>
    <t>ｲﾏﾉ ｱﾝﾅ</t>
  </si>
  <si>
    <t>照井　　正樹</t>
  </si>
  <si>
    <t>ﾃﾙｲ ﾏｻｷ</t>
  </si>
  <si>
    <t>小野寺　那海</t>
  </si>
  <si>
    <t>ｵﾉﾃﾞﾗ ﾅﾐ</t>
  </si>
  <si>
    <t>佐藤　　　嶺</t>
  </si>
  <si>
    <t>小野寺　晴菜</t>
  </si>
  <si>
    <t>ｵﾉﾃﾞﾗ ﾊﾙﾅ</t>
  </si>
  <si>
    <t>高橋　　秀信</t>
  </si>
  <si>
    <t>ﾀｶﾊｼ ﾋﾃﾞﾉﾌﾞ</t>
  </si>
  <si>
    <t>佐藤　　千徳</t>
  </si>
  <si>
    <t>ｻﾄｳ ﾁｴﾘ</t>
  </si>
  <si>
    <t>行川　　裕治</t>
  </si>
  <si>
    <t>ﾅﾒｶﾜ ﾕｳｼﾞ</t>
  </si>
  <si>
    <t>佐々木　早苗</t>
  </si>
  <si>
    <t>ｻｻｷ ｻﾅｴ</t>
  </si>
  <si>
    <t>藤井　　慎二</t>
  </si>
  <si>
    <t>ﾌｼﾞｲ ｼﾝｼﾞ</t>
  </si>
  <si>
    <t>久保田　哲也</t>
  </si>
  <si>
    <t>ｸﾎﾞﾀ ﾃﾂﾔ</t>
  </si>
  <si>
    <t>津田　　博子</t>
  </si>
  <si>
    <t>ﾂﾀﾞ ﾋﾛｺ</t>
  </si>
  <si>
    <t>中山　　貴史</t>
  </si>
  <si>
    <t>ﾅｶﾔﾏ ﾀｶｼ</t>
  </si>
  <si>
    <t>久保田　健太</t>
  </si>
  <si>
    <t>ｸﾎﾞﾀ ｹﾝﾀ</t>
  </si>
  <si>
    <t>佐藤　　　達</t>
  </si>
  <si>
    <t>ｻﾄｳ ｻﾄﾙ</t>
  </si>
  <si>
    <t>菊池　　知之</t>
  </si>
  <si>
    <t>ｷｸﾁ ﾄﾓﾕｷ</t>
  </si>
  <si>
    <t>林　　　克博</t>
  </si>
  <si>
    <t>ﾊﾔｼ ｶﾂﾋﾛ</t>
  </si>
  <si>
    <t>小野寺　　敬</t>
  </si>
  <si>
    <t>ｵﾉﾃﾞﾗ ｹｲ</t>
  </si>
  <si>
    <t>谷口　　義樹</t>
  </si>
  <si>
    <t>ﾀﾆｸﾞﾁ ﾖｼｷ</t>
  </si>
  <si>
    <t>松原　　彩人</t>
  </si>
  <si>
    <t>ﾏﾂﾊﾞﾗ ｱﾔﾄ</t>
  </si>
  <si>
    <t>高橋　　勇太</t>
  </si>
  <si>
    <t>ﾀｶﾊｼ ﾕｳﾀ</t>
  </si>
  <si>
    <t>宮崎　　　真</t>
  </si>
  <si>
    <t>ﾐﾔｻﾞｷ ﾏｺﾄ</t>
  </si>
  <si>
    <t>加藤　　　学</t>
  </si>
  <si>
    <t>ｶﾄｳ ﾏﾅﾌﾞ</t>
  </si>
  <si>
    <t>小林　　泰則</t>
  </si>
  <si>
    <t>ｺﾊﾞﾔｼ ﾔｽﾉﾘ</t>
  </si>
  <si>
    <t>村上　　浩樹</t>
  </si>
  <si>
    <t>ﾑﾗｶﾐ ｺｳｷ</t>
  </si>
  <si>
    <t>阿部　　広大</t>
  </si>
  <si>
    <t>ｱﾍﾞ ｺｳﾀﾞｲ</t>
  </si>
  <si>
    <t>及川　　仁一</t>
  </si>
  <si>
    <t>ｵｲｶﾜ ｼﾞﾝｲﾁ</t>
  </si>
  <si>
    <t>大山　　悦男</t>
  </si>
  <si>
    <t>ｵｵﾔﾏ ｴﾂｵ</t>
  </si>
  <si>
    <t>阿部　　　学</t>
  </si>
  <si>
    <t>ｱﾍﾞ ﾏﾅﾌﾞ</t>
  </si>
  <si>
    <t>朝倉　　敏典</t>
  </si>
  <si>
    <t>ｱｻｸﾗ ﾄｼﾉﾘ</t>
  </si>
  <si>
    <t>高橋　　政好</t>
  </si>
  <si>
    <t>ﾀｶﾊｼ ﾏｻﾖｼ</t>
  </si>
  <si>
    <t>遠藤　　祐貴</t>
  </si>
  <si>
    <t>ｴﾝﾄﾞｳ ﾋﾛｷ</t>
  </si>
  <si>
    <t>菊池　　友和</t>
  </si>
  <si>
    <t>ｷｸﾁ ﾄﾓｶｽﾞ</t>
  </si>
  <si>
    <t>井上　　拓巳</t>
  </si>
  <si>
    <t>ｲﾉｳｴ ﾀｸﾐ</t>
  </si>
  <si>
    <t>千葉　　大輝</t>
  </si>
  <si>
    <t>ﾁﾊﾞ ﾋﾛｷ</t>
  </si>
  <si>
    <t>島　　　智也</t>
  </si>
  <si>
    <t>ｼﾏ ﾄﾓﾔ</t>
  </si>
  <si>
    <t>千田　　祐太</t>
  </si>
  <si>
    <t>ﾁﾀﾞ ﾕｳﾀ</t>
  </si>
  <si>
    <t>佐々木　幸英</t>
  </si>
  <si>
    <t>ｻｻｷ ﾕｷﾖｼ</t>
  </si>
  <si>
    <t>千葉　　雄大</t>
  </si>
  <si>
    <t>ﾁﾊﾞ ﾕｳﾀ</t>
  </si>
  <si>
    <t>千枝　　友亮</t>
  </si>
  <si>
    <t>ﾁｴﾀﾞ ﾄﾓｱｷ</t>
  </si>
  <si>
    <t>川村　　浩一</t>
  </si>
  <si>
    <t>ｶﾜﾑﾗ ﾋﾛｶｽﾞ</t>
  </si>
  <si>
    <t>渡邊　　強輝</t>
  </si>
  <si>
    <t>ﾜﾀﾅﾍﾞ ﾂﾖｷ</t>
  </si>
  <si>
    <t>早川　　　真</t>
  </si>
  <si>
    <t>ﾊﾔｶﾜ ﾏｺﾄ</t>
  </si>
  <si>
    <t>桝本　　和大</t>
  </si>
  <si>
    <t>ﾏｽﾓﾄ ｶｽﾞﾋﾛ</t>
  </si>
  <si>
    <t>佐藤　　淳一</t>
  </si>
  <si>
    <t>ｻﾄｳ ｼﾞｭﾝｲﾁ</t>
  </si>
  <si>
    <t>小原　　雄史</t>
  </si>
  <si>
    <t>ｵﾊﾞﾗ ﾕｳｼﾞ</t>
  </si>
  <si>
    <t>石母田　拓也</t>
  </si>
  <si>
    <t>ｲｼﾓﾀ ﾀｸﾔ</t>
  </si>
  <si>
    <t>佐々木　真純</t>
  </si>
  <si>
    <t>ｻｻｷ ﾏｽﾐ</t>
  </si>
  <si>
    <t>西郷　　孝一</t>
  </si>
  <si>
    <t>ｻｲｺﾞｳ ﾀｶﾋﾄ</t>
  </si>
  <si>
    <t>沼倉　　達也</t>
  </si>
  <si>
    <t>ﾇﾏｸﾗ ﾀﾂﾔ</t>
  </si>
  <si>
    <t>工藤　　進作</t>
  </si>
  <si>
    <t>ｸﾄﾞｳ ｼﾝｻｸ</t>
  </si>
  <si>
    <t>永山　　史朗</t>
  </si>
  <si>
    <t>ﾅｶﾞﾔﾏ ｼﾛｳ</t>
  </si>
  <si>
    <t>松本　　泰斗</t>
  </si>
  <si>
    <t>ﾏﾂﾓﾄ ﾀｲﾄ</t>
  </si>
  <si>
    <t>嶋田　　宏章</t>
  </si>
  <si>
    <t>ｼﾏﾀﾞ ﾋﾛｱｷ</t>
  </si>
  <si>
    <t>菊池　　諒介</t>
  </si>
  <si>
    <t>ｷｸﾁ ﾘｮｳｽｹ</t>
  </si>
  <si>
    <t>佐藤　　賢哉</t>
  </si>
  <si>
    <t>ｻﾄｳ ｹﾝﾔ</t>
  </si>
  <si>
    <t>平栗　　悠揮</t>
  </si>
  <si>
    <t>ﾋﾗｸﾞﾘ ﾕｳｷ</t>
  </si>
  <si>
    <t>折居　　　涼</t>
  </si>
  <si>
    <t>佐藤　　優気</t>
  </si>
  <si>
    <t>本城　　蔵馬</t>
  </si>
  <si>
    <t>ﾎﾝｼﾞｮｳ ｸﾗﾏ</t>
  </si>
  <si>
    <t>高橋　　　陸</t>
  </si>
  <si>
    <t>佐々木　順市</t>
  </si>
  <si>
    <t>ｻｻｷ ｼﾞｭﾝｲﾁ</t>
  </si>
  <si>
    <t>及川　　勝政</t>
  </si>
  <si>
    <t>ｵｲｶﾜ ｶﾂﾏｻ</t>
  </si>
  <si>
    <t>宇都宮　浩人</t>
  </si>
  <si>
    <t>ｳﾂﾉﾐﾔ ﾋﾛﾄ</t>
  </si>
  <si>
    <t>八重樫　隆夫</t>
  </si>
  <si>
    <t>ﾔｴｶﾞｼ ﾀｶｵ</t>
  </si>
  <si>
    <t>山崎　　浩一</t>
  </si>
  <si>
    <t>ﾔﾏｻﾞｷ ｺｳｲﾁ</t>
  </si>
  <si>
    <t>小野寺　勝彦</t>
  </si>
  <si>
    <t>ｵﾉﾃﾞﾗ ｶﾂﾋｺ</t>
  </si>
  <si>
    <t>藤田　　　一</t>
  </si>
  <si>
    <t>ﾌｼﾞﾀ ﾊｼﾞﾒ</t>
  </si>
  <si>
    <t>菊池　　勇貴</t>
  </si>
  <si>
    <t>ｷｸﾁ ﾕｳｷ</t>
  </si>
  <si>
    <t>佐々木　孝仁</t>
  </si>
  <si>
    <t>ｻｻｷ ﾀｶﾉﾘ</t>
  </si>
  <si>
    <t>小野　　克也</t>
  </si>
  <si>
    <t>ｵﾉ ｶﾂﾔ</t>
  </si>
  <si>
    <t>高橋　　利彦</t>
  </si>
  <si>
    <t>ﾀｶﾊｼ ﾄｼﾋｺ</t>
  </si>
  <si>
    <t>高橋　　清樹</t>
  </si>
  <si>
    <t>ﾀｶﾊｼ ｾｲｷ</t>
  </si>
  <si>
    <t>菅原　　　剛</t>
  </si>
  <si>
    <t>ｽｶﾞﾜﾗ ﾂﾖｼ</t>
  </si>
  <si>
    <t>藤原　　裕規</t>
  </si>
  <si>
    <t>ﾌｼﾞﾜﾗ ﾕｳｷ</t>
  </si>
  <si>
    <t>新田　　　慧</t>
  </si>
  <si>
    <t>ﾆｯﾀ ｻﾄｼ</t>
  </si>
  <si>
    <t>樋渡　　翔太</t>
  </si>
  <si>
    <t>ﾋﾜﾀｼ ｼｮｳﾀ</t>
  </si>
  <si>
    <t>照井　　翔太</t>
  </si>
  <si>
    <t>ﾃﾙｲ ｼｮｳﾀ</t>
  </si>
  <si>
    <t>菊地　　　亮</t>
  </si>
  <si>
    <t>ｷｸﾁ ﾘｮｳ</t>
  </si>
  <si>
    <t>菊地　　拓人</t>
  </si>
  <si>
    <t>ｷｸﾁ ﾀｸﾄ</t>
  </si>
  <si>
    <t>菅野　　卓思</t>
  </si>
  <si>
    <t>ｶﾝﾉ ﾀｶｼ</t>
  </si>
  <si>
    <t>小野　　祐耶</t>
  </si>
  <si>
    <t>ｵﾉ ﾕｳﾔ</t>
  </si>
  <si>
    <t>佐藤　　広隆</t>
  </si>
  <si>
    <t>ｻﾄｳ ﾋﾛﾀｶ</t>
  </si>
  <si>
    <t>清水　翔一朗</t>
  </si>
  <si>
    <t>ｼﾐｽﾞ ｼｮｳｲﾁﾛｳ</t>
  </si>
  <si>
    <t>阿部　　真哉</t>
  </si>
  <si>
    <t>ｱﾍﾞ ｼﾝﾔ</t>
  </si>
  <si>
    <t>懸田　　正之</t>
  </si>
  <si>
    <t>ｶｹﾀ ﾏｻﾕｷ</t>
  </si>
  <si>
    <t>高橋　　智也</t>
  </si>
  <si>
    <t>ﾀｶﾊｼ ﾄﾓﾔ</t>
  </si>
  <si>
    <t>及川　　裕貴</t>
  </si>
  <si>
    <t>ｵｲｶﾜ ﾕｳｷ</t>
  </si>
  <si>
    <t>村田　　雅宏</t>
  </si>
  <si>
    <t>ﾑﾗﾀ ﾏｻﾋﾛ</t>
  </si>
  <si>
    <t>髙橋　　祥基</t>
  </si>
  <si>
    <t>ﾀｶﾊｼ ﾖｼｷ</t>
  </si>
  <si>
    <t>山崎　　幸一</t>
  </si>
  <si>
    <t>浅利　　政喜</t>
  </si>
  <si>
    <t>ｱｻﾘ ﾏｻｷ</t>
  </si>
  <si>
    <t>小野寺　宣人</t>
  </si>
  <si>
    <t>ｵﾉﾃﾞﾗ ﾉﾌﾞﾋﾄ</t>
  </si>
  <si>
    <t>小野寺　　実</t>
  </si>
  <si>
    <t>ｵﾉﾃﾞﾗ ﾐﾉﾙ</t>
  </si>
  <si>
    <t>小川　　丈晴</t>
  </si>
  <si>
    <t>ｵｶﾞﾜ ﾀｹﾊﾙ</t>
  </si>
  <si>
    <t>小野寺　栄光</t>
  </si>
  <si>
    <t>ｵﾉﾃﾞﾗ ｴｲｺｳ</t>
  </si>
  <si>
    <t>髙橋　　　巧</t>
  </si>
  <si>
    <t>ﾀｶﾊｼ ﾀｸﾐ</t>
  </si>
  <si>
    <t>安倍　　義博</t>
  </si>
  <si>
    <t>ｱﾝﾊﾞｲ ﾖｼﾋﾛ</t>
  </si>
  <si>
    <t>阿部　　　稔</t>
  </si>
  <si>
    <t>ｱﾍﾞ ﾐﾉﾙ</t>
  </si>
  <si>
    <t>鳴海　　昭紀</t>
  </si>
  <si>
    <t>ﾅﾙﾐ ｱｷﾉﾘ</t>
  </si>
  <si>
    <t>佐藤　　　潤</t>
  </si>
  <si>
    <t>ｻﾄｳ ｼﾞｭﾝ</t>
  </si>
  <si>
    <t>大内　　尊文</t>
  </si>
  <si>
    <t>ｵｵｳﾁ ﾀｶﾌﾐ</t>
  </si>
  <si>
    <t>石田　　　良</t>
  </si>
  <si>
    <t>ｲｼﾀﾞ ﾘｮｳ</t>
  </si>
  <si>
    <t>千田　布美夫</t>
  </si>
  <si>
    <t>ﾁﾀﾞ ﾌﾐｵ</t>
  </si>
  <si>
    <t>菅原　　孝弘</t>
  </si>
  <si>
    <t>ｽｶﾞﾜﾗ ﾀｶﾋﾛ</t>
  </si>
  <si>
    <t>吉田　　　均</t>
  </si>
  <si>
    <t>ﾖｼﾀﾞ ﾋﾄｼ</t>
  </si>
  <si>
    <t>畠山　　竜司</t>
  </si>
  <si>
    <t>ﾊﾀｹﾔﾏ ﾘｭｳｼﾞ</t>
  </si>
  <si>
    <t>金田　　和成</t>
  </si>
  <si>
    <t>ｶﾈﾀﾞ ｶｽﾞﾅﾘ</t>
  </si>
  <si>
    <t>明戸　　寿雄</t>
  </si>
  <si>
    <t>ｱｹﾄ ﾄｼｵ</t>
  </si>
  <si>
    <t>菊池　　　大</t>
  </si>
  <si>
    <t>ｷｸﾁ ﾀﾞｲ</t>
  </si>
  <si>
    <t>高橋　　裕二</t>
  </si>
  <si>
    <t>ﾀｶﾊｼ ﾕｳｼﾞ</t>
  </si>
  <si>
    <t>吉田　　晃一</t>
  </si>
  <si>
    <t>ﾖｼﾀﾞ ｺｳｲﾁ</t>
  </si>
  <si>
    <t>石川　　次夫</t>
  </si>
  <si>
    <t>ｲｼｶﾜ ﾂｷﾞｵ</t>
  </si>
  <si>
    <t>佐々木　悦男</t>
  </si>
  <si>
    <t>ｻｻｷ ｴﾂｵ</t>
  </si>
  <si>
    <t>佐藤　　慶仁</t>
  </si>
  <si>
    <t>ｻﾄｳ ﾖｼﾋﾄ</t>
  </si>
  <si>
    <t>平　　　秀紀</t>
  </si>
  <si>
    <t>ﾀｲﾗ ﾋﾃﾞｷ</t>
  </si>
  <si>
    <t>高橋　　文弥</t>
  </si>
  <si>
    <t>ﾀｶﾊｼ ﾌﾞﾝﾔ</t>
  </si>
  <si>
    <t>千葉　　　修</t>
  </si>
  <si>
    <t>ﾁﾊﾞ ｵｻﾑ</t>
  </si>
  <si>
    <t>村上　　伸哉</t>
  </si>
  <si>
    <t>ﾑﾗｶﾐ ｼﾝﾔ</t>
  </si>
  <si>
    <t>吉見　　慎介</t>
  </si>
  <si>
    <t>ﾖｼﾐ ｼﾝｽｹ</t>
  </si>
  <si>
    <t>伊東　　幸浩</t>
  </si>
  <si>
    <t>ｲﾄｳ ﾕｷﾋﾛ</t>
  </si>
  <si>
    <t>及川　　和麻</t>
  </si>
  <si>
    <t>ｵｲｶﾜ ｶｽﾞﾏ</t>
  </si>
  <si>
    <t>小坂　　英之</t>
  </si>
  <si>
    <t>ｺｻｶ ﾋﾃﾞﾕｷ</t>
  </si>
  <si>
    <t>佐藤　将太郎</t>
  </si>
  <si>
    <t>ｻﾄｳ ｼｮｳﾀﾛｳ</t>
  </si>
  <si>
    <t>澤村　　和友</t>
  </si>
  <si>
    <t>ｻﾜﾑﾗ ｶｽﾞﾄﾓ</t>
  </si>
  <si>
    <t>杉　　　聖基</t>
  </si>
  <si>
    <t>ｽｷﾞ ｾｲｷ</t>
  </si>
  <si>
    <t>高橋　　時智</t>
  </si>
  <si>
    <t>ﾀｶﾊｼ ﾄｷﾉﾘ</t>
  </si>
  <si>
    <t>千葉　　勝明</t>
  </si>
  <si>
    <t>ﾁﾊﾞ ｶﾂｱｷ</t>
  </si>
  <si>
    <t>千葉　　智宏</t>
  </si>
  <si>
    <t>ﾁﾊﾞ ﾄﾓﾋﾛ</t>
  </si>
  <si>
    <t>李　　　国斉</t>
  </si>
  <si>
    <t>ﾘ ｺｸｻｲ</t>
  </si>
  <si>
    <t>赤坂　　秀樹</t>
  </si>
  <si>
    <t>ｱｶｻｶ ﾋﾃﾞｷ</t>
  </si>
  <si>
    <t>藤井　　正博</t>
  </si>
  <si>
    <t>ﾌｼﾞｲ ﾏｻﾋﾛ</t>
  </si>
  <si>
    <t>佐々木　英樹</t>
  </si>
  <si>
    <t>ｻｻｷ ﾋﾃﾞｷ</t>
  </si>
  <si>
    <t>柴田　　和成</t>
  </si>
  <si>
    <t>ｼﾊﾞﾀ ｶｽﾞﾅﾘ</t>
  </si>
  <si>
    <t>畠山　　浩熙</t>
  </si>
  <si>
    <t>ﾊﾀｹﾔﾏ ﾋﾛｷ</t>
  </si>
  <si>
    <t>佐々木　貴広</t>
  </si>
  <si>
    <t>ｻｻｷ ﾀｶﾋﾛ</t>
  </si>
  <si>
    <t>佐々木　裕治</t>
  </si>
  <si>
    <t>ｻｻｷ ﾕｳｼﾞ</t>
  </si>
  <si>
    <t>佐々木　　豊</t>
  </si>
  <si>
    <t>ｻｻｷ ﾕﾀｶ</t>
  </si>
  <si>
    <t>柴田　　良幸</t>
  </si>
  <si>
    <t>ｼﾊﾞﾀ ﾖｼﾕｷ</t>
  </si>
  <si>
    <t>鳥居　　邦彦</t>
  </si>
  <si>
    <t>ﾄﾘｲ ｸﾆﾋｺ</t>
  </si>
  <si>
    <t>岩渕　　貴光</t>
  </si>
  <si>
    <t>ｲﾜﾌﾞﾁ ﾀｶﾐﾂ</t>
  </si>
  <si>
    <t>高橋　　伸也</t>
  </si>
  <si>
    <t>ﾀｶﾊｼ ｼﾝﾔ</t>
  </si>
  <si>
    <t>細川　　　慧</t>
  </si>
  <si>
    <t>ﾎｿｶﾜ ｻﾄｼ</t>
  </si>
  <si>
    <t>八角　　　寿</t>
  </si>
  <si>
    <t>ﾔｽﾐ ﾋｻｼ</t>
  </si>
  <si>
    <t>山本　　裕貴</t>
  </si>
  <si>
    <t>ﾔﾏﾓﾄ ﾕｳｷ</t>
  </si>
  <si>
    <t>渡辺　　良平</t>
  </si>
  <si>
    <t>ﾜﾀﾅﾍﾞ ﾘｮｳﾍｲ</t>
  </si>
  <si>
    <t>安部　　貴博</t>
  </si>
  <si>
    <t>ｱﾍﾞ ﾀｶﾋﾛ</t>
  </si>
  <si>
    <t>小野寺　　卓</t>
  </si>
  <si>
    <t>ｵﾉﾃﾞﾗ ﾀｸ</t>
  </si>
  <si>
    <t>千葉　　慎一</t>
  </si>
  <si>
    <t>ﾁﾊﾞ ｼﾝｲﾁ</t>
  </si>
  <si>
    <t>千葉　　悠太</t>
  </si>
  <si>
    <t>千葉　　洋太</t>
  </si>
  <si>
    <t>ﾁﾊﾞ ﾖｳﾀ</t>
  </si>
  <si>
    <t>千葉　　義則</t>
  </si>
  <si>
    <t>ﾁﾊﾞ ﾖｼﾉﾘ</t>
  </si>
  <si>
    <t>伊勢　　　登</t>
  </si>
  <si>
    <t>ｲｾ ﾉﾎﾞﾙ</t>
  </si>
  <si>
    <t>小田島　敏之</t>
  </si>
  <si>
    <t>ｵﾀﾞｼﾏ ﾄｼﾕｷ</t>
  </si>
  <si>
    <t>高橋　　　元</t>
  </si>
  <si>
    <t>ﾀｶﾊｼ ﾊｼﾞﾒ</t>
  </si>
  <si>
    <t>三宅　　清房</t>
  </si>
  <si>
    <t>ﾐﾔｹ ｷﾖﾌｻ</t>
  </si>
  <si>
    <t>千田　　　勤</t>
  </si>
  <si>
    <t>ﾁﾀﾞ ﾂﾄﾑ</t>
  </si>
  <si>
    <t>有原　　啓介</t>
  </si>
  <si>
    <t>ｱﾘﾊﾗ ｹｲｽｹ</t>
  </si>
  <si>
    <t>小原　　航洋</t>
  </si>
  <si>
    <t>ｵﾊﾞﾗ ｺｳﾖｳ</t>
  </si>
  <si>
    <t>菊地　　文耶</t>
  </si>
  <si>
    <t>ｷｸﾁ ﾌﾐﾔ</t>
  </si>
  <si>
    <t>瀬川　　将平</t>
  </si>
  <si>
    <t>ｾｶﾞﾜ ｼｮｳﾍｲ</t>
  </si>
  <si>
    <t>長野　　尚人</t>
  </si>
  <si>
    <t>ﾅｶﾞﾉ ﾅｵﾄ</t>
  </si>
  <si>
    <t>沼﨑　　友哉</t>
  </si>
  <si>
    <t>ﾇﾏｻﾞｷ ﾄﾓﾔ</t>
  </si>
  <si>
    <t>山中　　崚矢</t>
  </si>
  <si>
    <t>ﾔﾏﾅｶ ﾘｮｳﾔ</t>
  </si>
  <si>
    <t>及川　　　央</t>
  </si>
  <si>
    <t>ｵｲｶﾜ ﾋﾛ</t>
  </si>
  <si>
    <t>中山　　広志</t>
  </si>
  <si>
    <t>ﾅｶﾔﾏ ﾋﾛｼ</t>
  </si>
  <si>
    <t>佐藤　　正佳</t>
  </si>
  <si>
    <t>ｻﾄｳ ﾏｻﾖｼ</t>
  </si>
  <si>
    <t>相馬　　晃平</t>
  </si>
  <si>
    <t>ｿｳﾏ ｺｳﾍｲ</t>
  </si>
  <si>
    <t>原子　　崇史</t>
  </si>
  <si>
    <t>ﾊﾗｺ ﾀｶｼ</t>
  </si>
  <si>
    <t>岩崎　　友優</t>
  </si>
  <si>
    <t>ｲﾜｻｷ ﾕｳﾏ</t>
  </si>
  <si>
    <t>佐藤　　誠也</t>
  </si>
  <si>
    <t>ｻﾄｳ ｾｲﾔ</t>
  </si>
  <si>
    <t>中澤　　俊介</t>
  </si>
  <si>
    <t>ﾅｶｻﾞﾜ ｼｭﾝｽｹ</t>
  </si>
  <si>
    <t>長谷川　雄大</t>
  </si>
  <si>
    <t>ﾊｾｶﾞﾜ ﾕｳﾀﾞｲ</t>
  </si>
  <si>
    <t>佐藤　　代和</t>
  </si>
  <si>
    <t>ｻﾄｳ ﾋﾛｶｽﾞ</t>
  </si>
  <si>
    <t>柴田　　恭輔</t>
  </si>
  <si>
    <t>ｼﾊﾞﾀ ｷｮｳｽｹ</t>
  </si>
  <si>
    <t>平船　　太陽</t>
  </si>
  <si>
    <t>ﾀｲﾗﾌﾞﾈ ﾀｲﾖｳ</t>
  </si>
  <si>
    <t>田子　未知瑠</t>
  </si>
  <si>
    <t>ﾀｺ ﾐﾁﾙ</t>
  </si>
  <si>
    <t>徳永　　　創</t>
  </si>
  <si>
    <t>ﾄｸﾅｶﾞ ﾊｼﾞﾒ</t>
  </si>
  <si>
    <t>中嶌　　雄一</t>
  </si>
  <si>
    <t>ﾅｶｼﾞﾏ ﾕｳｲﾁ</t>
  </si>
  <si>
    <t>西舘　　　敦</t>
  </si>
  <si>
    <t>ﾆｼﾀﾞﾃ ｱﾂｼ</t>
  </si>
  <si>
    <t>西舘　　直貴</t>
  </si>
  <si>
    <t>ﾆｼﾀﾞﾃ ﾅｵｷ</t>
  </si>
  <si>
    <t>古舘　　正輝</t>
  </si>
  <si>
    <t>ﾌﾙﾀﾞﾃ ﾏｻｷ</t>
  </si>
  <si>
    <t>米田　　哲也</t>
  </si>
  <si>
    <t>ﾏｲﾀ ﾃﾂﾔ</t>
  </si>
  <si>
    <t>丸木　　利也</t>
  </si>
  <si>
    <t>ﾏﾙｷ ﾄｼﾔ</t>
  </si>
  <si>
    <t>三浦　康次郎</t>
  </si>
  <si>
    <t>ﾐｳﾗ ｺｳｼﾞﾛｳ</t>
  </si>
  <si>
    <t>三谷　　剛史</t>
  </si>
  <si>
    <t>ﾐﾀﾆ ﾀｹｼ</t>
  </si>
  <si>
    <t>阿部　　　悟</t>
  </si>
  <si>
    <t>ｱﾍﾞ ｻﾄﾙ</t>
  </si>
  <si>
    <t>佐々木　佑輔</t>
  </si>
  <si>
    <t>ｻｻｷ ﾕｳｽｹ</t>
  </si>
  <si>
    <t>髙野　　和文</t>
  </si>
  <si>
    <t>ﾀｶﾉ ｶｽﾞﾕｷ</t>
  </si>
  <si>
    <t>村松　　勇夫</t>
  </si>
  <si>
    <t>ﾑﾗﾏﾂ ｲｻｵ</t>
  </si>
  <si>
    <t>村松　　進一</t>
  </si>
  <si>
    <t>ﾑﾗﾏﾂ ｼﾝｲﾁ</t>
  </si>
  <si>
    <t>阿部　　貴志</t>
  </si>
  <si>
    <t>ｱﾍﾞ ﾀｶｼ</t>
  </si>
  <si>
    <t>岩井　　優也</t>
  </si>
  <si>
    <t>ｲﾜｲ ﾕｳﾔ</t>
  </si>
  <si>
    <t>大河原　瑛一</t>
  </si>
  <si>
    <t>ｵｵｶﾊﾗ ｴｲｲﾁ</t>
  </si>
  <si>
    <t>大河原　雄平</t>
  </si>
  <si>
    <t>ｵｵｶﾜﾗ ﾕｳﾍｲ</t>
  </si>
  <si>
    <t>大河原　龍馬</t>
  </si>
  <si>
    <t>ｵｵｶﾜﾗ ﾘｭｳﾏ</t>
  </si>
  <si>
    <t>大志田　　誠</t>
  </si>
  <si>
    <t>ｵｵｼﾀﾞ ﾏｺﾄ</t>
  </si>
  <si>
    <t>菊池　　　裕</t>
  </si>
  <si>
    <t>ｷｸﾁ ﾕﾀｶ</t>
  </si>
  <si>
    <t>越場　　　孝</t>
  </si>
  <si>
    <t>ｺｴﾊﾞ ﾀｶｼ</t>
  </si>
  <si>
    <t>比企野　創典</t>
  </si>
  <si>
    <t>ﾋｷﾉ ｿｳｽｹ</t>
  </si>
  <si>
    <t>小野寺　　理</t>
  </si>
  <si>
    <t>ｵﾉﾃﾞﾗ ｵｻﾑ</t>
  </si>
  <si>
    <t>菅野　　　章</t>
  </si>
  <si>
    <t>ｶﾝﾉ ｱｷﾗ</t>
  </si>
  <si>
    <t>熊谷　　和典</t>
  </si>
  <si>
    <t>ｸﾏｶﾞｲ ｶｽﾞﾉﾘ</t>
  </si>
  <si>
    <t>佐々木　　勝</t>
  </si>
  <si>
    <t>ｻｻｷ ﾏｻﾙ</t>
  </si>
  <si>
    <t>高橋　　友三</t>
  </si>
  <si>
    <t>ﾀｶﾊｼ ﾕｳｿﾞｳ</t>
  </si>
  <si>
    <t>藤森　　祐司</t>
  </si>
  <si>
    <t>ﾌｼﾞﾓﾘ ﾕｳｼﾞ</t>
  </si>
  <si>
    <t>古屋敷　友陽</t>
  </si>
  <si>
    <t>ﾌﾙﾔｼｷ ﾄﾓｱｷ</t>
  </si>
  <si>
    <t>村上　　　正</t>
  </si>
  <si>
    <t>ﾑﾗｶﾐ ﾀﾀﾞｼ</t>
  </si>
  <si>
    <t>山田　　壮史</t>
  </si>
  <si>
    <t>ﾔﾏﾀﾞ ﾂﾖｼ</t>
  </si>
  <si>
    <t>杉村　　国良</t>
  </si>
  <si>
    <t>ｽｷﾞﾑﾗ ｸﾆﾖｼ</t>
  </si>
  <si>
    <t>大和田　　智</t>
  </si>
  <si>
    <t>ｵｵﾜﾀﾞ ﾄﾓ</t>
  </si>
  <si>
    <t>金野　　拓也</t>
  </si>
  <si>
    <t>ｷﾝﾉ ﾀｸﾔ</t>
  </si>
  <si>
    <t>近藤　　一樹</t>
  </si>
  <si>
    <t>ｺﾝﾄﾞｳ ｶｽﾞｷ</t>
  </si>
  <si>
    <t>佐々木　周作</t>
  </si>
  <si>
    <t>ｻｻｷ ｼｭｳｻｸ</t>
  </si>
  <si>
    <t>鈴木　　恒希</t>
  </si>
  <si>
    <t>ｽｽﾞｷ ｺｳｷ</t>
  </si>
  <si>
    <t>高橋　　祐輝</t>
  </si>
  <si>
    <t>ﾀｶﾊｼ ﾕｳｷ</t>
  </si>
  <si>
    <t>千田　　翔平</t>
  </si>
  <si>
    <t>ﾁﾀﾞ ｼｮｳﾍｲ</t>
  </si>
  <si>
    <t>千葉　　敦司</t>
  </si>
  <si>
    <t>ﾁﾊﾞ ｱﾂｼ</t>
  </si>
  <si>
    <t>中村　　淳一</t>
  </si>
  <si>
    <t>ﾅｶﾑﾗ ｼﾞｭﾝｲﾁ</t>
  </si>
  <si>
    <t>畠山　　泰成</t>
  </si>
  <si>
    <t>ﾊﾀｹﾔﾏ ﾀｲｾｲ</t>
  </si>
  <si>
    <t>宮守　　基光</t>
  </si>
  <si>
    <t>ﾐﾔﾓﾘ ﾓﾄﾐﾂ</t>
  </si>
  <si>
    <t>村田　　英誠</t>
  </si>
  <si>
    <t>ﾑﾗﾀ ﾋﾃﾞﾅﾘ</t>
  </si>
  <si>
    <t>森　　　　繁</t>
  </si>
  <si>
    <t>ﾓﾘ ｼｹﾞﾙ</t>
  </si>
  <si>
    <t>橋本　　康弘</t>
  </si>
  <si>
    <t>ﾊｼﾓﾄ ﾔｽﾋﾛ</t>
  </si>
  <si>
    <t>永井　　英威</t>
  </si>
  <si>
    <t>ﾅｶﾞｲ ﾋﾃﾞﾀｹ</t>
  </si>
  <si>
    <t>平野　　康二</t>
  </si>
  <si>
    <t>ﾋﾗﾉ ｺｳｼﾞ</t>
  </si>
  <si>
    <t>福島　　　保</t>
  </si>
  <si>
    <t>ﾌｸｼﾏ ﾀﾓﾂ</t>
  </si>
  <si>
    <t>大川　　正毅</t>
  </si>
  <si>
    <t>ｵｵｶﾜ ﾏｻｷ</t>
  </si>
  <si>
    <t>村川　　宏海</t>
  </si>
  <si>
    <t>ﾑﾗｶﾜ ﾋﾛﾐ</t>
  </si>
  <si>
    <t>石川　　平八</t>
  </si>
  <si>
    <t>ｲｼｶﾜ ﾍｲﾊﾁ</t>
  </si>
  <si>
    <t>小野寺　　恵</t>
  </si>
  <si>
    <t>本間　　功洋</t>
  </si>
  <si>
    <t>ﾎﾝﾏ ｺｳﾖｳ</t>
  </si>
  <si>
    <t>庄子　　裕之</t>
  </si>
  <si>
    <t>ｼｮｳｼﾞ ﾋﾛﾕｷ</t>
  </si>
  <si>
    <t>松本　　裕二</t>
  </si>
  <si>
    <t>ﾏﾂﾓﾄ ﾕｳｼﾞ</t>
  </si>
  <si>
    <t>貴戸　　文隆</t>
  </si>
  <si>
    <t>ｷﾄﾞ ﾌﾐﾀｶ</t>
  </si>
  <si>
    <t>芦部　　智宏</t>
  </si>
  <si>
    <t>ｱｼﾍﾞ ﾄﾓﾋﾛ</t>
  </si>
  <si>
    <t>佐藤　　秀雄</t>
  </si>
  <si>
    <t>ｻﾄｳ ﾋﾃﾞｵ</t>
  </si>
  <si>
    <t>松原　　吉宏</t>
  </si>
  <si>
    <t>ﾏﾂﾊﾞﾗ ﾖｼﾋﾛ</t>
  </si>
  <si>
    <t>佐久間　誠司</t>
  </si>
  <si>
    <t>ｻｸﾏ ｾｲｼﾞ</t>
  </si>
  <si>
    <t>飯村　　　亮</t>
  </si>
  <si>
    <t>ｲｲﾑﾗ ﾘｮｳ</t>
  </si>
  <si>
    <t>谷本　　佳隆</t>
  </si>
  <si>
    <t>ﾀﾆﾓﾄ ﾖｼﾀｶ</t>
  </si>
  <si>
    <t>多田　　誠一</t>
  </si>
  <si>
    <t>ﾀﾀﾞ ｾｲｲﾁ</t>
  </si>
  <si>
    <t>福田　　浩也</t>
  </si>
  <si>
    <t>ﾌｸﾀﾞ ﾋﾛﾔ</t>
  </si>
  <si>
    <t>遠藤　　凌平</t>
  </si>
  <si>
    <t>ｴﾝﾄﾞｳ ﾘｮｳﾍｲ</t>
  </si>
  <si>
    <t>佐藤　　優介</t>
  </si>
  <si>
    <t>ｻﾄｳ ﾕｳｽｹ</t>
  </si>
  <si>
    <t>中瀬　　　薫</t>
  </si>
  <si>
    <t>ﾅｶｾ ｶｵﾙ</t>
  </si>
  <si>
    <t>菅原　　孝一</t>
  </si>
  <si>
    <t>ｽｶﾞﾜﾗ ｺｳｲﾁ</t>
  </si>
  <si>
    <t>伊東　　　純</t>
  </si>
  <si>
    <t>ｲﾄｳ ｼﾞｭﾝ</t>
  </si>
  <si>
    <t>米倉　　将周</t>
  </si>
  <si>
    <t>ﾖﾈｸﾗ ﾏｻﾉﾘ</t>
  </si>
  <si>
    <t>松谷　　俊克</t>
  </si>
  <si>
    <t>ﾏﾂﾔ ﾄｼｶﾂ</t>
  </si>
  <si>
    <t>佐々木　慶徳</t>
  </si>
  <si>
    <t>ｻｻｷ ﾖｼﾉﾘ</t>
  </si>
  <si>
    <t>小野寺裕太郎</t>
  </si>
  <si>
    <t>ｵﾉﾃﾞﾗ ﾕｳﾀﾛｳ</t>
  </si>
  <si>
    <t>太田　　勝也</t>
  </si>
  <si>
    <t>ｵｵﾀ ｶﾂﾔ</t>
  </si>
  <si>
    <t>中沢　　翔馬</t>
  </si>
  <si>
    <t>ﾅｶｻﾞﾜ ｼｮｳﾏ</t>
  </si>
  <si>
    <t>家子　　　猛</t>
  </si>
  <si>
    <t>ｲｴｺ ﾀｹﾙ</t>
  </si>
  <si>
    <t>上山　　友裕</t>
  </si>
  <si>
    <t>ｶﾐﾔﾏ ﾄﾓﾋﾛ</t>
  </si>
  <si>
    <t>古舘　　昭久</t>
  </si>
  <si>
    <t>ﾌﾙﾀﾞﾃ ｱｷﾋｻ</t>
  </si>
  <si>
    <t>本城　　　昇</t>
  </si>
  <si>
    <t>ﾎﾝｼﾞｮｳ ﾉﾎﾞﾙ</t>
  </si>
  <si>
    <t>須藤　　一成</t>
  </si>
  <si>
    <t>ｽﾄﾞｳ ｶｽﾞﾅﾘ</t>
  </si>
  <si>
    <t>大清水　一敬</t>
  </si>
  <si>
    <t>ｵｵｼﾐｽﾞ ｶｽﾞﾉﾘ</t>
  </si>
  <si>
    <t>田ノ上　　彰</t>
  </si>
  <si>
    <t>ﾀﾉｳｴ ｱｷﾗ</t>
  </si>
  <si>
    <t>小笠原　健一</t>
  </si>
  <si>
    <t>ｵｶﾞｻﾜﾗ ｹﾝｲﾁ</t>
  </si>
  <si>
    <t>山田　　　智</t>
  </si>
  <si>
    <t>ﾔﾏﾀﾞ ｻﾄﾙ</t>
  </si>
  <si>
    <t>円舘　　和馬</t>
  </si>
  <si>
    <t>ｴﾝﾀﾞﾃ ｶｽﾞﾏ</t>
  </si>
  <si>
    <t>得能　　博允</t>
  </si>
  <si>
    <t>ﾄｸﾉｳ ﾋﾛﾉﾌﾞ</t>
  </si>
  <si>
    <t>上山　　　誠</t>
  </si>
  <si>
    <t>ｶﾐﾔﾏ ﾏｺﾄ</t>
  </si>
  <si>
    <t>髙橋　　　翔</t>
  </si>
  <si>
    <t>ﾀｶﾊｼ ｼｮｳ</t>
  </si>
  <si>
    <t>中屋敷　創也</t>
  </si>
  <si>
    <t>ﾅｶﾔｼｷ ｿｳﾔ</t>
  </si>
  <si>
    <t>高橋　　一雄</t>
  </si>
  <si>
    <t>ﾀｶﾊｼ ｶｽﾞｵ</t>
  </si>
  <si>
    <t>中村　　悟雄</t>
  </si>
  <si>
    <t>ﾅｶﾑﾗ ﾉﾘｵ</t>
  </si>
  <si>
    <t>佐々木　啓之</t>
  </si>
  <si>
    <t>ｻｻｷ ﾋﾛﾕｷ</t>
  </si>
  <si>
    <t>川村　　明宏</t>
  </si>
  <si>
    <t>ｶﾜﾑﾗ ｱｷﾋﾛ</t>
  </si>
  <si>
    <t>三井　　隆弘</t>
  </si>
  <si>
    <t>ﾐﾂｲ ﾀｶﾋﾛ</t>
  </si>
  <si>
    <t>柳村　　武史</t>
  </si>
  <si>
    <t>ﾔﾅｷﾞﾑﾗ ﾀｹｼ</t>
  </si>
  <si>
    <t>大矢　　一良</t>
  </si>
  <si>
    <t>ｵｵﾔ ｶｽﾞﾖｼ</t>
  </si>
  <si>
    <t>山口　　正行</t>
  </si>
  <si>
    <t>ﾔﾏｸﾞﾁ ﾏｻﾕｷ</t>
  </si>
  <si>
    <t>千葉　　義弘</t>
  </si>
  <si>
    <t>ﾁﾊﾞ ﾖｼﾋﾛ</t>
  </si>
  <si>
    <t>大音　　光生</t>
  </si>
  <si>
    <t>ｵｵﾄ ﾐﾂｵ</t>
  </si>
  <si>
    <t>吉田　　幸志</t>
  </si>
  <si>
    <t>ﾖｼﾀﾞ ｺｳｼﾞ</t>
  </si>
  <si>
    <t>加藤　　　篤</t>
  </si>
  <si>
    <t>ｶﾄｳ ｱﾂｼ</t>
  </si>
  <si>
    <t>藤野　　崇之</t>
  </si>
  <si>
    <t>ﾌｼﾞﾉ ﾀｶﾕｷ</t>
  </si>
  <si>
    <t>中舘　弥寿夫</t>
  </si>
  <si>
    <t>ﾅｶﾀﾞﾃ ﾔｽｵ</t>
  </si>
  <si>
    <t>道下　　明彦</t>
  </si>
  <si>
    <t>ﾐﾁｼﾀ ｱｷﾋｺ</t>
  </si>
  <si>
    <t>斎藤　　達也</t>
  </si>
  <si>
    <t>ｻｲﾄｳ ﾀﾂﾔ</t>
  </si>
  <si>
    <t>小野寺　嘉広</t>
  </si>
  <si>
    <t>ｵﾉﾃﾞﾗ ﾖｼﾋﾛ</t>
  </si>
  <si>
    <t>多田　　謙一</t>
  </si>
  <si>
    <t>ﾀﾀﾞ ｹﾝｲﾁ</t>
  </si>
  <si>
    <t>後藤　　勝貴</t>
  </si>
  <si>
    <t>ｺﾞﾄｳ ｼｮｳｷ</t>
  </si>
  <si>
    <t>鈴木　　良彦</t>
  </si>
  <si>
    <t>ｽｽﾞｷ ﾖｼﾋｺ</t>
  </si>
  <si>
    <t>鈴木　　　慎</t>
  </si>
  <si>
    <t>ｽｽﾞｷ ｼﾝ</t>
  </si>
  <si>
    <t>長澤　　晃也</t>
  </si>
  <si>
    <t>ﾅｶﾞｻﾜ ｺｳﾔ</t>
  </si>
  <si>
    <t>目移　　和行</t>
  </si>
  <si>
    <t>ﾒｳﾂﾘ ｶｽﾞﾕｷ</t>
  </si>
  <si>
    <t>高橋　　正治</t>
  </si>
  <si>
    <t>ﾀｶﾊｼ ﾏｻﾊﾙ</t>
  </si>
  <si>
    <t>小田　　倫義</t>
  </si>
  <si>
    <t>ｵﾀﾞ ﾄﾓﾖｼ</t>
  </si>
  <si>
    <t>高橋　　直也</t>
  </si>
  <si>
    <t>ﾀｶﾊｼ ﾅｵﾔ</t>
  </si>
  <si>
    <t>大村　　和臣</t>
  </si>
  <si>
    <t>ｵｵﾑﾗ ｶｽﾞｵﾐ</t>
  </si>
  <si>
    <t>三河　　　智</t>
  </si>
  <si>
    <t>ﾐｶﾜ ｻﾄｼ</t>
  </si>
  <si>
    <t>大坪　　貴明</t>
  </si>
  <si>
    <t>ｵｵﾂﾎﾞ ﾀｶｱｷ</t>
  </si>
  <si>
    <t>高橋　　辰哉</t>
  </si>
  <si>
    <t>ﾀｶﾊｼ ﾀﾂﾔ</t>
  </si>
  <si>
    <t>柴草　　陽祐</t>
  </si>
  <si>
    <t>ｼﾊﾞｸｻ ﾖｳｽｹ</t>
  </si>
  <si>
    <t>馬場　　貴之</t>
  </si>
  <si>
    <t>ﾊﾞﾊﾞ ﾀｶﾕｷ</t>
  </si>
  <si>
    <t>櫻田　　和志</t>
  </si>
  <si>
    <t>ｻｸﾗﾀﾞ ｶｽﾞｼ</t>
  </si>
  <si>
    <t>平山　　貴士</t>
  </si>
  <si>
    <t>ﾋﾗﾔﾏ ﾀｶｼ</t>
  </si>
  <si>
    <t>小園　　　守</t>
  </si>
  <si>
    <t>ｺｿﾞﾉ ﾏﾓﾙ</t>
  </si>
  <si>
    <t>高橋　　健治</t>
  </si>
  <si>
    <t>ﾀｶﾊｼ ｹﾝｼﾞ</t>
  </si>
  <si>
    <t>村田　　政民</t>
  </si>
  <si>
    <t>ﾑﾗﾀ ﾏｻﾐ</t>
  </si>
  <si>
    <t>阿部　　　洋</t>
  </si>
  <si>
    <t>ｱﾍﾞ ﾋﾛｼ</t>
  </si>
  <si>
    <t>大崎　　健司</t>
  </si>
  <si>
    <t>ｵｵｻｷ ｹﾝｼﾞ</t>
  </si>
  <si>
    <t>太田　　伸也</t>
  </si>
  <si>
    <t>ｵｵﾀ ｼﾝﾔ</t>
  </si>
  <si>
    <t>大道　　　涼</t>
  </si>
  <si>
    <t>ｵｵﾐﾁ ﾘｮｳ</t>
  </si>
  <si>
    <t>長内　　将宏</t>
  </si>
  <si>
    <t>ｵｻﾅｲ ﾏｻﾋﾛ</t>
  </si>
  <si>
    <t>梶谷　　直高</t>
  </si>
  <si>
    <t>ｶｼﾞﾔ ﾅｵﾀｶ</t>
  </si>
  <si>
    <t>柏木　　良昭</t>
  </si>
  <si>
    <t>ｶｼﾜｷﾞ ﾖｼｱｷ</t>
  </si>
  <si>
    <t>柏木　　良幸</t>
  </si>
  <si>
    <t>ｶｼﾜｷﾞ ﾖｼﾕｷ</t>
  </si>
  <si>
    <t>久慈　　剛史</t>
  </si>
  <si>
    <t>ｸｼﾞ ﾂﾖｼ</t>
  </si>
  <si>
    <t>栗林　　達也</t>
  </si>
  <si>
    <t>ｸﾘﾊﾞﾔｼ ﾀﾂﾔ</t>
  </si>
  <si>
    <t>沢里　　光浩</t>
  </si>
  <si>
    <t>ｻﾜｻﾄ ﾐﾂﾋﾛ</t>
  </si>
  <si>
    <t>竹下　　敏光</t>
  </si>
  <si>
    <t>ﾀｹｼﾀ ﾄｼﾐﾂ</t>
  </si>
  <si>
    <t>竹根　　祐哉</t>
  </si>
  <si>
    <t>ﾀｹﾈ ﾕｳﾔ</t>
  </si>
  <si>
    <t>七ツ役　英継</t>
  </si>
  <si>
    <t>ﾅﾅﾂﾔｸ ﾋﾃﾞﾂｸﾞ</t>
  </si>
  <si>
    <t>新井谷　　潤</t>
  </si>
  <si>
    <t>ﾆｲﾔ ｼﾞｭﾝ</t>
  </si>
  <si>
    <t>日影　　　輝</t>
  </si>
  <si>
    <t>ﾋｶｹﾞ ｱｷﾗ</t>
  </si>
  <si>
    <t>藤原　　和幸</t>
  </si>
  <si>
    <t>ﾌｼﾞﾜﾗ ｶｽﾞﾕｷ</t>
  </si>
  <si>
    <t>細越　　翔太</t>
  </si>
  <si>
    <t>ﾎｿｺﾞｴ ｼｮｳﾀ</t>
  </si>
  <si>
    <t>柾谷　　幸宏</t>
  </si>
  <si>
    <t>ﾏｻﾔ ﾕｷﾋﾛ</t>
  </si>
  <si>
    <t>谷地　　良太</t>
  </si>
  <si>
    <t>ﾔﾁ ﾘｮｳﾀ</t>
  </si>
  <si>
    <t>飯村　　要輔</t>
  </si>
  <si>
    <t>ｲｲﾑﾗ ﾖｳｽｹ</t>
  </si>
  <si>
    <t>大山　　直人</t>
  </si>
  <si>
    <t>ｵｵﾔﾏ ﾅｵﾄ</t>
  </si>
  <si>
    <t>川村　　知輝</t>
  </si>
  <si>
    <t>ｶﾜﾑﾗ ﾄﾓｷ</t>
  </si>
  <si>
    <t>藤原　　　誠</t>
  </si>
  <si>
    <t>ﾌｼﾞﾜﾗ ﾏｺﾄ</t>
  </si>
  <si>
    <t>山影　　大蔵</t>
  </si>
  <si>
    <t>ﾔﾏｶｹﾞ ﾀｲｿﾞｳ</t>
  </si>
  <si>
    <t>大木　　信彦</t>
  </si>
  <si>
    <t>ｵｵｷ ﾉﾌﾞﾋｺ</t>
  </si>
  <si>
    <t>佐藤　　伴行</t>
  </si>
  <si>
    <t>ｻﾄｳ ﾄﾓﾕｷ</t>
  </si>
  <si>
    <t>晴山　　原子</t>
  </si>
  <si>
    <t>ﾊﾚﾔﾏ ｱﾄﾑ</t>
  </si>
  <si>
    <t>岩渕　　慎矢</t>
  </si>
  <si>
    <t>ｲﾜﾌﾞﾁ ｼﾝﾔ</t>
  </si>
  <si>
    <t>大澤　　高弘</t>
  </si>
  <si>
    <t>ｵｵｻﾜ ﾀｶﾋﾛ</t>
  </si>
  <si>
    <t>張磨　　陽祐</t>
  </si>
  <si>
    <t>ﾊﾘﾏ ﾖｳｽｹ</t>
  </si>
  <si>
    <t>照井　　秀浩</t>
  </si>
  <si>
    <t>ﾃﾙｲ ﾋﾃﾞﾋﾛ</t>
  </si>
  <si>
    <t>斉藤　　時勝</t>
  </si>
  <si>
    <t>ｻｲﾄｳ ﾄｷｶﾂ</t>
  </si>
  <si>
    <t>盛田　　知広</t>
  </si>
  <si>
    <t>ﾓﾘﾀ ﾄﾓﾋﾛ</t>
  </si>
  <si>
    <t>黒沼　　雅行</t>
  </si>
  <si>
    <t>ｸﾛﾇﾏ ﾏｻﾕｷ</t>
  </si>
  <si>
    <t>増川　　徹哉</t>
  </si>
  <si>
    <t>ﾏｽｶﾜ ﾃﾂﾔ</t>
  </si>
  <si>
    <t>小原　　隆弘</t>
  </si>
  <si>
    <t>ｵﾊﾞﾗ ﾀｶﾋﾛ</t>
  </si>
  <si>
    <t>阿部　　　慎</t>
  </si>
  <si>
    <t>ｱﾍﾞ ｼﾝ</t>
  </si>
  <si>
    <t>有田　　　真</t>
  </si>
  <si>
    <t>ｱﾘﾀ ﾏｺﾄ</t>
  </si>
  <si>
    <t>菊池　　雅也</t>
  </si>
  <si>
    <t>佐々木　健一</t>
  </si>
  <si>
    <t>ｻｻｷ ｹﾝｲﾁ</t>
  </si>
  <si>
    <t>渋谷　　良平</t>
  </si>
  <si>
    <t>ｼﾌﾞﾔ ﾘｮｳﾍｲ</t>
  </si>
  <si>
    <t>高舘　　信人</t>
  </si>
  <si>
    <t>ﾀｶﾀﾞﾃ ﾉﾌﾞﾄ</t>
  </si>
  <si>
    <t>髙橋　　央樹</t>
  </si>
  <si>
    <t>ﾀｶﾊｼ ﾋｻｷ</t>
  </si>
  <si>
    <t>中村　　周平</t>
  </si>
  <si>
    <t>ﾅｶﾑﾗ ｼｭｳﾍｲ</t>
  </si>
  <si>
    <t>野沢　　　遼</t>
  </si>
  <si>
    <t>ﾉｻﾜ ﾘｮｳ</t>
  </si>
  <si>
    <t>野村　　貴裕</t>
  </si>
  <si>
    <t>ﾉﾑﾗ ﾀｶﾋﾛ</t>
  </si>
  <si>
    <t>吉田　　雅昂</t>
  </si>
  <si>
    <t>ﾖｼﾀﾞ ﾏｻﾀｶ</t>
  </si>
  <si>
    <t>泉山　　翔太</t>
  </si>
  <si>
    <t>ｲｽﾞﾐﾔﾏ ｼｮｳﾀ</t>
  </si>
  <si>
    <t>熊谷　　朋宏</t>
  </si>
  <si>
    <t>ｸﾏｶﾞｲ ﾄﾓﾋﾛ</t>
  </si>
  <si>
    <t>佐藤　　智浩</t>
  </si>
  <si>
    <t>ｻﾄｳ ﾄｼﾋﾛ</t>
  </si>
  <si>
    <t>田中　　匠瑛</t>
  </si>
  <si>
    <t>ﾀﾅｶ ｼｮｳｴｲ</t>
  </si>
  <si>
    <t>永井　　健弘</t>
  </si>
  <si>
    <t>ﾅｶﾞｲ ﾀｹﾋﾛ</t>
  </si>
  <si>
    <t>松井　　　貴</t>
  </si>
  <si>
    <t>ﾏﾂｲ ﾀｶｼ</t>
  </si>
  <si>
    <t>武藤　　正則</t>
  </si>
  <si>
    <t>ﾑﾄｳ ﾏｻﾉﾘ</t>
  </si>
  <si>
    <t>吉田　　清光</t>
  </si>
  <si>
    <t>ﾖｼﾀﾞ ｾｲｺｳ</t>
  </si>
  <si>
    <t>吉田　　琢哉</t>
  </si>
  <si>
    <t>ﾖｼﾀﾞ ﾀｸﾔ</t>
  </si>
  <si>
    <t>船越　　敬也</t>
  </si>
  <si>
    <t>ﾌﾅｺｼ ﾀｶﾔ</t>
  </si>
  <si>
    <t>難波　　　海</t>
  </si>
  <si>
    <t>ﾅﾝﾊﾞ ｶｲ</t>
  </si>
  <si>
    <t>高橋　　由樹</t>
  </si>
  <si>
    <t>内村　　哲也</t>
  </si>
  <si>
    <t>ｳﾁﾑﾗ ﾃﾂﾔ</t>
  </si>
  <si>
    <t>町平　　柊斗</t>
  </si>
  <si>
    <t>ﾏﾁﾋﾗ ｼｭｳﾄ</t>
  </si>
  <si>
    <t>大石　　義樹</t>
  </si>
  <si>
    <t>ｵｵｲｼ ﾖｼｷ</t>
  </si>
  <si>
    <t>小野　　順市</t>
  </si>
  <si>
    <t>ｵﾉ ｼﾞｭﾝｲﾁ</t>
  </si>
  <si>
    <t>鹿糠　　広行</t>
  </si>
  <si>
    <t>ｶﾇｶ ﾋﾛﾕｷ</t>
  </si>
  <si>
    <t>鹿糠　　雄二</t>
  </si>
  <si>
    <t>ｶﾇｶ ﾕｳｼﾞ</t>
  </si>
  <si>
    <t>川戸　　善徳</t>
  </si>
  <si>
    <t>ｶﾜﾄ ﾖｼﾉﾘ</t>
  </si>
  <si>
    <t>川畑　　勝也</t>
  </si>
  <si>
    <t>ｶﾜﾊﾀ ｶﾂﾔ</t>
  </si>
  <si>
    <t>佐々木　　潤</t>
  </si>
  <si>
    <t>ｻｻｷ ｼﾞｭﾝ</t>
  </si>
  <si>
    <t>佐々木　優育</t>
  </si>
  <si>
    <t>佐藤　　公盛</t>
  </si>
  <si>
    <t>ｻﾄｳ ｷﾐﾓﾘ</t>
  </si>
  <si>
    <t>新屋　　一郎</t>
  </si>
  <si>
    <t>ｼﾝﾔ ｲﾁﾛｳ</t>
  </si>
  <si>
    <t>中田　　和利</t>
  </si>
  <si>
    <t>ﾅｶﾀ ｶｽﾞﾄｼ</t>
  </si>
  <si>
    <t>中村　　　修</t>
  </si>
  <si>
    <t>ﾅｶﾑﾗ ｵｻﾑ</t>
  </si>
  <si>
    <t>畠山　　　誠</t>
  </si>
  <si>
    <t>ﾊﾀｹﾔﾏ ﾏｺﾄ</t>
  </si>
  <si>
    <t>水野　　　肇</t>
  </si>
  <si>
    <t>ﾐｽﾞﾉ ﾊｼﾞﾒ</t>
  </si>
  <si>
    <t>道畑　　　誠</t>
  </si>
  <si>
    <t>ﾐﾁﾊﾀ ﾏｺﾄ</t>
  </si>
  <si>
    <t>佐々木　健太</t>
  </si>
  <si>
    <t>ｻｻｷ ｹﾝﾀ</t>
  </si>
  <si>
    <t>佐藤　　貴紀</t>
  </si>
  <si>
    <t>ｻﾄｳ ﾀｶﾉﾘ</t>
  </si>
  <si>
    <t>佐藤　　貴弘</t>
  </si>
  <si>
    <t>ｻﾄｳ ﾀｶﾋﾛ</t>
  </si>
  <si>
    <t>佐藤　　芳行</t>
  </si>
  <si>
    <t>ｻﾄｳ ﾖｼﾕｷ</t>
  </si>
  <si>
    <t>中館　　崇裕</t>
  </si>
  <si>
    <t>ﾅｶﾀﾞﾃ ﾀｶﾋﾛ</t>
  </si>
  <si>
    <t>藤井　　　豊</t>
  </si>
  <si>
    <t>ﾌｼﾞｲ ﾕﾀｶ</t>
  </si>
  <si>
    <t>藤田　　　洸</t>
  </si>
  <si>
    <t>ﾌｼﾞﾀ ﾋｶﾙ</t>
  </si>
  <si>
    <t>古川　　由憲</t>
  </si>
  <si>
    <t>ﾌﾙｶﾜ ﾖｼﾉﾘ</t>
  </si>
  <si>
    <t>芳賀　　祐介</t>
  </si>
  <si>
    <t>ﾊｶﾞ ﾕｳｽｹ</t>
  </si>
  <si>
    <t>三浦　　悠哉</t>
  </si>
  <si>
    <t>ﾐｳﾗ ﾕｳﾔ</t>
  </si>
  <si>
    <t>菊地　　敦也</t>
  </si>
  <si>
    <t>ｷｸﾁ ｱﾂﾔ</t>
  </si>
  <si>
    <t>新田　　和也</t>
  </si>
  <si>
    <t>ﾆｯﾀ ｶｽﾞﾔ</t>
  </si>
  <si>
    <t>伊五澤　弘樹</t>
  </si>
  <si>
    <t>ｲｺﾞｻﾜ ﾋﾛｷ</t>
  </si>
  <si>
    <t>箱石　　公久</t>
  </si>
  <si>
    <t>ﾊｺｲｼ ｷﾐﾋｻ</t>
  </si>
  <si>
    <t>熊谷　　　航</t>
  </si>
  <si>
    <t>ｸﾏｶﾞｲ ﾜﾀﾙ</t>
  </si>
  <si>
    <t>菊池　　忠幸</t>
  </si>
  <si>
    <t>ｷｸﾁ ﾀﾀﾞﾕｷ</t>
  </si>
  <si>
    <t>浅沼　　高徳</t>
  </si>
  <si>
    <t>ｱｻﾇﾏ ﾀｶﾉﾘ</t>
  </si>
  <si>
    <t>佐藤　　秀幸</t>
  </si>
  <si>
    <t>ｻﾄｳ ﾋﾃﾞﾕｷ</t>
  </si>
  <si>
    <t>菊池　　俊孝</t>
  </si>
  <si>
    <t>ｷｸﾁ ﾖｼﾕｷ</t>
  </si>
  <si>
    <t>若松　　瑞樹</t>
  </si>
  <si>
    <t>ﾜｶﾏﾂ ﾐｽﾞｷ</t>
  </si>
  <si>
    <t>多田　　裕聡</t>
  </si>
  <si>
    <t>ﾀﾀﾞ ﾋﾛﾄｼ</t>
  </si>
  <si>
    <t>野呂　　汰成</t>
  </si>
  <si>
    <t>ﾉﾛ ﾀｲｾｲ</t>
  </si>
  <si>
    <t>大衡　　真基</t>
  </si>
  <si>
    <t>ｵｵﾋﾗ ﾏｻｷ</t>
  </si>
  <si>
    <t>佐々木　一基</t>
  </si>
  <si>
    <t>ｻｻｷ ｶｽﾞｷ</t>
  </si>
  <si>
    <t>多田　　直倖</t>
  </si>
  <si>
    <t>ﾀﾀﾞ ﾅｵﾕｷ</t>
  </si>
  <si>
    <t>菊池　　春樹</t>
  </si>
  <si>
    <t>ｷｸﾁ ﾊﾙｷ</t>
  </si>
  <si>
    <t>新田　　佳祐</t>
  </si>
  <si>
    <t>ﾆｯﾀ ｹｲｽｹ</t>
  </si>
  <si>
    <t>菊池　　　悟</t>
  </si>
  <si>
    <t>ｷｸﾁ ｻﾄﾙ</t>
  </si>
  <si>
    <t>藤井　　克伸</t>
  </si>
  <si>
    <t>ﾌｼﾞｲ ｶﾂﾉﾌﾞ</t>
  </si>
  <si>
    <t>水野　　　審</t>
  </si>
  <si>
    <t>ﾐｽﾞﾉ ｼﾝ</t>
  </si>
  <si>
    <t>千葉　　周一</t>
  </si>
  <si>
    <t>ﾁﾊﾞ ｼｭｳｲﾁ</t>
  </si>
  <si>
    <t>佐藤　　　一</t>
  </si>
  <si>
    <t>ｻﾄｳ ﾋﾄｼ</t>
  </si>
  <si>
    <t>及川　　秀明</t>
  </si>
  <si>
    <t>ｵｲｶﾜ ﾋﾃﾞｱｷ</t>
  </si>
  <si>
    <t>佐藤　　　淳</t>
  </si>
  <si>
    <t>田中　　正志</t>
  </si>
  <si>
    <t>ﾀﾅｶ ﾏｻｼ</t>
  </si>
  <si>
    <t>野田　　重幸</t>
  </si>
  <si>
    <t>ﾉﾀﾞ ｼｹﾞﾕｷ</t>
  </si>
  <si>
    <t>吉見　　政志</t>
  </si>
  <si>
    <t>ﾖｼﾐ ﾏｻｼ</t>
  </si>
  <si>
    <t>金濱　裕太郎</t>
  </si>
  <si>
    <t>ｶﾈﾊﾏ ﾕｳﾀﾛｳ</t>
  </si>
  <si>
    <t>鈴木　　健二</t>
  </si>
  <si>
    <t>ｽｽﾞｷ ｹﾝｼﾞ</t>
  </si>
  <si>
    <t>高岡　　　豊</t>
  </si>
  <si>
    <t>ﾀｶｵｶ ﾕﾀｶ</t>
  </si>
  <si>
    <t>畑中　　優祐</t>
  </si>
  <si>
    <t>ﾊﾀﾅｶ ﾕｳｽｹ</t>
  </si>
  <si>
    <t>藤原　　孝志</t>
  </si>
  <si>
    <t>ﾌｼﾞﾜﾗ ﾀｶｼ</t>
  </si>
  <si>
    <t>皀　　　海維</t>
  </si>
  <si>
    <t>ｻｲｶﾁ ｶｲ</t>
  </si>
  <si>
    <t>皀　　　陸玖</t>
  </si>
  <si>
    <t>ｻｲｶﾁ ﾘｸ</t>
  </si>
  <si>
    <t>高柳　　寛樹</t>
  </si>
  <si>
    <t>ﾀｶﾔﾅｷﾞ ﾋﾛｷ</t>
  </si>
  <si>
    <t>齋藤　　浩平</t>
  </si>
  <si>
    <t>ｻｲﾄｳ ｺｳﾍｲ</t>
  </si>
  <si>
    <t>淺沼　　敦識</t>
  </si>
  <si>
    <t>ｱｻﾇﾏ ｱﾂｼ</t>
  </si>
  <si>
    <t>内野　　　俊</t>
  </si>
  <si>
    <t>ｳﾁﾉ ｼｭﾝ</t>
  </si>
  <si>
    <t>久保　　叶祐</t>
  </si>
  <si>
    <t>ｸﾎﾞ ｷｮｳｽｹ</t>
  </si>
  <si>
    <t>近田　　和也</t>
  </si>
  <si>
    <t>ｺﾝﾀﾞ ｶｽﾞﾔ</t>
  </si>
  <si>
    <t>髙橋　　勝徳</t>
  </si>
  <si>
    <t>ﾀｶﾊｼ ｶﾂﾉﾘ</t>
  </si>
  <si>
    <t>内田　　梓文</t>
  </si>
  <si>
    <t>ｳﾁﾀﾞ ｼﾓﾝ</t>
  </si>
  <si>
    <t>斉藤　　大輔</t>
  </si>
  <si>
    <t>ｻｲﾄｳ ﾀﾞｲｽｹ</t>
  </si>
  <si>
    <t>去石　　匡樹</t>
  </si>
  <si>
    <t>ｻﾘｲｼ ﾏｻｷ</t>
  </si>
  <si>
    <t>高橋　　政宏</t>
  </si>
  <si>
    <t>ﾀｶﾊｼ ﾏｻﾋﾛ</t>
  </si>
  <si>
    <t>田中　　雄也</t>
  </si>
  <si>
    <t>ﾀﾅｶ ｶｽﾞﾔ</t>
  </si>
  <si>
    <t>矢野　　赳夫</t>
  </si>
  <si>
    <t>ﾔﾉ ﾀｹｵ</t>
  </si>
  <si>
    <t>赤澤　　雄一</t>
  </si>
  <si>
    <t>ｱｶｻﾞﾜ ﾕｳｲﾁ</t>
  </si>
  <si>
    <t>川又　　謙也</t>
  </si>
  <si>
    <t>ｶﾜﾏﾀ ｹﾝﾔ</t>
  </si>
  <si>
    <t>菅原　　克也</t>
  </si>
  <si>
    <t>ｽｶﾞﾜﾗ ｶﾂﾔ</t>
  </si>
  <si>
    <t>高橋　　直希</t>
  </si>
  <si>
    <t>ﾀｶﾊｼ ﾅｵｷ</t>
  </si>
  <si>
    <t>山口　　直人</t>
  </si>
  <si>
    <t>ﾔﾏｸﾞﾁ ﾅｵﾄ</t>
  </si>
  <si>
    <t>小田島　　寛</t>
  </si>
  <si>
    <t>ｺﾀﾞｼﾏ ﾋﾛｼ</t>
  </si>
  <si>
    <t>安倍　　政輝</t>
  </si>
  <si>
    <t>ｱﾝﾊﾞｲ ﾏｻｷ</t>
  </si>
  <si>
    <t>永井　　雅人</t>
  </si>
  <si>
    <t>ﾅｶﾞｲ ﾏｻﾄ</t>
  </si>
  <si>
    <t>佐藤　　陽平</t>
  </si>
  <si>
    <t>ｻﾄｳ ﾖｳﾍｲ</t>
  </si>
  <si>
    <t>橋場　　英雄</t>
  </si>
  <si>
    <t>ﾊｼﾊﾞ ﾋﾃﾞｵ</t>
  </si>
  <si>
    <t>大下　　稔樹</t>
  </si>
  <si>
    <t>ｵｵｼﾀ ﾄｼｷ</t>
  </si>
  <si>
    <t>堅谷　　　真</t>
  </si>
  <si>
    <t>ｶﾀﾔ ﾏｺﾄ</t>
  </si>
  <si>
    <t>小茅生　大輔</t>
  </si>
  <si>
    <t>ｺｶﾞﾖｳ ﾀﾞｲｽｹ</t>
  </si>
  <si>
    <t>田毛　　英明</t>
  </si>
  <si>
    <t>ﾀｹ ﾋﾃﾞｱｷ</t>
  </si>
  <si>
    <t>舘石　　盛行</t>
  </si>
  <si>
    <t>ﾀﾃｲｼ ﾓﾘﾕｷ</t>
  </si>
  <si>
    <t>新沼　　　拓</t>
  </si>
  <si>
    <t>ﾆｲﾇﾏ ﾀｸ</t>
  </si>
  <si>
    <t>野田　　耕生</t>
  </si>
  <si>
    <t>ﾉﾀﾞ ｺｳｾｲ</t>
  </si>
  <si>
    <t>番沢　　鋭治</t>
  </si>
  <si>
    <t>ﾊﾞﾝｻﾞﾜ ﾄｼﾊﾙ</t>
  </si>
  <si>
    <t>百鳥　　光太</t>
  </si>
  <si>
    <t>ﾓﾓﾄﾘ ｺｳﾀ</t>
  </si>
  <si>
    <t>津田　　伸一</t>
  </si>
  <si>
    <t>ﾂﾀﾞ ｼﾝｲﾁ</t>
  </si>
  <si>
    <t>佐藤　　　聡</t>
  </si>
  <si>
    <t>ｻﾄｳ ｻﾄｼ</t>
  </si>
  <si>
    <t>阿曾　　健治</t>
  </si>
  <si>
    <t>ｱｿ ｹﾝｼﾞ</t>
  </si>
  <si>
    <t>鈴木　　　修</t>
  </si>
  <si>
    <t>ｽｽﾞｷ ｵｻﾑ</t>
  </si>
  <si>
    <t>槻木澤　勇貴</t>
  </si>
  <si>
    <t>ﾂｷﾉｷｻﾞﾜ ﾕｳｷ</t>
  </si>
  <si>
    <t>近谷　　　海</t>
  </si>
  <si>
    <t>ｺﾝﾔ ｳﾐ</t>
  </si>
  <si>
    <t>多田　　　航</t>
  </si>
  <si>
    <t>ﾀﾀﾞ ﾜﾀﾙ</t>
  </si>
  <si>
    <t>及川　　大樹</t>
  </si>
  <si>
    <t>ｵｲｶﾜ ﾀﾞｲｷ</t>
  </si>
  <si>
    <t>小野寺　秀哉</t>
  </si>
  <si>
    <t>ｵﾉﾃﾞﾗ ﾋﾃﾞﾔ</t>
  </si>
  <si>
    <t>佐藤　　大介</t>
  </si>
  <si>
    <t>ｻﾄｳ ﾀﾞｲｽｹ</t>
  </si>
  <si>
    <t>志和　　宏昭</t>
  </si>
  <si>
    <t>ｼﾜ ﾋﾛｱｷ</t>
  </si>
  <si>
    <t>志和　　芳郎</t>
  </si>
  <si>
    <t>ｼﾜ ﾖｼﾛｳ</t>
  </si>
  <si>
    <t>三浦　　佑気</t>
  </si>
  <si>
    <t>ﾐｳﾗ ﾕｳｷ</t>
  </si>
  <si>
    <t>前川　　政人</t>
  </si>
  <si>
    <t>ﾏｴｶﾜ ｼｮｳﾄ</t>
  </si>
  <si>
    <t>小澤　　　真</t>
  </si>
  <si>
    <t>ｵｻﾞﾜ ｼﾝ</t>
  </si>
  <si>
    <t>唐津　　雅則</t>
  </si>
  <si>
    <t>ｶﾗﾂ ﾏｻﾉﾘ</t>
  </si>
  <si>
    <t>工藤　　和也</t>
  </si>
  <si>
    <t>ｸﾄﾞｳ ｶｽﾞﾔ</t>
  </si>
  <si>
    <t>福田　　　翔</t>
  </si>
  <si>
    <t>ﾌｸﾀﾞ ｶｹﾙ</t>
  </si>
  <si>
    <t>長岡　　圭祐</t>
  </si>
  <si>
    <t>ﾅｶﾞｵｶ ｹｲｽｹ</t>
  </si>
  <si>
    <t>中西　　俊紀</t>
  </si>
  <si>
    <t>ﾅｶﾆｼ ﾄｼｷ</t>
  </si>
  <si>
    <t>玉澤　　拓海</t>
  </si>
  <si>
    <t>ﾀﾏｻﾞﾜ ﾀｸﾐ</t>
  </si>
  <si>
    <t>藤川　　芳徳</t>
  </si>
  <si>
    <t>ﾌｼﾞｶﾜ ﾖｼﾉﾘ</t>
  </si>
  <si>
    <t>葛尾　　欣児</t>
  </si>
  <si>
    <t>ｸｽﾞｵ ｷﾝｼﾞ</t>
  </si>
  <si>
    <t>佐藤　　武瑠</t>
  </si>
  <si>
    <t>ｻﾄｳ ﾀｹﾙ</t>
  </si>
  <si>
    <t>冨田　　隆裕</t>
  </si>
  <si>
    <t>ﾄﾐﾀ ﾀｶﾋﾛ</t>
  </si>
  <si>
    <t>八幡　　和也</t>
  </si>
  <si>
    <t>ﾔﾊﾀ ｶｽﾞﾔ</t>
  </si>
  <si>
    <t>及川　　瑠音</t>
  </si>
  <si>
    <t>ｵｲｶﾜ ﾙｵﾝ</t>
  </si>
  <si>
    <t>小倉　　朝陽</t>
  </si>
  <si>
    <t>ｵｸﾞﾗ ｱｻﾋ</t>
  </si>
  <si>
    <t>川仁　　稜平</t>
  </si>
  <si>
    <t>ｶﾜﾆ ﾘｮｳﾍｲ</t>
  </si>
  <si>
    <t>齋藤　　芳輝</t>
  </si>
  <si>
    <t>ｻｲﾄｳ ﾖｼｷ</t>
  </si>
  <si>
    <t>佐々木　　峻</t>
  </si>
  <si>
    <t>ｻｻｷ ｼｭﾝ</t>
  </si>
  <si>
    <t>佐々木　大耀</t>
  </si>
  <si>
    <t>ｻｻｷ ﾀｲﾖｳ</t>
  </si>
  <si>
    <t>佐藤　　友治</t>
  </si>
  <si>
    <t>ｻﾄｳ ﾕｳｼﾞ</t>
  </si>
  <si>
    <t>佐藤　　　陸</t>
  </si>
  <si>
    <t>ｻﾄｳ ﾘｸ</t>
  </si>
  <si>
    <t>澤田　　大輝</t>
  </si>
  <si>
    <t>ｻﾜﾀﾞ ﾀﾞｲｷ</t>
  </si>
  <si>
    <t>下舘　　真樹</t>
  </si>
  <si>
    <t>ｼﾓﾀﾞﾃ ﾏｻｷ</t>
  </si>
  <si>
    <t>菅原　　　立</t>
  </si>
  <si>
    <t>ｽｶﾞﾜﾗ ﾀﾂﾙ</t>
  </si>
  <si>
    <t>高橋　　拓暉</t>
  </si>
  <si>
    <t>外舘　　　凌</t>
  </si>
  <si>
    <t>ﾄﾀﾞﾃ ﾘｮｳ</t>
  </si>
  <si>
    <t>東　　　太陽</t>
  </si>
  <si>
    <t>ﾋｶﾞｼ ﾀｲﾖｳ</t>
  </si>
  <si>
    <t>本舘　　航平</t>
  </si>
  <si>
    <t>ﾓﾄﾀﾞﾃ ｺｳﾍｲ</t>
  </si>
  <si>
    <t>石川　　大輔</t>
  </si>
  <si>
    <t>ｲｼｶﾜ ﾀﾞｲｽｹ</t>
  </si>
  <si>
    <t>伊東　　尚哉</t>
  </si>
  <si>
    <t>ｲﾄｳ ｼｮｳﾔ</t>
  </si>
  <si>
    <t>岩山　　奈生</t>
  </si>
  <si>
    <t>ｲﾜﾔﾏ ﾀﾞｲｷ</t>
  </si>
  <si>
    <t>金野　　健太</t>
  </si>
  <si>
    <t>ｺﾝﾉ ｹﾝﾀ</t>
  </si>
  <si>
    <t>佐々木　　翼</t>
  </si>
  <si>
    <t>ｻｻｷ ﾂﾊﾞｻ</t>
  </si>
  <si>
    <t>菅原　　　笙</t>
  </si>
  <si>
    <t>ｽｶﾞﾜﾗ ｼｮｳ</t>
  </si>
  <si>
    <t>菅原　　拓巳</t>
  </si>
  <si>
    <t>ｽｶﾞﾜﾗ ﾀｸﾐ</t>
  </si>
  <si>
    <t>菅原　　武流</t>
  </si>
  <si>
    <t>ｽｶﾞﾜﾗ ﾀｹﾙ</t>
  </si>
  <si>
    <t>高橋　　海斗</t>
  </si>
  <si>
    <t>ﾀｶﾊｼ ｶｲﾄ</t>
  </si>
  <si>
    <t>高橋　　隆史</t>
  </si>
  <si>
    <t>ﾀｶﾊｼ ﾀｶｼ</t>
  </si>
  <si>
    <t>千田　　　葵</t>
  </si>
  <si>
    <t>ﾁﾀﾞ ﾏﾓﾙ</t>
  </si>
  <si>
    <t>橋本　　　和</t>
  </si>
  <si>
    <t>ﾊｼﾓﾄ ﾅｺﾞﾐ</t>
  </si>
  <si>
    <t>村上　　龍輝</t>
  </si>
  <si>
    <t>ﾑﾗｶﾐ ﾘｭｳｷ</t>
  </si>
  <si>
    <t>安藤　　　諒</t>
  </si>
  <si>
    <t>ｱﾝﾄﾞｳ ﾘｮｳ</t>
  </si>
  <si>
    <t>伊藤　　智征</t>
  </si>
  <si>
    <t>ｲﾄｳ ﾄﾓﾕｷ</t>
  </si>
  <si>
    <t>井上　　巴暁</t>
  </si>
  <si>
    <t>ｲﾉｳｴ ﾄﾓﾀｶ</t>
  </si>
  <si>
    <t>内海　　良理</t>
  </si>
  <si>
    <t>ｳﾂﾐ ﾘｮｳｽｹ</t>
  </si>
  <si>
    <t>及川　　竜一</t>
  </si>
  <si>
    <t>ｵｲｶﾜ ﾘｭｳｲﾁ</t>
  </si>
  <si>
    <t>及川　　　玲</t>
  </si>
  <si>
    <t>ｵｲｶﾜ ﾚｲ</t>
  </si>
  <si>
    <t>小野寺絵里花</t>
  </si>
  <si>
    <t>ｵﾉﾃﾞﾗ ｴﾘｶ</t>
  </si>
  <si>
    <t>佐々木　柊哉</t>
  </si>
  <si>
    <t>ｻｻｷ ｼｭｳﾔ</t>
  </si>
  <si>
    <t>佐藤　　文香</t>
  </si>
  <si>
    <t>ｻﾄｳ ﾌﾐｶ</t>
  </si>
  <si>
    <t>白石　　紗輝</t>
  </si>
  <si>
    <t>ｼﾗｲｼ ｻｷ</t>
  </si>
  <si>
    <t>白藤　　一綺</t>
  </si>
  <si>
    <t>ｼﾗﾌｼﾞ ｲﾂｷ</t>
  </si>
  <si>
    <t>菅原　　翔太</t>
  </si>
  <si>
    <t>ｽｶﾞﾜﾗ ｼｮｳﾀ</t>
  </si>
  <si>
    <t>菅原　　　凛</t>
  </si>
  <si>
    <t>ｽｶﾞﾜﾗ ﾘﾝ</t>
  </si>
  <si>
    <t>鈴木　　涼太</t>
  </si>
  <si>
    <t>ｽｽﾞｷ ﾘｮｳﾀ</t>
  </si>
  <si>
    <t>髙橋　　薫司</t>
  </si>
  <si>
    <t>ﾀｶﾊｼ ｸﾝｼﾞ</t>
  </si>
  <si>
    <t>高橋　　龍也</t>
  </si>
  <si>
    <t>長谷部　太朗</t>
  </si>
  <si>
    <t>ﾊｾﾍﾞ ﾀﾛｳ</t>
  </si>
  <si>
    <t>林崎　　祐汰</t>
  </si>
  <si>
    <t>ﾊﾔｼｻﾞｷ ﾕｳﾀ</t>
  </si>
  <si>
    <t>皆川　　　敬</t>
  </si>
  <si>
    <t>ﾐﾅｶﾜ ｹｲ</t>
  </si>
  <si>
    <t>阿部　　慶吾</t>
  </si>
  <si>
    <t>ｱﾍﾞ ｹｲｺﾞ</t>
  </si>
  <si>
    <t>安藤　　太斗</t>
  </si>
  <si>
    <t>ｱﾝﾄﾞｳ ﾀｲﾄ</t>
  </si>
  <si>
    <t>石島　　勇真</t>
  </si>
  <si>
    <t>ｲｼｼﾞﾏ ﾕｳﾏ</t>
  </si>
  <si>
    <t>伊藤　　卓優</t>
  </si>
  <si>
    <t>ｲﾄｳ ﾀｸﾕｳ</t>
  </si>
  <si>
    <t>伊藤　　理乃</t>
  </si>
  <si>
    <t>ｲﾄｳ ﾘﾉ</t>
  </si>
  <si>
    <t>岩渕　　昭人</t>
  </si>
  <si>
    <t>ｲﾜﾌﾞﾁ ｱｷﾄ</t>
  </si>
  <si>
    <t>岩渕　　大志</t>
  </si>
  <si>
    <t>ｲﾜﾌﾞﾁ ﾋﾛｼ</t>
  </si>
  <si>
    <t>大木　　雄斗</t>
  </si>
  <si>
    <t>ｵｵｷ ﾕｳﾄ</t>
  </si>
  <si>
    <t>小野寺　彩水</t>
  </si>
  <si>
    <t>ｵﾉﾃﾞﾗ ｱﾐ</t>
  </si>
  <si>
    <t>金子　　暖慈</t>
  </si>
  <si>
    <t>ｶﾈｺ ﾀﾞﾝｼﾞ</t>
  </si>
  <si>
    <t>ｷｸﾁ ﾌｳｶ</t>
  </si>
  <si>
    <t>菊池　　瑞穂</t>
  </si>
  <si>
    <t>ｷｸﾁ ﾐｽﾞﾎ</t>
  </si>
  <si>
    <t>久保田　直季</t>
  </si>
  <si>
    <t>ｸﾎﾞﾀ ﾅｵｷ</t>
  </si>
  <si>
    <t>熊谷　　紫帆</t>
  </si>
  <si>
    <t>ｸﾏｶﾞｲ ｼﾎ</t>
  </si>
  <si>
    <t>古玉　　　颯</t>
  </si>
  <si>
    <t>ｺﾀﾞﾏ ｿｳ</t>
  </si>
  <si>
    <t>小松　　乃恵</t>
  </si>
  <si>
    <t>ｺﾏﾂ ﾉｴ</t>
  </si>
  <si>
    <t>金野　　隆充</t>
  </si>
  <si>
    <t>ｺﾝﾉ ﾀｶﾐﾂ</t>
  </si>
  <si>
    <t>ｻﾄｳ ﾏﾅ</t>
  </si>
  <si>
    <t>佐藤　　愛美</t>
  </si>
  <si>
    <t>ｻﾄｳ ﾏﾅﾐ</t>
  </si>
  <si>
    <t>ｻﾄｳ ﾏﾕｺ</t>
  </si>
  <si>
    <t>佐藤　　瑠一</t>
  </si>
  <si>
    <t>ｻﾄｳ ﾘｭｳｲﾁ</t>
  </si>
  <si>
    <t>菅原　　未佳</t>
  </si>
  <si>
    <t>ｽｶﾞﾜﾗ ﾐｶ</t>
  </si>
  <si>
    <t>鈴木　　尚実</t>
  </si>
  <si>
    <t>ｽｽﾞｷ ﾅｵﾐ</t>
  </si>
  <si>
    <t>千田　　朋実</t>
  </si>
  <si>
    <t>ﾁﾀﾞ ﾄﾓﾐ</t>
  </si>
  <si>
    <t>千葉　　汐莉</t>
  </si>
  <si>
    <t>ﾁﾊﾞ ｼｵﾘ</t>
  </si>
  <si>
    <t>千葉　　壮太</t>
  </si>
  <si>
    <t>ﾁﾊﾞ ｿｳﾀ</t>
  </si>
  <si>
    <t>千葉　眞威人</t>
  </si>
  <si>
    <t>ﾁﾊﾞ ﾏｲﾄ</t>
  </si>
  <si>
    <t>ﾁﾊﾞ ﾏﾅｶ</t>
  </si>
  <si>
    <t>千葉　　　涼</t>
  </si>
  <si>
    <t>ﾁﾊﾞ ﾘｮｳ</t>
  </si>
  <si>
    <t>長尾　　　遼</t>
  </si>
  <si>
    <t>ﾅｶﾞｵ ﾘｮｳ</t>
  </si>
  <si>
    <t>成田　　健一</t>
  </si>
  <si>
    <t>ﾅﾘﾀ ｹﾝｲﾁ</t>
  </si>
  <si>
    <t>芳賀　信之介</t>
  </si>
  <si>
    <t>ﾊｶﾞ ｼﾝﾉｽｹ</t>
  </si>
  <si>
    <t>平間　そよか</t>
  </si>
  <si>
    <t>ﾋﾗﾏ ｿﾖｶ</t>
  </si>
  <si>
    <t>ﾌｼﾞﾉ ｶﾎ</t>
  </si>
  <si>
    <t>正木　　里歩</t>
  </si>
  <si>
    <t>ﾏｻｷ ﾘﾎ</t>
  </si>
  <si>
    <t>三浦　　栄誠</t>
  </si>
  <si>
    <t>ﾐｳﾗ ｴｲｾｲ</t>
  </si>
  <si>
    <t>三浦　　颯太</t>
  </si>
  <si>
    <t>ﾐｳﾗ ｿｳﾀ</t>
  </si>
  <si>
    <t>谷木　　優斗</t>
  </si>
  <si>
    <t>ﾔｷﾞ ﾕｳﾄ</t>
  </si>
  <si>
    <t>山下　さくら</t>
  </si>
  <si>
    <t>ﾔﾏｼﾀ ｻｸﾗ</t>
  </si>
  <si>
    <t>米倉　　悠葵</t>
  </si>
  <si>
    <t>ﾖﾈｸﾗ ﾕｳｷ</t>
  </si>
  <si>
    <t>伊東　　彩香</t>
  </si>
  <si>
    <t>ｲﾄｳ ｱﾔｶ</t>
  </si>
  <si>
    <t>伊藤　　聖菜</t>
  </si>
  <si>
    <t>ｲﾄｳ ｾﾅ</t>
  </si>
  <si>
    <t>伊藤　　　史</t>
  </si>
  <si>
    <t>ｲﾄｳ ﾌﾐ</t>
  </si>
  <si>
    <t>岩淵　　礼菜</t>
  </si>
  <si>
    <t>ｲﾜﾌﾞﾁ ﾚﾅ</t>
  </si>
  <si>
    <t>及川　　　彗</t>
  </si>
  <si>
    <t>ｵｲｶﾜ ｹｲ</t>
  </si>
  <si>
    <t>大貫　　雅弥</t>
  </si>
  <si>
    <t>ｵｵﾇｷ ﾏｻﾔ</t>
  </si>
  <si>
    <t>小野寺　杏実</t>
  </si>
  <si>
    <t>ｵﾉﾃﾞﾗ ｶﾉﾝ</t>
  </si>
  <si>
    <t>ｵﾉﾃﾞﾗ ｷｮｳｶ</t>
  </si>
  <si>
    <t>小野寺　晟矢</t>
  </si>
  <si>
    <t>ｵﾉﾃﾞﾗ ｾｲﾔ</t>
  </si>
  <si>
    <t>小野寺　尚哉</t>
  </si>
  <si>
    <t>ｵﾉﾃﾞﾗ ﾅｵﾔ</t>
  </si>
  <si>
    <t>ｵﾉﾃﾞﾗ ﾆｲﾅ</t>
  </si>
  <si>
    <t>金今　　来輝</t>
  </si>
  <si>
    <t>ｶﾈｺﾝ ﾗｲｷ</t>
  </si>
  <si>
    <t>吉家　　葉月</t>
  </si>
  <si>
    <t>ｷｯｶ ﾊﾂﾞｷ</t>
  </si>
  <si>
    <t>木村　　直亮</t>
  </si>
  <si>
    <t>ｷﾑﾗ ﾅｵｱｷ</t>
  </si>
  <si>
    <t>小岩　　茉由</t>
  </si>
  <si>
    <t>ｺｲﾜ ﾏﾕ</t>
  </si>
  <si>
    <t>小宮　　柊祐</t>
  </si>
  <si>
    <t>ｺﾐﾔ ｼｭｳｽｹ</t>
  </si>
  <si>
    <t>ｻｻｷ ﾅｵ</t>
  </si>
  <si>
    <t>佐々木　瑞樹</t>
  </si>
  <si>
    <t>ｻｻｷ ﾐｽﾞｷ</t>
  </si>
  <si>
    <t>佐藤　　海李</t>
  </si>
  <si>
    <t>ｻﾄｳ ｶｲﾘ</t>
  </si>
  <si>
    <t>佐藤　　秀繁</t>
  </si>
  <si>
    <t>ｻﾄｳ ﾋﾃﾞﾄｼ</t>
  </si>
  <si>
    <t>ｻﾄｳ ﾏｲ</t>
  </si>
  <si>
    <t>佐藤　　未来</t>
  </si>
  <si>
    <t>ｻﾄｳ ﾐｸ</t>
  </si>
  <si>
    <t>佐藤　　　雅</t>
  </si>
  <si>
    <t>ｻﾄｳ ﾐﾔﾋﾞ</t>
  </si>
  <si>
    <t>佐藤　　理乃</t>
  </si>
  <si>
    <t>ｻﾄｳ ﾘﾉ</t>
  </si>
  <si>
    <t>菅原　　裕斗</t>
  </si>
  <si>
    <t>ｽｶﾞﾜﾗ ﾋﾛﾄ</t>
  </si>
  <si>
    <t>菅原　　優哉</t>
  </si>
  <si>
    <t>ｽｶﾞﾜﾗ ﾕｳﾔ</t>
  </si>
  <si>
    <t>ｽｶﾞﾜﾗ ﾘﾅ</t>
  </si>
  <si>
    <t>鈴木　　優弥</t>
  </si>
  <si>
    <t>ｽｽﾞｷ ﾕｳﾔ</t>
  </si>
  <si>
    <t>鈴木　　陵我</t>
  </si>
  <si>
    <t>ｽｽﾞｷ ﾘｮｳｶﾞ</t>
  </si>
  <si>
    <t>須藤　航太郎</t>
  </si>
  <si>
    <t>ｽﾄﾞｳ ｺｳﾀﾛｳ</t>
  </si>
  <si>
    <t>滝上　　寧々</t>
  </si>
  <si>
    <t>ﾀｷｶﾞﾐ ﾈﾈ</t>
  </si>
  <si>
    <t>千葉　　智弘</t>
  </si>
  <si>
    <t>千葉　　　諒</t>
  </si>
  <si>
    <t>富川　心之輔</t>
  </si>
  <si>
    <t>ﾄﾐｶﾜ ｼﾝﾉｽｹ</t>
  </si>
  <si>
    <t>那須　　広登</t>
  </si>
  <si>
    <t>ﾅｽ ﾋﾛﾄ</t>
  </si>
  <si>
    <t>蜂谷　　茉鈴</t>
  </si>
  <si>
    <t>ﾊﾁﾔ ﾏﾘﾝ</t>
  </si>
  <si>
    <t>原田　　綺羅</t>
  </si>
  <si>
    <t>ﾊﾗﾀﾞ ｷﾗ</t>
  </si>
  <si>
    <t>山平　　朋菜</t>
  </si>
  <si>
    <t>ﾔﾏﾀﾞｲﾗ ﾄﾓﾅ</t>
  </si>
  <si>
    <t>吉田　　尚人</t>
  </si>
  <si>
    <t>ﾖｼﾀﾞ ﾅｵﾄ</t>
  </si>
  <si>
    <t>大橋　　　光</t>
  </si>
  <si>
    <t>ｵｵﾊｼ ﾋｶﾙ</t>
  </si>
  <si>
    <t>小笠原　隆人</t>
  </si>
  <si>
    <t>ｵｶﾞｻﾜﾗ ﾘｭｳﾄ</t>
  </si>
  <si>
    <t>加藤　　聖也</t>
  </si>
  <si>
    <t>ｶﾄｳ ｾｲﾔ</t>
  </si>
  <si>
    <t>上舘　　　出</t>
  </si>
  <si>
    <t>ｶﾐﾀﾞﾃ ｲｽﾞﾙ</t>
  </si>
  <si>
    <t>菊地　　里菜</t>
  </si>
  <si>
    <t>ｷｸﾁ ﾘﾅ</t>
  </si>
  <si>
    <t>熊谷　　直通</t>
  </si>
  <si>
    <t>ｸﾏｶﾞｲ ﾅｵﾐﾁ</t>
  </si>
  <si>
    <t>熊谷　　真帆</t>
  </si>
  <si>
    <t>ｸﾏｶﾞｲ ﾏﾎ</t>
  </si>
  <si>
    <t>昆野　　雄斗</t>
  </si>
  <si>
    <t>ｺﾝﾉ ﾕｳﾄ</t>
  </si>
  <si>
    <t>佐藤　　徹平</t>
  </si>
  <si>
    <t>ｻﾄｳ ﾃｯﾍﾟｲ</t>
  </si>
  <si>
    <t>佐藤　　豊樹</t>
  </si>
  <si>
    <t>ｻﾄｳ ﾄﾖｷ</t>
  </si>
  <si>
    <t>佐藤　　弥翔</t>
  </si>
  <si>
    <t>ｻﾄｳ ﾋﾛﾄ</t>
  </si>
  <si>
    <t>中里　　　保</t>
  </si>
  <si>
    <t>ﾅｶｻﾄ ﾀﾓﾂ</t>
  </si>
  <si>
    <t>中村　真裕美</t>
  </si>
  <si>
    <t>ﾅｶﾑﾗ ﾏﾕﾐ</t>
  </si>
  <si>
    <t>三浦　　伊織</t>
  </si>
  <si>
    <t>ﾐｳﾗ ｲｵﾘ</t>
  </si>
  <si>
    <t>村上　　　舞</t>
  </si>
  <si>
    <t>ﾑﾗｶﾐ ﾏｲ</t>
  </si>
  <si>
    <t>吉塚　　壮太</t>
  </si>
  <si>
    <t>ﾖｼﾂﾞｶ ｿｳﾀ</t>
  </si>
  <si>
    <t>安部　　都雲</t>
  </si>
  <si>
    <t>ｱﾍﾞ ﾂｸﾓ</t>
  </si>
  <si>
    <t>今松　　隼也</t>
  </si>
  <si>
    <t>ｲﾏﾏﾂ ｼｭﾝﾔ</t>
  </si>
  <si>
    <t>梅木　　章伍</t>
  </si>
  <si>
    <t>ｳﾒｷ ｼｮｳｺﾞ</t>
  </si>
  <si>
    <t>佐々木　奏斗</t>
  </si>
  <si>
    <t>ｻｻｷ ｶﾅﾄ</t>
  </si>
  <si>
    <t>中坪　航太郎</t>
  </si>
  <si>
    <t>ﾅｶﾂﾎﾞ ｺｳﾀﾛｳ</t>
  </si>
  <si>
    <t>松岡　　瑠星</t>
  </si>
  <si>
    <t>ﾏﾂｵｶ ﾘｭｳｾｲ</t>
  </si>
  <si>
    <t>矢吹　凜太郎</t>
  </si>
  <si>
    <t>ﾔﾌﾞｷ ﾘﾝﾀﾛｳ</t>
  </si>
  <si>
    <t>岩間　　未紗</t>
  </si>
  <si>
    <t>ｲﾜﾏ ﾐｻ</t>
  </si>
  <si>
    <t>小山　　萌華</t>
  </si>
  <si>
    <t>ｵﾔﾏ ﾓｶ</t>
  </si>
  <si>
    <t>熊谷　　瑞葵</t>
  </si>
  <si>
    <t>ｸﾏｶﾞｲ ﾐｽﾞｷ</t>
  </si>
  <si>
    <t>櫻田　菜々花</t>
  </si>
  <si>
    <t>ｻｸﾗﾀﾞ ﾅﾅｶ</t>
  </si>
  <si>
    <t>笹森　　愛美</t>
  </si>
  <si>
    <t>ｻｻﾓﾘ ﾏﾅﾐ</t>
  </si>
  <si>
    <t>佐藤　　礼音</t>
  </si>
  <si>
    <t>ｻﾄｳ ﾚﾉﾝ</t>
  </si>
  <si>
    <t>下澤　　美空</t>
  </si>
  <si>
    <t>ｼﾓｻﾜ ﾐｸ</t>
  </si>
  <si>
    <t>田村　　理紗</t>
  </si>
  <si>
    <t>ﾀﾑﾗ ﾘｻ</t>
  </si>
  <si>
    <t>苫米地　玲愛</t>
  </si>
  <si>
    <t>ﾄﾏﾍﾞﾁ ﾚｲｱ</t>
  </si>
  <si>
    <t>中道　　麗愛</t>
  </si>
  <si>
    <t>ﾅｶﾐﾁ ﾚｲｱ</t>
  </si>
  <si>
    <t>東舘　　朋花</t>
  </si>
  <si>
    <t>ﾋｶﾞｼﾀﾞﾃ ﾄﾓｶ</t>
  </si>
  <si>
    <t>船木　　詩乃</t>
  </si>
  <si>
    <t>ﾌﾅｷ ｼﾉ</t>
  </si>
  <si>
    <t>南幅　　　栞</t>
  </si>
  <si>
    <t>ﾐﾅﾐﾊﾊﾞ ｼｵﾘ</t>
  </si>
  <si>
    <t>山内　　李香</t>
  </si>
  <si>
    <t>ﾔﾏｳﾁ ﾘﾝｶ</t>
  </si>
  <si>
    <t>安部　　萌絵</t>
  </si>
  <si>
    <t>ｱﾍﾞ ﾓｴ</t>
  </si>
  <si>
    <t>阿部　　諭季</t>
  </si>
  <si>
    <t>ｱﾍﾞ ﾕｷ</t>
  </si>
  <si>
    <t>石川　　一郎</t>
  </si>
  <si>
    <t>ｲｼｶﾜ ｲﾁﾛｳ</t>
  </si>
  <si>
    <t>梅原　　聖歩</t>
  </si>
  <si>
    <t>ｳﾒﾊﾗ ｾｲﾎ</t>
  </si>
  <si>
    <t>小澤　　花菜</t>
  </si>
  <si>
    <t>ｵｻﾞﾜ ｶﾅ</t>
  </si>
  <si>
    <t>菊池　このみ</t>
  </si>
  <si>
    <t>ｷｸﾁ ｺﾉﾐ</t>
  </si>
  <si>
    <t>菊池　　　空</t>
  </si>
  <si>
    <t>ｷｸﾁ ｿﾗ</t>
  </si>
  <si>
    <t>菊地　　友香</t>
  </si>
  <si>
    <t>ｷｸﾁ ﾕｳｶ</t>
  </si>
  <si>
    <t>菊地　　竜人</t>
  </si>
  <si>
    <t>ｷｸﾁ ﾘｭｳﾄ</t>
  </si>
  <si>
    <t>栗村　　明李</t>
  </si>
  <si>
    <t>ｸﾘﾑﾗ ｱｶﾘ</t>
  </si>
  <si>
    <t>河内山　春樹</t>
  </si>
  <si>
    <t>ｺｳﾁﾔﾏ ﾊﾙｷ</t>
  </si>
  <si>
    <t>今野　　　塁</t>
  </si>
  <si>
    <t>ｺﾝﾉ ﾙｲ</t>
  </si>
  <si>
    <t>佐々木　優希</t>
  </si>
  <si>
    <t>ｻｻｷ ﾕｳｷ</t>
  </si>
  <si>
    <t>佐々木由里花</t>
  </si>
  <si>
    <t>ｻｻｷ ﾕﾘｶ</t>
  </si>
  <si>
    <t>佐藤　　純麗</t>
  </si>
  <si>
    <t>ｻﾄｳ ｽﾐﾚ</t>
  </si>
  <si>
    <t>佐藤　　瑠夏</t>
  </si>
  <si>
    <t>ｻﾄｳ ﾙｶ</t>
  </si>
  <si>
    <t>髙田　　乙羽</t>
  </si>
  <si>
    <t>ﾀｶﾀﾞ ｵﾄﾊ</t>
  </si>
  <si>
    <t>髙橋　　遥斗</t>
  </si>
  <si>
    <t>ﾀｶﾊｼ ﾊﾙﾄ</t>
  </si>
  <si>
    <t>高橋　　真桜</t>
  </si>
  <si>
    <t>ﾀｶﾊｼ ﾏｵ</t>
  </si>
  <si>
    <t>中嶋　日陽里</t>
  </si>
  <si>
    <t>ﾅｶｼﾞﾏ ﾋﾖﾘ</t>
  </si>
  <si>
    <t>ｱｻｸﾗ ﾌｳｶ</t>
  </si>
  <si>
    <t>淺沼　　慶太</t>
  </si>
  <si>
    <t>ｱｻﾇﾏ ｹｲﾀ</t>
  </si>
  <si>
    <t>東　　くるみ</t>
  </si>
  <si>
    <t>ｱﾂﾞﾏ ｸﾙﾐ</t>
  </si>
  <si>
    <t>ｱﾍﾞ ﾌｳｶ</t>
  </si>
  <si>
    <t>泉田　　朱里</t>
  </si>
  <si>
    <t>ｲｽﾞﾐﾀﾞ ｱｶﾘ</t>
  </si>
  <si>
    <t>泉田　　宗志</t>
  </si>
  <si>
    <t>ｲｽﾞﾐﾀ ｿｳｼ</t>
  </si>
  <si>
    <t>今川　　成世</t>
  </si>
  <si>
    <t>ｲﾏｶﾜ ﾅﾙｾ</t>
  </si>
  <si>
    <t>ｲﾜﾌﾞﾁ ｱｽﾐ</t>
  </si>
  <si>
    <t>臼井　　夕菜</t>
  </si>
  <si>
    <t>ｳｽｲ ﾕｳﾅ</t>
  </si>
  <si>
    <t>ｵｵﾂ ｶﾎ</t>
  </si>
  <si>
    <t>菅野　　　頌</t>
  </si>
  <si>
    <t>ｶﾝﾉ ｼｮｳ</t>
  </si>
  <si>
    <t>菊地　みのり</t>
  </si>
  <si>
    <t>ｷｸﾁ ﾐﾉﾘ</t>
  </si>
  <si>
    <t>金野　　竜大</t>
  </si>
  <si>
    <t>ｷﾝﾉ ﾘｮｳﾀﾞｲ</t>
  </si>
  <si>
    <t>熊谷　　優佑</t>
  </si>
  <si>
    <t>ｸﾏｶﾞｲ ﾕｳｽｹ</t>
  </si>
  <si>
    <t>熊谷　　莉那</t>
  </si>
  <si>
    <t>ｸﾏｶﾞｲ ﾘﾅ</t>
  </si>
  <si>
    <t>熊谷　　亮太</t>
  </si>
  <si>
    <t>ｸﾏｶﾞｲ ﾘｮｳﾀ</t>
  </si>
  <si>
    <t>ｺﾏﾂ ﾐﾕ</t>
  </si>
  <si>
    <t>今野　　明音</t>
  </si>
  <si>
    <t>ｺﾝﾉ ｱｶﾈ</t>
  </si>
  <si>
    <t>佐々木　美空</t>
  </si>
  <si>
    <t>ｻｻｷ ﾐｸ</t>
  </si>
  <si>
    <t>佐藤　　秀星</t>
  </si>
  <si>
    <t>ｻﾄｳ ｼｭｳｾｲ</t>
  </si>
  <si>
    <t>志田　　宙彌</t>
  </si>
  <si>
    <t>ｼﾀﾞ ﾋﾛﾔ</t>
  </si>
  <si>
    <t>志田　　桃香</t>
  </si>
  <si>
    <t>ｼﾀﾞ ﾓﾓｶ</t>
  </si>
  <si>
    <t>菅原　　太一</t>
  </si>
  <si>
    <t>ｽｶﾞﾜﾗ ﾀｲﾁ</t>
  </si>
  <si>
    <t>ﾀｶﾊｼ ｶﾘﾝ</t>
  </si>
  <si>
    <t>田中　　杏奈</t>
  </si>
  <si>
    <t>ﾀﾅｶ ｱﾝﾅ</t>
  </si>
  <si>
    <t>千葉　　彩乃</t>
  </si>
  <si>
    <t>ﾁﾊﾞ ｱﾔﾉ</t>
  </si>
  <si>
    <t>千葉　　敬世</t>
  </si>
  <si>
    <t>ﾁﾊﾞ ﾋﾛｾ</t>
  </si>
  <si>
    <t>新沼　　宏典</t>
  </si>
  <si>
    <t>ﾆｲﾇﾏ ｺｳｽｹ</t>
  </si>
  <si>
    <t>新沼　　瑠菜</t>
  </si>
  <si>
    <t>ﾆｲﾇﾏ ﾙﾅ</t>
  </si>
  <si>
    <t>平田　　峻士</t>
  </si>
  <si>
    <t>ﾋﾗﾀ ﾀｶｼ</t>
  </si>
  <si>
    <t>森　　　飛竜</t>
  </si>
  <si>
    <t>ﾓﾘ ﾋﾘｭｳ</t>
  </si>
  <si>
    <t>吉田　　宜永</t>
  </si>
  <si>
    <t>ﾖｼﾀﾞ ﾉﾘﾅｶﾞ</t>
  </si>
  <si>
    <t>上野　　未結</t>
  </si>
  <si>
    <t>ｳｴﾉ ﾐﾕｳ</t>
  </si>
  <si>
    <t>大山　　友樹</t>
  </si>
  <si>
    <t>ｵｵﾔﾏ ﾄﾓｷ</t>
  </si>
  <si>
    <t>金澤　　　楓</t>
  </si>
  <si>
    <t>ｶﾅｻﾞﾜ ｶｴﾃﾞ</t>
  </si>
  <si>
    <t>菅野　　星華</t>
  </si>
  <si>
    <t>ｶﾝﾉ ｾｲｶ</t>
  </si>
  <si>
    <t>菊地　　　暖</t>
  </si>
  <si>
    <t>ｷｸﾁ ｱﾂｼ</t>
  </si>
  <si>
    <t>菊池　　　輝</t>
  </si>
  <si>
    <t>ｷｸﾁ ﾋｶﾙ</t>
  </si>
  <si>
    <t>木村　　有沙</t>
  </si>
  <si>
    <t>ｷﾑﾗ ｱﾘｻ</t>
  </si>
  <si>
    <t>工藤　　美結</t>
  </si>
  <si>
    <t>ｸﾄﾞｳ ﾐﾕ</t>
  </si>
  <si>
    <t>熊谷　　　彩</t>
  </si>
  <si>
    <t>ｸﾏｶﾞｲ ｱﾔ</t>
  </si>
  <si>
    <t>紺野　　　岬</t>
  </si>
  <si>
    <t>ｺﾝﾉ ﾐｻｷ</t>
  </si>
  <si>
    <t>今野　　道治</t>
  </si>
  <si>
    <t>ｺﾝﾉ ﾐﾁﾊﾙ</t>
  </si>
  <si>
    <t>坂本　　瀬那</t>
  </si>
  <si>
    <t>ｻｶﾓﾄ ｾﾅ</t>
  </si>
  <si>
    <t>佐々木　皓雄</t>
  </si>
  <si>
    <t>ｻｻｷ ﾋﾛﾀｶ</t>
  </si>
  <si>
    <t>澤田　　恵人</t>
  </si>
  <si>
    <t>ｻﾜﾀﾞ ｹｲﾄ</t>
  </si>
  <si>
    <t>志田　佳奈美</t>
  </si>
  <si>
    <t>ｼﾀﾞ ｶﾅﾐ</t>
  </si>
  <si>
    <t>菅原　　綾乃</t>
  </si>
  <si>
    <t>ｽｶﾞﾜﾗ ｱﾔﾉ</t>
  </si>
  <si>
    <t>田端　優美子</t>
  </si>
  <si>
    <t>ﾀﾊﾞﾀ ﾕﾐｺ</t>
  </si>
  <si>
    <t>千葉　　洸汰</t>
  </si>
  <si>
    <t>ﾁﾊﾞ ｺｳﾀ</t>
  </si>
  <si>
    <t>千葉　　俊佑</t>
  </si>
  <si>
    <t>ﾁﾊﾞ ｼｭﾝｽｹ</t>
  </si>
  <si>
    <t>千葉　　楓月</t>
  </si>
  <si>
    <t>ﾁﾊﾞ ﾌﾂﾞｷ</t>
  </si>
  <si>
    <t>中田　　優佑</t>
  </si>
  <si>
    <t>ﾅｶﾀ ﾕｳｽｹ</t>
  </si>
  <si>
    <t>新沼　　美蘭</t>
  </si>
  <si>
    <t>ﾆｲﾇﾏ ﾐﾗﾝ</t>
  </si>
  <si>
    <t>花輪　　美月</t>
  </si>
  <si>
    <t>ﾊﾅﾜ ﾐﾂﾞｷ</t>
  </si>
  <si>
    <t>平野　　桃子</t>
  </si>
  <si>
    <t>ﾋﾗﾉ ﾓﾓｺ</t>
  </si>
  <si>
    <t>水野　　　楓</t>
  </si>
  <si>
    <t>ﾐｽﾞﾉ ｶｴﾃﾞ</t>
  </si>
  <si>
    <t>村上　　崇樹</t>
  </si>
  <si>
    <t>ﾑﾗｶﾐ ﾀｶｷ</t>
  </si>
  <si>
    <t>村上　　萌笑</t>
  </si>
  <si>
    <t>ﾑﾗｶﾐ ﾓｴ</t>
  </si>
  <si>
    <t>吉田　　彩音</t>
  </si>
  <si>
    <t>ﾖｼﾀﾞ ｱﾔﾈ</t>
  </si>
  <si>
    <t>ｱﾝﾊﾞｲ ﾅﾎ</t>
  </si>
  <si>
    <t>ｲｲｸﾗ ｶﾎ</t>
  </si>
  <si>
    <t>河津　　一輝</t>
  </si>
  <si>
    <t>ｶﾜﾂﾞ ｶｽﾞｷ</t>
  </si>
  <si>
    <t>管野　　瑠美</t>
  </si>
  <si>
    <t>ｶﾝﾉ ﾙﾐ</t>
  </si>
  <si>
    <t>ｺﾞﾄｳ ﾘﾘｶ</t>
  </si>
  <si>
    <t>近藤　　　大</t>
  </si>
  <si>
    <t>ｺﾝﾄﾞｳ ﾕﾀｶ</t>
  </si>
  <si>
    <t>境田　　雄太</t>
  </si>
  <si>
    <t>ｻｶｲﾀﾞ ﾕｳﾀ</t>
  </si>
  <si>
    <t>ｻｷﾔﾏ ﾕﾐ</t>
  </si>
  <si>
    <t>佐藤　　郁弥</t>
  </si>
  <si>
    <t>ｻﾄｳ ﾌﾐﾔ</t>
  </si>
  <si>
    <t>菅原　　　望</t>
  </si>
  <si>
    <t>ｽｶﾞﾜﾗ ﾉｿﾞﾐ</t>
  </si>
  <si>
    <t>菅原　　雅生</t>
  </si>
  <si>
    <t>ｽｶﾞﾜﾗ ﾏｻｷ</t>
  </si>
  <si>
    <t>ｽﾁ ﾐｻﾄ</t>
  </si>
  <si>
    <t>髙橋　　奈々</t>
  </si>
  <si>
    <t>ﾀｶﾊｼ ﾅﾅ</t>
  </si>
  <si>
    <t>ﾀｶﾊｼ ﾘｸ</t>
  </si>
  <si>
    <t>髙橋　　　怜</t>
  </si>
  <si>
    <t>ﾀｶﾊｼ ﾚﾝ</t>
  </si>
  <si>
    <t>ﾁﾀﾞ ｱﾔｶ</t>
  </si>
  <si>
    <t>千田　　紗彩</t>
  </si>
  <si>
    <t>ﾁﾀﾞ ｻｱﾔ</t>
  </si>
  <si>
    <t>永山　　愛夏</t>
  </si>
  <si>
    <t>ﾅｶﾞﾔﾏ ｱｲｶ</t>
  </si>
  <si>
    <t>藤根　　誠也</t>
  </si>
  <si>
    <t>ﾌｼﾞﾈ ｾｲﾔ</t>
  </si>
  <si>
    <t>矢嶋　　暖人</t>
  </si>
  <si>
    <t>ﾔｼﾞﾏ ﾊﾙﾄ</t>
  </si>
  <si>
    <t>吉村　　星那</t>
  </si>
  <si>
    <t>ﾖｼﾑﾗ ｾｲﾅ</t>
  </si>
  <si>
    <t>阿部　　泰征</t>
  </si>
  <si>
    <t>ｱﾍﾞ ﾀｲｾｲ</t>
  </si>
  <si>
    <t>阿部　由美香</t>
  </si>
  <si>
    <t>ｱﾍﾞ ﾕﾐｶ</t>
  </si>
  <si>
    <t>今出　　響香</t>
  </si>
  <si>
    <t>ｲﾏﾃﾞ ｷｮｳｶ</t>
  </si>
  <si>
    <t>小川　　智也</t>
  </si>
  <si>
    <t>ｵｶﾞﾜ ﾄﾓﾔ</t>
  </si>
  <si>
    <t>奥寺　　汰一</t>
  </si>
  <si>
    <t>ｵｸﾃﾞﾗ ﾀｲﾁ</t>
  </si>
  <si>
    <t>小田島　佑門</t>
  </si>
  <si>
    <t>ｵﾀﾞｼﾏ ﾕｳﾄ</t>
  </si>
  <si>
    <t>小山田　将人</t>
  </si>
  <si>
    <t>ｵﾔﾏﾀﾞ ﾏｻﾄ</t>
  </si>
  <si>
    <t>釜石　　りお</t>
  </si>
  <si>
    <t>ｶﾏｲｼ ﾘｵ</t>
  </si>
  <si>
    <t>栗澤　　　暖</t>
  </si>
  <si>
    <t>ｸﾘｻﾜ ﾉﾄﾞｶ</t>
  </si>
  <si>
    <t>小湊　　凪斗</t>
  </si>
  <si>
    <t>ｺﾐﾅﾄ ﾅｷﾞﾄ</t>
  </si>
  <si>
    <t>佐々木　大志</t>
  </si>
  <si>
    <t>ｻｻｷ ﾀｲｼ</t>
  </si>
  <si>
    <t>佐藤　　　和</t>
  </si>
  <si>
    <t>ｻﾄｳ ﾅｺﾞﾐ</t>
  </si>
  <si>
    <t>杉本　　祐一</t>
  </si>
  <si>
    <t>ｽｷﾞﾓﾄ ﾕｳｲﾁ</t>
  </si>
  <si>
    <t>鈴木　　生真</t>
  </si>
  <si>
    <t>ｽｽﾞｷ ｲｸﾏ</t>
  </si>
  <si>
    <t>髙橋　　奈那</t>
  </si>
  <si>
    <t>中島　　彩夏</t>
  </si>
  <si>
    <t>ﾅｶｼﾏ ｻｲｶ</t>
  </si>
  <si>
    <t>新沼　　翔吾</t>
  </si>
  <si>
    <t>ﾆｲﾇﾏ ｼｮｳｺﾞ</t>
  </si>
  <si>
    <t>新田　　愛里</t>
  </si>
  <si>
    <t>ﾆｯﾀ ｱｲﾘ</t>
  </si>
  <si>
    <t>長谷川あかり</t>
  </si>
  <si>
    <t>ﾊｾｶﾞﾜ ｱｶﾘ</t>
  </si>
  <si>
    <t>古川　　実佳</t>
  </si>
  <si>
    <t>ﾌﾙｶﾜ ﾐｶ</t>
  </si>
  <si>
    <t>松橋　　悠人</t>
  </si>
  <si>
    <t>ﾏﾂﾊｼ ﾕｳﾄ</t>
  </si>
  <si>
    <t>村木　香渚美</t>
  </si>
  <si>
    <t>ﾑﾗｷ ｶﾅﾐ</t>
  </si>
  <si>
    <t>阿部　　裕樹</t>
  </si>
  <si>
    <t>ｱﾍﾞ ﾕｳｷ</t>
  </si>
  <si>
    <t>小原　　朋也</t>
  </si>
  <si>
    <t>ｵﾊﾞﾗ ﾄﾓﾔ</t>
  </si>
  <si>
    <t>菊池　　悠斗</t>
  </si>
  <si>
    <t>ｷｸﾁ ﾕｳﾄ</t>
  </si>
  <si>
    <t>佐々木　唯人</t>
  </si>
  <si>
    <t>ｻｻｷ ﾕｲﾄ</t>
  </si>
  <si>
    <t>澤田　　　駿</t>
  </si>
  <si>
    <t>ｻﾜﾀﾞ ｼｭﾝ</t>
  </si>
  <si>
    <t>瀬川　　隼斗</t>
  </si>
  <si>
    <t>ｾｶﾞﾜ ﾊﾔﾄ</t>
  </si>
  <si>
    <t>千田　　愛梨</t>
  </si>
  <si>
    <t>ﾁﾀﾞ ｱｲﾘ</t>
  </si>
  <si>
    <t>藤原　　理久</t>
  </si>
  <si>
    <t>ﾌｼﾞﾜﾗ ﾘｸ</t>
  </si>
  <si>
    <t>山下　　維織</t>
  </si>
  <si>
    <t>ﾔﾏｼﾀ ｲｵﾘ</t>
  </si>
  <si>
    <t>ｳﾁｻﾜ ﾘｺ</t>
  </si>
  <si>
    <t>大橋　　拓夢</t>
  </si>
  <si>
    <t>ｵｵﾊｼ ﾀｸﾑ</t>
  </si>
  <si>
    <t>神山　　卓也</t>
  </si>
  <si>
    <t>ｶﾐﾔﾏ ﾀｸﾔ</t>
  </si>
  <si>
    <t>ｶﾐﾔﾏ ﾚｲｶ</t>
  </si>
  <si>
    <t>ｸﾎﾞ ﾖｼﾉ</t>
  </si>
  <si>
    <t>沢田　　涼将</t>
  </si>
  <si>
    <t>ｻﾜﾀﾞ ｱｷﾗ</t>
  </si>
  <si>
    <t>下斗米　海規</t>
  </si>
  <si>
    <t>ｼﾓﾄﾏｲ ﾐﾉﾘ</t>
  </si>
  <si>
    <t>戸田　　眞人</t>
  </si>
  <si>
    <t>ﾄﾀﾞ ﾏﾅﾄ</t>
  </si>
  <si>
    <t>圃田　　悠翔</t>
  </si>
  <si>
    <t>ﾊﾀｹﾀﾞ ﾊﾙﾄ</t>
  </si>
  <si>
    <t>兵藤　すみれ</t>
  </si>
  <si>
    <t>ﾋｮｳﾄﾞｳ ｽﾐﾚ</t>
  </si>
  <si>
    <t>古川　　直人</t>
  </si>
  <si>
    <t>ﾌﾙｶﾜ ﾅｵﾄ</t>
  </si>
  <si>
    <t>門前　　拓希</t>
  </si>
  <si>
    <t>ﾓﾝｾﾞﾝ ﾋﾛｷ</t>
  </si>
  <si>
    <t>ﾔﾏﾈ ﾐｽｽﾞ</t>
  </si>
  <si>
    <t>若山　　一星</t>
  </si>
  <si>
    <t>ﾜｶﾔﾏ ｲｯｾｲ</t>
  </si>
  <si>
    <t>ｱﾍﾞ ｲﾂｷ</t>
  </si>
  <si>
    <t>今野　　萌香</t>
  </si>
  <si>
    <t>ｲﾏﾉ ﾓｶ</t>
  </si>
  <si>
    <t>ｵｲｶﾜ ｱｻｶ</t>
  </si>
  <si>
    <t>及川　　拓未</t>
  </si>
  <si>
    <t>ｵｲｶﾜ ﾀｸﾐ</t>
  </si>
  <si>
    <t>及川　　幸姫</t>
  </si>
  <si>
    <t>ｵｲｶﾜ ﾕｷ</t>
  </si>
  <si>
    <t>小澤　　秋恵</t>
  </si>
  <si>
    <t>ｵｻﾞﾜ ｱｷｴ</t>
  </si>
  <si>
    <t>小澤　　駿太</t>
  </si>
  <si>
    <t>ｵｻﾞﾜ ｼｭﾝﾀ</t>
  </si>
  <si>
    <t>小田島　杏美</t>
  </si>
  <si>
    <t>ｵﾀﾞｼﾏ ｱﾝﾋﾞ</t>
  </si>
  <si>
    <t>川端　　隆登</t>
  </si>
  <si>
    <t>ｶﾜﾊﾞﾀ ﾘｭｳﾄ</t>
  </si>
  <si>
    <t>ｷｸﾁ ﾅﾅｶ</t>
  </si>
  <si>
    <t>ｻｻｷ ﾊﾙﾅ</t>
  </si>
  <si>
    <t>ｻｻｷ ﾏｲ</t>
  </si>
  <si>
    <t>佐々木　琉那</t>
  </si>
  <si>
    <t>ｻｻｷ ﾙﾅ</t>
  </si>
  <si>
    <t>下田　　花奈</t>
  </si>
  <si>
    <t>ｼﾓﾀﾞ ｶﾅ</t>
  </si>
  <si>
    <t>菅生　瑛莉奈</t>
  </si>
  <si>
    <t>ｽｺﾞｳ ｴﾘﾅ</t>
  </si>
  <si>
    <t>髙橋　　朋花</t>
  </si>
  <si>
    <t>ﾀｶﾊｼ ﾄﾓｶ</t>
  </si>
  <si>
    <t>田嶋　　紗耶</t>
  </si>
  <si>
    <t>ﾀｼﾞﾏ ｻﾔ</t>
  </si>
  <si>
    <t>千田　　洸斗</t>
  </si>
  <si>
    <t>ﾁﾀﾞ ﾋﾛﾄ</t>
  </si>
  <si>
    <t>千葉　　秋子</t>
  </si>
  <si>
    <t>ﾁﾊﾞ ｱｷｺ</t>
  </si>
  <si>
    <t>ﾉﾁ ｱｷﾈ</t>
  </si>
  <si>
    <t>ﾊﾀｹﾔﾏ ﾓｴ</t>
  </si>
  <si>
    <t>深澤　　奈々</t>
  </si>
  <si>
    <t>ﾌｶｻﾞﾜ ﾅﾅ</t>
  </si>
  <si>
    <t>ﾌｸﾀﾞ ｽﾐﾚ</t>
  </si>
  <si>
    <t>吉田　茉由香</t>
  </si>
  <si>
    <t>ﾖｼﾀﾞ ﾏﾕｶ</t>
  </si>
  <si>
    <t>石井　　愛美</t>
  </si>
  <si>
    <t>ｲｼｲ ｱﾐ</t>
  </si>
  <si>
    <t>五日市　樹志</t>
  </si>
  <si>
    <t>ｲﾂｶｲﾁ ﾀﾂｼ</t>
  </si>
  <si>
    <t>ｲﾄｳ ﾜｶﾅ</t>
  </si>
  <si>
    <t>大久保　智貴</t>
  </si>
  <si>
    <t>ｵｵｸﾎﾞ ﾄﾓｷ</t>
  </si>
  <si>
    <t>大谷　　　蓮</t>
  </si>
  <si>
    <t>ｵｵﾔ ﾚﾝ</t>
  </si>
  <si>
    <t>ｵﾉ ｻｴｶ</t>
  </si>
  <si>
    <t>小野　莉加子</t>
  </si>
  <si>
    <t>ｵﾉ ﾘｶｺ</t>
  </si>
  <si>
    <t>堅谷　　　暖</t>
  </si>
  <si>
    <t>ｶﾀﾔ ﾉﾝ</t>
  </si>
  <si>
    <t>北田　ひなた</t>
  </si>
  <si>
    <t>ｷﾀﾀﾞ ﾋﾅﾀ</t>
  </si>
  <si>
    <t>久慈　　悠太</t>
  </si>
  <si>
    <t>ｸｼﾞ ﾕｳﾀ</t>
  </si>
  <si>
    <t>黒坂　美香子</t>
  </si>
  <si>
    <t>ｸﾛｻｶ ﾐｶｺ</t>
  </si>
  <si>
    <t>小袖　菜津実</t>
  </si>
  <si>
    <t>ｺｿﾃﾞ ﾅﾂﾐ</t>
  </si>
  <si>
    <t>小峠　　尚輝</t>
  </si>
  <si>
    <t>ｺﾄｳｹﾞ ｼｮｳｷ</t>
  </si>
  <si>
    <t>ｺﾏﾂ ｻﾅ</t>
  </si>
  <si>
    <t>嵯峨　　主徳</t>
  </si>
  <si>
    <t>ｻｶﾞ ｶｽﾞﾉﾘ</t>
  </si>
  <si>
    <t>嵯峨　　龍迅</t>
  </si>
  <si>
    <t>ｻｶﾞ ﾘｭｳｼﾞﾝ</t>
  </si>
  <si>
    <t>ｻｻｷ ﾐﾕ</t>
  </si>
  <si>
    <t>猪石　　直希</t>
  </si>
  <si>
    <t>ｼｼｲｼ ﾅｵｷ</t>
  </si>
  <si>
    <t>鈴木　　康平</t>
  </si>
  <si>
    <t>ｽｽﾞｷ ｺｳﾍｲ</t>
  </si>
  <si>
    <t>ﾀｶﾊｼ ﾕｶ</t>
  </si>
  <si>
    <t>舘場　　航汰</t>
  </si>
  <si>
    <t>ﾀﾃﾊﾞ ｺｳﾀ</t>
  </si>
  <si>
    <t>ﾅｶﾀ ﾐｻﾄ</t>
  </si>
  <si>
    <t>仲村　　款汰</t>
  </si>
  <si>
    <t>ﾅｶﾑﾗ ｶﾝﾀ</t>
  </si>
  <si>
    <t>中村　　雪乃</t>
  </si>
  <si>
    <t>ﾅｶﾑﾗ ﾕｷﾉ</t>
  </si>
  <si>
    <t>夏井　　勇輝</t>
  </si>
  <si>
    <t>ﾅﾂｲ ﾕｳｷ</t>
  </si>
  <si>
    <t>新井谷　亘輝</t>
  </si>
  <si>
    <t>ﾆｲﾔ ｺｳｷ</t>
  </si>
  <si>
    <t>西前　　飛来</t>
  </si>
  <si>
    <t>ﾆｼﾏｴ ﾋﾗｲ</t>
  </si>
  <si>
    <t>野場　　知聡</t>
  </si>
  <si>
    <t>ﾉﾊﾞ ﾁｻﾄ</t>
  </si>
  <si>
    <t>畠山　　千果</t>
  </si>
  <si>
    <t>ﾊﾀｹﾔﾏ ﾁｶ</t>
  </si>
  <si>
    <t>馬場　　喜生</t>
  </si>
  <si>
    <t>ﾊﾞﾊﾞ ﾋｻﾅﾘ</t>
  </si>
  <si>
    <t>古館　　慶哉</t>
  </si>
  <si>
    <t>ﾌﾙﾀﾞﾃ ｹｲﾔ</t>
  </si>
  <si>
    <t>三浦　　　見</t>
  </si>
  <si>
    <t>ﾐｳﾗ ｹﾞﾝ</t>
  </si>
  <si>
    <t>武藤　　　陽</t>
  </si>
  <si>
    <t>ﾑﾄｳ ﾊﾙ</t>
  </si>
  <si>
    <t>四役　ひかり</t>
  </si>
  <si>
    <t>ﾖﾂﾔｸ ﾋｶﾘ</t>
  </si>
  <si>
    <t>伊川　　元生</t>
  </si>
  <si>
    <t>ｲｶﾜ ｹﾞﾝｷ</t>
  </si>
  <si>
    <t>ｲﾉｳｴ ﾏﾘｶ</t>
  </si>
  <si>
    <t>大上　　直起</t>
  </si>
  <si>
    <t>ｵｵｶﾐ ﾅｵｷ</t>
  </si>
  <si>
    <t>大淵　　　竜</t>
  </si>
  <si>
    <t>ｵｵﾌﾞﾁ ﾘｭｳ</t>
  </si>
  <si>
    <t>小子内　琉聖</t>
  </si>
  <si>
    <t>ｵｺﾅｲ ﾘｭｳｾｲ</t>
  </si>
  <si>
    <t>ｶﾐｼｮｳｼﾞ ｺｶﾞﾈ</t>
  </si>
  <si>
    <t>川端　　楓眞</t>
  </si>
  <si>
    <t>ｶﾜﾊﾞﾀ ﾌｳﾏ</t>
  </si>
  <si>
    <t>木ノ下　陸人</t>
  </si>
  <si>
    <t>ｷﾉｼﾀ ﾘｸﾄ</t>
  </si>
  <si>
    <t>久慈　佳奈美</t>
  </si>
  <si>
    <t>ｸｼﾞ ｶﾅﾐ</t>
  </si>
  <si>
    <t>葛巻　　　信</t>
  </si>
  <si>
    <t>ｸｽﾞﾏｷ ﾏｺﾄ</t>
  </si>
  <si>
    <t>久保　　綾愛</t>
  </si>
  <si>
    <t>ｸﾎﾞ ﾘｮｳｱ</t>
  </si>
  <si>
    <t>甲地　　大輝</t>
  </si>
  <si>
    <t>ｺｳﾁ ﾀﾞｲｷ</t>
  </si>
  <si>
    <t>越戸　　和輝</t>
  </si>
  <si>
    <t>ｺｼﾄﾞ ｶｽﾞｷ</t>
  </si>
  <si>
    <t>坂本　　裕也</t>
  </si>
  <si>
    <t>ｻｶﾓﾄ ﾕｳﾔ</t>
  </si>
  <si>
    <t>坂本　龍太郎</t>
  </si>
  <si>
    <t>ｻｶﾓﾄ ﾘｭｳﾀﾛｳ</t>
  </si>
  <si>
    <t>ｻｸﾗﾊﾞ ﾐｽｽﾞ</t>
  </si>
  <si>
    <t>佐々木　源暉</t>
  </si>
  <si>
    <t>ｻｻｷ ｹﾞﾝｷ</t>
  </si>
  <si>
    <t>澤里　　皓輝</t>
  </si>
  <si>
    <t>ｻﾜｻﾄ ｺｳｷ</t>
  </si>
  <si>
    <t>菅原　　優里</t>
  </si>
  <si>
    <t>ｽｶﾞﾜﾗ ﾕﾘ</t>
  </si>
  <si>
    <t>鈴木　　智之</t>
  </si>
  <si>
    <t>ｽｽﾞｷ ﾄﾓﾕｷ</t>
  </si>
  <si>
    <t>ｿｴｼﾞﾏ ﾚﾐ</t>
  </si>
  <si>
    <t>瀧　　　晃也</t>
  </si>
  <si>
    <t>ﾀｷ ｺｳﾔ</t>
  </si>
  <si>
    <t>竹根　　未来</t>
  </si>
  <si>
    <t>ﾀｹﾈ ﾐﾗｲ</t>
  </si>
  <si>
    <t>谷崎　　佳祐</t>
  </si>
  <si>
    <t>ﾀﾆｻﾞｷ ｹｲｽｹ</t>
  </si>
  <si>
    <t>谷崎　　　駿</t>
  </si>
  <si>
    <t>ﾀﾆｻﾞｷ ｼｭﾝ</t>
  </si>
  <si>
    <t>中川　　優雅</t>
  </si>
  <si>
    <t>ﾅｶｶﾞﾜ ﾕｳｶﾞ</t>
  </si>
  <si>
    <t>中塚　　智士</t>
  </si>
  <si>
    <t>ﾅｶﾂｶ ｻﾄｼ</t>
  </si>
  <si>
    <t>ﾅｶﾐﾁ ﾓﾓｶ</t>
  </si>
  <si>
    <t>中村　　眞子</t>
  </si>
  <si>
    <t>ﾅｶﾑﾗ ﾏｺ</t>
  </si>
  <si>
    <t>中村　　真志</t>
  </si>
  <si>
    <t>ﾅｶﾑﾗ ﾏｻｼ</t>
  </si>
  <si>
    <t>西米　　雅大</t>
  </si>
  <si>
    <t>ﾆｼﾏｲ ﾏｻﾋﾛ</t>
  </si>
  <si>
    <t>畠山　　将太</t>
  </si>
  <si>
    <t>ﾊﾀｹﾔﾏ ｼｮｳﾀ</t>
  </si>
  <si>
    <t>林崎　　健太</t>
  </si>
  <si>
    <t>ﾊﾔｼｻﾞｷ ｹﾝﾀ</t>
  </si>
  <si>
    <t>広崎　　愛希</t>
  </si>
  <si>
    <t>ﾋﾛｻｷ ﾖｼｷ</t>
  </si>
  <si>
    <t>ﾏﾂﾊﾞ ﾐﾕ</t>
  </si>
  <si>
    <t>江田　　彩夏</t>
  </si>
  <si>
    <t>ｴﾀﾞ ｱﾔｶ</t>
  </si>
  <si>
    <t>大澤　　　然</t>
  </si>
  <si>
    <t>ｵｵｻﾜ ｾﾞﾝ</t>
  </si>
  <si>
    <t>上家　　菜々</t>
  </si>
  <si>
    <t>ｶﾐｲｴ ﾅﾅ</t>
  </si>
  <si>
    <t>栗畑　　　翔</t>
  </si>
  <si>
    <t>ｸﾘﾊﾀ ｼｮｳ</t>
  </si>
  <si>
    <t>後藤　　海斗</t>
  </si>
  <si>
    <t>ｺﾞﾄｳ ｶｲﾄ</t>
  </si>
  <si>
    <t>清水川　　誠</t>
  </si>
  <si>
    <t>ｼﾐｽﾞｶﾞﾜ ﾏｺﾄ</t>
  </si>
  <si>
    <t>下留　　諄哉</t>
  </si>
  <si>
    <t>ｼﾓﾄﾞﾒ ｼﾞｭﾝﾔ</t>
  </si>
  <si>
    <t>田村　　　渉真</t>
  </si>
  <si>
    <t>ﾀﾑﾗ ｼｮｳﾏ</t>
  </si>
  <si>
    <t>田村　　優弥</t>
  </si>
  <si>
    <t>ﾀﾑﾗ ﾕｳﾔ</t>
  </si>
  <si>
    <t>長津　　裕稔</t>
  </si>
  <si>
    <t>ﾅｶﾞﾂ ﾋﾛﾔｽ</t>
  </si>
  <si>
    <t>畠山　　瑞基</t>
  </si>
  <si>
    <t>ﾊﾀｹﾔﾏ ﾐｽﾞｷ</t>
  </si>
  <si>
    <t>服部　　妃呂</t>
  </si>
  <si>
    <t>ﾊｯﾄﾘ ﾋﾛ</t>
  </si>
  <si>
    <t>晝澤　　剛志</t>
  </si>
  <si>
    <t>ﾋﾙｻﾜ ﾀｹｼ</t>
  </si>
  <si>
    <t>晝澤　真奈美</t>
  </si>
  <si>
    <t>ﾋﾙｻﾜ ﾏﾅﾐ</t>
  </si>
  <si>
    <t>星野　　美月</t>
  </si>
  <si>
    <t>ﾎｼﾉ ﾐﾂﾞｷ</t>
  </si>
  <si>
    <t>松本　　拓馬</t>
  </si>
  <si>
    <t>ﾏﾂﾓﾄ ﾀｸﾏ</t>
  </si>
  <si>
    <t>浅沼　　沙紀</t>
  </si>
  <si>
    <t>ｱｻﾇﾏ ｻｷ</t>
  </si>
  <si>
    <t>浅沼　　瑠斗</t>
  </si>
  <si>
    <t>ｱｻﾇﾏ ﾘｭｳﾄ</t>
  </si>
  <si>
    <t>阿部　　一希</t>
  </si>
  <si>
    <t>ｱﾍﾞ ｶｽﾞｷ</t>
  </si>
  <si>
    <t>及川　　貴史</t>
  </si>
  <si>
    <t>ｵｲｶﾜ ﾀｶｼ</t>
  </si>
  <si>
    <t>大戸　　光星</t>
  </si>
  <si>
    <t>ｵｵﾄ ｺｳｾｲ</t>
  </si>
  <si>
    <t>ｵｵﾔﾏ ﾘｶ</t>
  </si>
  <si>
    <t>小川　　夏子</t>
  </si>
  <si>
    <t>ｵｶﾞﾜ ﾅﾂｺ</t>
  </si>
  <si>
    <t>小田島　　蓮</t>
  </si>
  <si>
    <t>ｵﾀﾞｼﾏ ﾚﾝ</t>
  </si>
  <si>
    <t>小野　真優菜</t>
  </si>
  <si>
    <t>ｵﾉ ﾏﾕﾅ</t>
  </si>
  <si>
    <t>小原　愛里紗</t>
  </si>
  <si>
    <t>ｵﾊﾞﾗ ｱﾘｻ</t>
  </si>
  <si>
    <t>小原　飛雄大</t>
  </si>
  <si>
    <t>ｵﾊﾞﾗ ﾋｭｳﾀ</t>
  </si>
  <si>
    <t>金田　　拓明</t>
  </si>
  <si>
    <t>ｶﾅﾀﾞ ﾀｸｱｷ</t>
  </si>
  <si>
    <t>ｶﾈｺ ﾊﾙｶ</t>
  </si>
  <si>
    <t>金濱　　　凛</t>
  </si>
  <si>
    <t>ｶﾈﾊﾏ ﾘﾝ</t>
  </si>
  <si>
    <t>川田　　晃平</t>
  </si>
  <si>
    <t>ｶﾜﾀﾞ ｺｳﾍｲ</t>
  </si>
  <si>
    <t>菅野　　由真</t>
  </si>
  <si>
    <t>ｶﾝﾉ ﾕﾏ</t>
  </si>
  <si>
    <t>菊池　　菜穂</t>
  </si>
  <si>
    <t>ｷｸﾁ ﾅｵ</t>
  </si>
  <si>
    <t>菊地　琳太朗</t>
  </si>
  <si>
    <t>ｷｸﾁ ﾘﾝﾀﾛｳ</t>
  </si>
  <si>
    <t>ｸﾏｶﾞｲ ﾅｵ</t>
  </si>
  <si>
    <t>熊谷　　大輝</t>
  </si>
  <si>
    <t>ｸﾏｶﾞｲ ﾋﾛｷ</t>
  </si>
  <si>
    <t>小林　　優希</t>
  </si>
  <si>
    <t>ｺﾊﾞﾔｼ ﾕｳｷ</t>
  </si>
  <si>
    <t>ｺﾏｶﾞﾐﾈ ﾋｶﾙ</t>
  </si>
  <si>
    <t>小松　　空雅</t>
  </si>
  <si>
    <t>ｺﾏﾂ ｸｳｶﾞ</t>
  </si>
  <si>
    <t>齋藤　　美月</t>
  </si>
  <si>
    <t>ｻｲﾄｳ ﾐﾂﾞｷ</t>
  </si>
  <si>
    <t>柴田　ひなの</t>
  </si>
  <si>
    <t>ｼﾊﾞﾀ ﾋﾅﾉ</t>
  </si>
  <si>
    <t>下平　　遥菜</t>
  </si>
  <si>
    <t>ｼﾓﾀｲ ﾊﾙﾅ</t>
  </si>
  <si>
    <t>菅原　　聖菜</t>
  </si>
  <si>
    <t>ｽｶﾞﾜﾗ ｾﾅ</t>
  </si>
  <si>
    <t>髙橋　　珠里</t>
  </si>
  <si>
    <t>ﾀｶﾊｼ ｼﾞｭﾘ</t>
  </si>
  <si>
    <t>高橋　　静香</t>
  </si>
  <si>
    <t>ﾀｶﾊｼ ｾｲｶ</t>
  </si>
  <si>
    <t>髙橋　　聡平</t>
  </si>
  <si>
    <t>ﾀｶﾊｼ ｿｳﾍｲ</t>
  </si>
  <si>
    <t>髙橋　　　徹</t>
  </si>
  <si>
    <t>ﾀｶﾊｼ ﾃﾂ</t>
  </si>
  <si>
    <t>田口　　博敏</t>
  </si>
  <si>
    <t>ﾀｸﾞﾁ ﾋﾛﾄｼ</t>
  </si>
  <si>
    <t>千葉　　晃誠</t>
  </si>
  <si>
    <t>ﾁﾊﾞ ｺｳｾｲ</t>
  </si>
  <si>
    <t>千葉　　竜平</t>
  </si>
  <si>
    <t>ﾁﾊﾞ ﾀｯﾍﾟｲ</t>
  </si>
  <si>
    <t>ﾂﾀﾞ ﾅﾎ</t>
  </si>
  <si>
    <t>寺田　　恒大</t>
  </si>
  <si>
    <t>ﾃﾗﾀﾞ ｺｳﾀﾞｲ</t>
  </si>
  <si>
    <t>新田　英理子</t>
  </si>
  <si>
    <t>ﾆｯﾀ ｴﾘｺ</t>
  </si>
  <si>
    <t>新田　　峻介</t>
  </si>
  <si>
    <t>ﾆｯﾀ ｼｭﾝｽｹ</t>
  </si>
  <si>
    <t>新田　慎一郎</t>
  </si>
  <si>
    <t>ﾆｯﾀ ｼﾝｲﾁﾛｳ</t>
  </si>
  <si>
    <t>藤田　　和樹</t>
  </si>
  <si>
    <t>ﾌｼﾞﾀ ｶｽﾞｷ</t>
  </si>
  <si>
    <t>松尾　　栄太</t>
  </si>
  <si>
    <t>ﾏﾂｵ ｴｲﾀ</t>
  </si>
  <si>
    <t>ﾔｴｶﾞｼ ｶﾅｺ</t>
  </si>
  <si>
    <t>八重樫　朋夏</t>
  </si>
  <si>
    <t>ﾔｴｶﾞｼ ﾄﾓｶ</t>
  </si>
  <si>
    <t>梅木　　健太</t>
  </si>
  <si>
    <t>ｳﾒｷ ｹﾝﾀ</t>
  </si>
  <si>
    <t>及川　　祐剛</t>
  </si>
  <si>
    <t>ｵｲｶﾜ ﾕｳｺﾞｳ</t>
  </si>
  <si>
    <t>大久保　秀祐</t>
  </si>
  <si>
    <t>ｵｵｸﾎﾞ ｼｭｳｽｹ</t>
  </si>
  <si>
    <t>大崎　　朋哉</t>
  </si>
  <si>
    <t>ｵｵｻｷ ﾄﾓﾔ</t>
  </si>
  <si>
    <t>織田　　春樹</t>
  </si>
  <si>
    <t>ｵﾀﾞ ﾊﾙｷ</t>
  </si>
  <si>
    <t>小野寺　将哉</t>
  </si>
  <si>
    <t>ｵﾉﾃﾞﾗ ﾏｻﾔ</t>
  </si>
  <si>
    <t>小原　　淳平</t>
  </si>
  <si>
    <t>ｵﾊﾞﾗ ｼﾞｭﾝﾍﾟｲ</t>
  </si>
  <si>
    <t>小山　　颯太</t>
  </si>
  <si>
    <t>ｵﾔﾏ ｿｳﾀ</t>
  </si>
  <si>
    <t>小山　　隆太</t>
  </si>
  <si>
    <t>ｵﾔﾏ ﾘｭｳﾀ</t>
  </si>
  <si>
    <t>菅野　　虹太</t>
  </si>
  <si>
    <t>ｶﾝﾉ ｺｳﾀ</t>
  </si>
  <si>
    <t>菅野　　百花</t>
  </si>
  <si>
    <t>ｶﾝﾉ ﾓﾓｶ</t>
  </si>
  <si>
    <t>菊池　　　凌</t>
  </si>
  <si>
    <t>黒渕　　　蓮</t>
  </si>
  <si>
    <t>ｸﾛﾌﾞﾁ ﾚﾝ</t>
  </si>
  <si>
    <t>昆野　賢太朗</t>
  </si>
  <si>
    <t>ｺﾝﾉ ｹﾝﾀﾛｳ</t>
  </si>
  <si>
    <t>昆野　　悠人</t>
  </si>
  <si>
    <t>佐々木　拳太</t>
  </si>
  <si>
    <t>佐々木　寧々</t>
  </si>
  <si>
    <t>ｻｻｷ ﾈﾈ</t>
  </si>
  <si>
    <t>佐藤　　慶一</t>
  </si>
  <si>
    <t>ｻﾄｳ ｹｲｲﾁ</t>
  </si>
  <si>
    <t>佐藤　慶次郎</t>
  </si>
  <si>
    <t>ｻﾄｳ ｹｲｼﾞﾛｳ</t>
  </si>
  <si>
    <t>佐藤　　匠馬</t>
  </si>
  <si>
    <t>ｻﾄｳ ﾀｸﾏ</t>
  </si>
  <si>
    <t>佐藤　　佑樹</t>
  </si>
  <si>
    <t>柴田　　　瞭</t>
  </si>
  <si>
    <t>ｼﾊﾞﾀ ﾘｮｳ</t>
  </si>
  <si>
    <t>須藤　　瑠斗</t>
  </si>
  <si>
    <t>ｽﾄﾞｳ ﾘｭｳﾄ</t>
  </si>
  <si>
    <t>高橋　　大智</t>
  </si>
  <si>
    <t>髙橋　　隆矢</t>
  </si>
  <si>
    <t>高橋　　斗夢</t>
  </si>
  <si>
    <t>ﾀｶﾊｼ ﾄﾑ</t>
  </si>
  <si>
    <t>髙橋　　　教</t>
  </si>
  <si>
    <t>ﾀｶﾊｼ ﾉﾘ</t>
  </si>
  <si>
    <t>髙橋　　舞桜</t>
  </si>
  <si>
    <t>高橋　　優希</t>
  </si>
  <si>
    <t>千葉　　光河</t>
  </si>
  <si>
    <t>ﾁﾊﾞ ｺｳｶﾞ</t>
  </si>
  <si>
    <t>照井　　龍平</t>
  </si>
  <si>
    <t>ﾃﾙｲ ﾀｯﾍﾟｲ</t>
  </si>
  <si>
    <t>畠山　翔太郎</t>
  </si>
  <si>
    <t>ﾊﾀｹﾔﾏ ｼｮｳﾀﾛｳ</t>
  </si>
  <si>
    <t>福山　優葵良</t>
  </si>
  <si>
    <t>ﾌｸﾔﾏ ﾕｷﾗ</t>
  </si>
  <si>
    <t>藤本　　光太</t>
  </si>
  <si>
    <t>ﾌｼﾞﾓﾄ ｺｳﾀ</t>
  </si>
  <si>
    <t>藤原　　稜一</t>
  </si>
  <si>
    <t>ﾌｼﾞﾜﾗ ﾘｮｳｲﾁ</t>
  </si>
  <si>
    <t>堀田　　将吾</t>
  </si>
  <si>
    <t>ﾎﾘﾀ ｼｮｳｺﾞ</t>
  </si>
  <si>
    <t>森谷　　　怜</t>
  </si>
  <si>
    <t>ﾓﾘﾔ ﾚﾝ</t>
  </si>
  <si>
    <t>山形　　純平</t>
  </si>
  <si>
    <t>ﾔﾏｶﾞﾀ ｼﾞｭﾝﾍﾟｲ</t>
  </si>
  <si>
    <t>山口　　来夢</t>
  </si>
  <si>
    <t>ﾔﾏｸﾞﾁ ﾗﾑ</t>
  </si>
  <si>
    <t>吉田　光太郎</t>
  </si>
  <si>
    <t>ﾖｼﾀﾞ ｺｳﾀﾛｳ</t>
  </si>
  <si>
    <t>梅田　　寛武</t>
  </si>
  <si>
    <t>ｳﾒﾀﾞ ﾋﾛﾑ</t>
  </si>
  <si>
    <t>岡田　　笑凜</t>
  </si>
  <si>
    <t>ｵｶﾀﾞ ｴﾐﾘ</t>
  </si>
  <si>
    <t>ｵﾊﾞﾗ ﾕｳﾕ</t>
  </si>
  <si>
    <t>柏﨑　　雄介</t>
  </si>
  <si>
    <t>ｶｼﾜｻﾞｷ ﾕｳｽｹ</t>
  </si>
  <si>
    <t>ｶﾜﾑﾗ ﾐﾕﾅ</t>
  </si>
  <si>
    <t>葛巻　　晃希</t>
  </si>
  <si>
    <t>ｸｽﾞﾏｷ ｺｳｷ</t>
  </si>
  <si>
    <t>小谷　　竜也</t>
  </si>
  <si>
    <t>ｺﾀﾆ ﾀﾂﾔ</t>
  </si>
  <si>
    <t>ｻﾄｳ ｵﾄ</t>
  </si>
  <si>
    <t>佐藤　　大晴</t>
  </si>
  <si>
    <t>ｻﾄｳ ﾀｲｾｲ</t>
  </si>
  <si>
    <t>柴田　　玲欧</t>
  </si>
  <si>
    <t>ｼﾊﾞﾀ ﾚｵ</t>
  </si>
  <si>
    <t>ｼﾗｶﾊﾞ ﾐｽﾞｷ</t>
  </si>
  <si>
    <t>髙橋　茉奈未</t>
  </si>
  <si>
    <t>ﾀｶﾊｼ ﾏﾅﾐ</t>
  </si>
  <si>
    <t>ﾀｷｻﾞﾜ ｶﾂﾞｷ</t>
  </si>
  <si>
    <t>千葉　　真琴</t>
  </si>
  <si>
    <t>ﾁﾊﾞ ﾏｺﾄ</t>
  </si>
  <si>
    <t>那須川　英二</t>
  </si>
  <si>
    <t>ﾅｽｶﾜ ｴｲｼﾞ</t>
  </si>
  <si>
    <t>沼澤　　愛帆</t>
  </si>
  <si>
    <t>ﾇﾏｻﾞﾜ ﾏﾎ</t>
  </si>
  <si>
    <t>袰地　　健太</t>
  </si>
  <si>
    <t>ﾎﾛﾁ ｹﾝﾀ</t>
  </si>
  <si>
    <t>三田　愛優里</t>
  </si>
  <si>
    <t>ﾐﾀ ｱﾕﾘ</t>
  </si>
  <si>
    <t>吉田　　歩夢</t>
  </si>
  <si>
    <t>ﾖｼﾀﾞ ｱﾕﾑ</t>
  </si>
  <si>
    <t>高橋　　杏美</t>
  </si>
  <si>
    <t>ﾀｶﾊｼ ｷｮｳﾐ</t>
  </si>
  <si>
    <t>高橋　　朱凜</t>
  </si>
  <si>
    <t>ﾀｶﾊｼ ｼｭﾘ</t>
  </si>
  <si>
    <t>高橋　　蒼真</t>
  </si>
  <si>
    <t>ﾀｶﾊｼ ｿｳﾏ</t>
  </si>
  <si>
    <t>長澤　　　遼</t>
  </si>
  <si>
    <t>ﾅｶﾞｻﾜ ﾘｮｳ</t>
  </si>
  <si>
    <t>福田　　温士</t>
  </si>
  <si>
    <t>ﾌｸﾀﾞ ｱﾂｼ</t>
  </si>
  <si>
    <t>横手　　凌河</t>
  </si>
  <si>
    <t>ﾖｺﾃ ﾘｮｳｶﾞ</t>
  </si>
  <si>
    <t>井上　宗士郎</t>
  </si>
  <si>
    <t>ｲﾉｳｴ ｿｳｼﾞﾛｳ</t>
  </si>
  <si>
    <t>内舘　　　翔</t>
  </si>
  <si>
    <t>ｳﾁﾀﾞﾃ ｶｹﾙ</t>
  </si>
  <si>
    <t>木村　　天星</t>
  </si>
  <si>
    <t>ｷﾑﾗ ﾃﾝｾｲ</t>
  </si>
  <si>
    <t>小峯　　　烈</t>
  </si>
  <si>
    <t>ｺﾐﾈ ﾚﾂ</t>
  </si>
  <si>
    <t>佐々木　北斗</t>
  </si>
  <si>
    <t>ｻｻｷ ﾎｸﾄ</t>
  </si>
  <si>
    <t>高橋　　拓都</t>
  </si>
  <si>
    <t>ﾀｶﾊｼ ﾀｸﾄ</t>
  </si>
  <si>
    <t>畠山　　佳大</t>
  </si>
  <si>
    <t>ﾊﾀｹﾔﾏ ﾖｼﾄ</t>
  </si>
  <si>
    <t>平野　　達也</t>
  </si>
  <si>
    <t>ﾋﾗﾉ ﾀﾂﾔ</t>
  </si>
  <si>
    <t>福士　　玲太</t>
  </si>
  <si>
    <t>ﾌｸｼ ﾘｮｳﾀ</t>
  </si>
  <si>
    <t>谷地　　　響</t>
  </si>
  <si>
    <t>ﾔﾁ ﾋﾋﾞｷ</t>
  </si>
  <si>
    <t>伊藤　　優花</t>
  </si>
  <si>
    <t>ｲﾄｳ ﾕｳｶ</t>
  </si>
  <si>
    <t>菅野　　夢貴</t>
  </si>
  <si>
    <t>ｶﾝﾉ ﾕｷ</t>
  </si>
  <si>
    <t>菊池　木乃実</t>
  </si>
  <si>
    <t>佐藤　　智恵</t>
  </si>
  <si>
    <t>ｻﾄｳ ﾁｴ</t>
  </si>
  <si>
    <t>佐藤　　将博</t>
  </si>
  <si>
    <t>ｻﾄｳ ﾏｻﾋﾛ</t>
  </si>
  <si>
    <t>千葉　　　範</t>
  </si>
  <si>
    <t>ﾁﾊﾞ ｽｽﾑ</t>
  </si>
  <si>
    <t>中島　　彩希</t>
  </si>
  <si>
    <t>ﾅｶｼﾞﾏ ｻｷ</t>
  </si>
  <si>
    <t>細谷　　涼香</t>
  </si>
  <si>
    <t>ﾎｿﾔ ｽｽﾞｶ</t>
  </si>
  <si>
    <t>村上　　大介</t>
  </si>
  <si>
    <t>ﾑﾗｶﾐ ﾀﾞｲｽｹ</t>
  </si>
  <si>
    <t>飯塚　　智希</t>
  </si>
  <si>
    <t>ｲｲﾂﾞｶ ﾄﾓｷ</t>
  </si>
  <si>
    <t>伊藤　　大輔</t>
  </si>
  <si>
    <t>ｲﾄｳ ﾀﾞｲｽｹ</t>
  </si>
  <si>
    <t>及川　　稜亮</t>
  </si>
  <si>
    <t>ｵｲｶﾜ ﾘｮｳｽｹ</t>
  </si>
  <si>
    <t>大道　　一人</t>
  </si>
  <si>
    <t>ｵｵﾐﾁ ｶｽﾞﾄ</t>
  </si>
  <si>
    <t>小原　宗一郎</t>
  </si>
  <si>
    <t>ｵﾊﾞﾗ ｿｳｲﾁﾛｳ</t>
  </si>
  <si>
    <t>柿木　　奎又</t>
  </si>
  <si>
    <t>ｶｷｷ ｹｲﾕｳ</t>
  </si>
  <si>
    <t>加藤　　希績</t>
  </si>
  <si>
    <t>ｶﾄｳ ｷｾｷ</t>
  </si>
  <si>
    <t>菅野　　　悠</t>
  </si>
  <si>
    <t>ｶﾝﾉ ﾕｳ</t>
  </si>
  <si>
    <t>菊池　　　希</t>
  </si>
  <si>
    <t>ｷｸﾁ ﾉｿﾞﾐ</t>
  </si>
  <si>
    <t>菊池　　柚真</t>
  </si>
  <si>
    <t>ｷｸﾁ ﾕｳﾏ</t>
  </si>
  <si>
    <t>鬼柳　　理子</t>
  </si>
  <si>
    <t>ｷﾔﾅｷﾞ ﾘｺ</t>
  </si>
  <si>
    <t>紺野　　颯志</t>
  </si>
  <si>
    <t>ｺﾝﾉ ｿｳｼ</t>
  </si>
  <si>
    <t>紺野　　憧和</t>
  </si>
  <si>
    <t>ｺﾝﾉ ﾄﾜ</t>
  </si>
  <si>
    <t>坂本　　将也</t>
  </si>
  <si>
    <t>ｻｶﾓﾄ ｼｮｳﾔ</t>
  </si>
  <si>
    <t>佐々木　秋穂</t>
  </si>
  <si>
    <t>ｻｻｷ ｱｷﾎ</t>
  </si>
  <si>
    <t>佐々木　飛鳥</t>
  </si>
  <si>
    <t>ｻｻｷ ｱｽｶ</t>
  </si>
  <si>
    <t>佐々木　詩音</t>
  </si>
  <si>
    <t>ｻｻｷ ｼｵﾝ</t>
  </si>
  <si>
    <t>佐竹　　雅希</t>
  </si>
  <si>
    <t>ｻﾀｹ ﾓﾄｷ</t>
  </si>
  <si>
    <t>佐藤　　　靖</t>
  </si>
  <si>
    <t>ｻﾄｳ ｼﾞｮｳ</t>
  </si>
  <si>
    <t>佐藤　　　樹</t>
  </si>
  <si>
    <t>ｻﾄｳ ﾀﾂｷ</t>
  </si>
  <si>
    <t>十文字　優一</t>
  </si>
  <si>
    <t>ｼﾞｭｳﾓﾝｼﾞ ﾕｳｲﾁ</t>
  </si>
  <si>
    <t>菅田　　和馬</t>
  </si>
  <si>
    <t>ｽｶﾞﾀ ｶｽﾞﾏ</t>
  </si>
  <si>
    <t>ｽｶﾞﾜﾗ ﾉｿﾞﾑ</t>
  </si>
  <si>
    <t>菅原　　靖弘</t>
  </si>
  <si>
    <t>ｽｶﾞﾜﾗ ﾔｽﾋﾛ</t>
  </si>
  <si>
    <t>菅原　　礼司</t>
  </si>
  <si>
    <t>ｽｶﾞﾜﾗ ﾚｲｼﾞ</t>
  </si>
  <si>
    <t>瀬川　　元気</t>
  </si>
  <si>
    <t>ｾｶﾞﾜ ｹﾞﾝｷ</t>
  </si>
  <si>
    <t>髙橋　　郁士</t>
  </si>
  <si>
    <t>ﾀｶﾊｼ ｱﾔﾄ</t>
  </si>
  <si>
    <t>高橋　　颯太</t>
  </si>
  <si>
    <t>ﾀｶﾊｼ ｿｳﾀ</t>
  </si>
  <si>
    <t>髙橋　　裕雅</t>
  </si>
  <si>
    <t>ﾀｶﾊｼ ﾕｳｶﾞ</t>
  </si>
  <si>
    <t>千田　　隆真</t>
  </si>
  <si>
    <t>ﾁﾀﾞ ﾘｭｳﾏ</t>
  </si>
  <si>
    <t>畠山　　康平</t>
  </si>
  <si>
    <t>ﾊﾀｹﾔﾏ ｺｳﾍｲ</t>
  </si>
  <si>
    <t>皆川　　椋祐</t>
  </si>
  <si>
    <t>ﾐﾅｶﾜ ﾘｮｳｽｹ</t>
  </si>
  <si>
    <t>村田　　涼輔</t>
  </si>
  <si>
    <t>ﾑﾗﾀ ﾘｮｳｽｹ</t>
  </si>
  <si>
    <t>八重樫　紗奈</t>
  </si>
  <si>
    <t>ﾔｴｶﾞｼ ｻﾅ</t>
  </si>
  <si>
    <t>八重樫　尚輝</t>
  </si>
  <si>
    <t>ﾔｴｶﾞｼ ﾅｵｷ</t>
  </si>
  <si>
    <t>八重樫　優太</t>
  </si>
  <si>
    <t>ﾔｴｶﾞｼ ﾕｳﾀ</t>
  </si>
  <si>
    <t>山崎　　洸真</t>
  </si>
  <si>
    <t>ﾔﾏｻﾞｷ ｺｳﾏ</t>
  </si>
  <si>
    <t>大和　　功児</t>
  </si>
  <si>
    <t>ﾔﾏﾄ ｺｳｼﾞ</t>
  </si>
  <si>
    <t>横澤　　優華</t>
  </si>
  <si>
    <t>ﾖｺｻﾜ ﾕｳｶ</t>
  </si>
  <si>
    <t>伊藤　　有希</t>
  </si>
  <si>
    <t>ｲﾄｳ ﾕｷ</t>
  </si>
  <si>
    <t>ｲﾜﾌﾞﾁ ﾊﾙｶ</t>
  </si>
  <si>
    <t>岩渕　　吏玖</t>
  </si>
  <si>
    <t>ｲﾜﾌﾞﾁ ﾘｸ</t>
  </si>
  <si>
    <t>及川　　正美</t>
  </si>
  <si>
    <t>ｵｲｶﾜ ﾏｻﾐ</t>
  </si>
  <si>
    <t>大田　　珠莉</t>
  </si>
  <si>
    <t>ｵｵﾀ ｼｭﾘ</t>
  </si>
  <si>
    <t>近江　　　翔</t>
  </si>
  <si>
    <t>ｵｵﾐ ﾂﾊﾞｻ</t>
  </si>
  <si>
    <t>小島　　　拓</t>
  </si>
  <si>
    <t>ｵｼﾞﾏ ﾀｸ</t>
  </si>
  <si>
    <t>小野寺　海知</t>
  </si>
  <si>
    <t>ｵﾉﾃﾞﾗ ｶｲﾁ</t>
  </si>
  <si>
    <t>小野寺　奨馬</t>
  </si>
  <si>
    <t>ｵﾉﾃﾞﾗ ｼｮｳﾏ</t>
  </si>
  <si>
    <t>小野寺　千裕</t>
  </si>
  <si>
    <t>ｵﾉﾃﾞﾗ ﾁﾋﾛ</t>
  </si>
  <si>
    <t>小野寺　結衣</t>
  </si>
  <si>
    <t>ｵﾉﾃﾞﾗ ﾕｲ</t>
  </si>
  <si>
    <t>ｵﾔﾏ ｱﾕ</t>
  </si>
  <si>
    <t>小山　千穂里</t>
  </si>
  <si>
    <t>ｵﾔﾏ ﾁﾎﾘ</t>
  </si>
  <si>
    <t>加藤　　汐里</t>
  </si>
  <si>
    <t>ｶﾄｳ ｼｵﾘ</t>
  </si>
  <si>
    <t>金今　　美紅</t>
  </si>
  <si>
    <t>ｶﾈｺﾝ ﾐｸ</t>
  </si>
  <si>
    <t>熊谷　　尚典</t>
  </si>
  <si>
    <t>ｸﾏｶﾞｲ ﾀｶﾉﾘ</t>
  </si>
  <si>
    <t>金野　　拓未</t>
  </si>
  <si>
    <t>ｺﾝﾉ ﾀｸﾐ</t>
  </si>
  <si>
    <t>金野　　竜幸</t>
  </si>
  <si>
    <t>ｺﾝﾉ ﾀﾂﾕｷ</t>
  </si>
  <si>
    <t>佐藤　　　葵</t>
  </si>
  <si>
    <t>ｻﾄｳ ｱｵｲ</t>
  </si>
  <si>
    <t>佐藤　　宇浩</t>
  </si>
  <si>
    <t>ｻﾄｳ ﾕｳﾐ</t>
  </si>
  <si>
    <t>ｽｶﾞﾜﾗ ｶﾅ</t>
  </si>
  <si>
    <t>菅原　　大成</t>
  </si>
  <si>
    <t>ｽｶﾞﾜﾗ ﾀｲｾｲ</t>
  </si>
  <si>
    <t>菅原　　大地</t>
  </si>
  <si>
    <t>ｽｶﾞﾜﾗ ﾀﾞｲﾁ</t>
  </si>
  <si>
    <t>菅原　　祐希</t>
  </si>
  <si>
    <t>ｽｶﾞﾜﾗ ﾕｳｷ</t>
  </si>
  <si>
    <t>鈴木　　翔太</t>
  </si>
  <si>
    <t>ｽｽﾞｷ ｼｮｳﾀ</t>
  </si>
  <si>
    <t>高森　　　亮</t>
  </si>
  <si>
    <t>ﾀｶﾓﾘ ﾘｮｳ</t>
  </si>
  <si>
    <t>千葉　　　樹</t>
  </si>
  <si>
    <t>ﾁﾊﾞ ｲﾂｷ</t>
  </si>
  <si>
    <t>千葉　　隼也</t>
  </si>
  <si>
    <t>ﾁﾊﾞ ｼｭﾝﾔ</t>
  </si>
  <si>
    <t>千葉　　洸也</t>
  </si>
  <si>
    <t>ﾁﾊﾞ ﾋﾛﾔ</t>
  </si>
  <si>
    <t>千葉　　唯奈</t>
  </si>
  <si>
    <t>ﾁﾊﾞ ﾕｲﾅ</t>
  </si>
  <si>
    <t>ﾉﾀﾞ ｸﾙﾐ</t>
  </si>
  <si>
    <t>畑山　　和輝</t>
  </si>
  <si>
    <t>ﾊﾀｹﾔﾏ ｶｽﾞｷ</t>
  </si>
  <si>
    <t>ﾊﾀｹﾔﾏ ﾊﾙｶ</t>
  </si>
  <si>
    <t>畠山　　梨奈</t>
  </si>
  <si>
    <t>ﾊﾀｹﾔﾏ ﾘﾅ</t>
  </si>
  <si>
    <t>三浦　　秀太</t>
  </si>
  <si>
    <t>ﾐｳﾗ ｼｭｳﾀ</t>
  </si>
  <si>
    <t>三浦　　拓海</t>
  </si>
  <si>
    <t>ﾐｳﾗ ﾀｸﾐ</t>
  </si>
  <si>
    <t>三浦　　優大</t>
  </si>
  <si>
    <t>ﾐｳﾗ ﾕｳﾀﾞｲ</t>
  </si>
  <si>
    <t>吉田　　愛惠</t>
  </si>
  <si>
    <t>ﾖｼﾀﾞ ｱｷﾗ</t>
  </si>
  <si>
    <t>吉田　　龍平</t>
  </si>
  <si>
    <t>ﾖｼﾀﾞ ﾘｭｳﾍｲ</t>
  </si>
  <si>
    <t>吉田　　　亮</t>
  </si>
  <si>
    <t>ﾖｼﾀﾞ ﾘｮｳ</t>
  </si>
  <si>
    <t>ｵｲｶﾜ ｻｸﾗ</t>
  </si>
  <si>
    <t>小島　　雅貴</t>
  </si>
  <si>
    <t>ｵｼﾞﾏ ﾏｻｷ</t>
  </si>
  <si>
    <t>小山　　大地</t>
  </si>
  <si>
    <t>ｵﾔﾏ ﾀﾞｲﾁ</t>
  </si>
  <si>
    <t>小山　　輝也</t>
  </si>
  <si>
    <t>ｵﾔﾏ ﾃﾙﾔ</t>
  </si>
  <si>
    <t>小山　　雄樹</t>
  </si>
  <si>
    <t>ｵﾔﾏ ﾕｳｷ</t>
  </si>
  <si>
    <t>菊池　　健斗</t>
  </si>
  <si>
    <t>ｷｸﾁ ｹﾝﾄ</t>
  </si>
  <si>
    <t>ｸﾏｶﾞｲ ﾓﾓｶ</t>
  </si>
  <si>
    <t>佐藤　　哲子</t>
  </si>
  <si>
    <t>ｻﾄｳ ｱｷﾈ</t>
  </si>
  <si>
    <t>佐藤　　映斗</t>
  </si>
  <si>
    <t>ｻﾄｳ ﾃﾙﾄ</t>
  </si>
  <si>
    <t>佐藤　　優士</t>
  </si>
  <si>
    <t>下川原　風子</t>
  </si>
  <si>
    <t>ｼﾓｶﾜﾗ ﾌｳｺ</t>
  </si>
  <si>
    <t>千葉　　一貴</t>
  </si>
  <si>
    <t>ﾁﾊﾞ ｶｽﾞｷ</t>
  </si>
  <si>
    <t>ﾁﾊﾞ ﾐﾅﾐ</t>
  </si>
  <si>
    <t>千葉　　佑介</t>
  </si>
  <si>
    <t>ﾁﾊﾞ ﾕｳｽｹ</t>
  </si>
  <si>
    <t>畠山　　海音</t>
  </si>
  <si>
    <t>ﾊﾀｹﾔﾏ ｶｲﾄ</t>
  </si>
  <si>
    <t>ﾌｼﾞｼﾛ ｱﾔｶ</t>
  </si>
  <si>
    <t>普入　　　光</t>
  </si>
  <si>
    <t>ﾌﾆｭｳ ﾋｶﾙ</t>
  </si>
  <si>
    <t>細川　　翔真</t>
  </si>
  <si>
    <t>ﾎｿｶﾜ ｼｮｳﾏ</t>
  </si>
  <si>
    <t>松岡　　翔太</t>
  </si>
  <si>
    <t>ﾏﾂｵｶ ｼｮｳﾀ</t>
  </si>
  <si>
    <t>伊藤　　雄大</t>
  </si>
  <si>
    <t>ｲﾄｳ ﾕｳﾀﾞｲ</t>
  </si>
  <si>
    <t>大森　　愛実</t>
  </si>
  <si>
    <t>ｵｵﾓﾘ ﾏﾅﾐ</t>
  </si>
  <si>
    <t>落安　　　陸</t>
  </si>
  <si>
    <t>ｵﾁﾔｽ ﾘｸ</t>
  </si>
  <si>
    <t>小野寺　玲羅</t>
  </si>
  <si>
    <t>ｵﾉﾃﾞﾗ ﾚｲﾗ</t>
  </si>
  <si>
    <t>工藤　　幸子</t>
  </si>
  <si>
    <t>ｸﾄﾞｳ ｻﾁｺ</t>
  </si>
  <si>
    <t>工藤　　直紀</t>
  </si>
  <si>
    <t>ｸﾄﾞｳ ﾅｵｷ</t>
  </si>
  <si>
    <t>工藤　　竜太</t>
  </si>
  <si>
    <t>ｸﾄﾞｳ ﾘｭｳﾀ</t>
  </si>
  <si>
    <t>工藤　　龍哉</t>
  </si>
  <si>
    <t>ｸﾄﾞｳ ﾘｭｳﾔ</t>
  </si>
  <si>
    <t>工藤　　蓮也</t>
  </si>
  <si>
    <t>ｸﾄﾞｳ ﾚﾝﾔ</t>
  </si>
  <si>
    <t>小武方　愛星</t>
  </si>
  <si>
    <t>ｺﾌﾞｶﾀ ﾏﾅｾ</t>
  </si>
  <si>
    <t>齋藤　　亘輝</t>
  </si>
  <si>
    <t>ｻｲﾄｳ ｺｳｷ</t>
  </si>
  <si>
    <t>佐々木　直輝</t>
  </si>
  <si>
    <t>ｻｻｷ ﾅｵｷ</t>
  </si>
  <si>
    <t>沢口　　鉄侍</t>
  </si>
  <si>
    <t>ｻﾜｸﾞﾁ ﾃﾂｼﾞ</t>
  </si>
  <si>
    <t>澤屋敷　佳穂</t>
  </si>
  <si>
    <t>ｻﾜﾔｼｷ ｶﾎ</t>
  </si>
  <si>
    <t>関　　　一哉</t>
  </si>
  <si>
    <t>ｾｷ ｶｽﾞﾔ</t>
  </si>
  <si>
    <t>平船　　悠仁</t>
  </si>
  <si>
    <t>ﾀｲﾗﾌﾞﾈ ﾕｳｼﾞﾝ</t>
  </si>
  <si>
    <t>高橋　　　惇</t>
  </si>
  <si>
    <t>ﾀｶﾊｼ ｱﾂｼ</t>
  </si>
  <si>
    <t>田村　　真維</t>
  </si>
  <si>
    <t>ﾀﾑﾗ ﾏｲ</t>
  </si>
  <si>
    <t>田村　　元就</t>
  </si>
  <si>
    <t>ﾀﾑﾗ ﾓﾄﾅﾘ</t>
  </si>
  <si>
    <t>三浦　　飛龍</t>
  </si>
  <si>
    <t>ﾐｳﾗ ﾋﾘｭｳ</t>
  </si>
  <si>
    <t>三須　　麻那</t>
  </si>
  <si>
    <t>ﾐｽ ﾏﾅ</t>
  </si>
  <si>
    <t>安野木　友希</t>
  </si>
  <si>
    <t>ﾔｽﾉｷ ﾕｳｷ</t>
  </si>
  <si>
    <t>八幡　　龍正</t>
  </si>
  <si>
    <t>ﾔﾊﾀ ﾘｭｳｾｲ</t>
  </si>
  <si>
    <t>山本　　千紗</t>
  </si>
  <si>
    <t>ﾔﾏﾓﾄ ﾁｻ</t>
  </si>
  <si>
    <t>赤坂　　　心</t>
  </si>
  <si>
    <t>ｱｶｻｶ ｼﾝ</t>
  </si>
  <si>
    <t>荒木　　優希</t>
  </si>
  <si>
    <t>ｱﾗｷ ﾕｳｷ</t>
  </si>
  <si>
    <t>遠藤　　恵太</t>
  </si>
  <si>
    <t>ｴﾝﾄﾞｳ ｹｲﾀ</t>
  </si>
  <si>
    <t>及川　　佑樹</t>
  </si>
  <si>
    <t>大和田　結月</t>
  </si>
  <si>
    <t>ｵｵﾜﾀﾞ ﾕﾂﾞｷ</t>
  </si>
  <si>
    <t>小野寺　　愛</t>
  </si>
  <si>
    <t>ｵﾉﾃﾞﾗ ｱｲ</t>
  </si>
  <si>
    <t>ｶﾅｻﾞﾜ ｱﾔｶ</t>
  </si>
  <si>
    <t>菅野　　海人</t>
  </si>
  <si>
    <t>ｶﾝﾉ ｶｲﾄ</t>
  </si>
  <si>
    <t>菅野　　志乃</t>
  </si>
  <si>
    <t>ｶﾝﾉ ｼﾉ</t>
  </si>
  <si>
    <t>菅野　　夏未</t>
  </si>
  <si>
    <t>ｶﾝﾉ ﾅﾂﾐ</t>
  </si>
  <si>
    <t>ｶﾝﾉ ﾏﾅ</t>
  </si>
  <si>
    <t>菅野　　優人</t>
  </si>
  <si>
    <t>ｶﾝﾉ ﾕｳﾄ</t>
  </si>
  <si>
    <t>菊地　　琉希</t>
  </si>
  <si>
    <t>ｷｸﾁ ﾘｭｳｷ</t>
  </si>
  <si>
    <t>金野　　未夢</t>
  </si>
  <si>
    <t>ｷﾝﾉ ﾐﾕ</t>
  </si>
  <si>
    <t>小泉　　楓希</t>
  </si>
  <si>
    <t>ｺｲｽﾞﾐ ﾌｳｷ</t>
  </si>
  <si>
    <t>金野　　朋華</t>
  </si>
  <si>
    <t>ｺﾝﾉ ﾄﾓｶ</t>
  </si>
  <si>
    <t>金野　　正祐</t>
  </si>
  <si>
    <t>ｺﾝﾉ ﾏｻﾖｼ</t>
  </si>
  <si>
    <t>ｻｶﾓﾄ ﾐﾕ</t>
  </si>
  <si>
    <t>佐々木　航平</t>
  </si>
  <si>
    <t>ｻｻｷ ｺｳﾍｲ</t>
  </si>
  <si>
    <t>佐々木　麻有</t>
  </si>
  <si>
    <t>ｻｻｷ ﾏﾕｳ</t>
  </si>
  <si>
    <t>佐々木　友梨</t>
  </si>
  <si>
    <t>ｻｻｷ ﾕﾘ</t>
  </si>
  <si>
    <t>佐藤　　璃美</t>
  </si>
  <si>
    <t>ｻﾄｳ ﾘﾐ</t>
  </si>
  <si>
    <t>鈴木　　陽斗</t>
  </si>
  <si>
    <t>ｽｽﾞｷ ﾊﾙﾄ</t>
  </si>
  <si>
    <t>鈴木　　妃依</t>
  </si>
  <si>
    <t>ｽｽﾞｷ ﾋﾖ</t>
  </si>
  <si>
    <t>髙橋　　　優</t>
  </si>
  <si>
    <t>遠野　　鮎美</t>
  </si>
  <si>
    <t>ﾄｵﾉ ｱﾕﾐ</t>
  </si>
  <si>
    <t>ﾄｻｼ ﾅﾅｶ</t>
  </si>
  <si>
    <t>ﾅｶｼﾞﾏ ｺｽﾞｴ</t>
  </si>
  <si>
    <t>中平　　海斗</t>
  </si>
  <si>
    <t>ﾅｶﾀﾞｲﾗ ｶｲﾄ</t>
  </si>
  <si>
    <t>長沼　　　晴</t>
  </si>
  <si>
    <t>ﾅｶﾞﾇﾏ ｾｲ</t>
  </si>
  <si>
    <t>中山　　稜太</t>
  </si>
  <si>
    <t>ﾅｶﾔﾏ ﾘｮｳﾀ</t>
  </si>
  <si>
    <t>平山　　彩乃</t>
  </si>
  <si>
    <t>ﾋﾗﾔﾏ ｱﾔﾉ</t>
  </si>
  <si>
    <t>ﾎｼ ﾋﾅﾉ</t>
  </si>
  <si>
    <t>松田　　晃矢</t>
  </si>
  <si>
    <t>ﾏﾂﾀﾞ ｺｳﾀ</t>
  </si>
  <si>
    <t>三嶋　　　凪</t>
  </si>
  <si>
    <t>ﾐｼﾏ ﾅｷﾞ</t>
  </si>
  <si>
    <t>村上　　優渚</t>
  </si>
  <si>
    <t>ﾑﾗｶﾐ ﾕｳﾅ</t>
  </si>
  <si>
    <t>ﾔﾏﾈ ﾓﾓｶ</t>
  </si>
  <si>
    <t>大崎　　泰成</t>
  </si>
  <si>
    <t>ｵｵｻｷ ﾀｲｾｲ</t>
  </si>
  <si>
    <t>北澤　　拓未</t>
  </si>
  <si>
    <t>ｷﾀｻﾜ ﾀｸﾐ</t>
  </si>
  <si>
    <t>笹山　　健太</t>
  </si>
  <si>
    <t>ｻｻﾔﾏ ｹﾝﾀ</t>
  </si>
  <si>
    <t>田村　　　翔</t>
  </si>
  <si>
    <t>ﾀﾑﾗ ｼｮｳ</t>
  </si>
  <si>
    <t>中村　　竜也</t>
  </si>
  <si>
    <t>ﾅｶﾑﾗ ﾘｭｳﾔ</t>
  </si>
  <si>
    <t>奈良　　魁翔</t>
  </si>
  <si>
    <t>ﾅﾗ ｶｲﾄ</t>
  </si>
  <si>
    <t>庭瀬　　裕磨</t>
  </si>
  <si>
    <t>ﾆﾜｾ ﾕｳﾏ</t>
  </si>
  <si>
    <t>吹切　　亮介</t>
  </si>
  <si>
    <t>ﾌｯｷﾘ ﾘｮｳｽｹ</t>
  </si>
  <si>
    <t>阿部　　晴野</t>
  </si>
  <si>
    <t>ｱﾍﾞ ﾊﾙﾉ</t>
  </si>
  <si>
    <t>石懸　　聖菜</t>
  </si>
  <si>
    <t>ｲｼｶﾞｶﾘ ｾﾅ</t>
  </si>
  <si>
    <t>伊藤　　健太</t>
  </si>
  <si>
    <t>ｲﾄｳ ｹﾝﾀ</t>
  </si>
  <si>
    <t>大久保　美紅</t>
  </si>
  <si>
    <t>ｵｵｸﾎﾞ ﾐｸ</t>
  </si>
  <si>
    <t>角城　　優真</t>
  </si>
  <si>
    <t>ｶｸｼﾞｮｳ ﾕｳﾏ</t>
  </si>
  <si>
    <t>上澤　英梨奈</t>
  </si>
  <si>
    <t>ｶﾐｻﾜ ｴﾘﾅ</t>
  </si>
  <si>
    <t>菊池　　憲哉</t>
  </si>
  <si>
    <t>ｷｸﾁ ｹﾝﾔ</t>
  </si>
  <si>
    <t>菊池　　渉真</t>
  </si>
  <si>
    <t>ｷｸﾁ ｼｮｳﾏ</t>
  </si>
  <si>
    <t>菊池　　世名</t>
  </si>
  <si>
    <t>ｷｸﾁ ｾﾅ</t>
  </si>
  <si>
    <t>菊池　　拓哉</t>
  </si>
  <si>
    <t>ｷｸﾁ ﾀｸﾔ</t>
  </si>
  <si>
    <t>菊池　　智裕</t>
  </si>
  <si>
    <t>ｷｸﾁ ﾄﾓﾋﾛ</t>
  </si>
  <si>
    <t>菊池　　永遠</t>
  </si>
  <si>
    <t>ｷｸﾁ ﾄﾜ</t>
  </si>
  <si>
    <t>菊池　　　永</t>
  </si>
  <si>
    <t>ｷｸﾁ ﾊﾙｶ</t>
  </si>
  <si>
    <t>菊池　　響輝</t>
  </si>
  <si>
    <t>ｷｸﾁ ﾋﾋﾞｷ</t>
  </si>
  <si>
    <t>菊池　　史大</t>
  </si>
  <si>
    <t>ｷｸﾁ ﾌﾐﾋﾛ</t>
  </si>
  <si>
    <t>熊谷　　　駿</t>
  </si>
  <si>
    <t>ｸﾏｶﾞｲ ｼｭﾝ</t>
  </si>
  <si>
    <t>佐々木　詩織</t>
  </si>
  <si>
    <t>ｻｻｷ ｼｵﾘ</t>
  </si>
  <si>
    <t>佐々木　翔健</t>
  </si>
  <si>
    <t>ｻｻｷ ｼｮｳｹﾝ</t>
  </si>
  <si>
    <t>留場　　楠々</t>
  </si>
  <si>
    <t>ﾄﾒﾊﾞ ﾅﾅ</t>
  </si>
  <si>
    <t>中村　優衣菜</t>
  </si>
  <si>
    <t>ﾅｶﾑﾗ ﾕｲﾅ</t>
  </si>
  <si>
    <t>唯是　　京花</t>
  </si>
  <si>
    <t>ﾕｲｾﾞ ｷｮｳｶ</t>
  </si>
  <si>
    <t>唯是　　俊稀</t>
  </si>
  <si>
    <t>ﾕｲｾﾞ ｼｭﾝｷ</t>
  </si>
  <si>
    <t>赤石澤　真奈</t>
  </si>
  <si>
    <t>ｱｶｲｼｻﾞﾜ ﾏﾅ</t>
  </si>
  <si>
    <t>荻野　杏祐実</t>
  </si>
  <si>
    <t>ｵｷﾞﾉ ｱﾕﾐ</t>
  </si>
  <si>
    <t>金浜　　　響</t>
  </si>
  <si>
    <t>ｶﾈﾊﾏ ﾋﾋﾞｷ</t>
  </si>
  <si>
    <t>菊池　　晃広</t>
  </si>
  <si>
    <t>ｷｸﾁ ｱｷﾋﾛ</t>
  </si>
  <si>
    <t>菊池　　竜徳</t>
  </si>
  <si>
    <t>ｷｸﾁ ﾀﾂﾉﾘ</t>
  </si>
  <si>
    <t>菊池　　　祐矢</t>
  </si>
  <si>
    <t>ｷｸﾁ ﾕｳﾔ</t>
  </si>
  <si>
    <t>菊池　　　涼</t>
  </si>
  <si>
    <t>黒田　ひすゐ</t>
  </si>
  <si>
    <t>ｸﾛﾀﾞ ﾋｽｲ</t>
  </si>
  <si>
    <t>佐々木　寿斗</t>
  </si>
  <si>
    <t>ｻｻｷ ﾋﾛﾄ</t>
  </si>
  <si>
    <t>佐々木　誠登</t>
  </si>
  <si>
    <t>ｻｻｷ ﾏｻﾄ</t>
  </si>
  <si>
    <t>佐々木　愛斗</t>
  </si>
  <si>
    <t>ｻｻｷ ﾏﾅﾄ</t>
  </si>
  <si>
    <t>千葉　　光貴</t>
  </si>
  <si>
    <t>ﾁﾊﾞ ｺｳｷ</t>
  </si>
  <si>
    <t>西村　　　脩</t>
  </si>
  <si>
    <t>ﾆｼﾑﾗ ﾅｵ</t>
  </si>
  <si>
    <t>新田　　優貴</t>
  </si>
  <si>
    <t>ﾆｯﾀ ﾕｳｷ</t>
  </si>
  <si>
    <t>番田　　義章</t>
  </si>
  <si>
    <t>ﾊﾞﾝﾀﾞ ﾖｼｱｷ</t>
  </si>
  <si>
    <t>藤田　　凌太</t>
  </si>
  <si>
    <t>ﾌｼﾞﾀ ﾘｮｳﾀ</t>
  </si>
  <si>
    <t>三浦　　龍威</t>
  </si>
  <si>
    <t>ﾐｳﾗ ﾘｭｳｲ</t>
  </si>
  <si>
    <t>山口　　裕真</t>
  </si>
  <si>
    <t>ﾔﾏｸﾞﾁ ﾕｳﾏ</t>
  </si>
  <si>
    <t>加藤　　晴己</t>
  </si>
  <si>
    <t>ｶﾄｳ ﾊﾙｷ</t>
  </si>
  <si>
    <t>掃部　　春菜</t>
  </si>
  <si>
    <t>ｶﾓﾝ ﾊﾙﾅ</t>
  </si>
  <si>
    <t>北村　　成龍</t>
  </si>
  <si>
    <t>ｷﾀﾑﾗ ｾｲﾘｭｳ</t>
  </si>
  <si>
    <t>久保　　渓花</t>
  </si>
  <si>
    <t>ｸﾎﾞ ｹｲｶ</t>
  </si>
  <si>
    <t>斉藤　　　諒</t>
  </si>
  <si>
    <t>ｻｲﾄｳ ﾘｮｳ</t>
  </si>
  <si>
    <t>髙橋　　杏綾</t>
  </si>
  <si>
    <t>ﾀｶﾊｼ ｱﾔ</t>
  </si>
  <si>
    <t>髙橋　　歩夢</t>
  </si>
  <si>
    <t>ﾀｶﾊｼ ｱﾕﾑ</t>
  </si>
  <si>
    <t>髙橋　　真凜</t>
  </si>
  <si>
    <t>ﾀｶﾊｼ ﾏﾘﾝ</t>
  </si>
  <si>
    <t>髙橋　　佑杜</t>
  </si>
  <si>
    <t>ﾀｶﾊｼ ﾕｳﾄ</t>
  </si>
  <si>
    <t>髙橋　　瑠依</t>
  </si>
  <si>
    <t>ﾀｶﾊｼ ﾙｲ</t>
  </si>
  <si>
    <t>千田　　大翔</t>
  </si>
  <si>
    <t>新田　　真央</t>
  </si>
  <si>
    <t>ﾆｯﾀ ﾏｵ</t>
  </si>
  <si>
    <t>廣田　　　燿</t>
  </si>
  <si>
    <t>ﾋﾛﾀ ｼｮｳ</t>
  </si>
  <si>
    <t>深澤　　柊也</t>
  </si>
  <si>
    <t>ﾌｶｻﾜ ｼｭｳﾔ</t>
  </si>
  <si>
    <t>宮古　　茉優</t>
  </si>
  <si>
    <t>ﾐﾔｺ ﾏﾕ</t>
  </si>
  <si>
    <t>横島　　詩花</t>
  </si>
  <si>
    <t>ﾖｺｼﾏ ｼｲｶ</t>
  </si>
  <si>
    <t>阿部　　　響</t>
  </si>
  <si>
    <t>ｱﾍﾞ ﾋﾋﾞｷ</t>
  </si>
  <si>
    <t>牛﨑　菜々子</t>
  </si>
  <si>
    <t>ｳｼｻﾞｷ ﾅﾅｺ</t>
  </si>
  <si>
    <t>小原　　辰也</t>
  </si>
  <si>
    <t>ｵﾊﾞﾗ ﾀﾂﾔ</t>
  </si>
  <si>
    <t>久保　　花月</t>
  </si>
  <si>
    <t>ｸﾎﾞ ﾊﾂﾞｷ</t>
  </si>
  <si>
    <t>齊藤　梨々花</t>
  </si>
  <si>
    <t>ｻｲﾄｳ ﾘﾘｶ</t>
  </si>
  <si>
    <t>髙橋　みのり</t>
  </si>
  <si>
    <t>ﾀｶﾊｼ ﾐﾉﾘ</t>
  </si>
  <si>
    <t>髙橋　　優卯</t>
  </si>
  <si>
    <t>髙橋　　綾香</t>
  </si>
  <si>
    <t>ﾀｶﾊｼ ﾘｮｳｶ</t>
  </si>
  <si>
    <t>高橋　　蓮斗</t>
  </si>
  <si>
    <t>ﾀｶﾊｼ ﾚﾝﾄ</t>
  </si>
  <si>
    <t>千葉　　雄平</t>
  </si>
  <si>
    <t>ﾁﾊﾞ ﾕｳﾍｲ</t>
  </si>
  <si>
    <t>中村　　雪音</t>
  </si>
  <si>
    <t>ﾅｶﾑﾗ ﾕｷﾈ</t>
  </si>
  <si>
    <t>畠山　　華歩</t>
  </si>
  <si>
    <t>ﾊﾀｹﾔﾏ ｶﾎ</t>
  </si>
  <si>
    <t>馬場　　輝成</t>
  </si>
  <si>
    <t>ﾊﾞﾊﾞ ｺｳｾｲ</t>
  </si>
  <si>
    <t>晴山　　慶祐</t>
  </si>
  <si>
    <t>ﾊﾚﾔﾏ ｹｲｽｹ</t>
  </si>
  <si>
    <t>藤坂　　世成</t>
  </si>
  <si>
    <t>ﾌｼﾞｻｶ ｾﾅ</t>
  </si>
  <si>
    <t>藤原　　海斗</t>
  </si>
  <si>
    <t>ﾌｼﾞﾜﾗ ｶｲﾄ</t>
  </si>
  <si>
    <t>三浦　悠佳里</t>
  </si>
  <si>
    <t>ﾐｳﾗ ﾕｶﾘ</t>
  </si>
  <si>
    <t>八重樫　龍平</t>
  </si>
  <si>
    <t>ﾔｴｶﾞｼ ﾀｯﾍﾟｲ</t>
  </si>
  <si>
    <t>安倍　亮太郎</t>
  </si>
  <si>
    <t>ｱﾍﾞ ﾘｮｳﾀﾛｳ</t>
  </si>
  <si>
    <t>伊藤　　芳瑠</t>
  </si>
  <si>
    <t>ｲﾄｳ ﾐﾁﾙ</t>
  </si>
  <si>
    <t>伊藤　　涼真</t>
  </si>
  <si>
    <t>ｲﾄｳ ﾘｮｳﾏ</t>
  </si>
  <si>
    <t>内舘　　海利</t>
  </si>
  <si>
    <t>ｳﾁﾀﾞﾃ ｶｲﾘ</t>
  </si>
  <si>
    <t>及川　　　惟</t>
  </si>
  <si>
    <t>ｵｲｶﾜ ﾕｲ</t>
  </si>
  <si>
    <t>大友　　温希</t>
  </si>
  <si>
    <t>ｵｵﾄﾓ ﾊﾙｷ</t>
  </si>
  <si>
    <t>川村　　亮太</t>
  </si>
  <si>
    <t>ｶﾜﾑﾗ ﾘｮｳﾀ</t>
  </si>
  <si>
    <t>菊池　　雅紅</t>
  </si>
  <si>
    <t>ｷｸﾁ ｶﾞｸ</t>
  </si>
  <si>
    <t>菊池　　　真</t>
  </si>
  <si>
    <t>ｷｸﾁ ﾏｺﾄ</t>
  </si>
  <si>
    <t>熊谷　　侑音</t>
  </si>
  <si>
    <t>ｸﾏｶﾞｲ ﾕｳﾄ</t>
  </si>
  <si>
    <t>佐々木　元哉</t>
  </si>
  <si>
    <t>ｻｻｷ ﾓﾄﾔ</t>
  </si>
  <si>
    <t>佐々木　　稜</t>
  </si>
  <si>
    <t>ｻｻｷ ﾘｮｳ</t>
  </si>
  <si>
    <t>佐藤　　秀磨</t>
  </si>
  <si>
    <t>ｻﾄｳ ｼｭｳﾏ</t>
  </si>
  <si>
    <t>佐藤　　奈月</t>
  </si>
  <si>
    <t>ｻﾄｳ ﾅﾂｷ</t>
  </si>
  <si>
    <t>ｻﾄｳ ﾋﾅ</t>
  </si>
  <si>
    <t>佐藤　穂乃佳</t>
  </si>
  <si>
    <t>ｻﾄｳ ﾎﾉｶ</t>
  </si>
  <si>
    <t>柴田　　　葉</t>
  </si>
  <si>
    <t>ｼﾊﾞﾀ ﾖｳ</t>
  </si>
  <si>
    <t>鈴木　　愛乃</t>
  </si>
  <si>
    <t>ｽｽﾞｷ ﾏﾅﾐ</t>
  </si>
  <si>
    <t>駿河　　　和</t>
  </si>
  <si>
    <t>ｽﾙｶﾞ ﾉﾄﾞｶ</t>
  </si>
  <si>
    <t>瀬川　　花奈</t>
  </si>
  <si>
    <t>ｾｶﾞﾜ ｶﾅ</t>
  </si>
  <si>
    <t>ﾀﾀﾞ ﾁｻﾄ</t>
  </si>
  <si>
    <t>田中　　隆晟</t>
  </si>
  <si>
    <t>ﾀﾅｶ ﾘｭｳｾｲ</t>
  </si>
  <si>
    <t>冨塚　　彩英</t>
  </si>
  <si>
    <t>ﾄﾐﾂｶ ｻｴ</t>
  </si>
  <si>
    <t>中村　　　舜</t>
  </si>
  <si>
    <t>ﾅｶﾑﾗ ｼｭﾝ</t>
  </si>
  <si>
    <t>畠山　菜々美</t>
  </si>
  <si>
    <t>ﾊﾀｹﾔﾏ ﾅﾅﾐ</t>
  </si>
  <si>
    <t>馬場　航太朗</t>
  </si>
  <si>
    <t>ﾊﾞﾊﾞ ｺｳﾀﾛｳ</t>
  </si>
  <si>
    <t>晴山　　健樹</t>
  </si>
  <si>
    <t>ﾊﾚﾔﾏ ﾀｹｷ</t>
  </si>
  <si>
    <t>藤倉　　雄大</t>
  </si>
  <si>
    <t>ﾌｼﾞｸﾗ ﾕｳﾀﾞｲ</t>
  </si>
  <si>
    <t>ﾌﾄﾉ ｱﾘｻ</t>
  </si>
  <si>
    <t>堀内　　郁哉</t>
  </si>
  <si>
    <t>ﾎﾘｳﾁ ﾌﾐﾔ</t>
  </si>
  <si>
    <t>ﾐｳﾗ ﾏﾕ</t>
  </si>
  <si>
    <t>三田　　明也</t>
  </si>
  <si>
    <t>ﾐﾀ ﾒｲﾔ</t>
  </si>
  <si>
    <t>八重樫　茜子</t>
  </si>
  <si>
    <t>ﾔｴｶﾞｼ ｱｶﾈ</t>
  </si>
  <si>
    <t>八重樫　快世</t>
  </si>
  <si>
    <t>ﾔｴｶﾞｼ ｶｲｾｲ</t>
  </si>
  <si>
    <t>ﾔﾏｶｹﾞ ｶﾅｺ</t>
  </si>
  <si>
    <t>ﾜﾀﾅﾍﾞ ｷｻ</t>
  </si>
  <si>
    <t>伊藤　　正樹</t>
  </si>
  <si>
    <t>ｲﾄｳ ﾏｻｷ</t>
  </si>
  <si>
    <t>大森　　萌香</t>
  </si>
  <si>
    <t>ｵｵﾓﾘ ﾓｴｶ</t>
  </si>
  <si>
    <t>角舘　　　力</t>
  </si>
  <si>
    <t>ｶｸﾀﾞﾃ ﾘｷ</t>
  </si>
  <si>
    <t>川邊　　修仁</t>
  </si>
  <si>
    <t>ｶﾜﾍﾞ ｼｭｳﾄ</t>
  </si>
  <si>
    <t>斎藤　　嵩平</t>
  </si>
  <si>
    <t>ｻｲﾄｳ ｼｭｳﾍｲ</t>
  </si>
  <si>
    <t>佐々木　　岬</t>
  </si>
  <si>
    <t>ｻｻｷ ﾐｻｷ</t>
  </si>
  <si>
    <t>佐々木　美穂</t>
  </si>
  <si>
    <t>ｻｻｷ ﾐﾎ</t>
  </si>
  <si>
    <t>佐藤　　勇汰</t>
  </si>
  <si>
    <t>ｻﾄｳ ﾕｳﾀ</t>
  </si>
  <si>
    <t>照井　　紫音</t>
  </si>
  <si>
    <t>ﾃﾙｲ ｼｵﾝ</t>
  </si>
  <si>
    <t>市川　　　凜</t>
  </si>
  <si>
    <t>ｲﾁｶﾜ ﾘﾝ</t>
  </si>
  <si>
    <t>岩亀　　翔梧</t>
  </si>
  <si>
    <t>ｲﾜｶﾒ ｼｮｳｺﾞ</t>
  </si>
  <si>
    <t>及川　　誌月</t>
  </si>
  <si>
    <t>ｵｲｶﾜ ｼﾂﾞｷ</t>
  </si>
  <si>
    <t>小笠原　　翔</t>
  </si>
  <si>
    <t>ｵｶﾞｻﾜﾗ ｼｮｳ</t>
  </si>
  <si>
    <t>小川　　蓮菜</t>
  </si>
  <si>
    <t>ｵｶﾞﾜ ﾊﾅ</t>
  </si>
  <si>
    <t>小野寺　裕哉</t>
  </si>
  <si>
    <t>ｵﾉﾃﾞﾗ ﾋﾛﾔ</t>
  </si>
  <si>
    <t>小原　こころ</t>
  </si>
  <si>
    <t>ｵﾊﾞﾗ ｺｺﾛ</t>
  </si>
  <si>
    <t>小原　　翔矢</t>
  </si>
  <si>
    <t>ｵﾊﾞﾗ ｼｮｳﾔ</t>
  </si>
  <si>
    <t>勝山　　聖菜</t>
  </si>
  <si>
    <t>ｶﾂﾔﾏ ｾﾅ</t>
  </si>
  <si>
    <t>鎌田　将太朗</t>
  </si>
  <si>
    <t>ｶﾏﾀﾞ ｼｮｳﾀﾛｳ</t>
  </si>
  <si>
    <t>菅野　　　嗣</t>
  </si>
  <si>
    <t>ｶﾝﾉ ﾂｸﾞﾙ</t>
  </si>
  <si>
    <t>菅野　　　月</t>
  </si>
  <si>
    <t>ｶﾝﾉ ﾙﾅ</t>
  </si>
  <si>
    <t>菊池　　泰我</t>
  </si>
  <si>
    <t>ｷｸﾁ ﾀｲｶﾞ</t>
  </si>
  <si>
    <t>菊池　　　巴</t>
  </si>
  <si>
    <t>ｷｸﾁ ﾄﾓｴ</t>
  </si>
  <si>
    <t>熊谷　　萌花</t>
  </si>
  <si>
    <t>ｸﾏｶﾞｲ ﾓｴｶ</t>
  </si>
  <si>
    <t>倉田　　夏希</t>
  </si>
  <si>
    <t>ｸﾗﾀ ﾅﾂｷ</t>
  </si>
  <si>
    <t>昆野　　榛名</t>
  </si>
  <si>
    <t>ｺﾝﾉ ﾊﾙﾅ</t>
  </si>
  <si>
    <t>齊藤　ひなた</t>
  </si>
  <si>
    <t>ｻｲﾄｳ ﾋﾅﾀ</t>
  </si>
  <si>
    <t>齋藤　　南海</t>
  </si>
  <si>
    <t>ｻｲﾄｳ ﾐﾅﾐ</t>
  </si>
  <si>
    <t>ｻｻｷ ｹｲ</t>
  </si>
  <si>
    <t>佐々木　穂香</t>
  </si>
  <si>
    <t>ｻｻｷ ﾎﾉｶ</t>
  </si>
  <si>
    <t>佐々木　遼馬</t>
  </si>
  <si>
    <t>ｻｻｷ ﾘｮｳﾏ</t>
  </si>
  <si>
    <t>佐藤　　衣南</t>
  </si>
  <si>
    <t>ｻﾄｳ ｴﾅ</t>
  </si>
  <si>
    <t>佐藤　　夏央</t>
  </si>
  <si>
    <t>ｻﾄｳ ｶｵ</t>
  </si>
  <si>
    <t>ｻﾄｳ ｾｲﾅ</t>
  </si>
  <si>
    <t>佐藤　　斗馬</t>
  </si>
  <si>
    <t>ｻﾄｳ ﾄｳﾏ</t>
  </si>
  <si>
    <t>佐藤　　　響</t>
  </si>
  <si>
    <t>ｻﾄｳ ﾋﾋﾞｷ</t>
  </si>
  <si>
    <t>志田　　美陽</t>
  </si>
  <si>
    <t>ｼﾀﾞ ﾐﾊﾙ</t>
  </si>
  <si>
    <t>下門　　弥央</t>
  </si>
  <si>
    <t>ｼﾓｼﾞｮｳ ﾐｵ</t>
  </si>
  <si>
    <t>鈴木　慎太郎</t>
  </si>
  <si>
    <t>ｽｽﾞｷ ｼﾝﾀﾛｳ</t>
  </si>
  <si>
    <t>ｽｽﾞｷ ﾊﾅ</t>
  </si>
  <si>
    <t>鈴木　　泰広</t>
  </si>
  <si>
    <t>ｽｽﾞｷ ﾔｽﾋﾛ</t>
  </si>
  <si>
    <t>高橋　　範行</t>
  </si>
  <si>
    <t>ﾀｶﾊｼ ﾉﾘﾕｷ</t>
  </si>
  <si>
    <t>高橋　　南菜</t>
  </si>
  <si>
    <t>ﾀｶﾊｼ ﾐｲﾅ</t>
  </si>
  <si>
    <t>種市　　昂星</t>
  </si>
  <si>
    <t>ﾀﾈｲﾁ ｺｳｾｲ</t>
  </si>
  <si>
    <t>千田　　　瞳</t>
  </si>
  <si>
    <t>ﾁﾀﾞ ﾋﾄﾐ</t>
  </si>
  <si>
    <t>福士　　聖也</t>
  </si>
  <si>
    <t>ﾌｸｼ ｾｲﾔ</t>
  </si>
  <si>
    <t>藤　　　樹輝</t>
  </si>
  <si>
    <t>ﾌｼﾞ ｲﾂｷ</t>
  </si>
  <si>
    <t>ﾌｼﾞｻﾜ ﾌｳｶ</t>
  </si>
  <si>
    <t>藤澤　　勇斗</t>
  </si>
  <si>
    <t>ﾌｼﾞｻﾜ ﾕｳﾄ</t>
  </si>
  <si>
    <t>藤原　　怜香</t>
  </si>
  <si>
    <t>ﾌｼﾞﾜﾗ ﾚｲｶ</t>
  </si>
  <si>
    <t>真崎　　夏実</t>
  </si>
  <si>
    <t>ﾏｻｷ ﾅﾂﾐ</t>
  </si>
  <si>
    <t>松川　　雅虎</t>
  </si>
  <si>
    <t>ﾏﾂｶﾜ ﾐﾔﾄ</t>
  </si>
  <si>
    <t>ﾐﾝﾌﾞﾀ ﾜｶﾊﾞ</t>
  </si>
  <si>
    <t>村上　　斗和</t>
  </si>
  <si>
    <t>ﾑﾗｶﾐ ﾄﾜ</t>
  </si>
  <si>
    <t>森　　　海斗</t>
  </si>
  <si>
    <t>ﾓﾘ ｶｲﾄ</t>
  </si>
  <si>
    <t>ﾖｼﾀﾞ ﾋﾖﾘ</t>
  </si>
  <si>
    <t>渡部　　美友</t>
  </si>
  <si>
    <t>ﾜﾀﾅﾍﾞ ﾐﾕ</t>
  </si>
  <si>
    <t>浅沼　　遼太</t>
  </si>
  <si>
    <t>ｱｻﾇﾏ ﾘｮｳﾀ</t>
  </si>
  <si>
    <t>阿部　　来美</t>
  </si>
  <si>
    <t>ｱﾍﾞ ｸﾙﾐ</t>
  </si>
  <si>
    <t>伊藤　　晃志</t>
  </si>
  <si>
    <t>ｲﾄｳ ｺｳｼ</t>
  </si>
  <si>
    <t>伊藤　　陽向</t>
  </si>
  <si>
    <t>ｲﾄｳ ﾋﾅﾀ</t>
  </si>
  <si>
    <t>大舘　　珠奈</t>
  </si>
  <si>
    <t>ｵｵﾀﾞﾃ ﾀﾏﾅ</t>
  </si>
  <si>
    <t>小田　　朱里</t>
  </si>
  <si>
    <t>ｵﾀﾞ ｱｶﾘ</t>
  </si>
  <si>
    <t>小原　　綾華</t>
  </si>
  <si>
    <t>ｵﾊﾞﾗ ｱﾔｶ</t>
  </si>
  <si>
    <t>小原　　祥萌</t>
  </si>
  <si>
    <t>ｵﾊﾞﾗ ｼﾎ</t>
  </si>
  <si>
    <t>小原　　美月</t>
  </si>
  <si>
    <t>ｵﾊﾞﾗ ﾐﾂﾞｷ</t>
  </si>
  <si>
    <t>ｵﾊﾞﾗ ﾗﾑ</t>
  </si>
  <si>
    <t>鎌田　菜々子</t>
  </si>
  <si>
    <t>ｶﾏﾀﾞ ﾅﾅｺ</t>
  </si>
  <si>
    <t>鎌田　　倫匡</t>
  </si>
  <si>
    <t>ｶﾏﾀﾞ ﾘｭｳｷ</t>
  </si>
  <si>
    <t>川下　　大輔</t>
  </si>
  <si>
    <t>ｶﾜｼﾓ ﾀﾞｲｽｹ</t>
  </si>
  <si>
    <t>菊池　　　貴</t>
  </si>
  <si>
    <t>ｷｸﾁ ﾀｶｼ</t>
  </si>
  <si>
    <t>菊池　　捺希</t>
  </si>
  <si>
    <t>ｷｸﾁ ﾅﾂｷ</t>
  </si>
  <si>
    <t>北村　　杏司</t>
  </si>
  <si>
    <t>ｷﾀﾑﾗ ｱﾝｼﾞ</t>
  </si>
  <si>
    <t>草野　　　葵</t>
  </si>
  <si>
    <t>ｸｻﾉ ｱｵｲ</t>
  </si>
  <si>
    <t>久保　　優人</t>
  </si>
  <si>
    <t>ｸﾎﾞ ﾕｳﾄ</t>
  </si>
  <si>
    <t>小岩　　来夢</t>
  </si>
  <si>
    <t>ｺｲﾜ ﾗｲﾑ</t>
  </si>
  <si>
    <t>ｺﾞﾅｲｶﾜ ﾕｷﾎ</t>
  </si>
  <si>
    <t>小松　　瑞祈</t>
  </si>
  <si>
    <t>ｺﾏﾂ ﾐｽﾞｷ</t>
  </si>
  <si>
    <t>佐藤　　　健</t>
  </si>
  <si>
    <t>佐藤　　瑞基</t>
  </si>
  <si>
    <t>ｻﾄｳ ﾐｽﾞｷ</t>
  </si>
  <si>
    <t>ｻﾜｸﾞﾁ ﾕｷ</t>
  </si>
  <si>
    <t>白藤　　榛啓</t>
  </si>
  <si>
    <t>ｼﾗﾌｼﾞ ﾊﾙﾉﾌﾞ</t>
  </si>
  <si>
    <t>菅原　　　翼</t>
  </si>
  <si>
    <t>ｽｶﾞﾜﾗ ﾂﾊﾞｻ</t>
  </si>
  <si>
    <t>鈴木　　　陸</t>
  </si>
  <si>
    <t>ｽｽﾞｷ ﾘｸ</t>
  </si>
  <si>
    <t>高橋　　明里</t>
  </si>
  <si>
    <t>ﾀｶﾊｼ ｱｶﾘ</t>
  </si>
  <si>
    <t>高橋　　俊貴</t>
  </si>
  <si>
    <t>ﾀｶﾊｼ ﾄｼｷ</t>
  </si>
  <si>
    <t>髙橋　　広夢</t>
  </si>
  <si>
    <t>ﾀｶﾊｼ ﾋﾛﾑ</t>
  </si>
  <si>
    <t>高橋　　麻央</t>
  </si>
  <si>
    <t>髙橋　　里奈</t>
  </si>
  <si>
    <t>ﾀｶﾊｼ ﾘﾅ</t>
  </si>
  <si>
    <t>髙橋　麟太朗</t>
  </si>
  <si>
    <t>ﾀｶﾊｼ ﾘﾝﾀﾛｳ</t>
  </si>
  <si>
    <t>高橋　　瑠威</t>
  </si>
  <si>
    <t>千田　　拓未</t>
  </si>
  <si>
    <t>ﾁﾀﾞ ﾀｸﾐ</t>
  </si>
  <si>
    <t>照井　　知殿</t>
  </si>
  <si>
    <t>ﾃﾙｲ ｶｽﾞﾄ</t>
  </si>
  <si>
    <t>中村　　　愛</t>
  </si>
  <si>
    <t>ﾅｶﾑﾗ ﾏﾅ</t>
  </si>
  <si>
    <t>平野　　健斗</t>
  </si>
  <si>
    <t>ﾋﾗﾉ ｹﾝﾄ</t>
  </si>
  <si>
    <t>ﾌｼﾞﾜﾗ ﾏｲ</t>
  </si>
  <si>
    <t>三留　　莉乃</t>
  </si>
  <si>
    <t>ﾐﾄﾒ ﾘﾉ</t>
  </si>
  <si>
    <t>ﾔﾏｶﾞﾀ ﾐｻﾄ</t>
  </si>
  <si>
    <t>渡邉　　唯来</t>
  </si>
  <si>
    <t>ﾜﾀﾅﾍﾞ ﾕｲﾅ</t>
  </si>
  <si>
    <t>ｱｲｶﾜ ﾊｺ</t>
  </si>
  <si>
    <t>荒木　　　唯</t>
  </si>
  <si>
    <t>ｱﾗｷ ﾕｲ</t>
  </si>
  <si>
    <t>内田　　遥菜</t>
  </si>
  <si>
    <t>ｳﾁﾀﾞ ﾊﾙﾅ</t>
  </si>
  <si>
    <t>遠藤　　智輝</t>
  </si>
  <si>
    <t>ｴﾝﾄﾞｳ ﾄﾓｷ</t>
  </si>
  <si>
    <t>大沢　　直人</t>
  </si>
  <si>
    <t>ｵｵｻﾜ ﾅｵﾄ</t>
  </si>
  <si>
    <t>ｵﾀﾙﾍﾞ ﾘﾅ</t>
  </si>
  <si>
    <t>小野　　晴花</t>
  </si>
  <si>
    <t>ｵﾉ ｷﾖｶ</t>
  </si>
  <si>
    <t>ｷﾀ ﾕｷｺ</t>
  </si>
  <si>
    <t>坂本　　永遠</t>
  </si>
  <si>
    <t>ｻｶﾓﾄ ﾄﾜ</t>
  </si>
  <si>
    <t>佐々木　　翔</t>
  </si>
  <si>
    <t>ｻｻｷ ｼｮｳ</t>
  </si>
  <si>
    <t>佐藤　　　萌</t>
  </si>
  <si>
    <t>ｻﾄｳ ﾒｸﾞﾐ</t>
  </si>
  <si>
    <t>ｻﾄｳ ﾕｳ</t>
  </si>
  <si>
    <t>沢田　　蒼太</t>
  </si>
  <si>
    <t>ｻﾜﾀﾞ ｿｳﾀ</t>
  </si>
  <si>
    <t>瀬澤　　あゆ</t>
  </si>
  <si>
    <t>ｾｻﾞﾜ ｱﾕ</t>
  </si>
  <si>
    <t>田中　　小雪</t>
  </si>
  <si>
    <t>ﾀﾅｶ ｺﾕｷ</t>
  </si>
  <si>
    <t>ﾄｳｹﾞ ｶﾉﾝ</t>
  </si>
  <si>
    <t>峠　　　帆華</t>
  </si>
  <si>
    <t>ﾄｳｹﾞ ﾎﾉｶ</t>
  </si>
  <si>
    <t>中村　　瑞則</t>
  </si>
  <si>
    <t>ﾅｶﾑﾗ ﾐﾁﾉﾘ</t>
  </si>
  <si>
    <t>平野　芽衣子</t>
  </si>
  <si>
    <t>ﾋﾗﾉ ﾒｲｺ</t>
  </si>
  <si>
    <t>米田　　竜聖</t>
  </si>
  <si>
    <t>ﾏｲﾀ ﾘｭｳｾｲ</t>
  </si>
  <si>
    <t>ﾔﾏﾓﾄ ｽｽﾞｶ</t>
  </si>
  <si>
    <t>若本　　和希</t>
  </si>
  <si>
    <t>ﾜｶﾓﾄ ｶｽﾞｷ</t>
  </si>
  <si>
    <t>安倍　　鮎子</t>
  </si>
  <si>
    <t>ｱﾝﾊﾞｲ ｱﾕｺ</t>
  </si>
  <si>
    <t>家子　　　櫻</t>
  </si>
  <si>
    <t>ｲｴｺ ｻｸﾗ</t>
  </si>
  <si>
    <t>伊勢　　翔馬</t>
  </si>
  <si>
    <t>ｲｾ ｼｮｳﾏ</t>
  </si>
  <si>
    <t>伊藤　　　琢</t>
  </si>
  <si>
    <t>ｲﾄｳ ﾀｸ</t>
  </si>
  <si>
    <t>岩渕　　渚央</t>
  </si>
  <si>
    <t>ｲﾜﾌﾞﾁ ﾅｵ</t>
  </si>
  <si>
    <t>牛崎　　　了</t>
  </si>
  <si>
    <t>ｳｼｻﾞｷ ﾘｮｳ</t>
  </si>
  <si>
    <t>遠藤　　咲季</t>
  </si>
  <si>
    <t>ｴﾝﾄﾞｳ ｻｷ</t>
  </si>
  <si>
    <t>及川　　光理</t>
  </si>
  <si>
    <t>ｵｲｶﾜ ｱｶﾘ</t>
  </si>
  <si>
    <t>及川　　真鈴</t>
  </si>
  <si>
    <t>ｵｲｶﾜ ﾏﾘﾝ</t>
  </si>
  <si>
    <t>大石　　侑汰</t>
  </si>
  <si>
    <t>ｵｵｲｼ ﾕｳﾀ</t>
  </si>
  <si>
    <t>大岡　　千恵</t>
  </si>
  <si>
    <t>ｵｵｵｶ ﾁｴ</t>
  </si>
  <si>
    <t>大友　　海斗</t>
  </si>
  <si>
    <t>ｵｵﾄﾓ ｶｲﾄ</t>
  </si>
  <si>
    <t>小澤　　奈々</t>
  </si>
  <si>
    <t>ｵｻﾞﾜ ﾅﾅ</t>
  </si>
  <si>
    <t>小沢　　音々</t>
  </si>
  <si>
    <t>ｵｻﾞﾜ ﾈﾈ</t>
  </si>
  <si>
    <t>小野寺　玲偉</t>
  </si>
  <si>
    <t>ｵﾉﾃﾞﾗ ﾚｲ</t>
  </si>
  <si>
    <t>金子　　　瞬</t>
  </si>
  <si>
    <t>ｶﾈｺ ｼｭﾝ</t>
  </si>
  <si>
    <t>上村　　朋範</t>
  </si>
  <si>
    <t>ｶﾐﾑﾗ ﾄﾓﾉﾘ</t>
  </si>
  <si>
    <t>亀井　　鷹祐</t>
  </si>
  <si>
    <t>ｶﾒｲ ﾖｳｽｹ</t>
  </si>
  <si>
    <t>菊地　　寧音</t>
  </si>
  <si>
    <t>ｷｸﾁ ﾈﾈ</t>
  </si>
  <si>
    <t>菊地　　　希</t>
  </si>
  <si>
    <t>菊池　　和果</t>
  </si>
  <si>
    <t>ｷｸﾁ ﾉﾄﾞｶ</t>
  </si>
  <si>
    <t>菊地　　玲央</t>
  </si>
  <si>
    <t>ｷｸﾁ ﾚｵ</t>
  </si>
  <si>
    <t>桐野　　準星</t>
  </si>
  <si>
    <t>ｷﾘﾉ ｼﾞｭﾝｾｲ</t>
  </si>
  <si>
    <t>小玉　　美穂</t>
  </si>
  <si>
    <t>ｺﾀﾞﾏ ﾐﾎ</t>
  </si>
  <si>
    <t>後藤　　公嘉</t>
  </si>
  <si>
    <t>ｺﾞﾄｳ ｷﾐﾋﾛ</t>
  </si>
  <si>
    <t>今野　　育海</t>
  </si>
  <si>
    <t>ｺﾝﾉ ｲｸﾐ</t>
  </si>
  <si>
    <t>佐々木　透弥</t>
  </si>
  <si>
    <t>ｻｻｷ ﾄｳﾔ</t>
  </si>
  <si>
    <t>佐々木　雄将</t>
  </si>
  <si>
    <t>ｻｻｷ ﾕｳﾏ</t>
  </si>
  <si>
    <t>佐藤　　拓也</t>
  </si>
  <si>
    <t>ｻﾄｳ ﾀｸﾔ</t>
  </si>
  <si>
    <t>佐藤　　　翼</t>
  </si>
  <si>
    <t>ｻﾄｳ ﾂﾊﾞｻ</t>
  </si>
  <si>
    <t>佐藤　　夢人</t>
  </si>
  <si>
    <t>ｻﾄｳ ﾕﾒﾄ</t>
  </si>
  <si>
    <t>佐藤　　理央</t>
  </si>
  <si>
    <t>ｻﾄｳ ﾘｵ</t>
  </si>
  <si>
    <t>志和　　共笑</t>
  </si>
  <si>
    <t>ｼﾜ ﾄﾓｴ</t>
  </si>
  <si>
    <t>関谷　　直大</t>
  </si>
  <si>
    <t>ｾｷﾔ ﾅｵﾄ</t>
  </si>
  <si>
    <t>高橋　亜依和</t>
  </si>
  <si>
    <t>ﾀｶﾊｼ ｱｲﾅ</t>
  </si>
  <si>
    <t>高橋　　優斗</t>
  </si>
  <si>
    <t>竹内　奈都美</t>
  </si>
  <si>
    <t>ﾀｹｳﾁ ﾅﾂﾐ</t>
  </si>
  <si>
    <t>千田　　奏登</t>
  </si>
  <si>
    <t>ﾁﾀﾞ ｶﾅﾄ</t>
  </si>
  <si>
    <t>千葉　　一輝</t>
  </si>
  <si>
    <t>千葉　　健一</t>
  </si>
  <si>
    <t>ﾁﾊﾞ ｹﾝｲﾁ</t>
  </si>
  <si>
    <t>富永　　珠久</t>
  </si>
  <si>
    <t>ﾄﾐﾅｶﾞ ﾐｸ</t>
  </si>
  <si>
    <t>長橋　　莉亜</t>
  </si>
  <si>
    <t>ﾅｶﾞﾊｼ ﾏﾘｱ</t>
  </si>
  <si>
    <t>中山　　涼介</t>
  </si>
  <si>
    <t>ﾅｶﾔﾏ ﾘｮｳｽｹ</t>
  </si>
  <si>
    <t>羽石　　乃彩</t>
  </si>
  <si>
    <t>ﾊﾈｲｼ ﾉｱ</t>
  </si>
  <si>
    <t>平岡　　　凌</t>
  </si>
  <si>
    <t>ﾋﾗｵｶ ﾘｮｳ</t>
  </si>
  <si>
    <t>村上　　直樹</t>
  </si>
  <si>
    <t>ﾑﾗｶﾐ ﾅｵｷ</t>
  </si>
  <si>
    <t>村上　　聖斗</t>
  </si>
  <si>
    <t>ﾑﾗｶﾐ ﾏｻﾄ</t>
  </si>
  <si>
    <t>利府　　　葵</t>
  </si>
  <si>
    <t>ﾘﾌ ｱｵｲ</t>
  </si>
  <si>
    <t>安倍　　功成</t>
  </si>
  <si>
    <t>ｱﾝﾊﾞｲ ｺｳｾｲ</t>
  </si>
  <si>
    <t>石川　　博斗</t>
  </si>
  <si>
    <t>ｲｼｶﾜ ﾋﾛﾄ</t>
  </si>
  <si>
    <t>及川　　大輝</t>
  </si>
  <si>
    <t>小野寺　隼人</t>
  </si>
  <si>
    <t>ｵﾉﾃﾞﾗ ﾊﾔﾄ</t>
  </si>
  <si>
    <t>小野寺　　陸</t>
  </si>
  <si>
    <t>ｵﾉﾃﾞﾗ ﾘｸ</t>
  </si>
  <si>
    <t>小野寺　　鈴</t>
  </si>
  <si>
    <t>ｵﾉﾃﾞﾗ ﾘﾝ</t>
  </si>
  <si>
    <t>菊池　　拓磨</t>
  </si>
  <si>
    <t>ｷｸﾁ ﾀｸﾏ</t>
  </si>
  <si>
    <t>菊地　　ひな</t>
  </si>
  <si>
    <t>ｷｸﾁ ﾋﾅ</t>
  </si>
  <si>
    <t>小園　　顕資</t>
  </si>
  <si>
    <t>ｺｿﾞﾉ ｹﾝｽｹ</t>
  </si>
  <si>
    <t>後藤　　元嘉</t>
  </si>
  <si>
    <t>ｺﾞﾄｳ ﾓﾄﾋﾛ</t>
  </si>
  <si>
    <t>坂下　　智一</t>
  </si>
  <si>
    <t>ｻｶｼﾀ ﾄﾓｶｽﾞ</t>
  </si>
  <si>
    <t>佐々木　研介</t>
  </si>
  <si>
    <t>ｻｻｷ ｹﾝｽｹ</t>
  </si>
  <si>
    <t>佐々木　大翔</t>
  </si>
  <si>
    <t>佐藤　　　暢</t>
  </si>
  <si>
    <t>ｻﾄｳ ｲﾀﾙ</t>
  </si>
  <si>
    <t>佐藤　　良樹</t>
  </si>
  <si>
    <t>ｻﾄｳ ﾖｼｷ</t>
  </si>
  <si>
    <t>菅原　　潤平</t>
  </si>
  <si>
    <t>ｽｶﾞﾜﾗ ｼﾞｭﾝﾍﾟｲ</t>
  </si>
  <si>
    <t>菅原　　　吏</t>
  </si>
  <si>
    <t>ｽｶﾞﾜﾗ ﾂｶｻ</t>
  </si>
  <si>
    <t>菅原　　茉愛</t>
  </si>
  <si>
    <t>ｽｶﾞﾜﾗ ﾏｲ</t>
  </si>
  <si>
    <t>菅原　　愛翔</t>
  </si>
  <si>
    <t>ｽｶﾞﾜﾗ ﾏﾅﾄ</t>
  </si>
  <si>
    <t>菅原　　右安</t>
  </si>
  <si>
    <t>ｽｶﾞﾜﾗ ﾕｱﾝ</t>
  </si>
  <si>
    <t>髙橋　　和真</t>
  </si>
  <si>
    <t>ﾀｶﾊｼ ｶｽﾞﾏ</t>
  </si>
  <si>
    <t>高橋　　涼太</t>
  </si>
  <si>
    <t>ﾀｶﾊｼ ﾘｮｳﾀ</t>
  </si>
  <si>
    <t>千田　　紘大</t>
  </si>
  <si>
    <t>ﾁﾀﾞ ｺｳﾀ</t>
  </si>
  <si>
    <t>千葉　　魁星</t>
  </si>
  <si>
    <t>ﾁﾊﾞ ｶｲｾｲ</t>
  </si>
  <si>
    <t>千葉　　　南</t>
  </si>
  <si>
    <t>山口　　紘生</t>
  </si>
  <si>
    <t>ﾔﾏｸﾞﾁ ﾋﾛｷ</t>
  </si>
  <si>
    <t>阿部　　絢音</t>
  </si>
  <si>
    <t>ｱﾍﾞ ｱﾔﾈ</t>
  </si>
  <si>
    <t>安倍　　梨奈</t>
  </si>
  <si>
    <t>ｱﾝﾊﾞｲ ﾘﾅ</t>
  </si>
  <si>
    <t>ｵｲｶﾜ ﾅﾅ</t>
  </si>
  <si>
    <t>ｶｼﾜﾊﾞﾗ ﾅﾂﾐ</t>
  </si>
  <si>
    <t>ｷｸﾁ ｱｲﾘ</t>
  </si>
  <si>
    <t>菊池　　　楓</t>
  </si>
  <si>
    <t>ｷｸﾁ ｶｴﾃﾞ</t>
  </si>
  <si>
    <t>菊池　　和哉</t>
  </si>
  <si>
    <t>ｷｸﾁ ｶｽﾞﾔ</t>
  </si>
  <si>
    <t>菊池　　優大</t>
  </si>
  <si>
    <t>ｷｸﾁ ﾕｳﾀ</t>
  </si>
  <si>
    <t>古山　　美生</t>
  </si>
  <si>
    <t>ｺﾔﾏ ﾐｳ</t>
  </si>
  <si>
    <t>齋藤　　奈々</t>
  </si>
  <si>
    <t>ｻｲﾄｳ ﾅﾅ</t>
  </si>
  <si>
    <t>ｻｻｷ ﾋｶﾘ</t>
  </si>
  <si>
    <t>佐藤　　百香</t>
  </si>
  <si>
    <t>ｻﾄｳ ﾓｶ</t>
  </si>
  <si>
    <t>佐藤　　祐介</t>
  </si>
  <si>
    <t>佐藤　　里奈</t>
  </si>
  <si>
    <t>ｻﾄｳ ﾘﾅ</t>
  </si>
  <si>
    <t>髙橋　　汐里</t>
  </si>
  <si>
    <t>ﾀｶﾊｼ ｼｵﾘ</t>
  </si>
  <si>
    <t>髙橋　　千帆</t>
  </si>
  <si>
    <t>ﾀｶﾊｼ ﾁﾎ</t>
  </si>
  <si>
    <t>高橋　　梨瑚</t>
  </si>
  <si>
    <t>ﾀｶﾊｼ ﾘｺ</t>
  </si>
  <si>
    <t>千田　　　綺</t>
  </si>
  <si>
    <t>ﾁﾀﾞ ｱﾔﾈ</t>
  </si>
  <si>
    <t>千葉　　涼夏</t>
  </si>
  <si>
    <t>ﾁﾊﾞ ｽｽﾞｶ</t>
  </si>
  <si>
    <t>千葉　萌恵乃</t>
  </si>
  <si>
    <t>ﾁﾊﾞ ﾓｴﾉ</t>
  </si>
  <si>
    <t>ﾐｳﾗ ﾁﾅﾐ</t>
  </si>
  <si>
    <t>和田　　将史</t>
  </si>
  <si>
    <t>ﾜﾀﾞ ﾏｻﾌﾐ</t>
  </si>
  <si>
    <t>渡邊　　流星</t>
  </si>
  <si>
    <t>ﾜﾀﾅﾍﾞ ﾘｭｳｾｲ</t>
  </si>
  <si>
    <t>安彦　　里奈</t>
  </si>
  <si>
    <t>ｱﾋﾞｺ ﾘﾅ</t>
  </si>
  <si>
    <t>阿部　　陽人</t>
  </si>
  <si>
    <t>ｱﾍﾞ ｱｷﾄ</t>
  </si>
  <si>
    <t>阿部　　友香</t>
  </si>
  <si>
    <t>ｱﾍﾞ ﾄﾓｶ</t>
  </si>
  <si>
    <t>荒谷　　大智</t>
  </si>
  <si>
    <t>ｱﾗﾔ ﾀﾞｲﾁ</t>
  </si>
  <si>
    <t>石川　　瑞姫</t>
  </si>
  <si>
    <t>ｲｼｶﾜ ﾐｽﾞｷ</t>
  </si>
  <si>
    <t>稲葉　　安紀</t>
  </si>
  <si>
    <t>ｲﾅﾊﾞ ｱｷ</t>
  </si>
  <si>
    <t>稲葉　　奈央</t>
  </si>
  <si>
    <t>ｲﾅﾊﾞ ﾅｵ</t>
  </si>
  <si>
    <t>岩渕　　巧海</t>
  </si>
  <si>
    <t>ｲﾜﾌﾞﾁ ﾀｸﾐ</t>
  </si>
  <si>
    <t>ｲﾜﾌﾞﾁ ﾐﾕ</t>
  </si>
  <si>
    <t>遠藤　　海音</t>
  </si>
  <si>
    <t>ｴﾝﾄﾞｳ ｶｲﾄ</t>
  </si>
  <si>
    <t>ｴﾝﾄﾞｳ ｻﾔｶ</t>
  </si>
  <si>
    <t>及川　　大成</t>
  </si>
  <si>
    <t>ｵｲｶﾜ ﾀｲｾｲ</t>
  </si>
  <si>
    <t>大槻　　弘伸</t>
  </si>
  <si>
    <t>ｵｵﾂｷ ｺｳｼﾝ</t>
  </si>
  <si>
    <t>大沼　　賢斗</t>
  </si>
  <si>
    <t>ｵｵﾇﾏ ｹﾝﾄ</t>
  </si>
  <si>
    <t>小野寺　　信</t>
  </si>
  <si>
    <t>ｵﾉﾃﾞﾗ ｼﾝ</t>
  </si>
  <si>
    <t>小野寺　莉乃</t>
  </si>
  <si>
    <t>ｵﾉﾃﾞﾗ ﾘﾉ</t>
  </si>
  <si>
    <t>加藤　　有貴</t>
  </si>
  <si>
    <t>ｶﾄｳ ﾕｳｷ</t>
  </si>
  <si>
    <t>菊地　　恭平</t>
  </si>
  <si>
    <t>ｷｸﾁ ｷｮｳﾍｲ</t>
  </si>
  <si>
    <t>菊地　　成海</t>
  </si>
  <si>
    <t>ｷｸﾁ ﾅﾙﾐ</t>
  </si>
  <si>
    <t>ｷｸﾁ ﾖｼﾉ</t>
  </si>
  <si>
    <t>小関　しおん</t>
  </si>
  <si>
    <t>ｺｾｷ ｼｵﾝ</t>
  </si>
  <si>
    <t>佐藤　　杏姫</t>
  </si>
  <si>
    <t>ｻﾄｳ ｱｽﾞｷ</t>
  </si>
  <si>
    <t>佐藤　　彩乃</t>
  </si>
  <si>
    <t>ｻﾄｳ ｱﾔﾉ</t>
  </si>
  <si>
    <t>佐藤　　泉水</t>
  </si>
  <si>
    <t>ｻﾄｳ ｲｽﾞﾐ</t>
  </si>
  <si>
    <t>佐藤　　楓奈</t>
  </si>
  <si>
    <t>ｻﾄｳ ｶﾃﾞﾅ</t>
  </si>
  <si>
    <t>佐藤　　圭斗</t>
  </si>
  <si>
    <t>ｻﾄｳ ｹｲﾄ</t>
  </si>
  <si>
    <t>佐藤　　大空</t>
  </si>
  <si>
    <t>ｻﾄｳ ｿﾗ</t>
  </si>
  <si>
    <t>佐藤　　知花</t>
  </si>
  <si>
    <t>ｻﾄｳ ﾁｶ</t>
  </si>
  <si>
    <t>佐藤　　隼人</t>
  </si>
  <si>
    <t>ｻﾄｳ ﾊﾔﾄ</t>
  </si>
  <si>
    <t>佐藤　　瑞綺</t>
  </si>
  <si>
    <t>佐藤　　侑那</t>
  </si>
  <si>
    <t>ｻﾄｳ ﾕｳﾅ</t>
  </si>
  <si>
    <t>柴田　　大地</t>
  </si>
  <si>
    <t>ｼﾊﾞﾀ ﾀﾞｲﾁ</t>
  </si>
  <si>
    <t>庄司　ゆき野</t>
  </si>
  <si>
    <t>ｼｮｳｼﾞ ﾕｷﾉ</t>
  </si>
  <si>
    <t>砂森　　　恋</t>
  </si>
  <si>
    <t>ｽﾅﾓﾘ ﾚﾝ</t>
  </si>
  <si>
    <t>杣田　　博紀</t>
  </si>
  <si>
    <t>ｿﾏﾀﾞ ﾋﾛｷ</t>
  </si>
  <si>
    <t>高橋　　岳人</t>
  </si>
  <si>
    <t>ﾀｶﾊｼ ｶﾞｸﾄ</t>
  </si>
  <si>
    <t>高橋　　華凛</t>
  </si>
  <si>
    <t>髙橋　　千弥</t>
  </si>
  <si>
    <t>ﾀｶﾊｼ ﾁﾋﾛ</t>
  </si>
  <si>
    <t>髙橋　　優奈</t>
  </si>
  <si>
    <t>ﾀｶﾊｼ ﾕﾅ</t>
  </si>
  <si>
    <t>ﾀｶﾊｼ ﾘﾝ</t>
  </si>
  <si>
    <t>武田　　采夏</t>
  </si>
  <si>
    <t>ﾀｹﾀﾞ ｻｲｶ</t>
  </si>
  <si>
    <t>多田　　京介</t>
  </si>
  <si>
    <t>ﾀﾀﾞ ｷｮｳｽｹ</t>
  </si>
  <si>
    <t>田村　　風太</t>
  </si>
  <si>
    <t>ﾀﾑﾗ ﾌｳﾀ</t>
  </si>
  <si>
    <t>千葉　　源大</t>
  </si>
  <si>
    <t>ﾁﾊﾞ ｶﾝﾀ</t>
  </si>
  <si>
    <t>千葉　真太郎</t>
  </si>
  <si>
    <t>ﾁﾊﾞ ｼﾝﾀﾛｳ</t>
  </si>
  <si>
    <t>千葉　　大雅</t>
  </si>
  <si>
    <t>ﾁﾊﾞ ﾀｲｶﾞ</t>
  </si>
  <si>
    <t>千葉　　善隆</t>
  </si>
  <si>
    <t>ﾁﾊﾞ ﾖｼﾀｶ</t>
  </si>
  <si>
    <t>千葉　　梨沙</t>
  </si>
  <si>
    <t>ﾁﾊﾞ ﾘｻ</t>
  </si>
  <si>
    <t>野呂　　拓翔</t>
  </si>
  <si>
    <t>ﾉﾛ ﾀｸﾄ</t>
  </si>
  <si>
    <t>長谷川　　陸</t>
  </si>
  <si>
    <t>ﾊｾｶﾞﾜ ﾘｸ</t>
  </si>
  <si>
    <t>畑　　　凌雅</t>
  </si>
  <si>
    <t>ﾊﾀ ﾘｮｳｶﾞ</t>
  </si>
  <si>
    <t>馬場　　北斗</t>
  </si>
  <si>
    <t>ﾊﾞﾊﾞ ﾎｸﾄ</t>
  </si>
  <si>
    <t>原田　望永月</t>
  </si>
  <si>
    <t>ﾊﾗﾀﾞ ﾉｴﾙ</t>
  </si>
  <si>
    <t>半田　　澪奈</t>
  </si>
  <si>
    <t>ﾊﾝﾀﾞ ﾚｲﾅ</t>
  </si>
  <si>
    <t>平野　　杏奈</t>
  </si>
  <si>
    <t>ﾋﾗﾉ ｱﾝﾅ</t>
  </si>
  <si>
    <t>福間　　大気</t>
  </si>
  <si>
    <t>ﾌｸﾏ ﾓﾄｷ</t>
  </si>
  <si>
    <t>堀内　　美咲</t>
  </si>
  <si>
    <t>ﾎﾘｳﾁ ﾐｻｷ</t>
  </si>
  <si>
    <t>山口　　佐和</t>
  </si>
  <si>
    <t>ﾔﾏｸﾞﾁ ｻﾜ</t>
  </si>
  <si>
    <t>山本　　　蘭</t>
  </si>
  <si>
    <t>ﾔﾏﾓﾄ ﾗﾝ</t>
  </si>
  <si>
    <t>山本　　　琳</t>
  </si>
  <si>
    <t>ﾔﾏﾓﾄ ﾘﾝ</t>
  </si>
  <si>
    <t>米倉　　咲弥</t>
  </si>
  <si>
    <t>ﾖﾈｸﾗ ｻｸﾔ</t>
  </si>
  <si>
    <t>渡邉　　一輝</t>
  </si>
  <si>
    <t>ﾜﾀﾅﾍﾞ ｶｽﾞｷ</t>
  </si>
  <si>
    <t>ﾜﾀﾅﾍﾞ ﾊﾙﾅ</t>
  </si>
  <si>
    <t>ﾜﾀﾅﾍﾞ ﾚｲｶ</t>
  </si>
  <si>
    <t>浅川　　　愛</t>
  </si>
  <si>
    <t>ｱｻｶﾜ ｱｲ</t>
  </si>
  <si>
    <t>及川　　龍也</t>
  </si>
  <si>
    <t>ｵｲｶﾜ ﾘｭｳﾔ</t>
  </si>
  <si>
    <t>上方　　千聖</t>
  </si>
  <si>
    <t>ｶﾐｶﾞﾀ ﾁｻﾄ</t>
  </si>
  <si>
    <t>菊池　　杏美</t>
  </si>
  <si>
    <t>ｷｸﾁ ｱﾐ</t>
  </si>
  <si>
    <t>駒込　　菜々</t>
  </si>
  <si>
    <t>ｺﾏｺﾞﾒ ﾅﾅ</t>
  </si>
  <si>
    <t>斎藤　　玲奈</t>
  </si>
  <si>
    <t>ｻｲﾄｳ ﾚﾅ</t>
  </si>
  <si>
    <t>千葉　　愛悠</t>
  </si>
  <si>
    <t>ﾁﾊﾞ ｱﾕ</t>
  </si>
  <si>
    <t>堀金　　椎乃</t>
  </si>
  <si>
    <t>ﾎﾘｶﾈ ｼｲﾉ</t>
  </si>
  <si>
    <t>山田　　実幸</t>
  </si>
  <si>
    <t>ﾔﾏﾀﾞ ﾐﾕ</t>
  </si>
  <si>
    <t>姉石　也々子</t>
  </si>
  <si>
    <t>ｱﾈｲｼ ﾔﾔｺ</t>
  </si>
  <si>
    <t>阿部　　李紗</t>
  </si>
  <si>
    <t>ｱﾍﾞ ﾘｻ</t>
  </si>
  <si>
    <t>飯岡　　旦陽</t>
  </si>
  <si>
    <t>ｲｲｵｶ ｱｻﾋ</t>
  </si>
  <si>
    <t>生駒　　隆児</t>
  </si>
  <si>
    <t>ｲｺﾏ ﾘｭｳｼﾞ</t>
  </si>
  <si>
    <t>出雲　　愛洸</t>
  </si>
  <si>
    <t>ｲｽﾞﾓ ﾏﾋﾛ</t>
  </si>
  <si>
    <t>伊藤　　翔太</t>
  </si>
  <si>
    <t>ｲﾄｳ ｼｮｳﾀ</t>
  </si>
  <si>
    <t>大平　　歩実</t>
  </si>
  <si>
    <t>ｵｵﾀﾞｲﾗ ｱﾕﾐ</t>
  </si>
  <si>
    <t>岡村　　芽依</t>
  </si>
  <si>
    <t>ｵｶﾑﾗ ﾒｲ</t>
  </si>
  <si>
    <t>金濵　　美佳</t>
  </si>
  <si>
    <t>ｶﾈﾊﾏ ﾐｶ</t>
  </si>
  <si>
    <t>菊池　　のの</t>
  </si>
  <si>
    <t>ｷｸﾁ ﾉﾉ</t>
  </si>
  <si>
    <t>北舘　　愛莉</t>
  </si>
  <si>
    <t>ｷﾀﾀﾞﾃ ｱｲﾘ</t>
  </si>
  <si>
    <t>北舘　　陽佳</t>
  </si>
  <si>
    <t>ｷﾀﾀﾞﾃ ﾊﾙｶ</t>
  </si>
  <si>
    <t>吉川　　幸汰</t>
  </si>
  <si>
    <t>ｷｯｶﾜ ｺｳﾀ</t>
  </si>
  <si>
    <t>工藤　　紘聖</t>
  </si>
  <si>
    <t>ｸﾄﾞｳ ｺｳｾｲ</t>
  </si>
  <si>
    <t>小林　　　聖</t>
  </si>
  <si>
    <t>ｺﾊﾞﾔｼ ﾋｼﾞﾘ</t>
  </si>
  <si>
    <t>坂本　　琢磨</t>
  </si>
  <si>
    <t>ｻｶﾓﾄ ﾀｸﾏ</t>
  </si>
  <si>
    <t>澤田　　悠正</t>
  </si>
  <si>
    <t>ｻﾜﾀﾞ ﾕｳｾｲ</t>
  </si>
  <si>
    <t>柴田　　紘希</t>
  </si>
  <si>
    <t>ｼﾊﾞﾀ ﾋﾛｷ</t>
  </si>
  <si>
    <t>杉本　　柚樹</t>
  </si>
  <si>
    <t>ｽｷﾞﾓﾄ ﾕｽﾞｷ</t>
  </si>
  <si>
    <t>鈴木　　香乃</t>
  </si>
  <si>
    <t>ｽｽﾞｷ ｶﾉ</t>
  </si>
  <si>
    <t>高濱　　孔明</t>
  </si>
  <si>
    <t>ﾀｶﾊﾏ ｺｳﾒｲ</t>
  </si>
  <si>
    <t>田鎖　　　亘</t>
  </si>
  <si>
    <t>ﾀｸｻﾘ ﾜﾀﾙ</t>
  </si>
  <si>
    <t>田中　智妃蕗</t>
  </si>
  <si>
    <t>ﾀﾅｶ ﾁﾋﾛ</t>
  </si>
  <si>
    <t>富田　　大和</t>
  </si>
  <si>
    <t>ﾄﾐﾀ ﾔﾏﾄ</t>
  </si>
  <si>
    <t>中嶋　　貴哉</t>
  </si>
  <si>
    <t>ﾅｶｼﾏ ﾀｶﾔ</t>
  </si>
  <si>
    <t>藤原　　貴一</t>
  </si>
  <si>
    <t>ﾌｼﾞﾜﾗ ｷｲﾁ</t>
  </si>
  <si>
    <t>前川　　弘樹</t>
  </si>
  <si>
    <t>ﾏｴｶﾜ ﾋﾛｷ</t>
  </si>
  <si>
    <t>皆川　　翔哉</t>
  </si>
  <si>
    <t>ﾐﾅｶﾜ ｼｮｳﾔ</t>
  </si>
  <si>
    <t>盛合　　多聞</t>
  </si>
  <si>
    <t>ﾓﾘｱｲ ﾀﾓﾝ</t>
  </si>
  <si>
    <t>山崎　　紗奈</t>
  </si>
  <si>
    <t>ﾔﾏｻﾞｷ ｻﾅ</t>
  </si>
  <si>
    <t>山野目　郁也</t>
  </si>
  <si>
    <t>ﾔﾏﾉﾒ ﾌﾐﾔ</t>
  </si>
  <si>
    <t>山本　　南美</t>
  </si>
  <si>
    <t>ﾔﾏﾓﾄ ﾐﾅﾐ</t>
  </si>
  <si>
    <t>山本　　悠生</t>
  </si>
  <si>
    <t>吉田　　拓人</t>
  </si>
  <si>
    <t>ﾖｼﾀﾞ ﾀｸﾄ</t>
  </si>
  <si>
    <t>伊東　　大泰</t>
  </si>
  <si>
    <t>ｲﾄｳ ﾋﾛﾔｽ</t>
  </si>
  <si>
    <t>亀ヶ沢　敦士</t>
  </si>
  <si>
    <t>ｶﾒｶﾞｻﾜ ｱﾂｼ</t>
  </si>
  <si>
    <t>川戸　　一成</t>
  </si>
  <si>
    <t>ｶﾜﾄ ｲｯｾｲ</t>
  </si>
  <si>
    <t>佐々木　海斗</t>
  </si>
  <si>
    <t>ｻｻｷ ｶｲﾄ</t>
  </si>
  <si>
    <t>佐々木　　駿</t>
  </si>
  <si>
    <t>島越　　　慧</t>
  </si>
  <si>
    <t>ｼﾏｺｼ ｱｷﾗ</t>
  </si>
  <si>
    <t>竹花　　舟太</t>
  </si>
  <si>
    <t>ﾀｹﾊﾅ ｼｭｳﾀ</t>
  </si>
  <si>
    <t>舘下　みのり</t>
  </si>
  <si>
    <t>ﾀﾃｼﾀ ﾐﾉﾘ</t>
  </si>
  <si>
    <t>長澤　　亨平</t>
  </si>
  <si>
    <t>ﾅｶﾞｻﾜ ｷｮｳﾍｲ</t>
  </si>
  <si>
    <t>前川　　真美</t>
  </si>
  <si>
    <t>ﾏｴｶﾜ ﾏﾐ</t>
  </si>
  <si>
    <t>松舘　　純希</t>
  </si>
  <si>
    <t>ﾏﾂﾀﾞﾃ ｼﾞｭﾝｷ</t>
  </si>
  <si>
    <t>山口　尚太郎</t>
  </si>
  <si>
    <t>ﾔﾏｸﾞﾁ ｼｮｳﾀﾛｳ</t>
  </si>
  <si>
    <t>山口　　佳生</t>
  </si>
  <si>
    <t>ﾔﾏｸﾞﾁ ﾖｼｷ</t>
  </si>
  <si>
    <t>吉田　　健吾</t>
  </si>
  <si>
    <t>ﾖｼﾀﾞ ｹﾝｺﾞ</t>
  </si>
  <si>
    <t>和野　凛太郎</t>
  </si>
  <si>
    <t>ﾜﾉ ﾘﾝﾀﾛｳ</t>
  </si>
  <si>
    <t>安藤　　　洸</t>
  </si>
  <si>
    <t>ｱﾝﾄﾞｳ ﾎﾉｶ</t>
  </si>
  <si>
    <t>一條　　　諒</t>
  </si>
  <si>
    <t>ｲﾁｼﾞｮｳ ﾘｮｳ</t>
  </si>
  <si>
    <t>伊東　　大貴</t>
  </si>
  <si>
    <t>ｲﾄｳ ﾋﾛﾀｶ</t>
  </si>
  <si>
    <t>岩田　　道生</t>
  </si>
  <si>
    <t>ｲﾜﾀ ﾄﾞｳｾｲ</t>
  </si>
  <si>
    <t>大倉　　幸作</t>
  </si>
  <si>
    <t>ｵｵｸﾗ ｺｳｻｸ</t>
  </si>
  <si>
    <t>大越　　彩香</t>
  </si>
  <si>
    <t>ｵｵｺｼ ｱﾔｶ</t>
  </si>
  <si>
    <t>桂　　　　愛</t>
  </si>
  <si>
    <t>ｶﾂﾗ ｱｲ</t>
  </si>
  <si>
    <t>川端　　永遠</t>
  </si>
  <si>
    <t>ｶﾜﾊﾞﾀ ﾄﾜ</t>
  </si>
  <si>
    <t>佐々木　翔太</t>
  </si>
  <si>
    <t>ｻｻｷ ｼｮｳﾀ</t>
  </si>
  <si>
    <t>佐々木　　力</t>
  </si>
  <si>
    <t>ｻｻｷ ﾁｶﾗ</t>
  </si>
  <si>
    <t>佐々木　永遠</t>
  </si>
  <si>
    <t>ｻｻｷ ﾄﾜ</t>
  </si>
  <si>
    <t>佐藤　　　廉</t>
  </si>
  <si>
    <t>ｻﾄｳ ﾚﾝ</t>
  </si>
  <si>
    <t>鈴木　　彩菜</t>
  </si>
  <si>
    <t>ｽｽﾞｷ ｱﾔﾅ</t>
  </si>
  <si>
    <t>須藤　　凛己</t>
  </si>
  <si>
    <t>ｽﾄﾞｳ ﾘｺ</t>
  </si>
  <si>
    <t>髙橋　　巳博</t>
  </si>
  <si>
    <t>ﾀｶﾊｼ ﾐﾋﾛ</t>
  </si>
  <si>
    <t>中村　　耕太</t>
  </si>
  <si>
    <t>ﾅｶﾑﾗ ｺｳﾀ</t>
  </si>
  <si>
    <t>野崎　　大地</t>
  </si>
  <si>
    <t>ﾉｻﾞｷ ﾀﾞｲﾁ</t>
  </si>
  <si>
    <t>野中　　　虹</t>
  </si>
  <si>
    <t>ﾉﾅｶ ｼｴﾙ</t>
  </si>
  <si>
    <t>本田　　拓巳</t>
  </si>
  <si>
    <t>ﾎﾝﾀﾞ ﾀｸﾐ</t>
  </si>
  <si>
    <t>三浦　　疾風</t>
  </si>
  <si>
    <t>ﾐｳﾗ ﾊﾔﾃ</t>
  </si>
  <si>
    <t>三浦　　万桜</t>
  </si>
  <si>
    <t>ﾐｳﾗ ﾏｵ</t>
  </si>
  <si>
    <t>湊　　　勇樹</t>
  </si>
  <si>
    <t>ﾐﾅﾄ ﾕｳｷ</t>
  </si>
  <si>
    <t>山桑　　楽人</t>
  </si>
  <si>
    <t>ﾔﾏｸﾜ ｶﾞｸﾄ</t>
  </si>
  <si>
    <t>山桑　ゆうか</t>
  </si>
  <si>
    <t>ﾔﾏｸﾜ ﾕｳｶ</t>
  </si>
  <si>
    <t>山崎　　航輔</t>
  </si>
  <si>
    <t>ﾔﾏｻｷ ｺｳｽｹ</t>
  </si>
  <si>
    <t>山田　　莉奈</t>
  </si>
  <si>
    <t>ﾔﾏﾀﾞ ﾘﾅ</t>
  </si>
  <si>
    <t>吉田　　陽貴</t>
  </si>
  <si>
    <t>ﾖｼﾀﾞ ﾊﾙｷ</t>
  </si>
  <si>
    <t>池田　　丈礼</t>
  </si>
  <si>
    <t>ｲｹﾀﾞ ﾀｹｱｷ</t>
  </si>
  <si>
    <t>石田　　寛哉</t>
  </si>
  <si>
    <t>ｲｼﾀﾞ ﾋﾛﾔ</t>
  </si>
  <si>
    <t>ｲﾂｶｲﾁ ﾏﾕｺ</t>
  </si>
  <si>
    <t>伊藤　　大智</t>
  </si>
  <si>
    <t>ｲﾄｳ ﾀﾞｲﾁ</t>
  </si>
  <si>
    <t>伊藤　　来夢</t>
  </si>
  <si>
    <t>ｲﾄｳ ﾗｲﾑ</t>
  </si>
  <si>
    <t>岩船　　竜平</t>
  </si>
  <si>
    <t>ｲﾜﾌﾈ ﾘｭｳﾍｲ</t>
  </si>
  <si>
    <t>上村　　観月</t>
  </si>
  <si>
    <t>ｳｴﾑﾗ ﾐﾂﾞｷ</t>
  </si>
  <si>
    <t>大藤　　俊介</t>
  </si>
  <si>
    <t>ｵｵﾄｳ ｼｭﾝｽｹ</t>
  </si>
  <si>
    <t>桂川　　義大</t>
  </si>
  <si>
    <t>ｶﾂﾗｶﾞﾜ ﾖｼﾊﾙ</t>
  </si>
  <si>
    <t>ｶﾜﾊﾗ ﾕﾘ</t>
  </si>
  <si>
    <t>川村　　美凪</t>
  </si>
  <si>
    <t>ｶﾜﾑﾗ ﾊﾙﾅ</t>
  </si>
  <si>
    <t>ｺﾊﾞﾔｼ ﾘｵ</t>
  </si>
  <si>
    <t>齊藤　　公貴</t>
  </si>
  <si>
    <t>佐藤　　巴菜</t>
  </si>
  <si>
    <t>ｻﾄｳ ﾊﾅ</t>
  </si>
  <si>
    <t>佐藤　　優太</t>
  </si>
  <si>
    <t>ｻﾜｸﾞﾁ ｶﾅｺ</t>
  </si>
  <si>
    <t>志田　　浩気</t>
  </si>
  <si>
    <t>ｼﾀﾞ ｺｳｷ</t>
  </si>
  <si>
    <t>髙橋　　求夢</t>
  </si>
  <si>
    <t>ﾀｶﾊｼ ﾓﾄﾑ</t>
  </si>
  <si>
    <t>遠山　　結希</t>
  </si>
  <si>
    <t>ﾄｵﾔﾏ ﾕｳｷ</t>
  </si>
  <si>
    <t>中川　　紗来</t>
  </si>
  <si>
    <t>ﾅｶｶﾞﾜ ｻﾗ</t>
  </si>
  <si>
    <t>中村　　優花</t>
  </si>
  <si>
    <t>ﾅｶﾑﾗ ﾕｳｶ</t>
  </si>
  <si>
    <t>橋本　　琉伽</t>
  </si>
  <si>
    <t>ﾊｼﾓﾄ ﾙｶ</t>
  </si>
  <si>
    <t>畠山　　宙斗</t>
  </si>
  <si>
    <t>ﾊﾀｹﾔﾏ ﾋﾛﾄ</t>
  </si>
  <si>
    <t>服部　柚希乃</t>
  </si>
  <si>
    <t>ﾊｯﾄﾘ ﾕｷﾉ</t>
  </si>
  <si>
    <t>晴山　　響喜</t>
  </si>
  <si>
    <t>ﾊﾚﾔﾏ ﾋﾋﾞｷ</t>
  </si>
  <si>
    <t>ﾌｼﾞｸﾗ ｱｽｶ</t>
  </si>
  <si>
    <t>藤田　瑛瑠茉</t>
  </si>
  <si>
    <t>ﾌｼﾞﾀ ｴﾙﾏ</t>
  </si>
  <si>
    <t>松本　　陸玖</t>
  </si>
  <si>
    <t>ﾏﾂﾓﾄ ﾘｸ</t>
  </si>
  <si>
    <t>ﾑﾗｶﾐ ﾒｲ</t>
  </si>
  <si>
    <t>山崎　　愛結</t>
  </si>
  <si>
    <t>ﾔﾏｻﾞｷ ｱﾕ</t>
  </si>
  <si>
    <t>吉田　　杏華</t>
  </si>
  <si>
    <t>ﾖｼﾀﾞ ｷｮｳｶ</t>
  </si>
  <si>
    <t>東根　　幸太</t>
  </si>
  <si>
    <t>ｱｽﾞﾏﾈ ｺｳﾀ</t>
  </si>
  <si>
    <t>阿部　　響己</t>
  </si>
  <si>
    <t>阿部　　龍星</t>
  </si>
  <si>
    <t>ｱﾍﾞ ﾘｭｳｾｲ</t>
  </si>
  <si>
    <t>石村　　太一</t>
  </si>
  <si>
    <t>ｲｼﾑﾗ ﾀｲﾁ</t>
  </si>
  <si>
    <t>井上　　朱羅</t>
  </si>
  <si>
    <t>ｲﾉｳｴ ｼｭﾗ</t>
  </si>
  <si>
    <t>打越　　遥香</t>
  </si>
  <si>
    <t>ｳﾁｺﾞｼ ﾊﾙｶ</t>
  </si>
  <si>
    <t>内村　　菜摘</t>
  </si>
  <si>
    <t>ｳﾁﾑﾗ ﾅﾂﾐ</t>
  </si>
  <si>
    <t>梅澤　　英昭</t>
  </si>
  <si>
    <t>ｳﾒｻﾞﾜ ﾋﾃﾞｱｷ</t>
  </si>
  <si>
    <t>梅田　　聖志</t>
  </si>
  <si>
    <t>ｳﾒﾀ ｾｲｼﾞ</t>
  </si>
  <si>
    <t>遠藤　　楓我</t>
  </si>
  <si>
    <t>ｴﾝﾄﾞｳ ﾌｳｶﾞ</t>
  </si>
  <si>
    <t>大月　　武琉</t>
  </si>
  <si>
    <t>ｵｵﾂｷ ﾀｹﾙ</t>
  </si>
  <si>
    <t>小笠原　　叶</t>
  </si>
  <si>
    <t>ｵｶﾞｻﾜﾗ ｶﾅﾙ</t>
  </si>
  <si>
    <t>小笠原　悠輔</t>
  </si>
  <si>
    <t>ｵｶﾞｻﾜﾗ ﾕｳｽｹ</t>
  </si>
  <si>
    <t>小笠原　陵真</t>
  </si>
  <si>
    <t>ｵｶﾞｻﾜﾗ ﾘｮｳﾏ</t>
  </si>
  <si>
    <t>小栗　　将哉</t>
  </si>
  <si>
    <t>ｵｸﾞﾘ ﾏｻﾔ</t>
  </si>
  <si>
    <t>小田島　有隆</t>
  </si>
  <si>
    <t>ｵﾀﾞｼﾏ ﾅｵﾀｶ</t>
  </si>
  <si>
    <t>加藤　賢士朗</t>
  </si>
  <si>
    <t>ｶﾄｳ ｹﾝｼﾛｳ</t>
  </si>
  <si>
    <t>加藤　　　蓮</t>
  </si>
  <si>
    <t>ｶﾄｳ ﾚﾝ</t>
  </si>
  <si>
    <t>菊池　　颯斗</t>
  </si>
  <si>
    <t>ｷｸﾁ ﾊﾔﾄ</t>
  </si>
  <si>
    <t>吉川　　浩也</t>
  </si>
  <si>
    <t>ｷｯｶﾜ ﾋﾛﾔ</t>
  </si>
  <si>
    <t>朽木　　優真</t>
  </si>
  <si>
    <t>ｸﾁｷ ﾕｳﾏ</t>
  </si>
  <si>
    <t>熊谷　　直矢</t>
  </si>
  <si>
    <t>ｸﾏｶﾞｲ ﾅｵﾔ</t>
  </si>
  <si>
    <t>熊谷　　鳳矢</t>
  </si>
  <si>
    <t>ｸﾏｶﾞｲ ﾌｳﾔ</t>
  </si>
  <si>
    <t>齊藤　　貴紀</t>
  </si>
  <si>
    <t>ｻｲﾄｳ ﾀｶﾉﾘ</t>
  </si>
  <si>
    <t>齊藤　　理央</t>
  </si>
  <si>
    <t>ｻｲﾄｳ ﾘｵ</t>
  </si>
  <si>
    <t>齋藤　　諒雅</t>
  </si>
  <si>
    <t>ｻｲﾄｳ ﾘｮｳｶﾞ</t>
  </si>
  <si>
    <t>佐々木　和美</t>
  </si>
  <si>
    <t>ｻｻｷ ｶｽﾞﾐ</t>
  </si>
  <si>
    <t>佐々木　涼雅</t>
  </si>
  <si>
    <t>ｻｻｷ ﾘｮｳｶﾞ</t>
  </si>
  <si>
    <t>佐藤　　奏太</t>
  </si>
  <si>
    <t>ｻﾄｳ ｶﾅﾀ</t>
  </si>
  <si>
    <t>佐藤　　樺南</t>
  </si>
  <si>
    <t>ｻﾄｳ ｶﾅﾝ</t>
  </si>
  <si>
    <t>佐藤　さくら</t>
  </si>
  <si>
    <t>ｻﾄｳ ｻｸﾗ</t>
  </si>
  <si>
    <t>佐藤　　真矢</t>
  </si>
  <si>
    <t>ｻﾄｳ ｼﾝﾔ</t>
  </si>
  <si>
    <t>佐藤　　知昭</t>
  </si>
  <si>
    <t>ｻﾄｳ ﾄﾓｱｷ</t>
  </si>
  <si>
    <t>佐藤　　拓土</t>
  </si>
  <si>
    <t>佐藤　　優希</t>
  </si>
  <si>
    <t>佐藤　　凜花</t>
  </si>
  <si>
    <t>ｻﾄｳ ﾘﾝｶ</t>
  </si>
  <si>
    <t>澤目　　優真</t>
  </si>
  <si>
    <t>ｻﾜﾒ ﾕｳﾏ</t>
  </si>
  <si>
    <t>杉浦　　世夏</t>
  </si>
  <si>
    <t>ｽｷﾞｳﾗ ｾﾅ</t>
  </si>
  <si>
    <t>砂森　　大海</t>
  </si>
  <si>
    <t>ｽﾅﾓﾘ ﾋﾛﾐ</t>
  </si>
  <si>
    <t>瀬川　　和樹</t>
  </si>
  <si>
    <t>ｾｶﾞﾜ ｶｽﾞｷ</t>
  </si>
  <si>
    <t>関村　　義明</t>
  </si>
  <si>
    <t>ｾｷﾑﾗ ﾖｼｱｷ</t>
  </si>
  <si>
    <t>仙木　　美紅</t>
  </si>
  <si>
    <t>ｾﾝﾎﾞｸ ﾐｸ</t>
  </si>
  <si>
    <t>高橋　　徳也</t>
  </si>
  <si>
    <t>ﾀｶﾊｼ ﾉﾘﾔ</t>
  </si>
  <si>
    <t>田川　　智洋</t>
  </si>
  <si>
    <t>ﾀｶﾞﾜ ﾄﾓﾋﾛ</t>
  </si>
  <si>
    <t>立花　　光星</t>
  </si>
  <si>
    <t>ﾀﾁﾊﾞﾅ ｺｳｾｲ</t>
  </si>
  <si>
    <t>土橋　　令蒔</t>
  </si>
  <si>
    <t>ﾂﾁﾊｼ ﾚｲｼﾞ</t>
  </si>
  <si>
    <t>德田　　大樹</t>
  </si>
  <si>
    <t>ﾄｸﾀ ﾀﾞｲｷ</t>
  </si>
  <si>
    <t>長岡　　瑠樹</t>
  </si>
  <si>
    <t>ﾅｶﾞｵｶ ﾘｭｳｷ</t>
  </si>
  <si>
    <t>中田　　　桐</t>
  </si>
  <si>
    <t>ﾅｶﾀ ｷﾘ</t>
  </si>
  <si>
    <t>名須川　愛都</t>
  </si>
  <si>
    <t>ﾅｽｶﾜ ﾏﾅﾄ</t>
  </si>
  <si>
    <t>野村　　大輔</t>
  </si>
  <si>
    <t>ﾉﾑﾗ ﾀﾞｲｽｹ</t>
  </si>
  <si>
    <t>畠山　　大智</t>
  </si>
  <si>
    <t>ﾊﾀｹﾔﾏ ﾀﾞｲﾁ</t>
  </si>
  <si>
    <t>畠山　　比呂</t>
  </si>
  <si>
    <t>ﾊﾀｹﾔﾏ ﾋﾛ</t>
  </si>
  <si>
    <t>福島　　圭祐</t>
  </si>
  <si>
    <t>ﾌｸｼﾏ ｹｲｽｹ</t>
  </si>
  <si>
    <t>福島　　航太</t>
  </si>
  <si>
    <t>ﾌｸｼﾏ ｺｳﾀ</t>
  </si>
  <si>
    <t>藤澤　　健人</t>
  </si>
  <si>
    <t>ﾌｼﾞｻﾜ ｹﾝﾄ</t>
  </si>
  <si>
    <t>藤澤　　　蒼</t>
  </si>
  <si>
    <t>ﾌｼﾞｻﾜ ｿｳ</t>
  </si>
  <si>
    <t>藤澤　　大輔</t>
  </si>
  <si>
    <t>ﾌｼﾞｻﾜ ﾀﾞｲｽｹ</t>
  </si>
  <si>
    <t>藤澤　　義矢</t>
  </si>
  <si>
    <t>ﾌｼﾞｻﾜ ﾖｼﾔ</t>
  </si>
  <si>
    <t>藤田　裕太郎</t>
  </si>
  <si>
    <t>ﾌｼﾞﾀ ﾕｳﾀﾛｳ</t>
  </si>
  <si>
    <t>藤原　　佑太</t>
  </si>
  <si>
    <t>ﾌｼﾞﾜﾗ ﾕｳﾀ</t>
  </si>
  <si>
    <t>古舘　　光彦</t>
  </si>
  <si>
    <t>ﾌﾙﾀﾞﾃ ﾐﾂﾋｺ</t>
  </si>
  <si>
    <t>細川　　圭吾</t>
  </si>
  <si>
    <t>ﾎｿｶﾜ ｹｲｺﾞ</t>
  </si>
  <si>
    <t>細川　　勇輝</t>
  </si>
  <si>
    <t>ﾎｿｶﾜ ﾕｳｷ</t>
  </si>
  <si>
    <t>米田　　　隼</t>
  </si>
  <si>
    <t>ﾏｲﾀ ﾊﾔﾄ</t>
  </si>
  <si>
    <t>馬内　　崇摂</t>
  </si>
  <si>
    <t>ﾏｳﾁ ｹｲﾄ</t>
  </si>
  <si>
    <t>正木　　佑磨</t>
  </si>
  <si>
    <t>ﾏｻｷ ﾕｳﾏ</t>
  </si>
  <si>
    <t>三浦　　駿斗</t>
  </si>
  <si>
    <t>ﾐｳﾗ ﾊﾔﾄ</t>
  </si>
  <si>
    <t>三井　　理央</t>
  </si>
  <si>
    <t>ﾐﾂｲ ﾘｵ</t>
  </si>
  <si>
    <t>宮田　　愛海</t>
  </si>
  <si>
    <t>ﾐﾔﾀ ｱﾐ</t>
  </si>
  <si>
    <t>茂木　　斗蒼</t>
  </si>
  <si>
    <t>ﾓﾃｷﾞ ﾄｱ</t>
  </si>
  <si>
    <t>本舘　　　樹</t>
  </si>
  <si>
    <t>ﾓﾄﾀﾞﾃ ﾀﾂｷ</t>
  </si>
  <si>
    <t>森　　　海陸</t>
  </si>
  <si>
    <t>ﾓﾘ ｶｲﾘ</t>
  </si>
  <si>
    <t>簗田　　竜也</t>
  </si>
  <si>
    <t>ﾔﾅﾀﾞ ﾀﾂﾔ</t>
  </si>
  <si>
    <t>湯澤　　秀太</t>
  </si>
  <si>
    <t>ﾕｻﾞﾜ ｼｭｳﾀ</t>
  </si>
  <si>
    <t>吉田　　朱里</t>
  </si>
  <si>
    <t>ﾖｼﾀﾞ ｼｭﾘ</t>
  </si>
  <si>
    <t>吉田　　遥羽</t>
  </si>
  <si>
    <t>ﾖｼﾀﾞ ﾄｵﾜ</t>
  </si>
  <si>
    <t>浅沼　　雪花</t>
  </si>
  <si>
    <t>ｱｻﾇﾏ ﾊﾅ</t>
  </si>
  <si>
    <t>荒川　　梨乃</t>
  </si>
  <si>
    <t>ｱﾗｶﾜ ﾘﾉ</t>
  </si>
  <si>
    <t>飯村　　真也</t>
  </si>
  <si>
    <t>ｲｲﾑﾗ ｼﾝﾔ</t>
  </si>
  <si>
    <t>一倉　　丈輝</t>
  </si>
  <si>
    <t>ｲﾁｸﾗ ﾀｹｷ</t>
  </si>
  <si>
    <t>ｲﾁﾊｼ ﾆﾁｶ</t>
  </si>
  <si>
    <t>伊藤　　希望</t>
  </si>
  <si>
    <t>ｲﾄｳ ﾉｿﾞﾐ</t>
  </si>
  <si>
    <t>扇田　　　楊</t>
  </si>
  <si>
    <t>ｵｵｷﾞﾀﾞ ﾖｳ</t>
  </si>
  <si>
    <t>ｵｵﾜｼ ｲｸﾐ</t>
  </si>
  <si>
    <t>木内　　陵太</t>
  </si>
  <si>
    <t>ｷﾉｳﾁ ﾘｮｳﾀ</t>
  </si>
  <si>
    <t>ｸｽﾞﾏｷ ﾕｲｶ</t>
  </si>
  <si>
    <t>久保　沙里奈</t>
  </si>
  <si>
    <t>ｸﾎﾞ ｻﾘﾅ</t>
  </si>
  <si>
    <t>小綿　　竜矢</t>
  </si>
  <si>
    <t>ｺﾜﾀ ﾀﾂﾔ</t>
  </si>
  <si>
    <t>齊藤　　駿介</t>
  </si>
  <si>
    <t>ｻｲﾄｳ ｼｭﾝｽｹ</t>
  </si>
  <si>
    <t>下屋敷　莉穂</t>
  </si>
  <si>
    <t>ｼﾀﾔｼｷ ﾘﾎ</t>
  </si>
  <si>
    <t>四戸　　　臣</t>
  </si>
  <si>
    <t>ｼﾉﾍ ｼﾞﾝ</t>
  </si>
  <si>
    <t>鈴木　　渉太</t>
  </si>
  <si>
    <t>高木　　大和</t>
  </si>
  <si>
    <t>ﾀｶｷﾞ ﾔﾏﾄ</t>
  </si>
  <si>
    <t>高橋　　香蓮</t>
  </si>
  <si>
    <t>ﾀｶﾊｼ ｶﾚﾝ</t>
  </si>
  <si>
    <t>ﾀｶﾊｼ ﾘｻ</t>
  </si>
  <si>
    <t>立花　　唯人</t>
  </si>
  <si>
    <t>ﾀﾁﾊﾞﾅ ﾕｲﾄ</t>
  </si>
  <si>
    <t>平野原　　渉</t>
  </si>
  <si>
    <t>ﾋﾗﾉﾊﾗ ﾜﾀﾙ</t>
  </si>
  <si>
    <t>廣瀨　　大希</t>
  </si>
  <si>
    <t>ﾋﾛｾ ﾀﾞｲｷ</t>
  </si>
  <si>
    <t>藤原　　　知</t>
  </si>
  <si>
    <t>ﾌｼﾞﾜﾗ ﾄﾓ</t>
  </si>
  <si>
    <t>ﾌｼﾞﾜﾗ ﾕﾘｱ</t>
  </si>
  <si>
    <t>藤原　優梨亜</t>
  </si>
  <si>
    <t>古舘　　愛莉</t>
  </si>
  <si>
    <t>ﾌﾗﾀﾞﾃ ｱｲﾘ</t>
  </si>
  <si>
    <t>ﾐﾅﾐ ﾓﾓｶ</t>
  </si>
  <si>
    <t>伊東　　柊梨</t>
  </si>
  <si>
    <t>ｲﾄｳ ﾋﾅﾘ</t>
  </si>
  <si>
    <t>河崎　　玖美</t>
  </si>
  <si>
    <t>ｶﾜｻｷ ｸﾐ</t>
  </si>
  <si>
    <t>亀卦川　夏稀</t>
  </si>
  <si>
    <t>ｷｹｶﾞﾜ ﾅﾂｷ</t>
  </si>
  <si>
    <t>青澤　　友那</t>
  </si>
  <si>
    <t>ｱｵｻﾜ ﾕﾅ</t>
  </si>
  <si>
    <t>姉帯　　舞華</t>
  </si>
  <si>
    <t>ｱﾈﾀｲ ﾏｲｶ</t>
  </si>
  <si>
    <t>阿部　　紘也</t>
  </si>
  <si>
    <t>ｱﾍﾞ ﾋﾛﾔ</t>
  </si>
  <si>
    <t>糸永　　響斗</t>
  </si>
  <si>
    <t>ｲﾄﾅｶﾞ ｷｮｳﾄ</t>
  </si>
  <si>
    <t>井上　　　明</t>
  </si>
  <si>
    <t>ｲﾉｳｴ ﾒｲ</t>
  </si>
  <si>
    <t>植野　　諒豪</t>
  </si>
  <si>
    <t>ｳｴﾉ ﾘｮｳｺﾞ</t>
  </si>
  <si>
    <t>上原　　一眞</t>
  </si>
  <si>
    <t>ｳｴﾊﾗ ｶｽﾞﾏ</t>
  </si>
  <si>
    <t>遠藤　　寧々</t>
  </si>
  <si>
    <t>ｴﾝﾄﾞｳ ﾈﾈ</t>
  </si>
  <si>
    <t>大島　　祐人</t>
  </si>
  <si>
    <t>ｵｵｼﾏ ﾕｳﾄ</t>
  </si>
  <si>
    <t>小笠原　優希</t>
  </si>
  <si>
    <t>ｵｶﾞｻﾜﾗ ﾕｳｷ</t>
  </si>
  <si>
    <t>屋宮　　琉南</t>
  </si>
  <si>
    <t>ｵｸﾐﾔ ﾙﾅ</t>
  </si>
  <si>
    <t>小野　　希帆</t>
  </si>
  <si>
    <t>ｵﾉ ｷﾎ</t>
  </si>
  <si>
    <t>金田　　茂樹</t>
  </si>
  <si>
    <t>ｶﾈﾀﾞ ｼｹﾞｷ</t>
  </si>
  <si>
    <t>釜石　　裕斗</t>
  </si>
  <si>
    <t>ｶﾏｲｼ ﾋﾛﾄ</t>
  </si>
  <si>
    <t>川村　　　遼</t>
  </si>
  <si>
    <t>ｶﾜﾑﾗ ﾘｮｳ</t>
  </si>
  <si>
    <t>國分　　奏美</t>
  </si>
  <si>
    <t>ｺｸﾌﾞﾝ ｶﾅﾐ</t>
  </si>
  <si>
    <t>昆　　　日菜</t>
  </si>
  <si>
    <t>ｺﾝ ﾋﾅ</t>
  </si>
  <si>
    <t>近藤　　桃花</t>
  </si>
  <si>
    <t>ｺﾝﾄﾞｳ ﾓﾓｶ</t>
  </si>
  <si>
    <t>斉藤　　修斗</t>
  </si>
  <si>
    <t>ｻｲﾄｳ ｼｭｳﾄ</t>
  </si>
  <si>
    <t>佐倉　　暖弥</t>
  </si>
  <si>
    <t>ｻｸﾗ ﾊﾙﾔ</t>
  </si>
  <si>
    <t>櫻小路　蒼汰</t>
  </si>
  <si>
    <t>ｻｸﾗｺｳｼﾞ ｿｳﾀ</t>
  </si>
  <si>
    <t>佐々木　愛菜</t>
  </si>
  <si>
    <t>ｻｻｷ ｱｲﾅ</t>
  </si>
  <si>
    <t>佐々木　玖弥</t>
  </si>
  <si>
    <t>ｻｻｷ ｸｳﾔ</t>
  </si>
  <si>
    <t>佐々木　奈々</t>
  </si>
  <si>
    <t>ｻｻｷ ﾅﾅ</t>
  </si>
  <si>
    <t>佐々木　　陸</t>
  </si>
  <si>
    <t>ｻｻｷ ﾘｸ</t>
  </si>
  <si>
    <t>佐藤　　永宙</t>
  </si>
  <si>
    <t>ｻﾄｳ ｺｽﾓ</t>
  </si>
  <si>
    <t>佐藤　　　皆</t>
  </si>
  <si>
    <t>ｻﾄｳ ﾐﾅ</t>
  </si>
  <si>
    <t>佐藤　　　諒</t>
  </si>
  <si>
    <t>澤口　　藍良</t>
  </si>
  <si>
    <t>ｻﾜｸﾞﾁ ｱｲﾗ</t>
  </si>
  <si>
    <t>柴田　　誉巳</t>
  </si>
  <si>
    <t>ｼﾊﾞﾀ ﾀｶﾐ</t>
  </si>
  <si>
    <t>渋谷　　泰智</t>
  </si>
  <si>
    <t>ｼﾌﾞﾔ ﾀｲﾁ</t>
  </si>
  <si>
    <t>渋谷　　隆成</t>
  </si>
  <si>
    <t>ｼﾌﾞﾔ ﾘｭｳｾｲ</t>
  </si>
  <si>
    <t>菅原　　愛香</t>
  </si>
  <si>
    <t>ｽｶﾞﾜﾗ ｱｲｶ</t>
  </si>
  <si>
    <t>菅原　　颯馬</t>
  </si>
  <si>
    <t>ｽｶﾞﾜﾗ ｿｳﾏ</t>
  </si>
  <si>
    <t>鷲見　　太一</t>
  </si>
  <si>
    <t>ｽﾐ ﾀｲﾁ</t>
  </si>
  <si>
    <t>瀬川　　皓太</t>
  </si>
  <si>
    <t>ｾｶﾞﾜ ｺｳﾀ</t>
  </si>
  <si>
    <t>関口　　　舞</t>
  </si>
  <si>
    <t>ｾｷｸﾞﾁ ﾏｲ</t>
  </si>
  <si>
    <t>高橋　　旺雅</t>
  </si>
  <si>
    <t>ﾀｶﾊｼ ｵｳｶﾞ</t>
  </si>
  <si>
    <t>ﾀｶﾊｼ ﾅﾅｺ</t>
  </si>
  <si>
    <t>滝川　　聖也</t>
  </si>
  <si>
    <t>ﾀｷｶﾜ ｾｲﾔ</t>
  </si>
  <si>
    <t>ﾀｸﾞﾁ ﾌﾐﾉ</t>
  </si>
  <si>
    <t>ﾀｹｳﾁ ｱﾔﾉ</t>
  </si>
  <si>
    <t>舘澤　優稀斗</t>
  </si>
  <si>
    <t>ﾀﾃｻﾜ ﾕｷﾄ</t>
  </si>
  <si>
    <t>田中　　大夢</t>
  </si>
  <si>
    <t>ﾀﾅｶ ﾀｲﾑ</t>
  </si>
  <si>
    <t>千葉　　心晴</t>
  </si>
  <si>
    <t>ﾁﾊﾞ ｺﾊﾙ</t>
  </si>
  <si>
    <t>銅銭　　真輝</t>
  </si>
  <si>
    <t>ﾄﾞｳｾﾝ ﾏｻｷ</t>
  </si>
  <si>
    <t>堂屋　奈菜瀬</t>
  </si>
  <si>
    <t>ﾄﾞｳﾔ ﾅﾅｾ</t>
  </si>
  <si>
    <t>中軽米　佳杏</t>
  </si>
  <si>
    <t>ﾅｶｶﾙﾏｲ ｶﾉﾝ</t>
  </si>
  <si>
    <t>西家　　里奈</t>
  </si>
  <si>
    <t>ﾆｼｶ ﾘﾅ</t>
  </si>
  <si>
    <t>畑　　　　昴</t>
  </si>
  <si>
    <t>ﾊﾀ ｽﾊﾞﾙ</t>
  </si>
  <si>
    <t>畑村　　恵太</t>
  </si>
  <si>
    <t>ﾊﾀﾑﾗ ｹｲﾀ</t>
  </si>
  <si>
    <t>英井　　小雪</t>
  </si>
  <si>
    <t>ﾊﾅｲ ｺﾕｷ</t>
  </si>
  <si>
    <t>引屋敷　　俊</t>
  </si>
  <si>
    <t>ﾋｷﾔｼｷ ｼｭﾝ</t>
  </si>
  <si>
    <t>ﾌｸﾀﾞ ｴﾘ</t>
  </si>
  <si>
    <t>ﾌｼﾞﾀ ﾘﾅ</t>
  </si>
  <si>
    <t>藤村　　栞汰</t>
  </si>
  <si>
    <t>ﾌｼﾞﾑﾗ ｶﾝﾀ</t>
  </si>
  <si>
    <t>細川　　颯太</t>
  </si>
  <si>
    <t>ﾎｿｶﾜ ｿｳﾀ</t>
  </si>
  <si>
    <t>水口　　優依</t>
  </si>
  <si>
    <t>ﾐｽﾞｸﾞﾁ ﾕｲ</t>
  </si>
  <si>
    <t>村井　　里緒</t>
  </si>
  <si>
    <t>ﾑﾗｲ ﾘｵ</t>
  </si>
  <si>
    <t>村上　　　怜</t>
  </si>
  <si>
    <t>ﾑﾗｶﾐ ﾚﾝ</t>
  </si>
  <si>
    <t>ﾓﾁｲ ｺｺ</t>
  </si>
  <si>
    <t>山口　　海翔</t>
  </si>
  <si>
    <t>ﾔﾏｸﾞﾁ ｶｲﾄ</t>
  </si>
  <si>
    <t>湯澤　　　匠</t>
  </si>
  <si>
    <t>ﾕｻﾞﾜ ﾀｸﾐ</t>
  </si>
  <si>
    <t>米澤　　実希</t>
  </si>
  <si>
    <t>ﾖﾈｻﾞﾜ ﾐｷ</t>
  </si>
  <si>
    <t>天野　　結衣</t>
  </si>
  <si>
    <t>ｱﾏﾉ ﾕｲ</t>
  </si>
  <si>
    <t>澤口　　実友</t>
  </si>
  <si>
    <t>ｻﾜｸﾞﾁ ﾐﾕｳ</t>
  </si>
  <si>
    <t>千葉　　妃菜</t>
  </si>
  <si>
    <t>ﾁﾊﾞ ﾋｲﾅ</t>
  </si>
  <si>
    <t>松ヶ﨑　笑菜</t>
  </si>
  <si>
    <t>ﾏﾂｶﾞｻｷ ｴﾐﾅ</t>
  </si>
  <si>
    <t>松川　　　恵</t>
  </si>
  <si>
    <t>ﾏﾂｶﾜ ｹｲ</t>
  </si>
  <si>
    <t>及川　　花音</t>
  </si>
  <si>
    <t>ｵｲｶﾜ ｶﾉﾝ</t>
  </si>
  <si>
    <t>大沼　　優菜</t>
  </si>
  <si>
    <t>ｵｵﾇﾏ ﾕｳﾅ</t>
  </si>
  <si>
    <t>大村　　裕太</t>
  </si>
  <si>
    <t>ｵｵﾑﾗ ﾕｳﾀ</t>
  </si>
  <si>
    <t>小田桐　優蘭</t>
  </si>
  <si>
    <t>ｵﾀﾞｷﾞﾘ ﾕﾗﾝ</t>
  </si>
  <si>
    <t>小田中　亜美</t>
  </si>
  <si>
    <t>ｵﾀﾞﾅｶ ｱﾐ</t>
  </si>
  <si>
    <t>釜澤　亜李沙</t>
  </si>
  <si>
    <t>ｶﾏｻﾞﾜ ｱﾘｻ</t>
  </si>
  <si>
    <t>菊池　　留梨</t>
  </si>
  <si>
    <t>ｷｸﾁ ﾙﾘ</t>
  </si>
  <si>
    <t>ｸﾄﾞｳ ｽｽﾞ</t>
  </si>
  <si>
    <t>熊谷　　百花</t>
  </si>
  <si>
    <t>ｺｻﾞｷ ｱﾐ</t>
  </si>
  <si>
    <t>小山　　奈月</t>
  </si>
  <si>
    <t>ｺﾔﾏ ﾅﾂｷ</t>
  </si>
  <si>
    <t>ｻﾄｳ ﾓﾓｶ</t>
  </si>
  <si>
    <t>佐藤　　流風</t>
  </si>
  <si>
    <t>杉田　　侑愛</t>
  </si>
  <si>
    <t>ｽｷﾞﾀ ﾕｱ</t>
  </si>
  <si>
    <t>鈴木　　彩乃</t>
  </si>
  <si>
    <t>ｽｽﾞｷ ｱﾔﾉ</t>
  </si>
  <si>
    <t>鈴木　　樺連</t>
  </si>
  <si>
    <t>ｽｽﾞｷ ｶﾚﾝ</t>
  </si>
  <si>
    <t>ｽｽﾞｷ ﾘｺ</t>
  </si>
  <si>
    <t>砂　　　百花</t>
  </si>
  <si>
    <t>ｽﾅ ﾓﾓｶ</t>
  </si>
  <si>
    <t>高橋　　郁成</t>
  </si>
  <si>
    <t>ﾀｶﾊｼ ｱﾔﾅ</t>
  </si>
  <si>
    <t>田川　　友貴</t>
  </si>
  <si>
    <t>ﾀｶﾞﾜ ﾕｳｷ</t>
  </si>
  <si>
    <t>多田　　夏海</t>
  </si>
  <si>
    <t>ﾀﾀﾞ ﾅﾂﾐ</t>
  </si>
  <si>
    <t>橋本　梨々花</t>
  </si>
  <si>
    <t>ﾊｼﾓﾄ ﾘﾘｶ</t>
  </si>
  <si>
    <t>藤井　　竜也</t>
  </si>
  <si>
    <t>ﾌｼﾞｲ ﾘｭｳﾔ</t>
  </si>
  <si>
    <t>村松　　美紅</t>
  </si>
  <si>
    <t>ﾑﾗﾏﾂ ﾐｸ</t>
  </si>
  <si>
    <t>山田　　美来</t>
  </si>
  <si>
    <t>ﾔﾏﾀﾞ ﾐｸ</t>
  </si>
  <si>
    <t>山本　　芽生</t>
  </si>
  <si>
    <t>ﾔﾏﾓﾄ ﾒｲ</t>
  </si>
  <si>
    <t>横手　　純寧</t>
  </si>
  <si>
    <t>ﾖｺﾃ ｷﾖﾈ</t>
  </si>
  <si>
    <t>米澤　　　希</t>
  </si>
  <si>
    <t>ﾖﾈｻﾞﾜ ﾉｿﾞﾐ</t>
  </si>
  <si>
    <t>若狹　莉依奈</t>
  </si>
  <si>
    <t>ﾜｶｻ ﾘｲﾅ</t>
  </si>
  <si>
    <t>ﾜﾀﾍﾞ ｻﾜｺ</t>
  </si>
  <si>
    <t>岩渕　　李奈</t>
  </si>
  <si>
    <t>ｲﾜﾌﾞﾁ ﾓﾓﾅ</t>
  </si>
  <si>
    <t>遠藤　　　晏</t>
  </si>
  <si>
    <t>ｴﾝﾄﾞｳ ｱﾝ</t>
  </si>
  <si>
    <t>大志田　侑里</t>
  </si>
  <si>
    <t>ｵｵｼﾀﾞ ﾕﾘ</t>
  </si>
  <si>
    <t>小田中　　燦</t>
  </si>
  <si>
    <t>ｵﾀﾞﾅｶ ｻﾝ</t>
  </si>
  <si>
    <t>川田　雄一郎</t>
  </si>
  <si>
    <t>ｶﾜﾀﾞ ﾕｳｲﾁﾛｳ</t>
  </si>
  <si>
    <t>川又　　彰人</t>
  </si>
  <si>
    <t>ｶﾜﾏﾀ ｼｮｳﾄ</t>
  </si>
  <si>
    <t>川村　　紀子</t>
  </si>
  <si>
    <t>ｶﾜﾑﾗ ｷｺ</t>
  </si>
  <si>
    <t>久保田二千夏</t>
  </si>
  <si>
    <t>ｸﾎﾞﾀ ﾆﾁｶ</t>
  </si>
  <si>
    <t>齊藤　　遥菜</t>
  </si>
  <si>
    <t>齋藤　　幹央</t>
  </si>
  <si>
    <t>ｻｲﾄｳ ﾐｷﾋｻ</t>
  </si>
  <si>
    <t>佐々木　　塁</t>
  </si>
  <si>
    <t>ｻｻｷ ﾙｲ</t>
  </si>
  <si>
    <t>澤野　　祐希</t>
  </si>
  <si>
    <t>ｻﾜﾉ ﾕｳｷ</t>
  </si>
  <si>
    <t>菅原　　拓視</t>
  </si>
  <si>
    <t>住吉　　夏南</t>
  </si>
  <si>
    <t>ｽﾐﾖｼ ｶﾅ</t>
  </si>
  <si>
    <t>髙橋　　耕作</t>
  </si>
  <si>
    <t>ﾀｶﾊｼ ｺｳｻｸ</t>
  </si>
  <si>
    <t>髙橋　　佐和</t>
  </si>
  <si>
    <t>ﾀｶﾊｼ ｻﾜ</t>
  </si>
  <si>
    <t>髙橋　　太星</t>
  </si>
  <si>
    <t>ﾀｶﾊｼ ﾀｲｾｲ</t>
  </si>
  <si>
    <t>髙橋　　佳大</t>
  </si>
  <si>
    <t>ﾀｶﾊｼ ﾖｼﾋﾛ</t>
  </si>
  <si>
    <t>滝澤　　佳奈</t>
  </si>
  <si>
    <t>ﾀｷｻﾜ ｶﾅ</t>
  </si>
  <si>
    <t>谷藤　　　涼</t>
  </si>
  <si>
    <t>ﾀﾆﾌｼﾞ ﾘｮｳ</t>
  </si>
  <si>
    <t>田村　峻太朗</t>
  </si>
  <si>
    <t>ﾀﾑﾗ ｼｭﾝﾀﾛｳ</t>
  </si>
  <si>
    <t>千葉　絵里花</t>
  </si>
  <si>
    <t>ﾁﾊﾞ ｴﾘｶ</t>
  </si>
  <si>
    <t>千葉　　喬介</t>
  </si>
  <si>
    <t>ﾁﾊﾞ ｷｮｳｽｹ</t>
  </si>
  <si>
    <t>外山　　美歩</t>
  </si>
  <si>
    <t>ﾄﾔﾏ ﾐﾎ</t>
  </si>
  <si>
    <t>前川　　優太</t>
  </si>
  <si>
    <t>ﾏｴｶﾜ ﾕｳﾀ</t>
  </si>
  <si>
    <t>山中　愛仁果</t>
  </si>
  <si>
    <t>ﾔﾏﾅｶ ｱﾆｶ</t>
  </si>
  <si>
    <t>鷲津　　加子</t>
  </si>
  <si>
    <t>ﾜｼﾂﾞ ｶｺ</t>
  </si>
  <si>
    <t>渡部　　　哲</t>
  </si>
  <si>
    <t>ﾜﾀﾅﾍﾞ ｻﾄｼ</t>
  </si>
  <si>
    <t>石川　　大綺</t>
  </si>
  <si>
    <t>ｲｼｶﾜ ﾀﾞｲｷ</t>
  </si>
  <si>
    <t>金子　蓮太郎</t>
  </si>
  <si>
    <t>ｶﾈｺ ﾚﾝﾀﾛｳ</t>
  </si>
  <si>
    <t>上斗米　和隆</t>
  </si>
  <si>
    <t>ｶﾐﾄﾏｲ ｶｽﾞﾀｶ</t>
  </si>
  <si>
    <t>久保　晃太郎</t>
  </si>
  <si>
    <t>ｸﾎﾞ ｺｳﾀﾛｳ</t>
  </si>
  <si>
    <t>小志戸前祐希</t>
  </si>
  <si>
    <t>ｺｼﾄﾏｴ ﾕｳｷ</t>
  </si>
  <si>
    <t>小向　　　南</t>
  </si>
  <si>
    <t>ｺﾑｶｲ ﾐﾅﾐ</t>
  </si>
  <si>
    <t>齋藤　　鴻至</t>
  </si>
  <si>
    <t>ｻｲﾄｳ ｺｳｼ</t>
  </si>
  <si>
    <t>齊藤　　郁哉</t>
  </si>
  <si>
    <t>ｻｲﾄｳ ﾌﾐﾔ</t>
  </si>
  <si>
    <t>佐々木　真夢</t>
  </si>
  <si>
    <t>ｻｻｷ ﾏﾑ</t>
  </si>
  <si>
    <t>佐藤　　百花</t>
  </si>
  <si>
    <t>高橋　　一輝</t>
  </si>
  <si>
    <t>ﾀｶﾊｼ ｶｽﾞﾃﾙ</t>
  </si>
  <si>
    <t>高橋　　春花</t>
  </si>
  <si>
    <t>内藤　　高志</t>
  </si>
  <si>
    <t>ﾅｲﾄｳ ﾀｶｼ</t>
  </si>
  <si>
    <t>林　　　亮太</t>
  </si>
  <si>
    <t>ﾊﾔｼ ﾘｮｳﾀ</t>
  </si>
  <si>
    <t>古川　　大翔</t>
  </si>
  <si>
    <t>ﾌﾙｶﾜ ﾀｹﾙ</t>
  </si>
  <si>
    <t>曲戸　　昂大</t>
  </si>
  <si>
    <t>ﾏｶﾞﾄ ｺｳﾀﾞｲ</t>
  </si>
  <si>
    <t>松浦　　史紋</t>
  </si>
  <si>
    <t>ﾏﾂｳﾗ ｼﾓﾝ</t>
  </si>
  <si>
    <t>松村　二千翔</t>
  </si>
  <si>
    <t>ﾏﾂﾑﾗ ﾆﾁｶ</t>
  </si>
  <si>
    <t>水野　　太陽</t>
  </si>
  <si>
    <t>ﾐｽﾞﾉ ﾀｲﾖｳ</t>
  </si>
  <si>
    <t>村井　　海斗</t>
  </si>
  <si>
    <t>ﾑﾗｲ ｶｲﾄ</t>
  </si>
  <si>
    <t>山口　　明那</t>
  </si>
  <si>
    <t>ﾔﾏｸﾞﾁ ﾒｲﾅ</t>
  </si>
  <si>
    <t>山崎　　千智</t>
  </si>
  <si>
    <t>ﾔﾏｻﾞｷ ﾁｻﾄ</t>
  </si>
  <si>
    <t>吉田　　大祐</t>
  </si>
  <si>
    <t>ﾖｼﾀﾞ ﾀﾞｲｽｹ</t>
  </si>
  <si>
    <t>吉田　　匠志</t>
  </si>
  <si>
    <t>ﾖｼﾀﾞ ﾅﾙｼ</t>
  </si>
  <si>
    <t>吉田　　　響</t>
  </si>
  <si>
    <t>ﾖｼﾀﾞ ﾋﾋﾞｷ</t>
  </si>
  <si>
    <t>相原　　歩果</t>
  </si>
  <si>
    <t>ｱｲﾊﾗ ﾎﾉｶ</t>
  </si>
  <si>
    <t>阿部　ひかる</t>
  </si>
  <si>
    <t>ｱﾍﾞ ﾋｶﾙ</t>
  </si>
  <si>
    <t>阿部　　佑真</t>
  </si>
  <si>
    <t>ｱﾍﾞ ﾕｳﾏ</t>
  </si>
  <si>
    <t>ｲﾉｳｴ ｼﾉ</t>
  </si>
  <si>
    <t>岩田　　　萌</t>
  </si>
  <si>
    <t>ｲﾜﾀ ﾓｴ</t>
  </si>
  <si>
    <t>岩山　　りな</t>
  </si>
  <si>
    <t>ｲﾜﾔﾏ ﾘﾅ</t>
  </si>
  <si>
    <t>小笠原　洸太</t>
  </si>
  <si>
    <t>ｵｶﾞｻﾜﾗ ｺｳﾀ</t>
  </si>
  <si>
    <t>小野　慎太郎</t>
  </si>
  <si>
    <t>ｵﾉ ｼﾝﾀﾛｳ</t>
  </si>
  <si>
    <t>金井　　珠李</t>
  </si>
  <si>
    <t>ｶﾅｲ ｼｭﾘ</t>
  </si>
  <si>
    <t>蒲田　　陸斗</t>
  </si>
  <si>
    <t>ｶﾞﾏﾀ ﾘｸﾄ</t>
  </si>
  <si>
    <t>岸　　　花子</t>
  </si>
  <si>
    <t>ｷｼ ﾊﾅｺ</t>
  </si>
  <si>
    <t>北田　　万智</t>
  </si>
  <si>
    <t>ｷﾀﾀﾞ ﾏﾁ</t>
  </si>
  <si>
    <t>葛巻　　美波</t>
  </si>
  <si>
    <t>ｸｽﾞﾏｷ ﾐﾅﾐ</t>
  </si>
  <si>
    <t>工藤　　大介</t>
  </si>
  <si>
    <t>ｸﾄﾞｳ ﾀﾞｲｽｹ</t>
  </si>
  <si>
    <t>工藤　　滉也</t>
  </si>
  <si>
    <t>ｸﾄﾞｳ ﾋﾛﾔ</t>
  </si>
  <si>
    <t>熊原　　寛仁</t>
  </si>
  <si>
    <t>ｸﾏﾊﾗ ﾋﾛﾉﾘ</t>
  </si>
  <si>
    <t>黒澤　　果令</t>
  </si>
  <si>
    <t>ｸﾛｻﾜ ｶﾚﾝ</t>
  </si>
  <si>
    <t>桑島　　　凜</t>
  </si>
  <si>
    <t>ｸﾜｼﾏ ﾘﾝ</t>
  </si>
  <si>
    <t>齊藤　　昂星</t>
  </si>
  <si>
    <t>ｻｲﾄｳ ｱｷﾄｼ</t>
  </si>
  <si>
    <t>斎藤　　祐冶</t>
  </si>
  <si>
    <t>ｻｲﾄｳ ﾕｳﾔ</t>
  </si>
  <si>
    <t>桜庭　　芽生</t>
  </si>
  <si>
    <t>ｻｸﾗﾊﾞ ﾒｲ</t>
  </si>
  <si>
    <t>下山　　未稀</t>
  </si>
  <si>
    <t>ｼﾓﾔﾏ ﾐｷ</t>
  </si>
  <si>
    <t>高橋　　　京</t>
  </si>
  <si>
    <t>ﾀｶﾊｼ ﾐﾔｺ</t>
  </si>
  <si>
    <t>髙栁　　結衣</t>
  </si>
  <si>
    <t>ﾀｶﾔﾅｷﾞ ﾕｲ</t>
  </si>
  <si>
    <t>田口　　綺乃</t>
  </si>
  <si>
    <t>ﾀｸﾞﾁ ｱﾔﾅ</t>
  </si>
  <si>
    <t>田中　かれん</t>
  </si>
  <si>
    <t>ﾀﾅｶ ｶﾚﾝ</t>
  </si>
  <si>
    <t>田中　　千代</t>
  </si>
  <si>
    <t>ﾀﾅｶ ﾁﾖ</t>
  </si>
  <si>
    <t>田村　花のん</t>
  </si>
  <si>
    <t>ﾀﾑﾗ ｶﾉﾝ</t>
  </si>
  <si>
    <t>千田　衛之介</t>
  </si>
  <si>
    <t>ﾁﾀﾞ ｴｲﾉｽｹ</t>
  </si>
  <si>
    <t>ﾂﾁﾄｲ ｶﾉｺ</t>
  </si>
  <si>
    <t>寺﨑　　　慧</t>
  </si>
  <si>
    <t>ﾃﾗｻﾞｷ ｹｲ</t>
  </si>
  <si>
    <t>ﾄﾁﾅｲ ｻﾔｶ</t>
  </si>
  <si>
    <t>ﾅｲﾄｳ ﾜｶﾅ</t>
  </si>
  <si>
    <t>新里　　優太</t>
  </si>
  <si>
    <t>ﾆｲｻﾄ ﾕｳﾀ</t>
  </si>
  <si>
    <t>新田　　倖大</t>
  </si>
  <si>
    <t>ﾆｯﾀ ｺｳﾀﾞｲ</t>
  </si>
  <si>
    <t>廣田　　星也</t>
  </si>
  <si>
    <t>ﾋﾛﾀ ｾｲﾔ</t>
  </si>
  <si>
    <t>藤井　　毬乃</t>
  </si>
  <si>
    <t>ﾌｼﾞｲ ﾏﾘﾉ</t>
  </si>
  <si>
    <t>藤澤　　　晟</t>
  </si>
  <si>
    <t>ﾌｼﾞｻﾜ ｾｲ</t>
  </si>
  <si>
    <t>藤島　　日和</t>
  </si>
  <si>
    <t>ﾌｼﾞｼﾏ ﾋﾖﾘ</t>
  </si>
  <si>
    <t>ﾌｼﾞﾜﾗ ｱｶﾘ</t>
  </si>
  <si>
    <t>ﾏｴﾀﾞ ﾓﾓｶ</t>
  </si>
  <si>
    <t>町田　　美湖</t>
  </si>
  <si>
    <t>ﾏﾁﾀﾞ ﾐﾅﾐ</t>
  </si>
  <si>
    <t>松舘　　　快</t>
  </si>
  <si>
    <t>ﾏﾂﾀﾞﾃ ｶｲ</t>
  </si>
  <si>
    <t>三上　　夏輝</t>
  </si>
  <si>
    <t>ﾐｶﾐ ﾅﾂｷ</t>
  </si>
  <si>
    <t>水内　　隼也</t>
  </si>
  <si>
    <t>ﾐｽﾞﾅｲ ｼｭﾝﾔ</t>
  </si>
  <si>
    <t>山口　　知己</t>
  </si>
  <si>
    <t>ﾔﾏｸﾞﾁ ﾄﾓｷ</t>
  </si>
  <si>
    <t>横坂　　芽生</t>
  </si>
  <si>
    <t>ﾖｺｻｶ ﾒｲ</t>
  </si>
  <si>
    <t>吉田　雄一朗</t>
  </si>
  <si>
    <t>ﾖｼﾀﾞ ﾕｳｲﾁﾛｳ</t>
  </si>
  <si>
    <t>渡辺　　早紀</t>
  </si>
  <si>
    <t>ﾜﾀﾅﾍﾞ ｻｷ</t>
  </si>
  <si>
    <t>ｱﾍﾞ ｻｸﾀ</t>
  </si>
  <si>
    <t>石亀　　　隆</t>
  </si>
  <si>
    <t>ｲｼｶﾞﾒ ﾀｶｼ</t>
  </si>
  <si>
    <t>伊藤　　輝星</t>
  </si>
  <si>
    <t>ｲﾄｳ ｺｳｾｲ</t>
  </si>
  <si>
    <t>大須賀　ほの</t>
  </si>
  <si>
    <t>ｵｵｽｶ ﾎﾉ</t>
  </si>
  <si>
    <t>岡本　　流聖</t>
  </si>
  <si>
    <t>ｵｶﾓﾄ ﾘｭｳｾｲ</t>
  </si>
  <si>
    <t>小山　　夏緒</t>
  </si>
  <si>
    <t>ｵﾔﾏ ｶｵ</t>
  </si>
  <si>
    <t>釜石　　琉衣</t>
  </si>
  <si>
    <t>ｶﾏｲｼ ﾙｲ</t>
  </si>
  <si>
    <t>刈田　　楓花</t>
  </si>
  <si>
    <t>ｶﾘﾀ ﾌｳｶ</t>
  </si>
  <si>
    <t>川村　　那実</t>
  </si>
  <si>
    <t>ｶﾜﾑﾗ ﾅﾐ</t>
  </si>
  <si>
    <t>桐山　　大輝</t>
  </si>
  <si>
    <t>ｷﾘﾔﾏ ﾀﾞｲｷ</t>
  </si>
  <si>
    <t>熊谷　　薫那</t>
  </si>
  <si>
    <t>ｸﾏｶﾞｲ ｶﾅ</t>
  </si>
  <si>
    <t>熊谷　　　凜</t>
  </si>
  <si>
    <t>ｸﾏｶﾞｲ ﾘﾝ</t>
  </si>
  <si>
    <t>郷右近　駿太</t>
  </si>
  <si>
    <t>ｺﾞｳｺﾝ ｼｭﾝﾀ</t>
  </si>
  <si>
    <t>ｻｲﾄｳ ﾕﾐ</t>
  </si>
  <si>
    <t>佐藤　　大樹</t>
  </si>
  <si>
    <t>ｻﾄｳ ﾀｲｷ</t>
  </si>
  <si>
    <t>佐藤　　瑞樹</t>
  </si>
  <si>
    <t>佐藤　　　蓮</t>
  </si>
  <si>
    <t>ｼｶﾅｲ ｱｵｲ</t>
  </si>
  <si>
    <t>柴田　　亜実</t>
  </si>
  <si>
    <t>ｼﾊﾞﾀ ｱﾐ</t>
  </si>
  <si>
    <t>下村　　雪乃</t>
  </si>
  <si>
    <t>ｼﾓﾑﾗ ﾕｷﾉ</t>
  </si>
  <si>
    <t>庄司　あさひ</t>
  </si>
  <si>
    <t>ｼｮｳｼﾞ ｱｻﾋ</t>
  </si>
  <si>
    <t>ｽｶﾞﾜﾗ ｿｳﾀ</t>
  </si>
  <si>
    <t>菅原　　千聖</t>
  </si>
  <si>
    <t>ｽｶﾞﾜﾗ ﾁｻﾄ</t>
  </si>
  <si>
    <t>鈴木　　羅那</t>
  </si>
  <si>
    <t>ｽｽﾞｷ ﾗﾅ</t>
  </si>
  <si>
    <t>ﾀｶﾊｼ ﾁｻﾄ</t>
  </si>
  <si>
    <t>ﾀｶﾞﾜﾗ ｱﾂｼ</t>
  </si>
  <si>
    <t>ﾀﾀﾞﾉ ﾆｲﾅ</t>
  </si>
  <si>
    <t>田村　　由侑</t>
  </si>
  <si>
    <t>ﾀﾑﾗ ﾕｳ</t>
  </si>
  <si>
    <t>千田　　海生</t>
  </si>
  <si>
    <t>ﾁﾀﾞ ｶｲｾｲ</t>
  </si>
  <si>
    <t>照井　　紀之</t>
  </si>
  <si>
    <t>ﾃﾙｲ ﾉﾘﾕｷ</t>
  </si>
  <si>
    <t>中村　　康平</t>
  </si>
  <si>
    <t>ﾅｶﾑﾗ ｺｳﾍｲ</t>
  </si>
  <si>
    <t>沼田　　栞音</t>
  </si>
  <si>
    <t>ﾇﾏﾀ ｼｵﾝ</t>
  </si>
  <si>
    <t>ﾉﾑﾗ ﾐﾐ</t>
  </si>
  <si>
    <t>ﾊｶﾞ ﾕｳﾔ</t>
  </si>
  <si>
    <t>東山　　　匠</t>
  </si>
  <si>
    <t>ﾋｶﾞｼﾔﾏ ﾀｸﾐ</t>
  </si>
  <si>
    <t>ﾋﾗｻｶ ｾｲｼﾞ</t>
  </si>
  <si>
    <t>ﾋﾛﾀ ﾕｶ</t>
  </si>
  <si>
    <t>福田　　萌華</t>
  </si>
  <si>
    <t>ﾌｸﾀﾞ ﾓｴｶ</t>
  </si>
  <si>
    <t>古川　あかり</t>
  </si>
  <si>
    <t>ﾌﾙｶﾜ ｱｶﾘ</t>
  </si>
  <si>
    <t>松井　　僚亮</t>
  </si>
  <si>
    <t>ﾏﾂｲ ﾘｮｳｽｹ</t>
  </si>
  <si>
    <t>村上　　龍平</t>
  </si>
  <si>
    <t>ﾑﾗｶﾐ ﾘｭｳﾍｲ</t>
  </si>
  <si>
    <t>谷地　　明香</t>
  </si>
  <si>
    <t>ﾔﾁ ｱｷｶ</t>
  </si>
  <si>
    <t>ﾔﾅﾊﾞ ﾕｲ</t>
  </si>
  <si>
    <t>横澤　　萌衣</t>
  </si>
  <si>
    <t>ﾖｺｻﾜ ﾓｴ</t>
  </si>
  <si>
    <t>吉田　　拓郎</t>
  </si>
  <si>
    <t>ﾖｼﾀﾞ ﾀｸﾛｳ</t>
  </si>
  <si>
    <t>安藤　　雪花</t>
  </si>
  <si>
    <t>ｱﾝﾄﾞｳ ｷﾖｶ</t>
  </si>
  <si>
    <t>ｵｲｶﾜ ｱｶﾈ</t>
  </si>
  <si>
    <t>金子　　雛子</t>
  </si>
  <si>
    <t>ｶﾈｺ ﾋﾅｺ</t>
  </si>
  <si>
    <t>菊地　　真衣</t>
  </si>
  <si>
    <t>ｷｸﾁ ﾏｲ</t>
  </si>
  <si>
    <t>久保　　七海</t>
  </si>
  <si>
    <t>ｸﾎﾞ ﾅﾅﾐ</t>
  </si>
  <si>
    <t>ｸﾏｶﾞｲ ｻｸﾗ</t>
  </si>
  <si>
    <t>熊林　　瑠華</t>
  </si>
  <si>
    <t>ｸﾏﾊﾞﾔｼ ﾙｶ</t>
  </si>
  <si>
    <t>ｻｶｲ ｺﾑｷﾞ</t>
  </si>
  <si>
    <t>相良　　季央</t>
  </si>
  <si>
    <t>ｻｶﾞﾗ ｷｵ</t>
  </si>
  <si>
    <t>佐々木　彩乃</t>
  </si>
  <si>
    <t>ｻｻｷ ｱﾔﾉ</t>
  </si>
  <si>
    <t>佐藤　　　彩</t>
  </si>
  <si>
    <t>ｻﾄｳ ｱﾔ</t>
  </si>
  <si>
    <t>ﾀｶｷﾞ ﾐﾕ</t>
  </si>
  <si>
    <t>立花　　　唯</t>
  </si>
  <si>
    <t>ﾀﾁﾊﾞﾅ ﾕｲ</t>
  </si>
  <si>
    <t>ﾀﾔ ﾓｴｶ</t>
  </si>
  <si>
    <t>千葉　　　葵</t>
  </si>
  <si>
    <t>ﾁﾊﾞ ｱｵｲ</t>
  </si>
  <si>
    <t>新沼　　弥英</t>
  </si>
  <si>
    <t>ﾆｲﾇﾏ ﾐｴ</t>
  </si>
  <si>
    <t>晴山　　涼香</t>
  </si>
  <si>
    <t>ﾊﾚﾔﾏ ｽｽﾞｶ</t>
  </si>
  <si>
    <t>引木　　沙絵</t>
  </si>
  <si>
    <t>ﾋｷｷﾞ ｻｴ</t>
  </si>
  <si>
    <t>ﾋｸﾞﾁ ﾕｲ</t>
  </si>
  <si>
    <t>古舘　歩乃佳</t>
  </si>
  <si>
    <t>ﾌﾙﾀﾞﾃ ﾎﾉｶ</t>
  </si>
  <si>
    <t>三澤　　愛優</t>
  </si>
  <si>
    <t>ﾐｻﾜ ｱﾕ</t>
  </si>
  <si>
    <t>ｲｼｻﾞﾜ ﾐｸ</t>
  </si>
  <si>
    <t>泉田　　　恭</t>
  </si>
  <si>
    <t>ｲｽﾞﾐﾀﾞ ｷｮｳ</t>
  </si>
  <si>
    <t>及川　　達也</t>
  </si>
  <si>
    <t>ｵｲｶﾜ ﾀﾂﾔ</t>
  </si>
  <si>
    <t>大川　　涼馬</t>
  </si>
  <si>
    <t>ｵｵｶﾜ ﾘｮｳﾏ</t>
  </si>
  <si>
    <t>加藤　　拓馬</t>
  </si>
  <si>
    <t>ｶﾄｳ ﾀｸﾏ</t>
  </si>
  <si>
    <t>ｶﾏﾀ ｲｵﾘ</t>
  </si>
  <si>
    <t>鎌田　　健也</t>
  </si>
  <si>
    <t>ｶﾏﾀ ｹﾝﾔ</t>
  </si>
  <si>
    <t>北舘　　　愛</t>
  </si>
  <si>
    <t>ｷﾀﾀﾞﾃ ｱｲ</t>
  </si>
  <si>
    <t>熊谷　　直政</t>
  </si>
  <si>
    <t>ｸﾏｶﾞｲ ﾅｵﾏｻ</t>
  </si>
  <si>
    <t>ｾｷ ﾕﾂﾞｷ</t>
  </si>
  <si>
    <t>高橋　　侃汰</t>
  </si>
  <si>
    <t>ﾀｶﾊｼ ｶﾝﾀ</t>
  </si>
  <si>
    <t>ﾁﾊﾞ ｱﾘｻ</t>
  </si>
  <si>
    <t>中嶋　　愛理</t>
  </si>
  <si>
    <t>ﾅｶｼﾞﾏ ｱｲﾘ</t>
  </si>
  <si>
    <t>長野　　光希</t>
  </si>
  <si>
    <t>ﾅｶﾞﾉ ｺｳｷ</t>
  </si>
  <si>
    <t>中村　　郁哉</t>
  </si>
  <si>
    <t>ﾅｶﾑﾗ ｲｸﾔ</t>
  </si>
  <si>
    <t>野崎　　瑠生</t>
  </si>
  <si>
    <t>ﾉｻﾞｷ ﾙｲ</t>
  </si>
  <si>
    <t>松原　　恭太</t>
  </si>
  <si>
    <t>ﾏﾂﾊﾞﾗ ｷｮｳﾀ</t>
  </si>
  <si>
    <t>村上　　聖彦</t>
  </si>
  <si>
    <t>ﾑﾗｶﾐ ﾏｻﾋｺ</t>
  </si>
  <si>
    <t>村杉　　勇太</t>
  </si>
  <si>
    <t>ﾑﾗｽｷﾞ ﾕｳﾀ</t>
  </si>
  <si>
    <t>簗部　　洸輝</t>
  </si>
  <si>
    <t>ﾔﾅﾍﾞ ｺｳｷ</t>
  </si>
  <si>
    <t>山本　　優希</t>
  </si>
  <si>
    <t>吉田　　優斗</t>
  </si>
  <si>
    <t>ﾖｼﾀﾞ ﾕｳﾄ</t>
  </si>
  <si>
    <t>小原　　瑠雅</t>
  </si>
  <si>
    <t>ｵﾊﾞﾗ ﾘｭｳｶﾞ</t>
  </si>
  <si>
    <t>昆野　　海翔</t>
  </si>
  <si>
    <t>ｺﾝﾉ ｶｲﾄ</t>
  </si>
  <si>
    <t>坂下　　拓己</t>
  </si>
  <si>
    <t>ｻｶｼﾀ ﾀｸﾐ</t>
  </si>
  <si>
    <t>佐々木　優花</t>
  </si>
  <si>
    <t>ｻｻｷ ﾕｳｶ</t>
  </si>
  <si>
    <t>佐々木　来知</t>
  </si>
  <si>
    <t>ｻｻｷ ﾗｲﾁ</t>
  </si>
  <si>
    <t>佐々木　来夢</t>
  </si>
  <si>
    <t>ｻｻｷ ﾗｲﾑ</t>
  </si>
  <si>
    <t>菅原　　夢叶</t>
  </si>
  <si>
    <t>ｽｶﾞﾜﾗ ﾕﾒｶ</t>
  </si>
  <si>
    <t>髙橋　　　潤</t>
  </si>
  <si>
    <t>ﾀｶﾊｼ ｼﾞｭﾝ</t>
  </si>
  <si>
    <t>船橋　　健介</t>
  </si>
  <si>
    <t>ﾌﾅﾊﾞｼ ｹﾝｽｹ</t>
  </si>
  <si>
    <t>松森　　玲奈</t>
  </si>
  <si>
    <t>ﾏﾂﾓﾘ ﾚﾅ</t>
  </si>
  <si>
    <t>稲葉　　侑南</t>
  </si>
  <si>
    <t>ｲﾅﾊﾞ ﾕｳﾅ</t>
  </si>
  <si>
    <t>岩渕　　理子</t>
  </si>
  <si>
    <t>ｲﾜﾌﾞﾁ ﾘｺ</t>
  </si>
  <si>
    <t>長内　麻以花</t>
  </si>
  <si>
    <t>ｵｻﾅｲ ﾏｲｶ</t>
  </si>
  <si>
    <t>小原　　真希</t>
  </si>
  <si>
    <t>ｵﾊﾞﾗ ﾏｷ</t>
  </si>
  <si>
    <t>歌岡　　大祐</t>
  </si>
  <si>
    <t>ｶｵｶ ﾀﾞｲｽｹ</t>
  </si>
  <si>
    <t>加賀美　美羽</t>
  </si>
  <si>
    <t>ｶｶﾞﾐ ﾐｳ</t>
  </si>
  <si>
    <t>菊池　　琉都</t>
  </si>
  <si>
    <t>坂下　　龍樹</t>
  </si>
  <si>
    <t>ｻｶｼﾀ ﾘｭｳｷ</t>
  </si>
  <si>
    <t>菅原　　　円</t>
  </si>
  <si>
    <t>ｽｶﾞﾜﾗ ﾏﾄﾞｶ</t>
  </si>
  <si>
    <t>鈴木　　康真</t>
  </si>
  <si>
    <t>ｽｽﾞｷ ｺｳｼﾝ</t>
  </si>
  <si>
    <t>関向　　桜生</t>
  </si>
  <si>
    <t>ｾｷﾑｶｲ ﾊﾙﾅ</t>
  </si>
  <si>
    <t>高橋　真菜美</t>
  </si>
  <si>
    <t>高橋　　莉菜</t>
  </si>
  <si>
    <t>長澤　　由祈</t>
  </si>
  <si>
    <t>ﾅｶﾞｻﾜ ﾖｼｷ</t>
  </si>
  <si>
    <t>畠山　　尚輝</t>
  </si>
  <si>
    <t>ﾊﾀｹﾔﾏ ﾅｵｷ</t>
  </si>
  <si>
    <t>吉川　　隆聖</t>
  </si>
  <si>
    <t>ﾖｼｶﾜ ﾘｭｳｾｲ</t>
  </si>
  <si>
    <t>吉田　　雄大</t>
  </si>
  <si>
    <t>ﾖｼﾀﾞ ﾕｳﾀﾞｲ</t>
  </si>
  <si>
    <t>浅沼　　叶羽</t>
  </si>
  <si>
    <t>ｱｻﾇﾏ ｶﾉﾊ</t>
  </si>
  <si>
    <t>阿部　　龍生</t>
  </si>
  <si>
    <t>石崎　　浩大</t>
  </si>
  <si>
    <t>ｲｼｻﾞｷ ｺｳﾀﾞｲ</t>
  </si>
  <si>
    <t>一ノ倉　諒太</t>
  </si>
  <si>
    <t>ｲﾁﾉｸﾗ ﾘｮｳﾀ</t>
  </si>
  <si>
    <t>伊藤　　千洸</t>
  </si>
  <si>
    <t>ｲﾄｳ ﾁﾋﾛ</t>
  </si>
  <si>
    <t>遠藤　　杏香</t>
  </si>
  <si>
    <t>ｴﾝﾄﾞｳ ｷｮｳｶ</t>
  </si>
  <si>
    <t>大谷　陽奈汰</t>
  </si>
  <si>
    <t>ｵｵﾀﾆ ﾋﾅﾀ</t>
  </si>
  <si>
    <t>大坪　　航生</t>
  </si>
  <si>
    <t>ｵｵﾂﾎﾞ ｺｳｷ</t>
  </si>
  <si>
    <t>小川　　龍輝</t>
  </si>
  <si>
    <t>ｵｶﾞﾜ ﾘｭｳｷ</t>
  </si>
  <si>
    <t>小原　　祥馬</t>
  </si>
  <si>
    <t>ｵﾊﾞﾗ ｼｮｳﾏ</t>
  </si>
  <si>
    <t>小原　　寛燿</t>
  </si>
  <si>
    <t>ｵﾊﾞﾗ ﾄﾓｱｷ</t>
  </si>
  <si>
    <t>小山　　弥由</t>
  </si>
  <si>
    <t>ｵﾔﾏ ﾐﾕ</t>
  </si>
  <si>
    <t>加藤　　尚也</t>
  </si>
  <si>
    <t>ｶﾄｳ ﾅｵﾔ</t>
  </si>
  <si>
    <t>刈谷　　春樹</t>
  </si>
  <si>
    <t>ｶﾘﾔ ﾊﾙｷ</t>
  </si>
  <si>
    <t>川村　　優太</t>
  </si>
  <si>
    <t>ｶﾜﾑﾗ ﾕｳﾀ</t>
  </si>
  <si>
    <t>菊田　　　亮</t>
  </si>
  <si>
    <t>ｷｸﾀ ﾘｮｳ</t>
  </si>
  <si>
    <t>菊地　　元紀</t>
  </si>
  <si>
    <t>ｷｸﾁ ﾓﾄｷ</t>
  </si>
  <si>
    <t>菊池　　麗来</t>
  </si>
  <si>
    <t>ｷｸﾁ ﾘｸ</t>
  </si>
  <si>
    <t>久慈　　真凜</t>
  </si>
  <si>
    <t>ｸｼﾞ ﾏﾘﾝ</t>
  </si>
  <si>
    <t>工藤　　匡弘</t>
  </si>
  <si>
    <t>ｸﾄﾞｳ ﾏｻﾋﾛ</t>
  </si>
  <si>
    <t>國吉　　尭胤</t>
  </si>
  <si>
    <t>ｸﾆﾖｼ ｱｷﾂｸﾞ</t>
  </si>
  <si>
    <t>熊谷　　　禄</t>
  </si>
  <si>
    <t>ｸﾏｶﾞｲ ﾖｼｷ</t>
  </si>
  <si>
    <t>郡司　　敦生</t>
  </si>
  <si>
    <t>ｸﾞﾝｼﾞ ｱﾂｷ</t>
  </si>
  <si>
    <t>郡司　　結菜</t>
  </si>
  <si>
    <t>ｸﾞﾝｼﾞ ﾕｲﾅ</t>
  </si>
  <si>
    <t>耕野　　天晴</t>
  </si>
  <si>
    <t>ｺｳﾉ ﾃﾝｾｲ</t>
  </si>
  <si>
    <t>紺野　　裕眞</t>
  </si>
  <si>
    <t>ｺﾝﾉ ﾕｳﾏ</t>
  </si>
  <si>
    <t>齋藤　　圭太</t>
  </si>
  <si>
    <t>ｻｲﾄｳ ｹｲﾀ</t>
  </si>
  <si>
    <t>坂井　　優香</t>
  </si>
  <si>
    <t>ｻｶｲ ﾕｳｶ</t>
  </si>
  <si>
    <t>櫻田　　　俊</t>
  </si>
  <si>
    <t>ｻｸﾗﾀﾞ ｼｭﾝ</t>
  </si>
  <si>
    <t>佐々木　千菜</t>
  </si>
  <si>
    <t>ｻｻｷ ｾﾅ</t>
  </si>
  <si>
    <t>佐々木　政宗</t>
  </si>
  <si>
    <t>ｻｻｷ ﾏｻﾑﾈ</t>
  </si>
  <si>
    <t>佐々木　幹斗</t>
  </si>
  <si>
    <t>ｻｻｷ ﾐｷﾄ</t>
  </si>
  <si>
    <t>佐藤　　文哉</t>
  </si>
  <si>
    <t>佐藤　　真優</t>
  </si>
  <si>
    <t>ｻﾄｳ ﾏﾕ</t>
  </si>
  <si>
    <t>柴田　　　聖</t>
  </si>
  <si>
    <t>ｼﾊﾞﾀ ﾋｼﾞﾘ</t>
  </si>
  <si>
    <t>下村　　侑輝</t>
  </si>
  <si>
    <t>ｼﾓﾑﾗ ﾕｳｷ</t>
  </si>
  <si>
    <t>新坂　　尚史</t>
  </si>
  <si>
    <t>ｼﾝｻｶ ﾅｵﾌﾐ</t>
  </si>
  <si>
    <t>高橋　　弦士</t>
  </si>
  <si>
    <t>ﾀｶﾊｼ ｹﾞﾝｼﾞ</t>
  </si>
  <si>
    <t>瀧澤　　佳佑</t>
  </si>
  <si>
    <t>ﾀｷｻﾞﾜ ｹｲｽｹ</t>
  </si>
  <si>
    <t>滝澤　　航大</t>
  </si>
  <si>
    <t>ﾀｷｻﾜ ｺｳﾀﾞｲ</t>
  </si>
  <si>
    <t>滝澤　美竜夢</t>
  </si>
  <si>
    <t>ﾀｷｻﾞﾜ ﾐﾛﾑ</t>
  </si>
  <si>
    <t>田原　　　悠</t>
  </si>
  <si>
    <t>ﾀﾊﾗ ﾕｳ</t>
  </si>
  <si>
    <t>筑後　　　涼</t>
  </si>
  <si>
    <t>ﾁｸｺﾞ ﾘｮｳ</t>
  </si>
  <si>
    <t>千田　　優真</t>
  </si>
  <si>
    <t>ﾁﾀﾞ ﾕｳﾏ</t>
  </si>
  <si>
    <t>豊間根　将太</t>
  </si>
  <si>
    <t>ﾄﾖﾏﾈ ｼｮｳﾀ</t>
  </si>
  <si>
    <t>長岡　　優佳</t>
  </si>
  <si>
    <t>ﾅｶﾞｵｶ ﾕｳｶ</t>
  </si>
  <si>
    <t>中村　　怜士</t>
  </si>
  <si>
    <t>ﾅｶﾑﾗ ﾚｲｼﾞ</t>
  </si>
  <si>
    <t>鳴海　　優空</t>
  </si>
  <si>
    <t>ﾅﾙﾐ ﾕﾗ</t>
  </si>
  <si>
    <t>西在家　　亮</t>
  </si>
  <si>
    <t>ﾆｼｻﾞｲｹ ﾘｮｳ</t>
  </si>
  <si>
    <t>西舘　　陽真</t>
  </si>
  <si>
    <t>ﾆｼﾀﾞﾃ ﾊﾙﾏ</t>
  </si>
  <si>
    <t>野田　　大聖</t>
  </si>
  <si>
    <t>ﾉﾀﾞ ﾀｲｾｲ</t>
  </si>
  <si>
    <t>福浦　　凌太</t>
  </si>
  <si>
    <t>ﾌｸｳﾗ ﾘｮｳﾀ</t>
  </si>
  <si>
    <t>福島　　日和</t>
  </si>
  <si>
    <t>ﾌｸｼﾏ ﾋﾖﾘ</t>
  </si>
  <si>
    <t>藤井　　大祐</t>
  </si>
  <si>
    <t>ﾌｼﾞｲ ﾀﾞｲｽｹ</t>
  </si>
  <si>
    <t>藤原　　咲希</t>
  </si>
  <si>
    <t>ﾌｼﾞﾜﾗ ｻｷ</t>
  </si>
  <si>
    <t>宮崎　　剛瑠</t>
  </si>
  <si>
    <t>ﾐﾔｻﾞｷ ﾀｹﾙ</t>
  </si>
  <si>
    <t>宮本　　美弘</t>
  </si>
  <si>
    <t>ﾐﾔﾓﾄ ﾐﾋﾛ</t>
  </si>
  <si>
    <t>宮森　　祐太</t>
  </si>
  <si>
    <t>ﾐﾔﾓﾘ ﾕｳﾀ</t>
  </si>
  <si>
    <t>村里　　春樹</t>
  </si>
  <si>
    <t>ﾑﾗｻﾄ ﾊﾙｷ</t>
  </si>
  <si>
    <t>森　　　翔星</t>
  </si>
  <si>
    <t>ﾓﾘ ｼｮｳｾｲ</t>
  </si>
  <si>
    <t>門田　　徹矢</t>
  </si>
  <si>
    <t>ﾓﾝﾃﾞﾝ ﾃﾂﾔ</t>
  </si>
  <si>
    <t>八重樫　宙夢</t>
  </si>
  <si>
    <t>ﾔｴｶﾞｼ ﾋﾛﾑ</t>
  </si>
  <si>
    <t>矢作　　寛人</t>
  </si>
  <si>
    <t>ﾔﾊｷﾞ ﾋﾛﾄ</t>
  </si>
  <si>
    <t>吉方　　颯哉</t>
  </si>
  <si>
    <t>ﾖｼｶﾀ ｿｳﾔ</t>
  </si>
  <si>
    <t>阿部　　真光</t>
  </si>
  <si>
    <t>ｱﾍﾞ ﾏｻﾐﾂ</t>
  </si>
  <si>
    <t>佐々木　彩大</t>
  </si>
  <si>
    <t>ｻｻｷ ｱﾔﾀ</t>
  </si>
  <si>
    <t>西川　　朋哉</t>
  </si>
  <si>
    <t>ﾆｼｶﾜ ﾄﾓﾔ</t>
  </si>
  <si>
    <t>武藤　　　陸</t>
  </si>
  <si>
    <t>ﾌﾞﾄｳ ﾘｸ</t>
  </si>
  <si>
    <t>和賀　　友香</t>
  </si>
  <si>
    <t>ﾜｶﾞ ﾕｳｶ</t>
  </si>
  <si>
    <t>阿部　　楓菜</t>
  </si>
  <si>
    <t>ｱﾍﾞ ﾌｳﾅ</t>
  </si>
  <si>
    <t>及川　　結菜</t>
  </si>
  <si>
    <t>ｵｲｶﾜ ﾕｲﾅ</t>
  </si>
  <si>
    <t>小野寺　結愛</t>
  </si>
  <si>
    <t>ｵﾉﾃﾞﾗ ﾕｱ</t>
  </si>
  <si>
    <t>小野寺　莉玖</t>
  </si>
  <si>
    <t>鎌田　　春杜</t>
  </si>
  <si>
    <t>ｶﾏﾀﾞ ﾊﾙﾄ</t>
  </si>
  <si>
    <t>木村　　　渓</t>
  </si>
  <si>
    <t>ｷﾑﾗ ｹｲ</t>
  </si>
  <si>
    <t>工藤　　颯真</t>
  </si>
  <si>
    <t>ｸﾄﾞｳ ｿｳﾏ</t>
  </si>
  <si>
    <t>黒澤　　雄樹</t>
  </si>
  <si>
    <t>ｸﾛｻﾜ ｶｽﾞｷ</t>
  </si>
  <si>
    <t>佐藤　　颯人</t>
  </si>
  <si>
    <t>佐藤　　紅葉</t>
  </si>
  <si>
    <t>ｻﾄｳ ﾓﾐｼﾞ</t>
  </si>
  <si>
    <t>沢田　　嘉乃</t>
  </si>
  <si>
    <t>ｻﾜﾀﾞ ｶﾉ</t>
  </si>
  <si>
    <t>菅原　ひかり</t>
  </si>
  <si>
    <t>ｽｶﾞﾜﾗ ﾋｶﾘ</t>
  </si>
  <si>
    <t>鈴木　　功成</t>
  </si>
  <si>
    <t>ｽｽﾞｷ ｺｳｾｲ</t>
  </si>
  <si>
    <t>須藤　　綺竜</t>
  </si>
  <si>
    <t>ｽﾄﾞｳ ｷﾘｭｳ</t>
  </si>
  <si>
    <t>三浦　　志乃</t>
  </si>
  <si>
    <t>ﾐｳﾗ ｼﾉ</t>
  </si>
  <si>
    <t>江戸　　　紬</t>
  </si>
  <si>
    <t>ｴﾄﾞ ﾂﾑｷﾞ</t>
  </si>
  <si>
    <t>尾崎　　　睦</t>
  </si>
  <si>
    <t>ｵｻﾞｷ ﾑﾂﾐ</t>
  </si>
  <si>
    <t>釜石　　唯杏</t>
  </si>
  <si>
    <t>ｶﾏｲｼ ﾕｱ</t>
  </si>
  <si>
    <t>川上　　大智</t>
  </si>
  <si>
    <t>ｶﾜｶﾐ ﾀﾞｲﾁ</t>
  </si>
  <si>
    <t>久保　　飛雅</t>
  </si>
  <si>
    <t>ｸﾎﾞ ﾋｭｳｶﾞ</t>
  </si>
  <si>
    <t>小山　　甲斐</t>
  </si>
  <si>
    <t>ｺﾔﾏ ｶｲ</t>
  </si>
  <si>
    <t>近藤　吹実弥</t>
  </si>
  <si>
    <t>ｺﾝﾄﾞｳ ﾌﾐﾔ</t>
  </si>
  <si>
    <t>坂本　　龍二</t>
  </si>
  <si>
    <t>ｻｶﾓﾄ ﾘｭｳｼﾞ</t>
  </si>
  <si>
    <t>佐藤　　響生</t>
  </si>
  <si>
    <t>澤村　　大平</t>
  </si>
  <si>
    <t>ｻﾜﾑﾗ ﾀｲﾍｲ</t>
  </si>
  <si>
    <t>関口　　凪沙</t>
  </si>
  <si>
    <t>ｾｷｸﾞﾁ ﾅｷﾞｻ</t>
  </si>
  <si>
    <t>関向　　彩夏</t>
  </si>
  <si>
    <t>ｾｷﾑｶｲ ｱﾔｶ</t>
  </si>
  <si>
    <t>高橋　　　滉</t>
  </si>
  <si>
    <t>ﾀｶﾊｼ ｺｳ</t>
  </si>
  <si>
    <t>髙間木　紗羅</t>
  </si>
  <si>
    <t>ﾀｶﾏｷﾞ ｻﾗ</t>
  </si>
  <si>
    <t>武田　　健介</t>
  </si>
  <si>
    <t>ﾀｹﾀﾞ ｹﾝｽｹ</t>
  </si>
  <si>
    <t>照井　　智朗</t>
  </si>
  <si>
    <t>ﾃﾙｲ ﾄﾓﾛｳ</t>
  </si>
  <si>
    <t>中村　　友香</t>
  </si>
  <si>
    <t>西舘　　健斗</t>
  </si>
  <si>
    <t>ﾆｼﾀﾞﾃ ｹﾝﾄ</t>
  </si>
  <si>
    <t>山下　　未莉</t>
  </si>
  <si>
    <t>ﾔﾏｼﾀ ｲﾏﾘ</t>
  </si>
  <si>
    <t>若子内　　凜</t>
  </si>
  <si>
    <t>ﾜｶｺﾅｲ ﾘﾝ</t>
  </si>
  <si>
    <t>阿部　光太郎</t>
  </si>
  <si>
    <t>ｱﾍﾞ ｺｳﾀﾛｳ</t>
  </si>
  <si>
    <t>加藤　　柚香</t>
  </si>
  <si>
    <t>ｶﾄｳ ﾕｽﾞｶ</t>
  </si>
  <si>
    <t>狩野　　泉優</t>
  </si>
  <si>
    <t>ｶﾘﾉ ﾐｳ</t>
  </si>
  <si>
    <t>川上　　　大</t>
  </si>
  <si>
    <t>ｶﾜｶﾐ ﾀﾞｲ</t>
  </si>
  <si>
    <t>工藤メーガン</t>
  </si>
  <si>
    <t>ｸﾄﾞｳ ﾒｰｶﾞﾝ</t>
  </si>
  <si>
    <t>佐々木　彩登</t>
  </si>
  <si>
    <t>ｻｻｷ ｱﾔﾄ</t>
  </si>
  <si>
    <t>佐々木　結羅</t>
  </si>
  <si>
    <t>ｻｻｷ ﾕﾗ</t>
  </si>
  <si>
    <t>佐々木　　凜</t>
  </si>
  <si>
    <t>ｻｻｷ ﾘﾝ</t>
  </si>
  <si>
    <t>新谷　吏音華</t>
  </si>
  <si>
    <t>ｼﾝﾔ ﾘﾄﾅ</t>
  </si>
  <si>
    <t>箱石　健一郎</t>
  </si>
  <si>
    <t>ﾊｺｲｼ ｹﾝｲﾁﾛｳ</t>
  </si>
  <si>
    <t>松林　　将輝</t>
  </si>
  <si>
    <t>ﾏﾂﾊﾞﾔｼ ﾏｻｷ</t>
  </si>
  <si>
    <t>三浦　　舞鈴</t>
  </si>
  <si>
    <t>ﾐｳﾗ ﾏﾘﾝ</t>
  </si>
  <si>
    <t>三上　　弘陽</t>
  </si>
  <si>
    <t>ﾐｶﾐ ｺｳﾖｳ</t>
  </si>
  <si>
    <t>三上　　祥穂</t>
  </si>
  <si>
    <t>ﾐｶﾐ ｻﾁﾎ</t>
  </si>
  <si>
    <t>三上　　拓琉</t>
  </si>
  <si>
    <t>ﾐｶﾐ ﾀｸﾙ</t>
  </si>
  <si>
    <t>阿部　　秀也</t>
  </si>
  <si>
    <t>ｱﾍﾞ ｼｭｳﾔ</t>
  </si>
  <si>
    <t>片山　　裕哉</t>
  </si>
  <si>
    <t>ｶﾀﾔﾏ ﾋﾛﾔ</t>
  </si>
  <si>
    <t>舘崎　　柊平</t>
  </si>
  <si>
    <t>ﾀﾃｻﾞｷ ｼｭｳﾍｲ</t>
  </si>
  <si>
    <t>千葉　　竜治</t>
  </si>
  <si>
    <t>ﾁﾊﾞ ﾘｭｳｼﾞ</t>
  </si>
  <si>
    <t>箱石　　航星</t>
  </si>
  <si>
    <t>ﾊｺｲｼ ｺｳｾｲ</t>
  </si>
  <si>
    <t>三浦　蒼一朗</t>
  </si>
  <si>
    <t>ﾐｳﾗ ｿｳｲﾁﾛｳ</t>
  </si>
  <si>
    <t>伊藤　　　颯</t>
  </si>
  <si>
    <t>ｲﾄｳ ﾊﾔﾃ</t>
  </si>
  <si>
    <t>大杉　　竜也</t>
  </si>
  <si>
    <t>ｵｵｽｷﾞ ﾘｭｳﾔ</t>
  </si>
  <si>
    <t>小野寺　創冴</t>
  </si>
  <si>
    <t>ｵﾉﾃﾞﾗ ｿｳｺﾞ</t>
  </si>
  <si>
    <t>小野寺　　玲</t>
  </si>
  <si>
    <t>河内　　勇弥</t>
  </si>
  <si>
    <t>ｶﾜﾁ ﾕｳﾔ</t>
  </si>
  <si>
    <t>後藤　　駿樹</t>
  </si>
  <si>
    <t>ｺﾞﾄｳ ﾄｼｷ</t>
  </si>
  <si>
    <t>駒木　ことみ</t>
  </si>
  <si>
    <t>ｺﾏｷ ｺﾄﾐ</t>
  </si>
  <si>
    <t>金野　　愛未</t>
  </si>
  <si>
    <t>ｺﾝﾉ ｱﾐ</t>
  </si>
  <si>
    <t>佐々木　琉偉</t>
  </si>
  <si>
    <t>千葉　　郁乃</t>
  </si>
  <si>
    <t>ﾁﾊﾞ ｲｸﾉ</t>
  </si>
  <si>
    <t>長尾　　　瞬</t>
  </si>
  <si>
    <t>ﾅｶﾞｵ ｼｭﾝ</t>
  </si>
  <si>
    <t>永山　　虹空</t>
  </si>
  <si>
    <t>ﾅｶﾞﾔﾏ ｺﾀｶ</t>
  </si>
  <si>
    <t>藤田　竜ノ介</t>
  </si>
  <si>
    <t>ﾌｼﾞﾀ ﾘｭｳﾉｽｹ</t>
  </si>
  <si>
    <t>妙川　　　宙</t>
  </si>
  <si>
    <t>ﾐｮｳｶﾜ ｿﾗ</t>
  </si>
  <si>
    <t>横山　　菜月</t>
  </si>
  <si>
    <t>ﾖｺﾔﾏ ﾅﾂｷ</t>
  </si>
  <si>
    <t>吉田　　海渡</t>
  </si>
  <si>
    <t>ﾖｼﾀﾞ ｶｲﾄ</t>
  </si>
  <si>
    <t>黒川　　　凜</t>
  </si>
  <si>
    <t>ｸﾛｶﾜ ﾘﾝ</t>
  </si>
  <si>
    <t>吉田　　　悠</t>
  </si>
  <si>
    <t>ﾖｼﾀﾞ ﾕｳ</t>
  </si>
  <si>
    <t>小見　　来愛</t>
  </si>
  <si>
    <t>ｵﾐ ｸﾚｱ</t>
  </si>
  <si>
    <t>清水　　彩花</t>
  </si>
  <si>
    <t>ｼﾐｽﾞ ｻﾔｶ</t>
  </si>
  <si>
    <t>村田　　優衣</t>
  </si>
  <si>
    <t>ﾑﾗﾀ ﾕｲ</t>
  </si>
  <si>
    <t>熊谷　　悠佳</t>
  </si>
  <si>
    <t>ｸﾏｶﾞｲ ﾊﾙｶ</t>
  </si>
  <si>
    <t>長澤　　瑠宇</t>
  </si>
  <si>
    <t>ﾅｶﾞｻﾜ ﾙｳ</t>
  </si>
  <si>
    <t>早川　あめり</t>
  </si>
  <si>
    <t>ﾊﾔｶﾜ ｱﾒﾘ</t>
  </si>
  <si>
    <t>ﾖｼﾀﾞ ｱｶﾘ</t>
  </si>
  <si>
    <t>吉田　ひなた</t>
  </si>
  <si>
    <t>ﾖｼﾀﾞ ﾋﾅﾀ</t>
  </si>
  <si>
    <t>内田　　志羽</t>
  </si>
  <si>
    <t>ｳﾁﾀﾞ ﾓﾄﾊ</t>
  </si>
  <si>
    <t>工藤　　大寿</t>
  </si>
  <si>
    <t>ｸﾄﾞｳ ﾀﾞｲｼﾞｭ</t>
  </si>
  <si>
    <t>橋場　　康大</t>
  </si>
  <si>
    <t>ﾊｼﾊﾞ ｺｳﾀﾞｲ</t>
  </si>
  <si>
    <t>廣田　　楓斗</t>
  </si>
  <si>
    <t>ﾋﾛﾀ ﾊﾔﾄ</t>
  </si>
  <si>
    <t>佐々木　志裕</t>
  </si>
  <si>
    <t>ｻｻｷ ｼﾕｳ</t>
  </si>
  <si>
    <t>前山　　海音</t>
  </si>
  <si>
    <t>ﾏｴﾔﾏ ｶｲﾄ</t>
  </si>
  <si>
    <t>岩崎　　優花</t>
  </si>
  <si>
    <t>ｲﾜｻｷ ﾕｳｶ</t>
  </si>
  <si>
    <t>遠藤　　琴美</t>
  </si>
  <si>
    <t>ｴﾝﾄﾞｳ ｺﾄﾐ</t>
  </si>
  <si>
    <t>遠藤　　梨華</t>
  </si>
  <si>
    <t>ｴﾝﾄﾞｳ ﾘﾝｶ</t>
  </si>
  <si>
    <t>遠藤　　月朱</t>
  </si>
  <si>
    <t>ｴﾝﾄﾞｳ ﾙｶ</t>
  </si>
  <si>
    <t>大巻　　茉鈴</t>
  </si>
  <si>
    <t>ｵｵﾏｷ ﾏﾘﾝ</t>
  </si>
  <si>
    <t>櫻場　　　慎</t>
  </si>
  <si>
    <t>ｻｸﾗﾊﾞ ｼﾝ</t>
  </si>
  <si>
    <t>田中　　歩南</t>
  </si>
  <si>
    <t>ﾀﾅｶ ｱﾕﾅ</t>
  </si>
  <si>
    <t>田村　　優華</t>
  </si>
  <si>
    <t>ﾀﾑﾗ ﾕｳｶ</t>
  </si>
  <si>
    <t>千葉　　翔音</t>
  </si>
  <si>
    <t>ﾁﾊﾞ ｼｵﾝ</t>
  </si>
  <si>
    <t>千葉　　柊海</t>
  </si>
  <si>
    <t>ﾁﾊﾞ ｼｭｳ</t>
  </si>
  <si>
    <t>千葉　　遥音</t>
  </si>
  <si>
    <t>ﾁﾊﾞ ﾊﾙﾄ</t>
  </si>
  <si>
    <t>土井　　涼介</t>
  </si>
  <si>
    <t>ﾄﾞｲ ﾘｮｳｽｹ</t>
  </si>
  <si>
    <t>名久井　海羅</t>
  </si>
  <si>
    <t>ﾅｸｲ ｶｲﾗ</t>
  </si>
  <si>
    <t>名久井　来海</t>
  </si>
  <si>
    <t>ﾅｸｲ ｸﾙﾐ</t>
  </si>
  <si>
    <t>雛鶴　　彩希</t>
  </si>
  <si>
    <t>ﾋﾅﾂﾞﾙ ﾐｻｷ</t>
  </si>
  <si>
    <t>三浦　　慶太</t>
  </si>
  <si>
    <t>ﾐｳﾗ ｹｲﾀ</t>
  </si>
  <si>
    <t>三浦　　　唯</t>
  </si>
  <si>
    <t>ﾐｳﾗ ﾕｲ</t>
  </si>
  <si>
    <t>八尾　　明依</t>
  </si>
  <si>
    <t>ﾔｵ ﾒｲ</t>
  </si>
  <si>
    <t>岩崎　　瑞香</t>
  </si>
  <si>
    <t>ｲﾜｻｷ ﾐｽﾞｶ</t>
  </si>
  <si>
    <t>岩﨑　　友菜</t>
  </si>
  <si>
    <t>ｲﾜｻｷ ﾕｳﾅ</t>
  </si>
  <si>
    <t>岩崎　　里香</t>
  </si>
  <si>
    <t>ｲﾜｻｷ ﾘｶ</t>
  </si>
  <si>
    <t>工藤　愛佑菜</t>
  </si>
  <si>
    <t>ｸﾄﾞｳ ｱﾕﾅ</t>
  </si>
  <si>
    <t>久保　　響樹</t>
  </si>
  <si>
    <t>ｸﾎﾞ ﾋﾋﾞｷ</t>
  </si>
  <si>
    <t>齋藤　　　新</t>
  </si>
  <si>
    <t>ｻｲﾄｳ ｱﾗﾀ</t>
  </si>
  <si>
    <t>佐藤　　隆聖</t>
  </si>
  <si>
    <t>ｻﾄｳ ﾘｭｳｾｲ</t>
  </si>
  <si>
    <t>柴田　　あお</t>
  </si>
  <si>
    <t>ｼﾊﾞﾀ ｱｵ</t>
  </si>
  <si>
    <t>情野　　花音</t>
  </si>
  <si>
    <t>ｾｲﾉ ｶﾉﾝ</t>
  </si>
  <si>
    <t>髙橋　　　新</t>
  </si>
  <si>
    <t>ﾀｶﾊｼ ｱﾗﾀ</t>
  </si>
  <si>
    <t>滝本　　一汰</t>
  </si>
  <si>
    <t>ﾀｷﾓﾄ ｲｯﾀ</t>
  </si>
  <si>
    <t>田中　　　翼</t>
  </si>
  <si>
    <t>ﾀﾅｶ ﾂﾊﾞｻ</t>
  </si>
  <si>
    <t>田中　　風楠</t>
  </si>
  <si>
    <t>ﾀﾅｶ ﾌｳﾅ</t>
  </si>
  <si>
    <t>田村　　大地</t>
  </si>
  <si>
    <t>ﾀﾑﾗ ﾀﾞｲﾁ</t>
  </si>
  <si>
    <t>田村　　麗奈</t>
  </si>
  <si>
    <t>ﾀﾑﾗ ﾚｲﾅ</t>
  </si>
  <si>
    <t>藤本　　悠真</t>
  </si>
  <si>
    <t>ﾌｼﾞﾓﾄ ﾕｳﾏ</t>
  </si>
  <si>
    <t>四日市　　萌</t>
  </si>
  <si>
    <t>ﾖｯｶｲﾁ ﾓｴ</t>
  </si>
  <si>
    <t>今松　　　優</t>
  </si>
  <si>
    <t>ｲﾏﾏﾂ ﾕｳ</t>
  </si>
  <si>
    <t>岩﨑　　　開</t>
  </si>
  <si>
    <t>ｲﾜｻｷ ｶｲ</t>
  </si>
  <si>
    <t>岩﨑　　紗弥</t>
  </si>
  <si>
    <t>ｲﾜｻｷ ｻﾔ</t>
  </si>
  <si>
    <t>岩舘　　優希</t>
  </si>
  <si>
    <t>ｲﾜﾀﾞﾃ ﾕｳｷ</t>
  </si>
  <si>
    <t>遠藤　　温至</t>
  </si>
  <si>
    <t>ｴﾝﾄﾞｳ ｱﾂｼ</t>
  </si>
  <si>
    <t>小川　　彩夏</t>
  </si>
  <si>
    <t>ｵｶﾞﾜ ｱﾔｶ</t>
  </si>
  <si>
    <t>昆野　　捷冴</t>
  </si>
  <si>
    <t>ｺﾝﾉ ｼｮｳｺﾞ</t>
  </si>
  <si>
    <t>澤口　　剣太</t>
  </si>
  <si>
    <t>ｻﾜｸﾞﾁ ｹﾝﾀ</t>
  </si>
  <si>
    <t>澤口　　莉奈</t>
  </si>
  <si>
    <t>ｻﾜｸﾞﾁ ﾘﾅ</t>
  </si>
  <si>
    <t>下川原　葵柊</t>
  </si>
  <si>
    <t>ｼﾓｶﾜﾗ ｸﾙｽ</t>
  </si>
  <si>
    <t>中澤　　早苗</t>
  </si>
  <si>
    <t>ﾅｶｻﾜ ｻﾅｴ</t>
  </si>
  <si>
    <t>三上　　舞子</t>
  </si>
  <si>
    <t>ﾐｶﾐ ﾏｲｺ</t>
  </si>
  <si>
    <t>水賀美　喜一</t>
  </si>
  <si>
    <t>ﾐｽﾞｶﾞﾐ ｷｲﾁ</t>
  </si>
  <si>
    <t>山﨑　　文音</t>
  </si>
  <si>
    <t>ﾔﾏｻﾞｷ ﾌﾉﾝ</t>
  </si>
  <si>
    <t>渡　　　尚大</t>
  </si>
  <si>
    <t>ﾜﾀﾘ ｼｮｳﾀ</t>
  </si>
  <si>
    <t>阿部　　一心</t>
  </si>
  <si>
    <t>ｱﾍﾞ ｲｯｼﾝ</t>
  </si>
  <si>
    <t>阿部　健太朗</t>
  </si>
  <si>
    <t>ｱﾍﾞ ｹﾝﾀﾛｳ</t>
  </si>
  <si>
    <t>小倉　　　紫</t>
  </si>
  <si>
    <t>ｵｸﾞﾗ ﾕｶﾘ</t>
  </si>
  <si>
    <t>小野寺　　瑛</t>
  </si>
  <si>
    <t>ｵﾉﾃﾞﾗ ｱｷﾗ</t>
  </si>
  <si>
    <t>小野寺　和斗</t>
  </si>
  <si>
    <t>ｵﾉﾃﾞﾗ ｶｽﾞﾄ</t>
  </si>
  <si>
    <t>川底　　拓洋</t>
  </si>
  <si>
    <t>ｶﾜｿﾞｺ ﾀｸﾐ</t>
  </si>
  <si>
    <t>菅野　　太陽</t>
  </si>
  <si>
    <t>ｶﾝﾉ ﾀｲﾖｳ</t>
  </si>
  <si>
    <t>菅野　　　虹</t>
  </si>
  <si>
    <t>ｶﾝﾉ ﾅﾅ</t>
  </si>
  <si>
    <t>工藤　　魁人</t>
  </si>
  <si>
    <t>ｸﾄﾞｳ ｶｲﾄ</t>
  </si>
  <si>
    <t>熊谷　　耕也</t>
  </si>
  <si>
    <t>ｸﾏｶﾞｲ ｺｳﾔ</t>
  </si>
  <si>
    <t>後藤　　大亮</t>
  </si>
  <si>
    <t>ｺﾞﾄｳ ﾀﾞｲｽｹ</t>
  </si>
  <si>
    <t>佐々木　響也</t>
  </si>
  <si>
    <t>ｻｻｷ ｷｮｳﾔ</t>
  </si>
  <si>
    <t>佐々木　太雅</t>
  </si>
  <si>
    <t>ｻｻｷ ﾀｲｶﾞ</t>
  </si>
  <si>
    <t>佐藤　　杏音</t>
  </si>
  <si>
    <t>ｻﾄｳ ｱﾉﾝ</t>
  </si>
  <si>
    <t>佐藤　　　新</t>
  </si>
  <si>
    <t>ｻﾄｳ ｱﾗﾀ</t>
  </si>
  <si>
    <t>佐藤　　慶立</t>
  </si>
  <si>
    <t>ｻﾄｳ ｹｲﾘｭｳ</t>
  </si>
  <si>
    <t>佐藤　　桃華</t>
  </si>
  <si>
    <t>須藤　　春涼</t>
  </si>
  <si>
    <t>ｽﾄｳ ｼｭﾝｽｹ</t>
  </si>
  <si>
    <t>瀬川　ヒカル</t>
  </si>
  <si>
    <t>ｾｶﾞﾜ ﾋｶﾙ</t>
  </si>
  <si>
    <t>瀬川　　裕暉</t>
  </si>
  <si>
    <t>ｾｶﾞﾜ ﾕｳｷ</t>
  </si>
  <si>
    <t>田頭　愛未花</t>
  </si>
  <si>
    <t>ﾀｶﾞｼﾗ ｱﾐｶ</t>
  </si>
  <si>
    <t>高橋　かのん</t>
  </si>
  <si>
    <t>ﾀｶﾊｼ ｶﾉﾝ</t>
  </si>
  <si>
    <t>高橋　　史弥</t>
  </si>
  <si>
    <t>ﾀｶﾊｼ ﾌﾐﾔ</t>
  </si>
  <si>
    <t>谷口　　鉱季</t>
  </si>
  <si>
    <t>ﾀﾆｸﾞﾁ ｺｳｷ</t>
  </si>
  <si>
    <t>千葉　　萌佳</t>
  </si>
  <si>
    <t>ﾁﾊﾞ ﾎﾉｶ</t>
  </si>
  <si>
    <t>富澤　　百花</t>
  </si>
  <si>
    <t>ﾄﾐｻﾜ ﾓﾓｶ</t>
  </si>
  <si>
    <t>野口　　　快</t>
  </si>
  <si>
    <t>ﾉｸﾞﾁ ｶｲﾘ</t>
  </si>
  <si>
    <t>藤澤　　夢未</t>
  </si>
  <si>
    <t>ﾌｼﾞｻﾜ ﾕﾒﾐ</t>
  </si>
  <si>
    <t>藤原　　明香</t>
  </si>
  <si>
    <t>ﾌｼﾞﾜﾗ ﾊﾙｶ</t>
  </si>
  <si>
    <t>本郷　　心優</t>
  </si>
  <si>
    <t>ﾎﾝｺﾞｳ ｼｭｳ</t>
  </si>
  <si>
    <t>美濃川　　藍</t>
  </si>
  <si>
    <t>ﾐﾉｶﾜ ｱｲ</t>
  </si>
  <si>
    <t>村上　　巧馬</t>
  </si>
  <si>
    <t>ﾑﾗｶﾐ ﾀｸﾏ</t>
  </si>
  <si>
    <t>村松　　里乃</t>
  </si>
  <si>
    <t>ﾑﾗﾏﾂ ﾘﾉ</t>
  </si>
  <si>
    <t>吉田　　朋生</t>
  </si>
  <si>
    <t>ﾖｼﾀﾞ ﾄﾓｷ</t>
  </si>
  <si>
    <t>若槻　　　猛</t>
  </si>
  <si>
    <t>ﾜｶﾂｷ ﾀｹｼ</t>
  </si>
  <si>
    <t>愛澤　　皇聖</t>
  </si>
  <si>
    <t>ｱｲｻﾜ ｺｳｷ</t>
  </si>
  <si>
    <t>小林　　勇翔</t>
  </si>
  <si>
    <t>ｺﾊﾞﾔｼ ﾕｳﾄ</t>
  </si>
  <si>
    <t>千葉　　森治</t>
  </si>
  <si>
    <t>ﾁﾊﾞ ｼﾝｼﾞ</t>
  </si>
  <si>
    <t>冨田　　蒼馬</t>
  </si>
  <si>
    <t>ﾄﾐﾀ ｿｳﾏ</t>
  </si>
  <si>
    <t>黄川田　　織</t>
  </si>
  <si>
    <t>ｷｶﾜﾀﾞ ｼｷ</t>
  </si>
  <si>
    <t>黄川田　　廉</t>
  </si>
  <si>
    <t>ｷｶﾜﾀﾞ ﾚﾝ</t>
  </si>
  <si>
    <t>今野　　文遥</t>
  </si>
  <si>
    <t>ｺﾝﾉ ｱﾔｶ</t>
  </si>
  <si>
    <t>青栁　　純奈</t>
  </si>
  <si>
    <t>ｱｵﾔｷﾞ ｼﾞｭﾝﾅ</t>
  </si>
  <si>
    <t>朝倉　　颯大</t>
  </si>
  <si>
    <t>ｱｻｸﾗ ｿｳﾀ</t>
  </si>
  <si>
    <t>朝倉　　　颯</t>
  </si>
  <si>
    <t>ｱｻｸﾗ ﾊﾔﾃ</t>
  </si>
  <si>
    <t>有住　　香音</t>
  </si>
  <si>
    <t>ｱﾘｽﾐ ｶﾉﾝ</t>
  </si>
  <si>
    <t>安藤　　　伯</t>
  </si>
  <si>
    <t>ｱﾝﾄﾞｳ ﾊｸ</t>
  </si>
  <si>
    <t>伊藤　　飛海</t>
  </si>
  <si>
    <t>ｲﾄｳ ﾋｮｳｶﾞ</t>
  </si>
  <si>
    <t>小野寺　夏来</t>
  </si>
  <si>
    <t>ｵﾉﾃﾞﾗ ｶｺ</t>
  </si>
  <si>
    <t>小原　　晴生</t>
  </si>
  <si>
    <t>ｵﾊﾞﾗ ﾊﾙｷ</t>
  </si>
  <si>
    <t>菊地　　綾乃</t>
  </si>
  <si>
    <t>ｷｸﾁ ｱﾔﾉ</t>
  </si>
  <si>
    <t>菊池　ちひろ</t>
  </si>
  <si>
    <t>ｷｸﾁ ﾁﾋﾛ</t>
  </si>
  <si>
    <t>工藤　　永真</t>
  </si>
  <si>
    <t>ｸﾄﾞｳ ｴﾏ</t>
  </si>
  <si>
    <t>小石川　奏音</t>
  </si>
  <si>
    <t>ｺｲｼｶﾜ ｶﾉﾝ</t>
  </si>
  <si>
    <t>小石川　琳音</t>
  </si>
  <si>
    <t>ｺｲｼｶﾜ ﾘｵﾝ</t>
  </si>
  <si>
    <t>小向　　美保</t>
  </si>
  <si>
    <t>ｺﾑｶｲ ﾐﾎ</t>
  </si>
  <si>
    <t>榊　　　朋香</t>
  </si>
  <si>
    <t>ｻｶｷ ﾄﾓｶ</t>
  </si>
  <si>
    <t>佐々木　音羽</t>
  </si>
  <si>
    <t>ｻｻｷ ｵﾄﾜ</t>
  </si>
  <si>
    <t>佐々木　遥叶</t>
  </si>
  <si>
    <t>ｻｻｷ ﾊﾙﾄ</t>
  </si>
  <si>
    <t>佐藤　　康介</t>
  </si>
  <si>
    <t>ｻﾄｳ ｺｳｽｹ</t>
  </si>
  <si>
    <t>菅原　　大輝</t>
  </si>
  <si>
    <t>ｽｶﾞﾜﾗ ﾀﾞｲｷ</t>
  </si>
  <si>
    <t>杉山　　　空</t>
  </si>
  <si>
    <t>ｽｷﾞﾔﾏ ｿﾗ</t>
  </si>
  <si>
    <t>鈴木　　　拓</t>
  </si>
  <si>
    <t>ｽｽﾞｷ ﾀｸ</t>
  </si>
  <si>
    <t>髙杉　　時史</t>
  </si>
  <si>
    <t>ﾀｶｽｷﾞ ﾄｷﾌﾐ</t>
  </si>
  <si>
    <t>髙橋　　愛佳</t>
  </si>
  <si>
    <t>ﾀｶﾊｼ ｱｲｶ</t>
  </si>
  <si>
    <t>髙橋　　　葵</t>
  </si>
  <si>
    <t>ﾀｶﾊｼ ｱｵｲ</t>
  </si>
  <si>
    <t>髙橋　　桜汰</t>
  </si>
  <si>
    <t>ﾀｶﾊｼ ｵｳﾀ</t>
  </si>
  <si>
    <t>髙橋　ひかり</t>
  </si>
  <si>
    <t>ﾀｶﾊｼ ﾋｶﾘ</t>
  </si>
  <si>
    <t>髙橋　　マユ</t>
  </si>
  <si>
    <t>ﾀｶﾊｼ ﾏﾕ</t>
  </si>
  <si>
    <t>髙橋　　優月</t>
  </si>
  <si>
    <t>ﾀｶﾊｼ ﾕﾂﾞｷ</t>
  </si>
  <si>
    <t>千田　　星空</t>
  </si>
  <si>
    <t>ﾁﾀﾞ ｾｲﾗ</t>
  </si>
  <si>
    <t>千葉　　桜希</t>
  </si>
  <si>
    <t>ﾁﾊﾞ ｵｳｷ</t>
  </si>
  <si>
    <t>千葉　　桃香</t>
  </si>
  <si>
    <t>ﾁﾊﾞ ﾓﾓｶ</t>
  </si>
  <si>
    <t>土井　　隼斗</t>
  </si>
  <si>
    <t>ﾄﾞｲ ﾊﾔﾄ</t>
  </si>
  <si>
    <t>鳥居　　　穏</t>
  </si>
  <si>
    <t>ﾄﾘｲ ｵﾝ</t>
  </si>
  <si>
    <t>中田　　　絃</t>
  </si>
  <si>
    <t>ﾅｶﾀ ｹﾞﾝ</t>
  </si>
  <si>
    <t>日山　　光祈</t>
  </si>
  <si>
    <t>ﾋﾔﾏ ﾐﾉﾘ</t>
  </si>
  <si>
    <t>平澤　　裕奈</t>
  </si>
  <si>
    <t>ﾋﾗｻﾜ ﾕｳﾅ</t>
  </si>
  <si>
    <t>藤澤　　主樹</t>
  </si>
  <si>
    <t>ﾌｼﾞｻﾜ ｶｽﾞｷ</t>
  </si>
  <si>
    <t>藤澤　　　航</t>
  </si>
  <si>
    <t>ﾌｼﾞｻﾜ ｺｳ</t>
  </si>
  <si>
    <t>村井　　信平</t>
  </si>
  <si>
    <t>ﾑﾗｲ ｼﾝﾍﾟｲ</t>
  </si>
  <si>
    <t>村上　こころ</t>
  </si>
  <si>
    <t>ﾑﾗｶﾐ ｺｺﾛ</t>
  </si>
  <si>
    <t>谷地　　唯羅</t>
  </si>
  <si>
    <t>ﾔﾁ ﾕｲﾗ</t>
  </si>
  <si>
    <t>山崎　　美羽</t>
  </si>
  <si>
    <t>ﾔﾏｻﾞｷ ﾐｳ</t>
  </si>
  <si>
    <t>渡辺　　希空</t>
  </si>
  <si>
    <t>ﾜﾀﾅﾍﾞ ﾉｱ</t>
  </si>
  <si>
    <t>佐藤　　綺美</t>
  </si>
  <si>
    <t>ｻﾄｳ ｱﾔﾐ</t>
  </si>
  <si>
    <t>杉田　　　翔</t>
  </si>
  <si>
    <t>ｽｷﾞﾀ ｶｹﾙ</t>
  </si>
  <si>
    <t>ｽｽﾞｷ ﾖｼﾉ</t>
  </si>
  <si>
    <t>及川　　純奈</t>
  </si>
  <si>
    <t>ｵｲｶﾜ ｼﾞｭﾝﾅ</t>
  </si>
  <si>
    <t>織田　　純平</t>
  </si>
  <si>
    <t>ｵﾀﾞ ｼﾞｭﾝﾍﾟｲ</t>
  </si>
  <si>
    <t>菊池　　海音</t>
  </si>
  <si>
    <t>ｷｸﾁ ｶｲﾈ</t>
  </si>
  <si>
    <t>菊地　　瑞希</t>
  </si>
  <si>
    <t>ｷｸﾁ ﾐｽﾞｷ</t>
  </si>
  <si>
    <t>小姓堂乃々香</t>
  </si>
  <si>
    <t>ｺｼｮｳﾄﾞｳ ﾉﾉｶ</t>
  </si>
  <si>
    <t>紺野　　　碧</t>
  </si>
  <si>
    <t>ｺﾝﾉ ｱｵｲ</t>
  </si>
  <si>
    <t>斎藤　日日輝</t>
  </si>
  <si>
    <t>ｻｲﾄｳ ﾋﾋﾞｷ</t>
  </si>
  <si>
    <t>佐々木　理空</t>
  </si>
  <si>
    <t>佐々木　瑠希</t>
  </si>
  <si>
    <t>ｻｻｷ ﾙｷ</t>
  </si>
  <si>
    <t>菅　　　源斗</t>
  </si>
  <si>
    <t>ｽｶﾞ ｹﾞﾝﾄ</t>
  </si>
  <si>
    <t>高橋　　　渓</t>
  </si>
  <si>
    <t>ﾀｶﾊｼ ｹｲ</t>
  </si>
  <si>
    <t>髙橋　　琉生</t>
  </si>
  <si>
    <t>ﾀｶﾊｼ ﾘｭｳｷ</t>
  </si>
  <si>
    <t>田村　　星音</t>
  </si>
  <si>
    <t>ﾀﾑﾗ ｼｵﾝ</t>
  </si>
  <si>
    <t>松長　　賢都</t>
  </si>
  <si>
    <t>ﾏﾂﾅｶﾞ ｹﾝﾄ</t>
  </si>
  <si>
    <t>八重樫　真由</t>
  </si>
  <si>
    <t>ﾔｴｶﾞｼ ﾏﾕ</t>
  </si>
  <si>
    <t>八重樫　優奈</t>
  </si>
  <si>
    <t>ﾔｴｶﾞｼ ﾕｳﾅ</t>
  </si>
  <si>
    <t>赤坂　　真心</t>
  </si>
  <si>
    <t>ｱｶｻｶ ｺｺﾛ</t>
  </si>
  <si>
    <t>稲村　　　駿</t>
  </si>
  <si>
    <t>ｲﾅﾑﾗ ｼｭﾝ</t>
  </si>
  <si>
    <t>内村　　玲月</t>
  </si>
  <si>
    <t>ｳﾁﾑﾗ ﾚｲﾅ</t>
  </si>
  <si>
    <t>及川　　楓雅</t>
  </si>
  <si>
    <t>ｵｲｶﾜ ﾌｳｶﾞ</t>
  </si>
  <si>
    <t>沖山　　光瑠</t>
  </si>
  <si>
    <t>ｵｷﾔﾏ ﾋｶﾙ</t>
  </si>
  <si>
    <t>奥玉　　雄大</t>
  </si>
  <si>
    <t>ｵｸﾀﾏ ﾕｳﾀ</t>
  </si>
  <si>
    <t>小原　　あい</t>
  </si>
  <si>
    <t>ｵﾊﾞﾗ ｱｲ</t>
  </si>
  <si>
    <t>小原　ののこ</t>
  </si>
  <si>
    <t>ｵﾊﾞﾗ ﾉﾉｺ</t>
  </si>
  <si>
    <t>小原　　優愛</t>
  </si>
  <si>
    <t>ｵﾊﾞﾗ ﾕｳﾒ</t>
  </si>
  <si>
    <t>柿木　　琉希</t>
  </si>
  <si>
    <t>ｶｷｷ ﾘｭｳｷ</t>
  </si>
  <si>
    <t>加藤　　　空</t>
  </si>
  <si>
    <t>ｶﾄｳ ｿﾗ</t>
  </si>
  <si>
    <t>門脇　　京香</t>
  </si>
  <si>
    <t>ｶﾄﾞﾜｷ ｷｮｳｶ</t>
  </si>
  <si>
    <t>川上　　隼人</t>
  </si>
  <si>
    <t>ｶﾜｶﾐ ﾊﾔﾄ</t>
  </si>
  <si>
    <t>菊池　　　雅</t>
  </si>
  <si>
    <t>菊地　　彗流</t>
  </si>
  <si>
    <t>ｷｸﾁ ｼｭｳﾙ</t>
  </si>
  <si>
    <t>葛巻　　小夏</t>
  </si>
  <si>
    <t>ｸｽﾞﾏｷ ｺﾅﾂ</t>
  </si>
  <si>
    <t>小出　　茉如</t>
  </si>
  <si>
    <t>ｺｲﾃﾞ ﾏﾕｷ</t>
  </si>
  <si>
    <t>後藤　　愛佳</t>
  </si>
  <si>
    <t>ｺﾞﾄｳ ｱｲｶ</t>
  </si>
  <si>
    <t>佐藤　　彩菜</t>
  </si>
  <si>
    <t>ｻﾄｳ ｱﾔﾅ</t>
  </si>
  <si>
    <t>佐藤　　　元</t>
  </si>
  <si>
    <t>ｻﾄｳ ｹﾞﾝ</t>
  </si>
  <si>
    <t>佐藤　　　颯</t>
  </si>
  <si>
    <t>ｻﾄｳ ﾊﾔﾃ</t>
  </si>
  <si>
    <t>佐藤　　優利</t>
  </si>
  <si>
    <t>ｻﾄｳ ﾕｳﾘ</t>
  </si>
  <si>
    <t>芝山　　快斗</t>
  </si>
  <si>
    <t>ｼﾊﾞﾔﾏ ｶｲﾄ</t>
  </si>
  <si>
    <t>白勢　　央樹</t>
  </si>
  <si>
    <t>ｼﾗｾ ﾋﾛｷ</t>
  </si>
  <si>
    <t>鈴木　美奈子</t>
  </si>
  <si>
    <t>ｽｽﾞｷ ﾐﾅｺ</t>
  </si>
  <si>
    <t>須藤　　行乃</t>
  </si>
  <si>
    <t>ｽﾄｳ ﾕｷﾉ</t>
  </si>
  <si>
    <t>髙橋　　那緒</t>
  </si>
  <si>
    <t>ﾀｶﾊｼ ﾅｵ</t>
  </si>
  <si>
    <t>髙橋　　　南</t>
  </si>
  <si>
    <t>ﾀｶﾊｼ ﾐﾅﾐ</t>
  </si>
  <si>
    <t>髙橋　　瑠美</t>
  </si>
  <si>
    <t>ﾀｶﾊｼ ﾙﾐ</t>
  </si>
  <si>
    <t>髙橋　　怜大</t>
  </si>
  <si>
    <t>ﾀｶﾊｼ ﾚｵ</t>
  </si>
  <si>
    <t>舘洞　　優駿</t>
  </si>
  <si>
    <t>ﾀﾃﾎﾗ ﾕｳｼｭﾝ</t>
  </si>
  <si>
    <t>千田　　琴美</t>
  </si>
  <si>
    <t>ﾁﾀﾞ ｺﾄﾐ</t>
  </si>
  <si>
    <t>千葉　　安滋</t>
  </si>
  <si>
    <t>ﾁﾊﾞ ｱﾝｼﾞ</t>
  </si>
  <si>
    <t>新田　　　英</t>
  </si>
  <si>
    <t>ﾆｯﾀ ｽｸﾞﾙ</t>
  </si>
  <si>
    <t>藤川　　裕真</t>
  </si>
  <si>
    <t>ﾌｼﾞｶﾜ ﾕｳﾏ</t>
  </si>
  <si>
    <t>藤原　　健祐</t>
  </si>
  <si>
    <t>ﾌｼﾞﾜﾗ ｹﾝｽｹ</t>
  </si>
  <si>
    <t>藤原　　理玖</t>
  </si>
  <si>
    <t>松浦　　　葵</t>
  </si>
  <si>
    <t>ﾏﾂｳﾗ ｱｵｲ</t>
  </si>
  <si>
    <t>三浦　　愛斗</t>
  </si>
  <si>
    <t>ﾐｳﾗ ﾏﾅﾄ</t>
  </si>
  <si>
    <t>三浦　　美咲</t>
  </si>
  <si>
    <t>ﾐｳﾗ ﾐｻｷ</t>
  </si>
  <si>
    <t>三浦　　優斗</t>
  </si>
  <si>
    <t>ﾐｳﾗ ﾕｳﾄ</t>
  </si>
  <si>
    <t>八子　慎太朗</t>
  </si>
  <si>
    <t>ﾔｺﾞ ｼﾝﾀﾛｳ</t>
  </si>
  <si>
    <t>矢羽々　龍星</t>
  </si>
  <si>
    <t>ﾔﾊﾊﾞ ﾘｭｳｷ</t>
  </si>
  <si>
    <t>山中　　大介</t>
  </si>
  <si>
    <t>ﾔﾏﾅｶ ﾀﾞｲｽｹ</t>
  </si>
  <si>
    <t>山谷　　悠李</t>
  </si>
  <si>
    <t>ﾔﾏﾔ ﾕｳﾘ</t>
  </si>
  <si>
    <t>吉田　　涼真</t>
  </si>
  <si>
    <t>ﾖｼﾀﾞ ﾘｮｳﾏ</t>
  </si>
  <si>
    <t>伊藤　　唯翔</t>
  </si>
  <si>
    <t>ｲﾄｳ ﾕｲﾄ</t>
  </si>
  <si>
    <t>及川　　佳亮</t>
  </si>
  <si>
    <t>ｵｲｶﾜ ｹｲｽｹ</t>
  </si>
  <si>
    <t>及川　虎雲介</t>
  </si>
  <si>
    <t>ｵｲｶﾜ ｺｳｽｹ</t>
  </si>
  <si>
    <t>及川　　日暖</t>
  </si>
  <si>
    <t>ｵｲｶﾜ ﾋﾅﾀ</t>
  </si>
  <si>
    <t>小原　　京祐</t>
  </si>
  <si>
    <t>ｵﾊﾞﾗ ｷｮｳｽｹ</t>
  </si>
  <si>
    <t>小原　　好誠</t>
  </si>
  <si>
    <t>ｵﾊﾞﾗ ｺｳｾｲ</t>
  </si>
  <si>
    <t>菊池　　旭斗</t>
  </si>
  <si>
    <t>ｷｸﾁ ｱｷﾄ</t>
  </si>
  <si>
    <t>菊池　　花凜</t>
  </si>
  <si>
    <t>ｷｸﾁ ｶﾘﾝ</t>
  </si>
  <si>
    <t>昆　　　　遥</t>
  </si>
  <si>
    <t>ｺﾝ ｶﾅﾀ</t>
  </si>
  <si>
    <t>齊藤　　菜月</t>
  </si>
  <si>
    <t>ｻｲﾄｳ ﾅﾂｷ</t>
  </si>
  <si>
    <t>斉藤　　璃杏</t>
  </si>
  <si>
    <t>ｻｲﾄｳ ﾘｱﾙ</t>
  </si>
  <si>
    <t>十文字　凜音</t>
  </si>
  <si>
    <t>ｼﾞｭｳﾓﾝｼﾞ ﾘﾝ</t>
  </si>
  <si>
    <t>菅原　　暖斗</t>
  </si>
  <si>
    <t>ｽｶﾞﾜﾗ ﾊﾙﾄ</t>
  </si>
  <si>
    <t>髙橋　　　仁</t>
  </si>
  <si>
    <t>ﾀｶﾊｼ ｼﾞﾝ</t>
  </si>
  <si>
    <t>多田　　生翔</t>
  </si>
  <si>
    <t>ﾀﾀﾞ ｲｸﾄ</t>
  </si>
  <si>
    <t>那須川　大夢</t>
  </si>
  <si>
    <t>ﾅｽｶﾜ ﾋﾛﾑ</t>
  </si>
  <si>
    <t>林崎　　晃汰</t>
  </si>
  <si>
    <t>ﾊﾔｼｻﾞｷ ｺｳﾀ</t>
  </si>
  <si>
    <t>米田　　夏音</t>
  </si>
  <si>
    <t>ﾏｲﾀ ｶﾉﾝ</t>
  </si>
  <si>
    <t>三浦　　柚利</t>
  </si>
  <si>
    <t>ﾐｳﾗ ﾕｳﾘ</t>
  </si>
  <si>
    <t>宮根　　　彬</t>
  </si>
  <si>
    <t>ﾐﾔﾈ ｱｷﾗ</t>
  </si>
  <si>
    <t>村松　　　篤</t>
  </si>
  <si>
    <t>ﾑﾗﾏﾂ ｱﾂｼ</t>
  </si>
  <si>
    <t>八重樫　彩人</t>
  </si>
  <si>
    <t>ﾔｴｶﾞｼ ｱﾔﾄ</t>
  </si>
  <si>
    <t>八重樫　誠也</t>
  </si>
  <si>
    <t>ﾔｴｶﾞｼ ｾｲﾔ</t>
  </si>
  <si>
    <t>八重樫　　健</t>
  </si>
  <si>
    <t>ﾔｴｶﾞｼ ﾀｹﾙ</t>
  </si>
  <si>
    <t>八重樫　美咲</t>
  </si>
  <si>
    <t>ﾔｴｶﾞｼ ﾐｻｷ</t>
  </si>
  <si>
    <t>八重樫　　蓮</t>
  </si>
  <si>
    <t>ﾔｴｶﾞｼ ﾚﾝ</t>
  </si>
  <si>
    <t>吉水　　玲央</t>
  </si>
  <si>
    <t>ﾖｼﾐｽﾞ ﾚｵ</t>
  </si>
  <si>
    <t>相墨　ちさと</t>
  </si>
  <si>
    <t>ｱｲｽﾞﾐ ﾁｻﾄ</t>
  </si>
  <si>
    <t>虻川　　加帆</t>
  </si>
  <si>
    <t>ｱﾌﾞｶﾜ ｶﾎ</t>
  </si>
  <si>
    <t>伊藤　　心春</t>
  </si>
  <si>
    <t>ｲﾄｳ ｺﾊﾙ</t>
  </si>
  <si>
    <t>岩舘　　　伯</t>
  </si>
  <si>
    <t>ｲﾜﾀﾞﾃ ﾊｸ</t>
  </si>
  <si>
    <t>宇佐美　　涼</t>
  </si>
  <si>
    <t>ｳｻﾐ ﾘｮｳ</t>
  </si>
  <si>
    <t>梅澤　　優月</t>
  </si>
  <si>
    <t>ｳﾒｻﾞﾜ ﾕﾂﾞｷ</t>
  </si>
  <si>
    <t>遠藤　遼太郎</t>
  </si>
  <si>
    <t>ｴﾝﾄﾞｳ ﾘｮｳﾀﾛｳ</t>
  </si>
  <si>
    <t>及川　　　岬</t>
  </si>
  <si>
    <t>ｵｲｶﾜ ﾐｻｷ</t>
  </si>
  <si>
    <t>及川　　優真</t>
  </si>
  <si>
    <t>ｵｲｶﾜ ﾕｳﾏ</t>
  </si>
  <si>
    <t>及川　　麗奈</t>
  </si>
  <si>
    <t>ｵｲｶﾜ ﾚｲﾅ</t>
  </si>
  <si>
    <t>小田　　音好</t>
  </si>
  <si>
    <t>ｵﾀﾞ ﾉｲ</t>
  </si>
  <si>
    <t>兜森　れいな</t>
  </si>
  <si>
    <t>ｶﾌﾞﾄﾓﾘ ﾚｲﾅ</t>
  </si>
  <si>
    <t>菊池　かりん</t>
  </si>
  <si>
    <t>菊池　　瑠菜</t>
  </si>
  <si>
    <t>ｷｸﾁ ﾙﾅ</t>
  </si>
  <si>
    <t>小島　　蒼以</t>
  </si>
  <si>
    <t>ｺｼﾞﾏ ｱｵｲ</t>
  </si>
  <si>
    <t>小島　彩也乃</t>
  </si>
  <si>
    <t>ｺｼﾞﾏ ｱﾔﾉ</t>
  </si>
  <si>
    <t>今野　　朱莉</t>
  </si>
  <si>
    <t>ｺﾝﾉ ｼｭﾘ</t>
  </si>
  <si>
    <t>昆野　　美空</t>
  </si>
  <si>
    <t>ｺﾝﾉ ﾐｸ</t>
  </si>
  <si>
    <t>齊藤　　　遼</t>
  </si>
  <si>
    <t>佐々木　将吾</t>
  </si>
  <si>
    <t>ｻｻｷ ｼｮｳｺﾞ</t>
  </si>
  <si>
    <t>佐保　香代子</t>
  </si>
  <si>
    <t>ｻﾎ ｶﾖｺ</t>
  </si>
  <si>
    <t>志田　　涼介</t>
  </si>
  <si>
    <t>ｼﾀﾞ ﾘｮｳｽｹ</t>
  </si>
  <si>
    <t>島田　　啓梧</t>
  </si>
  <si>
    <t>ｼﾏﾀﾞ ｹｲｺﾞ</t>
  </si>
  <si>
    <t>島脇　廉太郎</t>
  </si>
  <si>
    <t>ｼﾏﾜｷ ﾚﾝﾀﾛｳ</t>
  </si>
  <si>
    <t>下田　　譲太</t>
  </si>
  <si>
    <t>ｼﾓﾀﾞ ｼﾞｮｳﾀ</t>
  </si>
  <si>
    <t>鈴木　　花実</t>
  </si>
  <si>
    <t>ｽｽﾞｷ ﾊﾅﾐ</t>
  </si>
  <si>
    <t>高橋　　　杏</t>
  </si>
  <si>
    <t>ﾀｶﾊｼ ｱﾝ</t>
  </si>
  <si>
    <t>髙橋　　咲豊</t>
  </si>
  <si>
    <t>ﾀｶﾊｼ ｻｷﾎ</t>
  </si>
  <si>
    <t>高橋　　泰叶</t>
  </si>
  <si>
    <t>ﾀｶﾊｼ ﾀｲﾄ</t>
  </si>
  <si>
    <t>竹田　　悠莉</t>
  </si>
  <si>
    <t>ﾀｹﾀﾞ ﾕｳﾘ</t>
  </si>
  <si>
    <t>丹内　　莉子</t>
  </si>
  <si>
    <t>ﾀﾝﾅｲ ﾘｺ</t>
  </si>
  <si>
    <t>千葉　　美桜</t>
  </si>
  <si>
    <t>ﾁﾊﾞ ﾐｵｳ</t>
  </si>
  <si>
    <t>都鳥　　未遠</t>
  </si>
  <si>
    <t>ﾄﾄﾞﾘ ﾐｵﾝ</t>
  </si>
  <si>
    <t>並岡　　知郷</t>
  </si>
  <si>
    <t>ﾅﾐｵｶ ﾁｻﾄ</t>
  </si>
  <si>
    <t>箱崎　　翔大</t>
  </si>
  <si>
    <t>ﾊｺｻﾞｷ ｼｮｳﾀ</t>
  </si>
  <si>
    <t>晴山　陽真李</t>
  </si>
  <si>
    <t>ﾊﾚﾔﾏ ﾋﾏﾘ</t>
  </si>
  <si>
    <t>平賀　　真帆</t>
  </si>
  <si>
    <t>ﾋﾗｶ ﾏﾎ</t>
  </si>
  <si>
    <t>平野　　理穏</t>
  </si>
  <si>
    <t>ﾋﾗﾉ ﾘｵﾝ</t>
  </si>
  <si>
    <t>藤本　　美桜</t>
  </si>
  <si>
    <t>ﾌｼﾞﾓﾄ ﾐｵ</t>
  </si>
  <si>
    <t>本田　　十司</t>
  </si>
  <si>
    <t>ﾎﾝﾀﾞ ｼﾞｭｳｼ</t>
  </si>
  <si>
    <t>松村　　　光</t>
  </si>
  <si>
    <t>ﾏﾂﾑﾗ ﾋｶﾙ</t>
  </si>
  <si>
    <t>村松　梨々香</t>
  </si>
  <si>
    <t>ﾑﾗﾏﾂ ﾘﾘｶ</t>
  </si>
  <si>
    <t>八重樫　澄佳</t>
  </si>
  <si>
    <t>ﾔｴｶﾞｼ ｽﾐｶ</t>
  </si>
  <si>
    <t>八重樫　萌花</t>
  </si>
  <si>
    <t>ﾔｴｶﾞｼ ﾓｴｶ</t>
  </si>
  <si>
    <t>山口　　陽向</t>
  </si>
  <si>
    <t>ﾔﾏｸﾞﾁ ﾋﾅﾀ</t>
  </si>
  <si>
    <t>吉田　菜々花</t>
  </si>
  <si>
    <t>ﾖｼﾀﾞ ﾅﾅｶ</t>
  </si>
  <si>
    <t>吉武　　皇雅</t>
  </si>
  <si>
    <t>ﾖｼﾀｹ ｵｳｶﾞ</t>
  </si>
  <si>
    <t>新田　　隼大</t>
  </si>
  <si>
    <t>ﾆｯﾀ ﾊﾔﾄ</t>
  </si>
  <si>
    <t>新田　　大翔</t>
  </si>
  <si>
    <t>ﾆｯﾀ ﾋﾛﾄ</t>
  </si>
  <si>
    <t>伊藤　　亘平</t>
  </si>
  <si>
    <t>ｲﾄｳ ｺｳﾍｲ</t>
  </si>
  <si>
    <t>小野　　信人</t>
  </si>
  <si>
    <t>ｵﾉ ｼﾝﾄ</t>
  </si>
  <si>
    <t>加賀谷　優真</t>
  </si>
  <si>
    <t>ｶｶﾞﾔ ﾕｳﾏ</t>
  </si>
  <si>
    <t>川端　　優月</t>
  </si>
  <si>
    <t>ｶﾜﾊﾞﾀ ﾕﾂﾞｷ</t>
  </si>
  <si>
    <t>熊谷　　　龍</t>
  </si>
  <si>
    <t>ｸﾏｶﾞｲ ﾘｭｳ</t>
  </si>
  <si>
    <t>駒ヶ嶺　春風</t>
  </si>
  <si>
    <t>ｺﾏｶﾞﾐﾈ ﾊﾙｶ</t>
  </si>
  <si>
    <t>昆　　　智晴</t>
  </si>
  <si>
    <t>ｺﾝ ﾁﾊﾙ</t>
  </si>
  <si>
    <t>齋藤　　和翔</t>
  </si>
  <si>
    <t>ｻｲﾄｳ ｶｽﾞﾄ</t>
  </si>
  <si>
    <t>坂本　　鉄太</t>
  </si>
  <si>
    <t>ｻｶﾓﾄ ﾃｯﾀ</t>
  </si>
  <si>
    <t>佐々木孝太郎</t>
  </si>
  <si>
    <t>ｻｻｷ ｺｳﾀﾛｳ</t>
  </si>
  <si>
    <t>佐々木　優成</t>
  </si>
  <si>
    <t>ｻｻｷ ﾕｳｾｲ</t>
  </si>
  <si>
    <t>佐藤　日向子</t>
  </si>
  <si>
    <t>ｻﾄｳ ﾋﾅｺ</t>
  </si>
  <si>
    <t>佐藤　　留菜</t>
  </si>
  <si>
    <t>ｻﾄｳ ﾙﾅ</t>
  </si>
  <si>
    <t>鈴木　　夏未</t>
  </si>
  <si>
    <t>ｽｽﾞｷ ﾅﾂﾐ</t>
  </si>
  <si>
    <t>髙橋　　花嶺</t>
  </si>
  <si>
    <t>高橋　　瑞生</t>
  </si>
  <si>
    <t>ﾀｶﾊｼ ﾐｽﾞｷ</t>
  </si>
  <si>
    <t>髙橋　　瑠衣</t>
  </si>
  <si>
    <t>谷井　　亜弥</t>
  </si>
  <si>
    <t>ﾀﾆｲ ｱﾔ</t>
  </si>
  <si>
    <t>千田　　俊介</t>
  </si>
  <si>
    <t>ﾁﾀﾞ ｼｭﾝｽｹ</t>
  </si>
  <si>
    <t>千田　　　響</t>
  </si>
  <si>
    <t>ﾁﾀﾞ ﾋﾋﾞｷ</t>
  </si>
  <si>
    <t>千田　　雅也</t>
  </si>
  <si>
    <t>ﾁﾀﾞ ﾏｻﾔ</t>
  </si>
  <si>
    <t>富浦　菜々楓</t>
  </si>
  <si>
    <t>ﾄﾐｳﾗ ﾅﾅｶ</t>
  </si>
  <si>
    <t>中舘　　祥平</t>
  </si>
  <si>
    <t>ﾅｶﾀﾞﾃ ｼｮｳﾍｲ</t>
  </si>
  <si>
    <t>新田　　雅人</t>
  </si>
  <si>
    <t>ﾆｯﾀ ﾏｻﾄ</t>
  </si>
  <si>
    <t>久道　麗々紗</t>
  </si>
  <si>
    <t>ﾋｻﾐﾁ ﾘﾘｻ</t>
  </si>
  <si>
    <t>平藤　　　楓</t>
  </si>
  <si>
    <t>ﾋﾗﾌｼﾞ ｶｴﾃﾞ</t>
  </si>
  <si>
    <t>真壁　　　陽</t>
  </si>
  <si>
    <t>ﾏｶﾍﾞ ﾖｳ</t>
  </si>
  <si>
    <t>吉田　　陽和</t>
  </si>
  <si>
    <t>石宇　　結晶</t>
  </si>
  <si>
    <t>ｲｼｳ ﾕｱ</t>
  </si>
  <si>
    <t>大内田　りお</t>
  </si>
  <si>
    <t>ｵｵｳﾁﾀﾞ ﾘｵ</t>
  </si>
  <si>
    <t>大尻　　　遼</t>
  </si>
  <si>
    <t>ｵｵｼﾞﾘ ﾊﾙｶ</t>
  </si>
  <si>
    <t>小川　　凌哉</t>
  </si>
  <si>
    <t>ｵｶﾞﾜ ﾘｮｳﾔ</t>
  </si>
  <si>
    <t>鹿糠　　　樹</t>
  </si>
  <si>
    <t>ｶﾇｶ ｲﾂｷ</t>
  </si>
  <si>
    <t>七良川　智哉</t>
  </si>
  <si>
    <t>ｼﾁﾘｮｳｶﾞﾜ ﾄﾓﾔ</t>
  </si>
  <si>
    <t>下舘　　由鈴</t>
  </si>
  <si>
    <t>ｼﾓﾀﾞﾃ ﾕｲﾘ</t>
  </si>
  <si>
    <t>相馬　　佳奈</t>
  </si>
  <si>
    <t>ｿｳﾏ ｶﾅ</t>
  </si>
  <si>
    <t>田代　　倖哉</t>
  </si>
  <si>
    <t>ﾀｼﾛ ｺｳﾔ</t>
  </si>
  <si>
    <t>橋場　　健太</t>
  </si>
  <si>
    <t>ﾊｼﾊﾞ ｹﾝﾀ</t>
  </si>
  <si>
    <t>馬場　　透流</t>
  </si>
  <si>
    <t>ﾊﾞﾊﾞ ﾄｵﾙ</t>
  </si>
  <si>
    <t>間瀬　　旦陽</t>
  </si>
  <si>
    <t>ﾏｾ ｱｻﾋ</t>
  </si>
  <si>
    <t>松下　ありす</t>
  </si>
  <si>
    <t>ﾏﾂｼﾀ ｱﾘｽ</t>
  </si>
  <si>
    <t>松葉　　紗代</t>
  </si>
  <si>
    <t>ﾏﾂﾊﾞ ｻﾖ</t>
  </si>
  <si>
    <t>廻立　　晃誠</t>
  </si>
  <si>
    <t>ﾏﾜﾘﾀﾁ ｺｳｾｲ</t>
  </si>
  <si>
    <t>八重樫　侑希</t>
  </si>
  <si>
    <t>ﾔｴｶﾞｼ ﾕｳｷ</t>
  </si>
  <si>
    <t>山田　　陽翔</t>
  </si>
  <si>
    <t>ﾔﾏﾀﾞ ﾊﾙﾄ</t>
  </si>
  <si>
    <t>石井　　達也</t>
  </si>
  <si>
    <t>ｲｼｲ ﾀﾂﾔ</t>
  </si>
  <si>
    <t>岩崎　　椋馬</t>
  </si>
  <si>
    <t>ｲﾜｻｷ ﾘｮｳﾏ</t>
  </si>
  <si>
    <t>大崎　　佑哉</t>
  </si>
  <si>
    <t>ｵｵｻｷ ﾕｳﾔ</t>
  </si>
  <si>
    <t>大畑　　　葵</t>
  </si>
  <si>
    <t>ｵｵﾊﾀ ｱｵｲ</t>
  </si>
  <si>
    <t>桑田　　夢叶</t>
  </si>
  <si>
    <t>ｸﾜﾀ ﾕｳﾄ</t>
  </si>
  <si>
    <t>桑田　　凜花</t>
  </si>
  <si>
    <t>ｸﾜﾀ ﾘﾝｶ</t>
  </si>
  <si>
    <t>髙坂　　颯太</t>
  </si>
  <si>
    <t>ｺｳｻｶ ｿｳﾀ</t>
  </si>
  <si>
    <t>小正路　栞奈</t>
  </si>
  <si>
    <t>ｺｼｮｳｼﾞ ｶﾝﾅ</t>
  </si>
  <si>
    <t>嵯峨　　皓聖</t>
  </si>
  <si>
    <t>ｻｶﾞ ｺｳｾｲ</t>
  </si>
  <si>
    <t>沢　　　春奈</t>
  </si>
  <si>
    <t>ｻﾜ ﾊﾙﾅ</t>
  </si>
  <si>
    <t>菅原　　彩生</t>
  </si>
  <si>
    <t>ｽｶﾞﾜﾗ ｱﾔﾐ</t>
  </si>
  <si>
    <t>高屋敷　彩南</t>
  </si>
  <si>
    <t>ﾀｶﾔｼｷ ｻﾅﾐ</t>
  </si>
  <si>
    <t>成田　　愛果</t>
  </si>
  <si>
    <t>ﾅﾘﾀ ｱｲｶ</t>
  </si>
  <si>
    <t>野場　　大輝</t>
  </si>
  <si>
    <t>ﾉﾊﾞ ﾀﾞｲｷ</t>
  </si>
  <si>
    <t>村田　　瑛人</t>
  </si>
  <si>
    <t>ﾑﾗﾀ ｴｲﾄ</t>
  </si>
  <si>
    <t>石崎　　天翔</t>
  </si>
  <si>
    <t>ｲｼｻﾞｷ ﾀｶﾄ</t>
  </si>
  <si>
    <t>木ノ下　恵人</t>
  </si>
  <si>
    <t>ｷﾉｼﾀ ｹｲﾄ</t>
  </si>
  <si>
    <t>駒澤　　彩花</t>
  </si>
  <si>
    <t>ｺﾏｻﾞﾜ ｱﾔｶ</t>
  </si>
  <si>
    <t>嵯峨　　康汰</t>
  </si>
  <si>
    <t>ｻｶﾞ ｺｳﾀ</t>
  </si>
  <si>
    <t>澤口　　真祐</t>
  </si>
  <si>
    <t>ｻﾜｸﾞﾁ ﾏﾋﾛ</t>
  </si>
  <si>
    <t>須田　　夏希</t>
  </si>
  <si>
    <t>ｽﾀﾞ ﾅﾂｷ</t>
  </si>
  <si>
    <t>谷崎　　友基</t>
  </si>
  <si>
    <t>ﾀﾆｻﾞｷ ﾕｳｷ</t>
  </si>
  <si>
    <t>中居　　美穂</t>
  </si>
  <si>
    <t>ﾅｶｲ ﾐﾎ</t>
  </si>
  <si>
    <t>西田　　千尋</t>
  </si>
  <si>
    <t>ﾆｼﾀﾞ ﾁﾋﾛ</t>
  </si>
  <si>
    <t>林崎　　大洋</t>
  </si>
  <si>
    <t>ﾊﾔｼｻﾞｷ ﾀｲﾖｳ</t>
  </si>
  <si>
    <t>林﨑　　成美</t>
  </si>
  <si>
    <t>ﾊﾔｼｻﾞｷ ﾅﾙﾐ</t>
  </si>
  <si>
    <t>安ケ平　　俊</t>
  </si>
  <si>
    <t>ﾔｽｶﾞﾋﾗ ｼｭﾝ</t>
  </si>
  <si>
    <t>乱場　　太一</t>
  </si>
  <si>
    <t>ﾗﾝﾊﾞ ﾀｲﾁ</t>
  </si>
  <si>
    <t>宇部　　智也</t>
  </si>
  <si>
    <t>ｳﾍﾞ ﾄﾓﾔ</t>
  </si>
  <si>
    <t>大久保　和樹</t>
  </si>
  <si>
    <t>ｵｵｸﾎﾞ ｶｽﾞｷ</t>
  </si>
  <si>
    <t>大久保　毅康</t>
  </si>
  <si>
    <t>ｵｵｸﾎﾞ ｷｺｳ</t>
  </si>
  <si>
    <t>大久保　紗希</t>
  </si>
  <si>
    <t>ｵｵｸﾎﾞ ｻｷ</t>
  </si>
  <si>
    <t>大道　　理子</t>
  </si>
  <si>
    <t>ｵｵﾐﾁ ﾘｺ</t>
  </si>
  <si>
    <t>大向　　桃花</t>
  </si>
  <si>
    <t>ｵｵﾑｶｲ ﾓﾓｶ</t>
  </si>
  <si>
    <t>小田　　武蔵</t>
  </si>
  <si>
    <t>ｵﾀﾞ ﾑｻｼ</t>
  </si>
  <si>
    <t>川戸道　諒眞</t>
  </si>
  <si>
    <t>ｶﾜﾄﾐﾁ ﾘｮｳﾏ</t>
  </si>
  <si>
    <t>菊地　　咲里</t>
  </si>
  <si>
    <t>ｷｸﾁ ｴﾐﾘ</t>
  </si>
  <si>
    <t>小袖　　千聖</t>
  </si>
  <si>
    <t>ｺｿﾃﾞ ﾁｻﾄ</t>
  </si>
  <si>
    <t>坂本　　真緒</t>
  </si>
  <si>
    <t>ｻｶﾓﾄ ﾏｵ</t>
  </si>
  <si>
    <t>坂本　真奈子</t>
  </si>
  <si>
    <t>ｻｶﾓﾄ ﾏﾅｺ</t>
  </si>
  <si>
    <t>中川　　拓斗</t>
  </si>
  <si>
    <t>ﾅｶｶﾞﾜ ﾀｸﾄ</t>
  </si>
  <si>
    <t>中村　　彩乃</t>
  </si>
  <si>
    <t>ﾅｶﾑﾗ ｱﾔﾉ</t>
  </si>
  <si>
    <t>中村　　彪梧</t>
  </si>
  <si>
    <t>ﾅｶﾑﾗ ﾋｭｳｺﾞ</t>
  </si>
  <si>
    <t>野崎　　陸斗</t>
  </si>
  <si>
    <t>ﾉｻﾞｷ ﾘｸﾄ</t>
  </si>
  <si>
    <t>廣崎　　愛花</t>
  </si>
  <si>
    <t>ﾋﾛｻｷ ｱｲｶ</t>
  </si>
  <si>
    <t>廣﨑　　羽蘭</t>
  </si>
  <si>
    <t>ﾋﾛｻｷ ｳﾗﾝ</t>
  </si>
  <si>
    <t>廣﨑　　心菜</t>
  </si>
  <si>
    <t>ﾋﾛｻｷ ｺｺﾅ</t>
  </si>
  <si>
    <t>廣﨑　　俊輔</t>
  </si>
  <si>
    <t>ﾋﾛｻｷ ｼｭﾝｽｹ</t>
  </si>
  <si>
    <t>廣崎　　史人</t>
  </si>
  <si>
    <t>ﾋﾛｻｷ ﾌﾐﾄ</t>
  </si>
  <si>
    <t>岩脇　　美智</t>
  </si>
  <si>
    <t>ｲﾜﾜｷ ﾐｻﾄ</t>
  </si>
  <si>
    <t>岩脇　　結愛</t>
  </si>
  <si>
    <t>ｲﾜﾜｷ ﾕｲ</t>
  </si>
  <si>
    <t>大上　　　捷</t>
  </si>
  <si>
    <t>ｵｵｶﾐ ﾊﾔﾃ</t>
  </si>
  <si>
    <t>大谷地　宏弥</t>
  </si>
  <si>
    <t>ｵｵﾔﾁ ﾋﾛﾔ</t>
  </si>
  <si>
    <t>苅間澤　　愛</t>
  </si>
  <si>
    <t>ｶﾘﾏｻﾞﾜ ｱｲ</t>
  </si>
  <si>
    <t>川向　　隼叶</t>
  </si>
  <si>
    <t>ｶﾜﾑｶｲ ﾊﾔﾄ</t>
  </si>
  <si>
    <t>木地谷　怜旺</t>
  </si>
  <si>
    <t>ｷﾁﾔ ﾚｵ</t>
  </si>
  <si>
    <t>澤山　　茉奈</t>
  </si>
  <si>
    <t>ｻﾜﾔﾏ ﾏﾅ</t>
  </si>
  <si>
    <t>清水　　想士</t>
  </si>
  <si>
    <t>ｼﾐｽﾞ ｿｳｼ</t>
  </si>
  <si>
    <t>下舘　沙智恵</t>
  </si>
  <si>
    <t>ｼﾓﾀﾞﾃ ｻﾁｴ</t>
  </si>
  <si>
    <t>新井谷　萌香</t>
  </si>
  <si>
    <t>ﾆｲﾔ ﾓｶ</t>
  </si>
  <si>
    <t>二ツ神　叶大</t>
  </si>
  <si>
    <t>ﾌﾀﾂｶﾞﾐ ｶﾅﾀ</t>
  </si>
  <si>
    <t>間峠　　恒成</t>
  </si>
  <si>
    <t>ﾏﾄｳｹﾞ ｺｳｾｲ</t>
  </si>
  <si>
    <t>谷地　梨璃唯</t>
  </si>
  <si>
    <t>ﾔﾁ ﾘﾘｲ</t>
  </si>
  <si>
    <t>惠津森　一葉</t>
  </si>
  <si>
    <t>ｴﾂﾓﾘ ﾋﾄﾊ</t>
  </si>
  <si>
    <t>大川原　陽斗</t>
  </si>
  <si>
    <t>ｵｵｶﾜﾗ ﾊﾙﾄ</t>
  </si>
  <si>
    <t>大川原　芽生</t>
  </si>
  <si>
    <t>ｵｵｶﾜﾗ ﾒｲ</t>
  </si>
  <si>
    <t>大峠　　琴弓</t>
  </si>
  <si>
    <t>ｵｵﾄｳｹﾞ ｺﾄﾐ</t>
  </si>
  <si>
    <t>木戸場　　凛</t>
  </si>
  <si>
    <t>ｷﾄﾞﾊﾞ ﾘﾝ</t>
  </si>
  <si>
    <t>久保　龍之介</t>
  </si>
  <si>
    <t>ｸﾎﾞ ﾘｭｳﾉｽｹ</t>
  </si>
  <si>
    <t>栗村　　龍斗</t>
  </si>
  <si>
    <t>ｸﾘﾑﾗ ﾘｭｳﾄ</t>
  </si>
  <si>
    <t>下野　　　光</t>
  </si>
  <si>
    <t>ｼﾓﾉ ﾋｶﾙ</t>
  </si>
  <si>
    <t>大道　　　航</t>
  </si>
  <si>
    <t>ﾀﾞｲﾄﾞｳ ﾜﾀﾙ</t>
  </si>
  <si>
    <t>髙橋　　純矢</t>
  </si>
  <si>
    <t>ﾀｶﾊｼ ｼﾞｭﾝﾔ</t>
  </si>
  <si>
    <t>橘　　　幸恵</t>
  </si>
  <si>
    <t>ﾀﾁﾊﾞﾅ ｻﾁｴ</t>
  </si>
  <si>
    <t>辰柳　　遥菜</t>
  </si>
  <si>
    <t>ﾀﾂﾔﾅｷﾞ ﾊﾙﾅ</t>
  </si>
  <si>
    <t>辰柳　　玲斗</t>
  </si>
  <si>
    <t>ﾀﾂﾔﾅｷﾞ ﾚｲﾄ</t>
  </si>
  <si>
    <t>中居　　颯真</t>
  </si>
  <si>
    <t>ﾅｶｲ ｿｳﾏ</t>
  </si>
  <si>
    <t>野中　優一郎</t>
  </si>
  <si>
    <t>ﾉﾅｶ ﾕｳｲﾁﾛｳ</t>
  </si>
  <si>
    <t>村田　　　愛</t>
  </si>
  <si>
    <t>ﾑﾗﾀ ﾏﾅ</t>
  </si>
  <si>
    <t>遠藤　　京多</t>
  </si>
  <si>
    <t>ｴﾝﾄﾞｳ ｷｮｳﾀ</t>
  </si>
  <si>
    <t>大久保　知紀</t>
  </si>
  <si>
    <t>釜口　　洋尚</t>
  </si>
  <si>
    <t>ｶﾏｸﾞﾁ ﾋﾛﾅｵ</t>
  </si>
  <si>
    <t>河原　　隼士</t>
  </si>
  <si>
    <t>ｶﾜﾗ ﾊﾔﾄ</t>
  </si>
  <si>
    <t>笹川　　大成</t>
  </si>
  <si>
    <t>ｻｻｶﾜ ﾀｲｾｲ</t>
  </si>
  <si>
    <t>服部　　河来</t>
  </si>
  <si>
    <t>ﾊｯﾄﾘ ｶﾞｸ</t>
  </si>
  <si>
    <t>本地　　楓花</t>
  </si>
  <si>
    <t>ﾓﾄﾁ ﾌｳｶ</t>
  </si>
  <si>
    <t>本宮　　愛笑</t>
  </si>
  <si>
    <t>ﾓﾄﾐﾔ ﾒｲ</t>
  </si>
  <si>
    <t>八木　　萌香</t>
  </si>
  <si>
    <t>ﾔｷﾞ ﾓｴｶ</t>
  </si>
  <si>
    <t>山形　　奏心</t>
  </si>
  <si>
    <t>ﾔﾏｶﾞﾀ ｶｺ</t>
  </si>
  <si>
    <t>山中　　竜哉</t>
  </si>
  <si>
    <t>ﾔﾏﾅｶ ﾀﾂﾔ</t>
  </si>
  <si>
    <t>石川　　隆人</t>
  </si>
  <si>
    <t>ｲｼｶﾜ ﾀｶﾄ</t>
  </si>
  <si>
    <t>尾友　　快晟</t>
  </si>
  <si>
    <t>ｵﾄﾓ ｶｲｾｲ</t>
  </si>
  <si>
    <t>齊藤　　依音</t>
  </si>
  <si>
    <t>ｻｲﾄｳ ｲｵﾝ</t>
  </si>
  <si>
    <t>佐々木　愛深</t>
  </si>
  <si>
    <t>ｻｻｷ ｱﾐ</t>
  </si>
  <si>
    <t>下川原　一将</t>
  </si>
  <si>
    <t>ｼﾓｶﾜﾗ ｶｽﾞﾏ</t>
  </si>
  <si>
    <t>平中　　凌央</t>
  </si>
  <si>
    <t>ﾀｲﾅｶ ﾘｮｳ</t>
  </si>
  <si>
    <t>滝　　　祥佳</t>
  </si>
  <si>
    <t>ﾀｷ ｻﾁｶ</t>
  </si>
  <si>
    <t>戸田　　大斗</t>
  </si>
  <si>
    <t>ﾄﾀﾞ ﾀﾞｲﾄ</t>
  </si>
  <si>
    <t>中村　　ふみ</t>
  </si>
  <si>
    <t>ﾅｶﾑﾗ ﾌﾐ</t>
  </si>
  <si>
    <t>日野澤さくら</t>
  </si>
  <si>
    <t>ﾋﾉｻﾜ ｻｸﾗ</t>
  </si>
  <si>
    <t>日向　　　碧</t>
  </si>
  <si>
    <t>ﾋﾑｶｲ ｱｵｲ</t>
  </si>
  <si>
    <t>平糠　　晃太</t>
  </si>
  <si>
    <t>ﾋﾗﾇｶ ｺｳﾀ</t>
  </si>
  <si>
    <t>平糠　　翔太</t>
  </si>
  <si>
    <t>ﾋﾗﾇｶ ｼｮｳﾀ</t>
  </si>
  <si>
    <t>古舘　　陽音</t>
  </si>
  <si>
    <t>ﾌﾙﾀﾞﾃ ﾋﾅﾄ</t>
  </si>
  <si>
    <t>三澤　ののか</t>
  </si>
  <si>
    <t>ﾐｻﾜ ﾉﾉｶ</t>
  </si>
  <si>
    <t>三春　杏梨音</t>
  </si>
  <si>
    <t>ﾐﾊﾙ ｱﾘﾈ</t>
  </si>
  <si>
    <t>柳平　　千織</t>
  </si>
  <si>
    <t>ﾔﾅｷﾞﾀｲ ﾁｵﾘ</t>
  </si>
  <si>
    <t>山本　　瑠輝</t>
  </si>
  <si>
    <t>ﾔﾏﾓﾄ ﾘｭｳｷ</t>
  </si>
  <si>
    <t>和田　琉之介</t>
  </si>
  <si>
    <t>ﾜﾀﾞ ﾘｭｳﾉｽｹ</t>
  </si>
  <si>
    <t>石田　　祐麻</t>
  </si>
  <si>
    <t>ｲｼﾀﾞ ﾕｳﾏ</t>
  </si>
  <si>
    <t>小田　結莉菜</t>
  </si>
  <si>
    <t>ｵﾀﾞ ﾕﾘﾅ</t>
  </si>
  <si>
    <t>川村　　　碧</t>
  </si>
  <si>
    <t>ｶﾜﾑﾗ ﾐﾄﾞﾘ</t>
  </si>
  <si>
    <t>北原　　有格</t>
  </si>
  <si>
    <t>ｷﾀﾊﾗ ｱﾙｶﾞ</t>
  </si>
  <si>
    <t>桐山　はる菜</t>
  </si>
  <si>
    <t>ｷﾘﾔﾏ ﾊﾙﾅ</t>
  </si>
  <si>
    <t>小西　　　光</t>
  </si>
  <si>
    <t>ｺﾆｼ ﾋｶﾘ</t>
  </si>
  <si>
    <t>齋藤　　　勇</t>
  </si>
  <si>
    <t>ｻｲﾄｳ ﾀｸﾏ</t>
  </si>
  <si>
    <t>榊原　　乃愛</t>
  </si>
  <si>
    <t>ｻｶｷﾊﾞﾗ ﾉｱ</t>
  </si>
  <si>
    <t>櫻田　　陽奈</t>
  </si>
  <si>
    <t>ｻｸﾗﾀﾞ ﾋﾅ</t>
  </si>
  <si>
    <t>佐々木　優月</t>
  </si>
  <si>
    <t>ｻｻｷ ﾕﾂﾞｷ</t>
  </si>
  <si>
    <t>佐藤　　佳乃</t>
  </si>
  <si>
    <t>ｻﾄｳ ｶﾉ</t>
  </si>
  <si>
    <t>澤田　　夏芽</t>
  </si>
  <si>
    <t>ｻﾜﾀﾞ ﾅﾂﾒ</t>
  </si>
  <si>
    <t>下又　　奎人</t>
  </si>
  <si>
    <t>ｼﾓﾏﾀ ｹｲﾄ</t>
  </si>
  <si>
    <t>鈴木　　莉那</t>
  </si>
  <si>
    <t>ｽｽﾞｷ ﾘﾅ</t>
  </si>
  <si>
    <t>瀬川　　颯太</t>
  </si>
  <si>
    <t>ｾｶﾞﾜ ｿｳﾀ</t>
  </si>
  <si>
    <t>高橋　　采暉</t>
  </si>
  <si>
    <t>ﾀｶﾊｼ ｻｲｷ</t>
  </si>
  <si>
    <t>高橋　未来音</t>
  </si>
  <si>
    <t>ﾀｶﾊｼ ﾐｸﾈ</t>
  </si>
  <si>
    <t>高橋　　唯人</t>
  </si>
  <si>
    <t>ﾀｶﾊｼ ﾕｲﾄ</t>
  </si>
  <si>
    <t>髙橋　　玲美</t>
  </si>
  <si>
    <t>ﾀｶﾊｼ ﾚﾐ</t>
  </si>
  <si>
    <t>高前田　涼斗</t>
  </si>
  <si>
    <t>ﾀｶﾏｴﾀﾞ ﾘｮｳﾄ</t>
  </si>
  <si>
    <t>竹原　　悠也</t>
  </si>
  <si>
    <t>ﾀｹﾊﾗ ﾕｳﾔ</t>
  </si>
  <si>
    <t>徳田　　歩美</t>
  </si>
  <si>
    <t>ﾄｸﾀ ｱﾕﾐ</t>
  </si>
  <si>
    <t>徳田　　侑奈</t>
  </si>
  <si>
    <t>ﾄｸﾀ ﾕｳﾅ</t>
  </si>
  <si>
    <t>戸塚　　由久</t>
  </si>
  <si>
    <t>ﾄﾂﾞｶ ﾖｼﾋｻ</t>
  </si>
  <si>
    <t>長坂　　桜花</t>
  </si>
  <si>
    <t>ﾅｶﾞｻｶ ｵｳｶ</t>
  </si>
  <si>
    <t>長坂　　柊花</t>
  </si>
  <si>
    <t>ﾅｶﾞｻｶ ｼｭｳｶ</t>
  </si>
  <si>
    <t>中村　　亮翔</t>
  </si>
  <si>
    <t>ﾅｶﾑﾗ ﾖｼﾄ</t>
  </si>
  <si>
    <t>新里　　岳士</t>
  </si>
  <si>
    <t>ﾆｲｻﾄ ｶﾞｸｼ</t>
  </si>
  <si>
    <t>新里　　怜奈</t>
  </si>
  <si>
    <t>ﾆｲｻﾄ ﾚﾅ</t>
  </si>
  <si>
    <t>沼田　　寧音</t>
  </si>
  <si>
    <t>ﾇﾏﾀ ﾈﾈ</t>
  </si>
  <si>
    <t>橋本　　　想</t>
  </si>
  <si>
    <t>ﾊｼﾓﾄ ｺｺﾛ</t>
  </si>
  <si>
    <t>福原　　唯斗</t>
  </si>
  <si>
    <t>ﾌｸﾊﾗ ﾕｲﾄ</t>
  </si>
  <si>
    <t>藤本　妃香里</t>
  </si>
  <si>
    <t>ﾌｼﾞﾓﾄ ﾋｶﾘ</t>
  </si>
  <si>
    <t>古川　　莉子</t>
  </si>
  <si>
    <t>ﾌﾙｶﾜ ﾘｺ</t>
  </si>
  <si>
    <t>古川端　晴輝</t>
  </si>
  <si>
    <t>ﾌﾙｶﾜﾊﾞﾀ ﾊﾙｷ</t>
  </si>
  <si>
    <t>細川　　翔汰</t>
  </si>
  <si>
    <t>ﾎｿｶﾜ ｼｮｳﾀ</t>
  </si>
  <si>
    <t>三上　紋乃丞</t>
  </si>
  <si>
    <t>ﾐｶﾐ ﾓﾝﾉｼﾞｮｳ</t>
  </si>
  <si>
    <t>宮腰　　　茜</t>
  </si>
  <si>
    <t>ﾐﾔｺｼ ｱｶﾈ</t>
  </si>
  <si>
    <t>宮林　　沙羅</t>
  </si>
  <si>
    <t>ﾐﾔﾊﾞﾔｼ ｻﾗ</t>
  </si>
  <si>
    <t>向野　　理央</t>
  </si>
  <si>
    <t>ﾑｶｲﾉ ﾘｵ</t>
  </si>
  <si>
    <t>村上　　高思</t>
  </si>
  <si>
    <t>ﾑﾗｶﾐ ｺｳｼ</t>
  </si>
  <si>
    <t>村田　　敬心</t>
  </si>
  <si>
    <t>ﾑﾗﾀ ｹﾝｼﾝ</t>
  </si>
  <si>
    <t>村田　　美月</t>
  </si>
  <si>
    <t>ﾑﾗﾀ ﾐﾂﾞｷ</t>
  </si>
  <si>
    <t>横欠　　秀斗</t>
  </si>
  <si>
    <t>ﾖｺｶﾞｹ ｼｭｳﾄ</t>
  </si>
  <si>
    <t>吉田　　悠二</t>
  </si>
  <si>
    <t>ﾖｼﾀﾞ ﾕｳｼﾞ</t>
  </si>
  <si>
    <t>吉田　　流華</t>
  </si>
  <si>
    <t>ﾖｼﾀﾞ ﾘｭｳｶ</t>
  </si>
  <si>
    <t>若林　　夢希</t>
  </si>
  <si>
    <t>ﾜｶﾊﾞﾔｼ ｲﾌﾞｷ</t>
  </si>
  <si>
    <t>鷲津　　永子</t>
  </si>
  <si>
    <t>ﾜｼﾂﾞ ｴｺ</t>
  </si>
  <si>
    <t>和田　　唯人</t>
  </si>
  <si>
    <t>ﾜﾀﾞ ﾕｲﾄ</t>
  </si>
  <si>
    <t>阿部　　伶慈</t>
  </si>
  <si>
    <t>ｱﾍﾞ ﾚｲｼﾞ</t>
  </si>
  <si>
    <t>江川　　玲慈</t>
  </si>
  <si>
    <t>ｴｶﾞﾜ ﾚｲｼﾞ</t>
  </si>
  <si>
    <t>大橋　　昴星</t>
  </si>
  <si>
    <t>ｵｵﾊｼ ｽﾊﾞﾙ</t>
  </si>
  <si>
    <t>生内　　聖笑</t>
  </si>
  <si>
    <t>ｵﾎﾞﾅｲ ｾｲﾗ</t>
  </si>
  <si>
    <t>木村　　円香</t>
  </si>
  <si>
    <t>ｷﾑﾗ ﾏﾄﾞｶ</t>
  </si>
  <si>
    <t>熊谷　　桃花</t>
  </si>
  <si>
    <t>佐藤　健太郎</t>
  </si>
  <si>
    <t>ｻﾄｳ ｹﾝﾀﾛｳ</t>
  </si>
  <si>
    <t>城取　　　楓</t>
  </si>
  <si>
    <t>ｼﾛﾄﾘ ｶｴﾃﾞ</t>
  </si>
  <si>
    <t>鈴木　　秋則</t>
  </si>
  <si>
    <t>ｽｽﾞｷ ｱｷﾉﾘ</t>
  </si>
  <si>
    <t>鷹木　　戒斗</t>
  </si>
  <si>
    <t>ﾀｶｷﾞ ｶｲﾄ</t>
  </si>
  <si>
    <t>髙橋　　晶望</t>
  </si>
  <si>
    <t>ﾀｶﾊｼ ﾏﾎ</t>
  </si>
  <si>
    <t>長坂　洸次郎</t>
  </si>
  <si>
    <t>ﾅｶﾞｻｶ ｺｳｼﾞﾛｳ</t>
  </si>
  <si>
    <t>畠山　　　碧</t>
  </si>
  <si>
    <t>ﾊﾀｹﾔﾏ ｱｵｲ</t>
  </si>
  <si>
    <t>畠山　　愛未</t>
  </si>
  <si>
    <t>ﾊﾀｹﾔﾏ ﾏﾅﾐ</t>
  </si>
  <si>
    <t>畠山　　恵衣</t>
  </si>
  <si>
    <t>ﾊﾀｹﾔﾏ ﾒｲ</t>
  </si>
  <si>
    <t>赤川　　優真</t>
  </si>
  <si>
    <t>ｱｶｶﾞﾜ ﾕｳｼﾝ</t>
  </si>
  <si>
    <t>浅沼　　　潔</t>
  </si>
  <si>
    <t>ｱｻﾇﾏ ﾕｷ</t>
  </si>
  <si>
    <t>阿部　　晃久</t>
  </si>
  <si>
    <t>ｱﾍﾞ ｱｷﾋｻ</t>
  </si>
  <si>
    <t>阿部　知可乃</t>
  </si>
  <si>
    <t>ｱﾍﾞ ﾁｶﾉ</t>
  </si>
  <si>
    <t>梅澤　　奈央</t>
  </si>
  <si>
    <t>ｳﾒｻﾞﾜ ﾅｵ</t>
  </si>
  <si>
    <t>小川　　藍伎</t>
  </si>
  <si>
    <t>ｵｶﾞﾜ ｱｲｷ</t>
  </si>
  <si>
    <t>鎌田　　流風</t>
  </si>
  <si>
    <t>ｶﾏﾀ ﾙｶ</t>
  </si>
  <si>
    <t>川村　　岳人</t>
  </si>
  <si>
    <t>ｶﾜﾑﾗ ｶﾞｸﾄ</t>
  </si>
  <si>
    <t>作山　　優奈</t>
  </si>
  <si>
    <t>ｻｸﾔﾏ ﾕｳﾅ</t>
  </si>
  <si>
    <t>佐々木　　悠</t>
  </si>
  <si>
    <t>ｻｻｷ ﾊﾙｶ</t>
  </si>
  <si>
    <t>佐々木　基行</t>
  </si>
  <si>
    <t>ｻｻｷ ﾓﾄﾕｷ</t>
  </si>
  <si>
    <t>佐藤　　美優</t>
  </si>
  <si>
    <t>ｻﾄｳ ﾐｭｳ</t>
  </si>
  <si>
    <t>沢田　　雅央</t>
  </si>
  <si>
    <t>ｻﾜﾀﾞ ﾏｵ</t>
  </si>
  <si>
    <t>田口　　麗奈</t>
  </si>
  <si>
    <t>ﾀｸﾞﾁ ﾚﾅ</t>
  </si>
  <si>
    <t>福山　　　遥</t>
  </si>
  <si>
    <t>ﾌｸﾔﾏ ｱﾕﾑ</t>
  </si>
  <si>
    <t>藤原　　　葵</t>
  </si>
  <si>
    <t>ﾌｼﾞﾜﾗ ｱｵｲ</t>
  </si>
  <si>
    <t>吉田　　碧愛</t>
  </si>
  <si>
    <t>ﾖｼﾀﾞ ｱｸｱ</t>
  </si>
  <si>
    <t>吉田　　珠羅</t>
  </si>
  <si>
    <t>ﾖｼﾀﾞ ｼｭﾗ</t>
  </si>
  <si>
    <t>吉田　　弘季</t>
  </si>
  <si>
    <t>ﾖｼﾀﾞ ﾐﾂｷ</t>
  </si>
  <si>
    <t>今野　　愛琳</t>
  </si>
  <si>
    <t>ｲﾏﾉ ﾏﾘﾝ</t>
  </si>
  <si>
    <t>小田　　海希</t>
  </si>
  <si>
    <t>ｵﾀﾞ ｶｲｷ</t>
  </si>
  <si>
    <t>熊谷　真悠子</t>
  </si>
  <si>
    <t>ｸﾏｶﾞｲ ﾏﾕｺ</t>
  </si>
  <si>
    <t>齊藤　　愛貴</t>
  </si>
  <si>
    <t>ｻｲﾄｳ ﾏﾅﾄ</t>
  </si>
  <si>
    <t>齊藤　みこと</t>
  </si>
  <si>
    <t>ｻｲﾄｳ ﾐｺﾄ</t>
  </si>
  <si>
    <t>佐藤　　武尊</t>
  </si>
  <si>
    <t>佐藤　　瑞生</t>
  </si>
  <si>
    <t>ｻﾄｳ ﾔﾜﾗ</t>
  </si>
  <si>
    <t>篠原　　京都</t>
  </si>
  <si>
    <t>ｼﾉﾊﾗ ｷｮｳﾄ</t>
  </si>
  <si>
    <t>髙木　　穗栞</t>
  </si>
  <si>
    <t>ﾀｶｷ ﾎﾉｶ</t>
  </si>
  <si>
    <t>千葉　　健斗</t>
  </si>
  <si>
    <t>ﾁﾊﾞ ｹﾝﾄ</t>
  </si>
  <si>
    <t>深野　　悠那</t>
  </si>
  <si>
    <t>ﾌｶﾉ ﾕｳﾅ</t>
  </si>
  <si>
    <t>藤井　　天翔</t>
  </si>
  <si>
    <t>ﾌｼﾞｲ ｿﾗﾄ</t>
  </si>
  <si>
    <t>堀尾　　舞華</t>
  </si>
  <si>
    <t>ﾎﾘｵ ﾏｲｶ</t>
  </si>
  <si>
    <t>水野　　翔耶</t>
  </si>
  <si>
    <t>ﾐｽﾞﾉ ｼｮｳﾔ</t>
  </si>
  <si>
    <t>井坂　　一希</t>
  </si>
  <si>
    <t>ｲｻｶ ｶｽﾞｷ</t>
  </si>
  <si>
    <t>伊藤　　来夏</t>
  </si>
  <si>
    <t>ｲﾄｳ ﾗﾅ</t>
  </si>
  <si>
    <t>稲葉　　花南</t>
  </si>
  <si>
    <t>ｲﾅﾊﾞ ｶﾅ</t>
  </si>
  <si>
    <t>岩崎　　未來</t>
  </si>
  <si>
    <t>ｲﾜｻｷ ﾐｸ</t>
  </si>
  <si>
    <t>岩舘　　愛結</t>
  </si>
  <si>
    <t>ｲﾜﾀﾞﾃ ｱﾕ</t>
  </si>
  <si>
    <t>岩舘　　　麗</t>
  </si>
  <si>
    <t>ｲﾜﾀﾞﾃ ｳﾗﾗ</t>
  </si>
  <si>
    <t>上野　　大静</t>
  </si>
  <si>
    <t>ｳｴﾉ ﾀｲｾｲ</t>
  </si>
  <si>
    <t>大石　　美優</t>
  </si>
  <si>
    <t>ｵｵｲｼ ﾐﾕ</t>
  </si>
  <si>
    <t>小田桐　凛也</t>
  </si>
  <si>
    <t>ｵﾀﾞｷﾞﾘ ﾘﾝﾔ</t>
  </si>
  <si>
    <t>菊地　　貴偉</t>
  </si>
  <si>
    <t>関　　夏奈子</t>
  </si>
  <si>
    <t>ｾｷ ｶﾅｺ</t>
  </si>
  <si>
    <t>関野　　　楓</t>
  </si>
  <si>
    <t>ｾｷﾉ ｶｴﾃﾞ</t>
  </si>
  <si>
    <t>大光　　希空</t>
  </si>
  <si>
    <t>ﾀﾞｲｺｳ ﾉｱ</t>
  </si>
  <si>
    <t>髙橋　　蘭未</t>
  </si>
  <si>
    <t>ﾀｶﾊｼ ﾗﾐ</t>
  </si>
  <si>
    <t>田村　　　蓮</t>
  </si>
  <si>
    <t>ﾀﾑﾗ ﾚﾝ</t>
  </si>
  <si>
    <t>野坂　　瑠菜</t>
  </si>
  <si>
    <t>ﾉｻﾞｶ ﾙﾅ</t>
  </si>
  <si>
    <t>藤森　　健伸</t>
  </si>
  <si>
    <t>ﾌｼﾞﾓﾘ ｹﾝｼﾝ</t>
  </si>
  <si>
    <t>矢内　　千尋</t>
  </si>
  <si>
    <t>ﾔﾅｲ ﾁﾋﾛ</t>
  </si>
  <si>
    <t>安久津　晋太</t>
  </si>
  <si>
    <t>ｱｸﾂ ｼﾝﾀ</t>
  </si>
  <si>
    <t>阿部　　滉樹</t>
  </si>
  <si>
    <t>ｱﾍﾞ ｺｳｷ</t>
  </si>
  <si>
    <t>阿部　　日南</t>
  </si>
  <si>
    <t>ｱﾍﾞ ﾋﾅﾐ</t>
  </si>
  <si>
    <t>石川　　友萌</t>
  </si>
  <si>
    <t>ｲｼｶﾜ ﾕﾒ</t>
  </si>
  <si>
    <t>今川　　夢斗</t>
  </si>
  <si>
    <t>ｲﾏｶﾞﾜ ﾕｳﾄ</t>
  </si>
  <si>
    <t>居村　　幸菜</t>
  </si>
  <si>
    <t>ｲﾑﾗ ﾕｷﾅ</t>
  </si>
  <si>
    <t>岩瀨　　夢乃</t>
  </si>
  <si>
    <t>ｲﾜｾ ﾕﾒﾉ</t>
  </si>
  <si>
    <t>宇部　　　駿</t>
  </si>
  <si>
    <t>ｳﾍﾞ ｼｭﾝ</t>
  </si>
  <si>
    <t>漆田　　蒼大</t>
  </si>
  <si>
    <t>ｳﾙｼﾀﾞ ｿｳﾀ</t>
  </si>
  <si>
    <t>及川　　　心</t>
  </si>
  <si>
    <t>ｵｲｶﾜ ｺｺﾛ</t>
  </si>
  <si>
    <t>大久保　亜弥</t>
  </si>
  <si>
    <t>ｵｵｸﾎﾞ ｱﾔ</t>
  </si>
  <si>
    <t>小笠原　茅咲</t>
  </si>
  <si>
    <t>ｵｶﾞｻﾜﾗ ﾁｻｷ</t>
  </si>
  <si>
    <t>尾友　　　樂</t>
  </si>
  <si>
    <t>ｵﾄﾓ ｶﾞｸ</t>
  </si>
  <si>
    <t>金子　　夢羽</t>
  </si>
  <si>
    <t>ｶﾈｺ ﾕｳ</t>
  </si>
  <si>
    <t>釜石　　雛香</t>
  </si>
  <si>
    <t>ｶﾏｲｼ ﾋﾅｶ</t>
  </si>
  <si>
    <t>上川　　葵生</t>
  </si>
  <si>
    <t>ｶﾐｶﾜ ｱｵｲ</t>
  </si>
  <si>
    <t>菊池　　那奈</t>
  </si>
  <si>
    <t>ｷｸﾁ ﾅﾅ</t>
  </si>
  <si>
    <t>菊池　　未夢</t>
  </si>
  <si>
    <t>ｷｸﾁ ﾐﾕｳ</t>
  </si>
  <si>
    <t>北舘　　愛梨</t>
  </si>
  <si>
    <t>小林　　花菜</t>
  </si>
  <si>
    <t>ｺﾊﾞﾔｼ ｶﾅ</t>
  </si>
  <si>
    <t>齊藤　　　丈</t>
  </si>
  <si>
    <t>ｻｲﾄｳ ｼﾞｮｳ</t>
  </si>
  <si>
    <t>齊藤　　紘人</t>
  </si>
  <si>
    <t>ｻｲﾄｳ ﾋﾛﾄ</t>
  </si>
  <si>
    <t>齋藤　　光希</t>
  </si>
  <si>
    <t>ｻｲﾄｳ ﾐﾂｷ</t>
  </si>
  <si>
    <t>佐々木　綾音</t>
  </si>
  <si>
    <t>ｻｻｷ ｱﾔﾈ</t>
  </si>
  <si>
    <t>佐々木　浩志</t>
  </si>
  <si>
    <t>ｻｻｷ ｺｳｼ</t>
  </si>
  <si>
    <t>佐々木　陽平</t>
  </si>
  <si>
    <t>ｻｻｷ ﾖｳﾍｲ</t>
  </si>
  <si>
    <t>佐藤　　愛衣</t>
  </si>
  <si>
    <t>ｻﾄｳ ｱｲ</t>
  </si>
  <si>
    <t>佐藤　　　航</t>
  </si>
  <si>
    <t>ｻﾄｳ ｺｳ</t>
  </si>
  <si>
    <t>佐藤　　颯太</t>
  </si>
  <si>
    <t>ｻﾄｳ ｿｳﾀ</t>
  </si>
  <si>
    <t>澤野　　歩佳</t>
  </si>
  <si>
    <t>ｻﾜﾉ ｱﾕｶ</t>
  </si>
  <si>
    <t>菅原　　優成</t>
  </si>
  <si>
    <t>ｽｶﾞﾜﾗ ﾕｳｾｲ</t>
  </si>
  <si>
    <t>鈴木　　　快</t>
  </si>
  <si>
    <t>ｽｽﾞｷ ｶｲ</t>
  </si>
  <si>
    <t>瀬川　優姫菜</t>
  </si>
  <si>
    <t>ｾｶﾞﾜ ﾕﾒﾅ</t>
  </si>
  <si>
    <t>武田　　和馬</t>
  </si>
  <si>
    <t>ﾀｹﾀﾞ ｶｽﾞﾏ</t>
  </si>
  <si>
    <t>千田　　奨馬</t>
  </si>
  <si>
    <t>ﾁﾀﾞ ｼｮｳﾏ</t>
  </si>
  <si>
    <t>千葉　　響子</t>
  </si>
  <si>
    <t>ﾁﾊﾞ ｷｮｳｺ</t>
  </si>
  <si>
    <t>千葉　　大貴</t>
  </si>
  <si>
    <t>ﾁﾊﾞ ﾀﾞｲｷ</t>
  </si>
  <si>
    <t>東梅　　龍輝</t>
  </si>
  <si>
    <t>ﾄｳﾊﾞｲ ﾘｭｳｷ</t>
  </si>
  <si>
    <t>苫米地　涼夏</t>
  </si>
  <si>
    <t>ﾄﾏﾍﾞﾁ ｽｽﾞｶ</t>
  </si>
  <si>
    <t>中舘　　友菜</t>
  </si>
  <si>
    <t>ﾅｶﾀﾞﾃ ﾕﾅ</t>
  </si>
  <si>
    <t>中道　　翔太</t>
  </si>
  <si>
    <t>ﾅｶﾐﾁ ｼｮｳﾀ</t>
  </si>
  <si>
    <t>成澤　　恒太</t>
  </si>
  <si>
    <t>ﾅﾘｻﾜ ｺｳﾀ</t>
  </si>
  <si>
    <t>野田　小太郎</t>
  </si>
  <si>
    <t>ﾉﾀﾞ ｺﾀﾛｳ</t>
  </si>
  <si>
    <t>畠山　　　和</t>
  </si>
  <si>
    <t>ﾊﾀｹﾔﾏ ｶﾝ</t>
  </si>
  <si>
    <t>畑中　　響輝</t>
  </si>
  <si>
    <t>ﾊﾀﾅｶ ﾋﾋﾞｷ</t>
  </si>
  <si>
    <t>林　　　郁女</t>
  </si>
  <si>
    <t>ﾊﾔｼ ｱﾔﾒ</t>
  </si>
  <si>
    <t>福田　　悠雅</t>
  </si>
  <si>
    <t>ﾌｸﾀﾞ ﾕｳｶﾞ</t>
  </si>
  <si>
    <t>藤田　　大夢</t>
  </si>
  <si>
    <t>ﾌｼﾞﾀ ﾀﾞｲﾑ</t>
  </si>
  <si>
    <t>藤原　　　凜</t>
  </si>
  <si>
    <t>ﾌｼﾞﾜﾗ ﾘﾝ</t>
  </si>
  <si>
    <t>二又　　広興</t>
  </si>
  <si>
    <t>ﾌﾀﾏﾀ ﾋﾛｷ</t>
  </si>
  <si>
    <t>細田　　大空</t>
  </si>
  <si>
    <t>ﾎｿﾀﾞ ｿﾗ</t>
  </si>
  <si>
    <t>堀川　　彩希</t>
  </si>
  <si>
    <t>ﾎﾘｶﾜ ｻｷ</t>
  </si>
  <si>
    <t>松野　　海白</t>
  </si>
  <si>
    <t>ﾏﾂﾉ ﾐｼﾛ</t>
  </si>
  <si>
    <t>松本　　愛翔</t>
  </si>
  <si>
    <t>ﾏﾂﾓﾄ ｱｲﾄ</t>
  </si>
  <si>
    <t>松本　貫一郎</t>
  </si>
  <si>
    <t>ﾏﾂﾓﾄ ｶﾝｲﾁﾛｳ</t>
  </si>
  <si>
    <t>三浦　　　凜</t>
  </si>
  <si>
    <t>ﾐｳﾗ ﾘﾝ</t>
  </si>
  <si>
    <t>三上　　里奈</t>
  </si>
  <si>
    <t>ﾐｶﾐ ﾘﾅ</t>
  </si>
  <si>
    <t>南幅　　　輝</t>
  </si>
  <si>
    <t>ﾐﾅﾐﾊﾊﾞ ﾋｶﾙ</t>
  </si>
  <si>
    <t>簗部　　洸明</t>
  </si>
  <si>
    <t>ﾔﾅﾍﾞ ｺｳﾒｲ</t>
  </si>
  <si>
    <t>山口　　桜鈴</t>
  </si>
  <si>
    <t>ﾔﾏｸﾞﾁ ｵｽﾞ</t>
  </si>
  <si>
    <t>山田　　泰世</t>
  </si>
  <si>
    <t>ﾔﾏﾀﾞ ﾀｲｾｲ</t>
  </si>
  <si>
    <t>横田　向日葵</t>
  </si>
  <si>
    <t>ﾖｺﾀ ﾋﾏﾘ</t>
  </si>
  <si>
    <t>渡邊　　乃斗</t>
  </si>
  <si>
    <t>ﾜﾀﾅﾍﾞ ﾅｲﾄ</t>
  </si>
  <si>
    <t>安保　　翔太</t>
  </si>
  <si>
    <t>ｱﾝﾎﾞ ｼｮｳﾀ</t>
  </si>
  <si>
    <t>菊池　　翔来</t>
  </si>
  <si>
    <t>ｷｸﾁ ﾋﾗｲ</t>
  </si>
  <si>
    <t>櫻井　　　輪</t>
  </si>
  <si>
    <t>ｻｸﾗｲ ﾘﾝ</t>
  </si>
  <si>
    <t>佐々木　愛結</t>
  </si>
  <si>
    <t>ｻｻｷ ｱﾕ</t>
  </si>
  <si>
    <t>外久保菜々美</t>
  </si>
  <si>
    <t>ｿﾄｸﾎﾞ ﾅﾅﾐ</t>
  </si>
  <si>
    <t>舘田　　宗達</t>
  </si>
  <si>
    <t>ﾀﾃﾀﾞ ｿｳﾀﾂ</t>
  </si>
  <si>
    <t>長澤　　拓生</t>
  </si>
  <si>
    <t>ﾅｶﾞｻﾜ ﾋﾛﾑ</t>
  </si>
  <si>
    <t>西田　　　結</t>
  </si>
  <si>
    <t>ﾆｼﾀﾞ ﾕｲ</t>
  </si>
  <si>
    <t>畑山　　結依</t>
  </si>
  <si>
    <t>ﾊﾀﾔﾏ ﾕｲ</t>
  </si>
  <si>
    <t>東平　英理香</t>
  </si>
  <si>
    <t>ﾋｶﾞｼﾀﾞｲﾗ ｴﾘｶ</t>
  </si>
  <si>
    <t>藤原　　崚凪</t>
  </si>
  <si>
    <t>ﾌｼﾞﾜﾗ ﾂﾅﾐ</t>
  </si>
  <si>
    <t>松村　　風香</t>
  </si>
  <si>
    <t>ﾏﾂﾑﾗ ﾌｳｶ</t>
  </si>
  <si>
    <t>山下　　直輝</t>
  </si>
  <si>
    <t>ﾔﾏｼﾀ ﾅｵｷ</t>
  </si>
  <si>
    <t>吉川　　倖大</t>
  </si>
  <si>
    <t>ﾖｼｶﾜ ｺｳﾀﾞｲ</t>
  </si>
  <si>
    <t>吉川　　　遥</t>
  </si>
  <si>
    <t>ﾖｼｶﾜ ﾊﾙｶ</t>
  </si>
  <si>
    <t>大澤　　叶佳</t>
  </si>
  <si>
    <t>ｵｵｻﾜ ｷｮｳｶ</t>
  </si>
  <si>
    <t>角舘　　七緒</t>
  </si>
  <si>
    <t>ｶｸﾀﾞﾃ ﾅﾅｵ</t>
  </si>
  <si>
    <t>工藤　　博世</t>
  </si>
  <si>
    <t>ｸﾄﾞｳ ﾋﾛｾ</t>
  </si>
  <si>
    <t>工藤　　望由</t>
  </si>
  <si>
    <t>熊谷　　藍楓</t>
  </si>
  <si>
    <t>ｸﾏｶﾞｲ ｱｲｶ</t>
  </si>
  <si>
    <t>熊谷　　和真</t>
  </si>
  <si>
    <t>ｸﾏｶﾞｲ ｶｽﾞﾏ</t>
  </si>
  <si>
    <t>熊谷　　哲平</t>
  </si>
  <si>
    <t>ｸﾏｶﾞｲ ﾃｯﾍﾟｲ</t>
  </si>
  <si>
    <t>佐々木　　渚</t>
  </si>
  <si>
    <t>ｻｻｷ ﾅｷﾞｻ</t>
  </si>
  <si>
    <t>佐藤　　　匠</t>
  </si>
  <si>
    <t>ｻﾄｳ ﾀｸﾐ</t>
  </si>
  <si>
    <t>佐藤　　琉希</t>
  </si>
  <si>
    <t>ｻﾄｳ ﾘｭｳｷ</t>
  </si>
  <si>
    <t>鈴木　　　海</t>
  </si>
  <si>
    <t>ｽｽﾞｷ ｳﾐ</t>
  </si>
  <si>
    <t>長尾　　蒼翔</t>
  </si>
  <si>
    <t>ﾅｶﾞｵ ｿﾗ</t>
  </si>
  <si>
    <t>青木　　　葵</t>
  </si>
  <si>
    <t>ｱｵｷ ｱｵｲ</t>
  </si>
  <si>
    <t>阿部　　奈央</t>
  </si>
  <si>
    <t>ｱﾍﾞ ﾅｵ</t>
  </si>
  <si>
    <t>岩間　のどか</t>
  </si>
  <si>
    <t>ｲﾜﾏ ﾉﾄﾞｶ</t>
  </si>
  <si>
    <t>URQUIZUPIAZZ</t>
  </si>
  <si>
    <t>ｳｨﾙｷｰｽﾞﾋﾟｱｯﾂｧ ﾃﾞﾘｱ</t>
  </si>
  <si>
    <t>大橋　　未来</t>
  </si>
  <si>
    <t>ｵｵﾊｼ ﾐｸ</t>
  </si>
  <si>
    <t>小原　　快都</t>
  </si>
  <si>
    <t>ｵﾊﾞﾗ ｶｲﾄ</t>
  </si>
  <si>
    <t>菊池　　香好</t>
  </si>
  <si>
    <t>ｷｸﾁ ｺｺﾉ</t>
  </si>
  <si>
    <t>菊池　　柊平</t>
  </si>
  <si>
    <t>ｷｸﾁ ｼｭｳﾍｲ</t>
  </si>
  <si>
    <t>菊池　　　笙</t>
  </si>
  <si>
    <t>菊池　　翔瑛</t>
  </si>
  <si>
    <t>ｷｸﾁ ｼｮｳｴｲ</t>
  </si>
  <si>
    <t>菊池　　　愛</t>
  </si>
  <si>
    <t>ｷｸﾁ ﾏﾅ</t>
  </si>
  <si>
    <t>菊池　麻友莉</t>
  </si>
  <si>
    <t>ｷｸﾁ ﾏﾕﾘ</t>
  </si>
  <si>
    <t>菊池　　望南</t>
  </si>
  <si>
    <t>ｷｸﾁ ﾐﾅ</t>
  </si>
  <si>
    <t>菊池　　宥羽</t>
  </si>
  <si>
    <t>ｷｸﾁ ﾕｳ</t>
  </si>
  <si>
    <t>菊池　　優斗</t>
  </si>
  <si>
    <t>小松　　雅也</t>
  </si>
  <si>
    <t>ｺﾏﾂ ﾏｻﾔ</t>
  </si>
  <si>
    <t>佐々木　陽依</t>
  </si>
  <si>
    <t>ｻｻｷ ﾋﾅﾖ</t>
  </si>
  <si>
    <t>佐々木　祐路</t>
  </si>
  <si>
    <t>菅田　　詩織</t>
  </si>
  <si>
    <t>ｽｶﾞﾀ ｼｵﾘ</t>
  </si>
  <si>
    <t>菅田　ほたる</t>
  </si>
  <si>
    <t>ｽｶﾞﾀ ﾎﾀﾙ</t>
  </si>
  <si>
    <t>菅田　　優斗</t>
  </si>
  <si>
    <t>ｽｶﾞﾀ ﾕｳﾄ</t>
  </si>
  <si>
    <t>長山　　美空</t>
  </si>
  <si>
    <t>ﾅｶﾞﾔﾏ ﾐｸ</t>
  </si>
  <si>
    <t>新田　　剣矢</t>
  </si>
  <si>
    <t>ﾆｯﾀ ｹﾝﾔ</t>
  </si>
  <si>
    <t>花輪　　大輔</t>
  </si>
  <si>
    <t>ﾊﾅﾜ ﾀﾞｲｽｹ</t>
  </si>
  <si>
    <t>浜川　　舜斗</t>
  </si>
  <si>
    <t>ﾊﾏｶﾜ ｼｭﾝﾄ</t>
  </si>
  <si>
    <t>細川　亜矢佳</t>
  </si>
  <si>
    <t>ﾎｿｶﾜ ｱﾔｶ</t>
  </si>
  <si>
    <t>末崎　　朱莉</t>
  </si>
  <si>
    <t>ﾏｯｻｷ ｱｶﾘ</t>
  </si>
  <si>
    <t>松田　　心菜</t>
  </si>
  <si>
    <t>ﾏﾂﾀﾞ ｺｺﾅ</t>
  </si>
  <si>
    <t>松田　　修斗</t>
  </si>
  <si>
    <t>ﾏﾂﾀﾞ ｼｭｳﾄ</t>
  </si>
  <si>
    <t>松田　　愛夢</t>
  </si>
  <si>
    <t>ﾏﾂﾀﾞ ﾒｸﾞﾑ</t>
  </si>
  <si>
    <t>水野　　千里</t>
  </si>
  <si>
    <t>ﾐｽﾞﾉ ﾁｻﾄ</t>
  </si>
  <si>
    <t>吉田　　涼香</t>
  </si>
  <si>
    <t>ﾖｼﾀﾞ ﾘｮｳｶ</t>
  </si>
  <si>
    <t>阿部　　舞花</t>
  </si>
  <si>
    <t>ｱﾍﾞ ﾏｲｶ</t>
  </si>
  <si>
    <t>石田　　将汰</t>
  </si>
  <si>
    <t>ｲｼﾀﾞ ｼｮｳﾀ</t>
  </si>
  <si>
    <t>泉田　　美言</t>
  </si>
  <si>
    <t>ｲｽﾞﾐﾀﾞ ﾐｺﾄ</t>
  </si>
  <si>
    <t>小田代　眞翔</t>
  </si>
  <si>
    <t>ｵﾀﾞｼﾛ ﾏﾅﾄ</t>
  </si>
  <si>
    <t>川久保　颯眞</t>
  </si>
  <si>
    <t>ｶﾜｸﾎﾞ ﾌｳﾏ</t>
  </si>
  <si>
    <t>菊田　ひかる</t>
  </si>
  <si>
    <t>ｷｸﾀ ﾋｶﾙ</t>
  </si>
  <si>
    <t>菊池　　海星</t>
  </si>
  <si>
    <t>ｷｸﾁ ｶｲｾｲ</t>
  </si>
  <si>
    <t>菊池　　楽空</t>
  </si>
  <si>
    <t>ｷｸﾁ ｶﾞｸｳ</t>
  </si>
  <si>
    <t>菊池　紘士朗</t>
  </si>
  <si>
    <t>ｷｸﾁ ｺｳｼﾞﾛｳ</t>
  </si>
  <si>
    <t>菊池　　明子</t>
  </si>
  <si>
    <t>ｷｸﾁ ﾒｲｺ</t>
  </si>
  <si>
    <t>紺野　　千遥</t>
  </si>
  <si>
    <t>ｺﾝﾉ ﾁﾊﾙ</t>
  </si>
  <si>
    <t>佐々木　勁吾</t>
  </si>
  <si>
    <t>ｻｻｷ ｹｲｺﾞ</t>
  </si>
  <si>
    <t>佐々木　陽翔</t>
  </si>
  <si>
    <t>佐々木美咲姫</t>
  </si>
  <si>
    <t>佐々木　優妃</t>
  </si>
  <si>
    <t>ｻｻｷ ﾕｲ</t>
  </si>
  <si>
    <t>外田　　一伯</t>
  </si>
  <si>
    <t>ｿﾄﾀﾞ ﾊｸ</t>
  </si>
  <si>
    <t>大洞　　摩耶</t>
  </si>
  <si>
    <t>ﾀﾞｲﾄﾞｳ ﾏﾔ</t>
  </si>
  <si>
    <t>千葉　　大誠</t>
  </si>
  <si>
    <t>ﾁﾊﾞ ﾀｲｾｲ</t>
  </si>
  <si>
    <t>千葉　　凜奈</t>
  </si>
  <si>
    <t>ﾁﾊﾞ ﾘﾝﾅ</t>
  </si>
  <si>
    <t>留場　　洸成</t>
  </si>
  <si>
    <t>ﾄﾒﾊﾞ ｺｳｾｲ</t>
  </si>
  <si>
    <t>細川　　愛奈</t>
  </si>
  <si>
    <t>ﾎｿｶﾜ ﾏﾅ</t>
  </si>
  <si>
    <t>松原　　光佑</t>
  </si>
  <si>
    <t>ﾏﾂﾊﾞﾗ ｺｳｽｹ</t>
  </si>
  <si>
    <t>東　　　哉太</t>
  </si>
  <si>
    <t>ｱｽﾞﾏ ｶﾅﾀ</t>
  </si>
  <si>
    <t>石川　　梨瑚</t>
  </si>
  <si>
    <t>ｲｼｶﾜ ﾘｺ</t>
  </si>
  <si>
    <t>大堰　　　徳</t>
  </si>
  <si>
    <t>ｵｵｾﾞｷ ﾁｶﾗ</t>
  </si>
  <si>
    <t>太田　　　空</t>
  </si>
  <si>
    <t>ｵｵﾀ ｿﾗ</t>
  </si>
  <si>
    <t>刈田　　帆美</t>
  </si>
  <si>
    <t>ｶﾘﾀ ﾎﾉﾐ</t>
  </si>
  <si>
    <t>菅野　　光輝</t>
  </si>
  <si>
    <t>ｶﾝﾉ ｺｳｷ</t>
  </si>
  <si>
    <t>北島　　奏音</t>
  </si>
  <si>
    <t>ｷﾀｼﾏ ｶﾉ</t>
  </si>
  <si>
    <t>佐々木　美結</t>
  </si>
  <si>
    <t>ｻｻｷ ﾐﾕｳ</t>
  </si>
  <si>
    <t>髙橋　明華音</t>
  </si>
  <si>
    <t>ﾀｶﾊｼ ｱｶﾈ</t>
  </si>
  <si>
    <t>髙橋　　聖成</t>
  </si>
  <si>
    <t>ﾀｶﾊｼ ｾﾅ</t>
  </si>
  <si>
    <t>髙橋　　颯太</t>
  </si>
  <si>
    <t>髙橋　　拓夢</t>
  </si>
  <si>
    <t>ﾀｶﾊｼ ﾀｸﾑ</t>
  </si>
  <si>
    <t>髙橋　　　響</t>
  </si>
  <si>
    <t>ﾀｶﾊｼ ﾋﾋﾞｷ</t>
  </si>
  <si>
    <t>髙橋　　優希</t>
  </si>
  <si>
    <t>田中　　涼音</t>
  </si>
  <si>
    <t>ﾀﾅｶ ｽｽﾞﾈ</t>
  </si>
  <si>
    <t>新田　　真歩</t>
  </si>
  <si>
    <t>ﾆｯﾀ ﾏﾎ</t>
  </si>
  <si>
    <t>深澤　　奎輔</t>
  </si>
  <si>
    <t>ﾌｶｻﾜ ｹｲｽｹ</t>
  </si>
  <si>
    <t>山鼻　　　涼</t>
  </si>
  <si>
    <t>ﾔﾏﾊﾅ ﾘｮｳ</t>
  </si>
  <si>
    <t>吉田　　藍子</t>
  </si>
  <si>
    <t>ﾖｼﾀﾞ ｱｲｺ</t>
  </si>
  <si>
    <t>渡邉　智栄子</t>
  </si>
  <si>
    <t>ﾜﾀﾅﾍﾞ ﾁｴｺ</t>
  </si>
  <si>
    <t>阿部　　優真</t>
  </si>
  <si>
    <t>奥　　　結子</t>
  </si>
  <si>
    <t>ｵｸ ﾕｲｺ</t>
  </si>
  <si>
    <t>小原　　永遠</t>
  </si>
  <si>
    <t>ｵﾊﾞﾗ ﾄﾜ</t>
  </si>
  <si>
    <t>柿木　　　遼</t>
  </si>
  <si>
    <t>ｶｷﾉｷ ﾘｮｳ</t>
  </si>
  <si>
    <t>工藤　　　快</t>
  </si>
  <si>
    <t>ｸﾄﾞｳ ｶｲ</t>
  </si>
  <si>
    <t>工藤　　紅葉</t>
  </si>
  <si>
    <t>ｸﾄﾞｳ ｸﾚﾊ</t>
  </si>
  <si>
    <t>久保田　　彩</t>
  </si>
  <si>
    <t>ｸﾎﾞﾀ ｱﾔ</t>
  </si>
  <si>
    <t>佐々木　千尋</t>
  </si>
  <si>
    <t>ｻｻｷ ﾁﾋﾛ</t>
  </si>
  <si>
    <t>沢田　　雪佳</t>
  </si>
  <si>
    <t>ｻﾜﾀﾞ ﾕｷｶ</t>
  </si>
  <si>
    <t>嶋田　　真也</t>
  </si>
  <si>
    <t>ｼﾏﾀﾞ ﾏｻﾔ</t>
  </si>
  <si>
    <t>髙村　　澪蒔</t>
  </si>
  <si>
    <t>ﾀｶﾑﾗ ﾚｲｼﾞ</t>
  </si>
  <si>
    <t>戸舘　　雪花</t>
  </si>
  <si>
    <t>ﾄﾀﾞﾃ ﾕｶ</t>
  </si>
  <si>
    <t>晴山　　真次</t>
  </si>
  <si>
    <t>ﾊﾚﾔﾏ ｼﾝｼﾞ</t>
  </si>
  <si>
    <t>細田　　晴捺</t>
  </si>
  <si>
    <t>ﾎｿﾀﾞ ｾｲﾅ</t>
  </si>
  <si>
    <t>堀内　　虎雅</t>
  </si>
  <si>
    <t>ﾎﾘｳﾁ ｺｳｶﾞ</t>
  </si>
  <si>
    <t>大平　　史弥</t>
  </si>
  <si>
    <t>ｵｵﾀﾞｲﾗ ﾌﾐﾔ</t>
  </si>
  <si>
    <t>奥澤　　一貴</t>
  </si>
  <si>
    <t>ｵｸｻﾜ ｶｽﾞｷ</t>
  </si>
  <si>
    <t>折戸　　和弥</t>
  </si>
  <si>
    <t>ｵﾘﾄ ｶｽﾞﾔ</t>
  </si>
  <si>
    <t>田中　　翔馬</t>
  </si>
  <si>
    <t>ﾀﾅｶ ｼｮｳﾏ</t>
  </si>
  <si>
    <t>千葉　　俊明</t>
  </si>
  <si>
    <t>ﾁﾊﾞ ﾄｼｱｷ</t>
  </si>
  <si>
    <t>早坂　　来翔</t>
  </si>
  <si>
    <t>ﾊﾔｻｶ ﾗｲﾄ</t>
  </si>
  <si>
    <t>米田　　怜史</t>
  </si>
  <si>
    <t>ﾏｲﾀ ﾚｲｼﾞ</t>
  </si>
  <si>
    <t>欠端　　陽翔</t>
  </si>
  <si>
    <t>ｶｹﾊﾀ ﾊﾙﾄ</t>
  </si>
  <si>
    <t>石井　　愛星</t>
  </si>
  <si>
    <t>ｲｼｲ ﾏﾅｾ</t>
  </si>
  <si>
    <t>泉川　　あみ</t>
  </si>
  <si>
    <t>ｲｽﾞﾐｶﾜ ｱﾐ</t>
  </si>
  <si>
    <t>大澤　緋美華</t>
  </si>
  <si>
    <t>ｵｵｻﾜ ﾋﾐｶ</t>
  </si>
  <si>
    <t>大道　　彩乃</t>
  </si>
  <si>
    <t>ｵｵﾐﾁ ｱﾔﾉ</t>
  </si>
  <si>
    <t>小野　　　楓</t>
  </si>
  <si>
    <t>ｵﾉ ｶｴﾃﾞ</t>
  </si>
  <si>
    <t>小野　　寧久</t>
  </si>
  <si>
    <t>ｵﾉ ｼｽﾞｸ</t>
  </si>
  <si>
    <t>小野　　聖真</t>
  </si>
  <si>
    <t>ｵﾉ ｼｮｳﾏ</t>
  </si>
  <si>
    <t>小野　　慎太</t>
  </si>
  <si>
    <t>ｵﾉ ｼﾝﾀ</t>
  </si>
  <si>
    <t>小野寺菜々花</t>
  </si>
  <si>
    <t>ｵﾉﾃﾞﾗ ﾅﾅｶ</t>
  </si>
  <si>
    <t>小野寺　夢佳</t>
  </si>
  <si>
    <t>ｵﾉﾃﾞﾗ ﾕﾒｶ</t>
  </si>
  <si>
    <t>貫牛　　海翔</t>
  </si>
  <si>
    <t>ｶﾝｷﾞｭｳ ｶｲﾄ</t>
  </si>
  <si>
    <t>次嘉　　香波</t>
  </si>
  <si>
    <t>ｼｶ ｶﾅﾐ</t>
  </si>
  <si>
    <t>丹治　　将汰</t>
  </si>
  <si>
    <t>ﾀﾝｼﾞ ｼｮｳﾀ</t>
  </si>
  <si>
    <t>外舘　　　渓</t>
  </si>
  <si>
    <t>ﾄﾀﾞﾃ ｹｲ</t>
  </si>
  <si>
    <t>中村　　　陸</t>
  </si>
  <si>
    <t>ﾅｶﾑﾗ ﾘｸ</t>
  </si>
  <si>
    <t>中村　　琉暉</t>
  </si>
  <si>
    <t>ﾅｶﾑﾗ ﾘｭｳｷ</t>
  </si>
  <si>
    <t>野崎　　颯太</t>
  </si>
  <si>
    <t>ﾉｻﾞｷ ｿｳﾀ</t>
  </si>
  <si>
    <t>片座　　快斗</t>
  </si>
  <si>
    <t>ﾍﾝｻﾞ ｶｲﾄ</t>
  </si>
  <si>
    <t>三上　　京史</t>
  </si>
  <si>
    <t>ﾐｶﾐ ｹｲｼﾞ</t>
  </si>
  <si>
    <t>三ヶ森　秀典</t>
  </si>
  <si>
    <t>ﾐｶﾓﾘ ﾋﾃﾞﾉﾘ</t>
  </si>
  <si>
    <t>谷地　　飛良</t>
  </si>
  <si>
    <t>ﾔﾁ ﾀｶﾗ</t>
  </si>
  <si>
    <t>吉田　　　信</t>
  </si>
  <si>
    <t>ﾖｼﾀﾞ ｼﾝ</t>
  </si>
  <si>
    <t>荒川　　瞳愛</t>
  </si>
  <si>
    <t>ｱﾗｶﾜ ﾄｱ</t>
  </si>
  <si>
    <t>荒川　　由征</t>
  </si>
  <si>
    <t>ｱﾗｶﾜ ﾕｳｾｲ</t>
  </si>
  <si>
    <t>安保　　瑠粋</t>
  </si>
  <si>
    <t>ｱﾝﾎﾞ ﾙｲ</t>
  </si>
  <si>
    <t>泉山　　尚慶</t>
  </si>
  <si>
    <t>ｲｽﾞﾐﾔﾏ ﾅｵﾁｶ</t>
  </si>
  <si>
    <t>伊藤　　瑠那</t>
  </si>
  <si>
    <t>ｲﾄｳ ﾙﾅ</t>
  </si>
  <si>
    <t>川又　　花菜</t>
  </si>
  <si>
    <t>ｶﾜﾏﾀ ﾊﾅ</t>
  </si>
  <si>
    <t>齊藤　さくら</t>
  </si>
  <si>
    <t>ｻｲﾄｳ ｻｸﾗ</t>
  </si>
  <si>
    <t>齊藤　　聡真</t>
  </si>
  <si>
    <t>ｻｲﾄｳ ｿｳﾏ</t>
  </si>
  <si>
    <t>齋藤　　大貴</t>
  </si>
  <si>
    <t>ｻｲﾄｳ ﾀﾞｲｷ</t>
  </si>
  <si>
    <t>齊藤　　拓真</t>
  </si>
  <si>
    <t>笹木　　　頌</t>
  </si>
  <si>
    <t>佐々木　春磨</t>
  </si>
  <si>
    <t>ｻｻｷ ﾊﾙﾏ</t>
  </si>
  <si>
    <t>種市　　らん</t>
  </si>
  <si>
    <t>ﾀﾈｲﾁ ﾗﾝ</t>
  </si>
  <si>
    <t>成田　　健太</t>
  </si>
  <si>
    <t>ﾅﾘﾀ ｹﾝﾀ</t>
  </si>
  <si>
    <t>羽澤　　琢人</t>
  </si>
  <si>
    <t>ﾊｻﾞﾜ ﾀｸﾄ</t>
  </si>
  <si>
    <t>橋本　　剛士</t>
  </si>
  <si>
    <t>ﾊｼﾓﾄ ｺｳｼﾞ</t>
  </si>
  <si>
    <t>畠山　　一葉</t>
  </si>
  <si>
    <t>ﾊﾀｹﾔﾏ ｶｽﾞﾊ</t>
  </si>
  <si>
    <t>畠山　　幹啓</t>
  </si>
  <si>
    <t>ﾊﾀｹﾔﾏ ﾐｷﾋﾛ</t>
  </si>
  <si>
    <t>畠山　　夢叶</t>
  </si>
  <si>
    <t>ﾊﾀｹﾔﾏ ﾕﾒﾄ</t>
  </si>
  <si>
    <t>八幡　　珠晏</t>
  </si>
  <si>
    <t>ﾔﾊﾀ ｼﾞｭｱﾝ</t>
  </si>
  <si>
    <t>山本　　唯人</t>
  </si>
  <si>
    <t>ﾔﾏﾓﾄ ﾕｲﾄ</t>
  </si>
  <si>
    <t>五十嵐　玲司</t>
  </si>
  <si>
    <t>ｲｶﾞﾗｼ ﾚｲｼﾞ</t>
  </si>
  <si>
    <t>伊藤　　亜紀</t>
  </si>
  <si>
    <t>ｲﾄｳ ｱｷ</t>
  </si>
  <si>
    <t>伊藤　　天毎</t>
  </si>
  <si>
    <t>ｲﾄｳ ｱﾏｲ</t>
  </si>
  <si>
    <t>伊藤　　悠大</t>
  </si>
  <si>
    <t>伊藤　　　凜</t>
  </si>
  <si>
    <t>ｲﾄｳ ﾘﾝ</t>
  </si>
  <si>
    <t>岩松　　琴美</t>
  </si>
  <si>
    <t>ｲﾜﾏﾂ ｺﾄﾐ</t>
  </si>
  <si>
    <t>遠藤　　颯都</t>
  </si>
  <si>
    <t>ｴﾝﾄﾞｳ ﾊﾔﾄ</t>
  </si>
  <si>
    <t>上平　　香凜</t>
  </si>
  <si>
    <t>ｶﾐﾀｲﾗ ｶﾘﾝ</t>
  </si>
  <si>
    <t>川村　　愛斗</t>
  </si>
  <si>
    <t>ｶﾜﾑﾗ ﾏﾅﾄ</t>
  </si>
  <si>
    <t>工藤　ひかる</t>
  </si>
  <si>
    <t>ｸﾄﾞｳ ﾋｶﾙ</t>
  </si>
  <si>
    <t>小舘　　瑞穂</t>
  </si>
  <si>
    <t>ｺﾀﾞﾃ ﾐｽﾞﾎ</t>
  </si>
  <si>
    <t>里舘　　　陸</t>
  </si>
  <si>
    <t>ｻﾄﾀﾞﾃ ﾘｸ</t>
  </si>
  <si>
    <t>澤尻　　月護</t>
  </si>
  <si>
    <t>ｻﾜｼﾞﾘ ﾂｸｺﾞ</t>
  </si>
  <si>
    <t>清水畑　永和</t>
  </si>
  <si>
    <t>ｼﾐｽﾞﾊﾀ ﾄﾜ</t>
  </si>
  <si>
    <t>瀬川　　彩斗</t>
  </si>
  <si>
    <t>ｾｶﾞﾜ ｱﾔﾄ</t>
  </si>
  <si>
    <t>髙橋　　諒太</t>
  </si>
  <si>
    <t>高森　　結愛</t>
  </si>
  <si>
    <t>ﾀｶﾓﾘ ﾕｳｱ</t>
  </si>
  <si>
    <t>丹内　　美空</t>
  </si>
  <si>
    <t>ﾀﾝﾅｲ ﾐｸ</t>
  </si>
  <si>
    <t>丹内　　雪海</t>
  </si>
  <si>
    <t>ﾀﾝﾅｲ ﾕｷﾐ</t>
  </si>
  <si>
    <t>千葉　　友太</t>
  </si>
  <si>
    <t>古舘　　　芳</t>
  </si>
  <si>
    <t>ﾌﾙﾀﾞﾃ ｶﾎ</t>
  </si>
  <si>
    <t>戸来　　綾美</t>
  </si>
  <si>
    <t>ﾍﾗｲ ｱﾔﾐ</t>
  </si>
  <si>
    <t>松村　　颯杜</t>
  </si>
  <si>
    <t>ﾏﾂﾑﾗ ﾊﾔﾄ</t>
  </si>
  <si>
    <t>山下　　颯馬</t>
  </si>
  <si>
    <t>ﾔﾏｼﾀ ｿｳﾏ</t>
  </si>
  <si>
    <t>渡辺　　太河</t>
  </si>
  <si>
    <t>ﾜﾀﾅﾍﾞ ﾀｲｶﾞ</t>
  </si>
  <si>
    <t>乙部　　　陸</t>
  </si>
  <si>
    <t>ｵﾄﾍﾞ ﾘｸ</t>
  </si>
  <si>
    <t>菊池　　真歩</t>
  </si>
  <si>
    <t>ｷｸﾁ ﾏﾎ</t>
  </si>
  <si>
    <t>久世　　実子</t>
  </si>
  <si>
    <t>ｸｾﾞ ﾐｺ</t>
  </si>
  <si>
    <t>工藤　　祐希</t>
  </si>
  <si>
    <t>ｸﾄﾞｳ ﾕｳｷ</t>
  </si>
  <si>
    <t>佐々木　大雅</t>
  </si>
  <si>
    <t>佐々木　百峰</t>
  </si>
  <si>
    <t>ｻｻｷ ﾓﾈ</t>
  </si>
  <si>
    <t>佐々木　瑠我</t>
  </si>
  <si>
    <t>ｻｻｷ ﾘｭｳｶﾞ</t>
  </si>
  <si>
    <t>髙橋　　未夢</t>
  </si>
  <si>
    <t>ﾀｶﾊｼ ﾐﾕ</t>
  </si>
  <si>
    <t>髙橋　　龍地</t>
  </si>
  <si>
    <t>ﾀｶﾊｼ ﾘｭｳｼﾞ</t>
  </si>
  <si>
    <t>田村　　聡成</t>
  </si>
  <si>
    <t>ﾀﾑﾗ ｻﾄﾅﾘ</t>
  </si>
  <si>
    <t>田村　　茉奈</t>
  </si>
  <si>
    <t>ﾀﾑﾗ ﾏﾅ</t>
  </si>
  <si>
    <t>中軽米　魁星</t>
  </si>
  <si>
    <t>ﾅｶｶﾙﾏｲ ｶｲｾｲ</t>
  </si>
  <si>
    <t>藤田　　大樹</t>
  </si>
  <si>
    <t>ﾌｼﾞﾀ ﾀﾞｲｼﾞｭ</t>
  </si>
  <si>
    <t>又重　芽依未</t>
  </si>
  <si>
    <t>ﾏﾀｼｹﾞ ﾒｲﾐ</t>
  </si>
  <si>
    <t>森　　風姫子</t>
  </si>
  <si>
    <t>ﾓﾘ ﾌｷｺ</t>
  </si>
  <si>
    <t>飯山　　大翔</t>
  </si>
  <si>
    <t>ｲｲﾔﾏ ﾀﾞｲﾄ</t>
  </si>
  <si>
    <t>伊藤　　聡祐</t>
  </si>
  <si>
    <t>ｲﾄｳ ｿｳｽｹ</t>
  </si>
  <si>
    <t>伊藤　　心花</t>
  </si>
  <si>
    <t>ｲﾄｳ ﾓﾄｶ</t>
  </si>
  <si>
    <t>大原　　陸人</t>
  </si>
  <si>
    <t>ｵｵﾊﾗ ﾘｸﾄ</t>
  </si>
  <si>
    <t>小笠原　風龍</t>
  </si>
  <si>
    <t>ｵｶﾞｻﾜﾗ ﾌﾘｭｳ</t>
  </si>
  <si>
    <t>小原　　大知</t>
  </si>
  <si>
    <t>ｵﾊﾞﾗ ﾀﾞｲﾁ</t>
  </si>
  <si>
    <t>小原　菜々子</t>
  </si>
  <si>
    <t>ｵﾊﾞﾗ ﾅﾅｺ</t>
  </si>
  <si>
    <t>勝山　　耕太</t>
  </si>
  <si>
    <t>ｶﾂﾔﾏ ｺｳﾀ</t>
  </si>
  <si>
    <t>勝山　穂乃花</t>
  </si>
  <si>
    <t>ｶﾂﾔﾏ ﾎﾉｶ</t>
  </si>
  <si>
    <t>金澤　　我羽</t>
  </si>
  <si>
    <t>ｶﾅｻﾞﾜ ｶﾞｳ</t>
  </si>
  <si>
    <t>鎌田　あすか</t>
  </si>
  <si>
    <t>ｶﾏﾀﾞ ｱｽｶ</t>
  </si>
  <si>
    <t>鎌田　　晏里</t>
  </si>
  <si>
    <t>ｶﾏﾀﾞ ｱﾝﾘ</t>
  </si>
  <si>
    <t>川原　　央也</t>
  </si>
  <si>
    <t>ｶﾜﾊﾗ ﾋﾛﾔ</t>
  </si>
  <si>
    <t>川村　　芽生</t>
  </si>
  <si>
    <t>ｶﾜﾑﾗ ﾒｲ</t>
  </si>
  <si>
    <t>菊池　亜紀斗</t>
  </si>
  <si>
    <t>菊池　　大翔</t>
  </si>
  <si>
    <t>ｷｸﾁ ﾋﾛﾄ</t>
  </si>
  <si>
    <t>後藤　　　蛍</t>
  </si>
  <si>
    <t>ｺﾞﾄｳ ｹｲ</t>
  </si>
  <si>
    <t>佐々木　拓未</t>
  </si>
  <si>
    <t>ｻｻｷ ﾀｸﾐ</t>
  </si>
  <si>
    <t>佐々木　はな</t>
  </si>
  <si>
    <t>ｻｻｷ ﾊﾅ</t>
  </si>
  <si>
    <t>佐々木　光櫻</t>
  </si>
  <si>
    <t>ｻｻｷ ﾐｵ</t>
  </si>
  <si>
    <t>佐藤　　　走</t>
  </si>
  <si>
    <t>ｻﾄｳ ｶｹﾙ</t>
  </si>
  <si>
    <t>佐藤　　光汰</t>
  </si>
  <si>
    <t>ｻﾄｳ ｺｳﾀ</t>
  </si>
  <si>
    <t>澤口　　りる</t>
  </si>
  <si>
    <t>ｻﾜｸﾞﾁ ﾘﾙ</t>
  </si>
  <si>
    <t>髙橋　　彩夏</t>
  </si>
  <si>
    <t>ﾀｶﾊｼ ｻﾔｶ</t>
  </si>
  <si>
    <t>髙橋　　菜月</t>
  </si>
  <si>
    <t>ﾀｶﾊｼ ﾅﾂｷ</t>
  </si>
  <si>
    <t>高橋　　茉穂</t>
  </si>
  <si>
    <t>髙橋　　美紅</t>
  </si>
  <si>
    <t>ﾀｶﾊｼ ﾐｸ</t>
  </si>
  <si>
    <t>髙橋　　来音</t>
  </si>
  <si>
    <t>ﾀｶﾊｼ ﾗｲｵ</t>
  </si>
  <si>
    <t>継枝　　梨花</t>
  </si>
  <si>
    <t>ﾂｸﾞｴﾀﾞ ﾘﾝｶ</t>
  </si>
  <si>
    <t>沼山　紗有香</t>
  </si>
  <si>
    <t>ﾅﾏﾔﾏ ｻﾕｶ</t>
  </si>
  <si>
    <t>晴山　　紘大</t>
  </si>
  <si>
    <t>ﾊﾚﾔﾏ ｺｳﾀ</t>
  </si>
  <si>
    <t>福山　　透哉</t>
  </si>
  <si>
    <t>ﾌｸﾔﾏ ﾄｳﾔ</t>
  </si>
  <si>
    <t>藤原　　晴道</t>
  </si>
  <si>
    <t>ﾌｼﾞﾜﾗ ﾊﾙﾐﾁ</t>
  </si>
  <si>
    <t>藤原　　　龍</t>
  </si>
  <si>
    <t>ﾌｼﾞﾜﾗ ﾘｭｳ</t>
  </si>
  <si>
    <t>本野　　朝陽</t>
  </si>
  <si>
    <t>ﾎﾝﾉ ｱｻﾋ</t>
  </si>
  <si>
    <t>村岡　　拓哉</t>
  </si>
  <si>
    <t>ﾑﾗｵｶ ﾀｸﾔ</t>
  </si>
  <si>
    <t>横岡　　晴月</t>
  </si>
  <si>
    <t>ﾖｺｵｶ ﾊﾂﾞｷ</t>
  </si>
  <si>
    <t>吉水　真理奈</t>
  </si>
  <si>
    <t>ﾖｼﾐｽﾞ ﾏﾘﾅ</t>
  </si>
  <si>
    <t>阿部　　優人</t>
  </si>
  <si>
    <t>ｱﾍﾞ ﾕｳﾄ</t>
  </si>
  <si>
    <t>伊藤　　壮汰</t>
  </si>
  <si>
    <t>ｲﾄｳ ｿｳﾀ</t>
  </si>
  <si>
    <t>小國　　遊喜</t>
  </si>
  <si>
    <t>ｵｸﾞﾆ ﾕｳｷ</t>
  </si>
  <si>
    <t>佐々木　　陽</t>
  </si>
  <si>
    <t>ｻｻｷ ﾋﾅﾀ</t>
  </si>
  <si>
    <t>佐藤　　紗香</t>
  </si>
  <si>
    <t>ｻﾄｳ ｽｽﾞｶ</t>
  </si>
  <si>
    <t>瀨川　　彩来</t>
  </si>
  <si>
    <t>ｾｶﾞﾜ ｱｲﾗ</t>
  </si>
  <si>
    <t>瀬川　　倫花</t>
  </si>
  <si>
    <t>ｾｶﾞﾜ ﾘﾝｶ</t>
  </si>
  <si>
    <t>関田　奈都美</t>
  </si>
  <si>
    <t>ｾｷﾀ ﾅﾂﾐ</t>
  </si>
  <si>
    <t>高橋　　風羽</t>
  </si>
  <si>
    <t>ﾀｶﾊｼ ｶｻﾞﾊ</t>
  </si>
  <si>
    <t>塚本　　藍人</t>
  </si>
  <si>
    <t>ﾂｶﾓﾄ ｱｲﾄ</t>
  </si>
  <si>
    <t>藤田　　　優</t>
  </si>
  <si>
    <t>ﾌｼﾞﾀ ﾕｳ</t>
  </si>
  <si>
    <t>藤原　　　亮</t>
  </si>
  <si>
    <t>ﾌｼﾞﾜﾗ ｱｷﾗ</t>
  </si>
  <si>
    <t>藤原　　清人</t>
  </si>
  <si>
    <t>ﾌｼﾞﾜﾗ ｷﾖﾄ</t>
  </si>
  <si>
    <t>藤原　　航太</t>
  </si>
  <si>
    <t>ﾌｼﾞﾜﾗ ｺｳﾀ</t>
  </si>
  <si>
    <t>松本　　果純</t>
  </si>
  <si>
    <t>ﾏﾂﾓﾄ ｶｽﾞﾐ</t>
  </si>
  <si>
    <t>八重畑　　陸</t>
  </si>
  <si>
    <t>ﾔｴﾊﾀ ﾛｸ</t>
  </si>
  <si>
    <t>伊藤　　凜大</t>
  </si>
  <si>
    <t>ｲﾄｳ ﾘﾝﾄ</t>
  </si>
  <si>
    <t>鎌田　　優斗</t>
  </si>
  <si>
    <t>ｶﾏﾀﾞ ﾕｳﾄ</t>
  </si>
  <si>
    <t>佐々木　碧蘭</t>
  </si>
  <si>
    <t>ｻｻｷ ｱﾗﾝ</t>
  </si>
  <si>
    <t>笹間　　優花</t>
  </si>
  <si>
    <t>ｻｻﾏ ﾕｳｶ</t>
  </si>
  <si>
    <t>佐藤　　音衣</t>
  </si>
  <si>
    <t>ｻﾄｳ ﾈｲ</t>
  </si>
  <si>
    <t>柴田　　梨花</t>
  </si>
  <si>
    <t>ｼﾊﾞﾀ ﾘｶ</t>
  </si>
  <si>
    <t>高橋　　一矢</t>
  </si>
  <si>
    <t>ﾀｶﾊｼ ｶｽﾞﾔ</t>
  </si>
  <si>
    <t>髙橋　　　柊</t>
  </si>
  <si>
    <t>ﾀｶﾊｼ ｼｭｳ</t>
  </si>
  <si>
    <t>髙橋　　誉桂</t>
  </si>
  <si>
    <t>ﾀｶﾊｼ ﾉﾘｶ</t>
  </si>
  <si>
    <t>髙橋　　美月</t>
  </si>
  <si>
    <t>ﾀｶﾊｼ ﾐﾂﾞｷ</t>
  </si>
  <si>
    <t>髙橋　　　萌</t>
  </si>
  <si>
    <t>ﾀｶﾊｼ ﾓｴ</t>
  </si>
  <si>
    <t>髙橋　龍太郎</t>
  </si>
  <si>
    <t>ﾀｶﾊｼ ﾘｭｳﾀﾛｳ</t>
  </si>
  <si>
    <t>照井　慎之介</t>
  </si>
  <si>
    <t>ﾃﾙｲ ｼﾝﾉｽｹ</t>
  </si>
  <si>
    <t>照井　　　華</t>
  </si>
  <si>
    <t>ﾃﾙｲ ﾊﾅ</t>
  </si>
  <si>
    <t>照井　　友大</t>
  </si>
  <si>
    <t>ﾃﾙｲ ﾕｳﾀ</t>
  </si>
  <si>
    <t>中島　　瑞樹</t>
  </si>
  <si>
    <t>ﾅｶｼﾏ ﾐｽﾞｷ</t>
  </si>
  <si>
    <t>永畠　　史稀</t>
  </si>
  <si>
    <t>ﾅｶﾞﾊﾀ ｼｷ</t>
  </si>
  <si>
    <t>根子　　唯璃</t>
  </si>
  <si>
    <t>ﾈｺ ﾕｲﾘ</t>
  </si>
  <si>
    <t>平藤　　楠菜</t>
  </si>
  <si>
    <t>ﾋﾗﾌｼﾞ ﾅﾅ</t>
  </si>
  <si>
    <t>藤原　　千咲</t>
  </si>
  <si>
    <t>ﾌｼﾞﾜﾗ ﾁｻｷ</t>
  </si>
  <si>
    <t>宮原　　颯希</t>
  </si>
  <si>
    <t>ﾐﾔﾊﾗ ｻﾂｷ</t>
  </si>
  <si>
    <t>宮森　　陸真</t>
  </si>
  <si>
    <t>ﾐﾔﾓﾘ ﾘｸﾏ</t>
  </si>
  <si>
    <t>八重樫　環那</t>
  </si>
  <si>
    <t>ﾔｴｶﾞｼ ｶﾝﾅ</t>
  </si>
  <si>
    <t>金矢　　愛花</t>
  </si>
  <si>
    <t>ｶﾅﾔ ｱｲｶ</t>
  </si>
  <si>
    <t>川村　　虹奈</t>
  </si>
  <si>
    <t>ｶﾜﾑﾗ ﾆｲﾅ</t>
  </si>
  <si>
    <t>佐々木　風吹</t>
  </si>
  <si>
    <t>ｻｻｷ ﾌﾌﾞｷ</t>
  </si>
  <si>
    <t>佐々木　　凌</t>
  </si>
  <si>
    <t>髙橋　　一輝</t>
  </si>
  <si>
    <t>ﾀｶﾊｼ ｶｽﾞｷ</t>
  </si>
  <si>
    <t>高橋　　拓海</t>
  </si>
  <si>
    <t>竹林　　郁彦</t>
  </si>
  <si>
    <t>ﾀｹﾊﾞﾔｼ ﾌﾐﾋｺ</t>
  </si>
  <si>
    <t>照井　　優愛</t>
  </si>
  <si>
    <t>ﾃﾙｲ ﾕﾒ</t>
  </si>
  <si>
    <t>都鳥　　　圭</t>
  </si>
  <si>
    <t>ﾄﾄﾞﾘ ｹｲ</t>
  </si>
  <si>
    <t>袴田　　寛人</t>
  </si>
  <si>
    <t>ﾊｶﾏﾀﾞ ﾋﾛﾄ</t>
  </si>
  <si>
    <t>東山　　泰斗</t>
  </si>
  <si>
    <t>ﾋｶﾞｼﾔﾏ ﾀｲﾄ</t>
  </si>
  <si>
    <t>藤原　　崇翔</t>
  </si>
  <si>
    <t>ﾌｼﾞﾜﾗ ﾀｶﾄ</t>
  </si>
  <si>
    <t>八重樫　聖也</t>
  </si>
  <si>
    <t>山口　　玲音</t>
  </si>
  <si>
    <t>ﾔﾏｸﾞﾁ ﾚｵﾝ</t>
  </si>
  <si>
    <t>渡邊　　茉結</t>
  </si>
  <si>
    <t>ﾜﾀﾅﾍﾞ ﾏﾕｳ</t>
  </si>
  <si>
    <t>阿部　　耀仁</t>
  </si>
  <si>
    <t>ｱﾍﾞ ｱｷﾋﾄ</t>
  </si>
  <si>
    <t>阿部　　　天</t>
  </si>
  <si>
    <t>ｱﾍﾞ ｿﾗ</t>
  </si>
  <si>
    <t>安部　　　匠</t>
  </si>
  <si>
    <t>ｱﾍﾞ ﾀｸﾐ</t>
  </si>
  <si>
    <t>阿部　　百花</t>
  </si>
  <si>
    <t>ｱﾍﾞ ﾓﾓｶ</t>
  </si>
  <si>
    <t>石田　　　皓</t>
  </si>
  <si>
    <t>ｲｼﾀﾞ ﾋｶﾙ</t>
  </si>
  <si>
    <t>岩渕　　美涼</t>
  </si>
  <si>
    <t>ｲﾜﾌﾞﾁ ﾐｽｽﾞ</t>
  </si>
  <si>
    <t>梅野　　万寛</t>
  </si>
  <si>
    <t>ｳﾒﾉ ﾏﾋﾛ</t>
  </si>
  <si>
    <t>及川　　菜緒</t>
  </si>
  <si>
    <t>ｵｲｶﾜ ﾅｵ</t>
  </si>
  <si>
    <t>及川　　未来</t>
  </si>
  <si>
    <t>ｵｲｶﾜ ﾐﾗｲ</t>
  </si>
  <si>
    <t>太田　　慎人</t>
  </si>
  <si>
    <t>ｵｵﾀ ﾏｺﾄ</t>
  </si>
  <si>
    <t>小川　　睦斗</t>
  </si>
  <si>
    <t>ｵｶﾞﾜ ﾘｸﾄ</t>
  </si>
  <si>
    <t>小原　　希琉</t>
  </si>
  <si>
    <t>ｵﾊﾞﾗ ｷﾘｭｳ</t>
  </si>
  <si>
    <t>小原　　　翔</t>
  </si>
  <si>
    <t>ｵﾊﾞﾗ ｼｮｳ</t>
  </si>
  <si>
    <t>小原　　裕美</t>
  </si>
  <si>
    <t>ｵﾊﾞﾗ ﾋﾛﾐ</t>
  </si>
  <si>
    <t>小原　　愛華</t>
  </si>
  <si>
    <t>ｵﾊﾞﾗ ﾏﾅｶ</t>
  </si>
  <si>
    <t>小原　愛結夏</t>
  </si>
  <si>
    <t>ｵﾊﾞﾗ ﾏﾕｶ</t>
  </si>
  <si>
    <t>河路　　上総</t>
  </si>
  <si>
    <t>ｶﾜｼﾞ ｶｽﾞｻ</t>
  </si>
  <si>
    <t>葛岡　　夢来</t>
  </si>
  <si>
    <t>ｸｽﾞｵｶ ﾕｳﾙ</t>
  </si>
  <si>
    <t>工藤　　大隆</t>
  </si>
  <si>
    <t>ｸﾄﾞｳ ﾀｲｷ</t>
  </si>
  <si>
    <t>熊谷　　航成</t>
  </si>
  <si>
    <t>ｸﾏｶﾞｲ ｺｳｾｲ</t>
  </si>
  <si>
    <t>斎藤　　未羽</t>
  </si>
  <si>
    <t>ｻｲﾄｳ ﾐｳ</t>
  </si>
  <si>
    <t>佐々木　祐希</t>
  </si>
  <si>
    <t>ｻｻｷ ﾕｷ</t>
  </si>
  <si>
    <t>佐藤　　昌苑</t>
  </si>
  <si>
    <t>ｻﾄｳ ｼｮｫﾝ</t>
  </si>
  <si>
    <t>佐藤　ひなた</t>
  </si>
  <si>
    <t>ｻﾄｳ ﾋﾅﾀ</t>
  </si>
  <si>
    <t>佐藤　　風歌</t>
  </si>
  <si>
    <t>ｻﾄｳ ﾌｳｶ</t>
  </si>
  <si>
    <t>菅原　　拓真</t>
  </si>
  <si>
    <t>ｽｶﾞﾜﾗ ﾀｸﾏ</t>
  </si>
  <si>
    <t>瀬川　このみ</t>
  </si>
  <si>
    <t>ｾｶﾞﾜ ｺﾉﾐ</t>
  </si>
  <si>
    <t>髙橋　　朱里</t>
  </si>
  <si>
    <t>髙橋　　璃己</t>
  </si>
  <si>
    <t>髙原　　広大</t>
  </si>
  <si>
    <t>ﾀｶﾊﾗ ｺｳﾀﾞｲ</t>
  </si>
  <si>
    <t>田中　　周斗</t>
  </si>
  <si>
    <t>ﾀﾅｶ ｼｭｳﾄ</t>
  </si>
  <si>
    <t>晴山　　留衣</t>
  </si>
  <si>
    <t>ﾊﾚﾔﾏ ﾙｲ</t>
  </si>
  <si>
    <t>平野　　暖人</t>
  </si>
  <si>
    <t>ﾋﾗﾉ ﾊﾙﾄ</t>
  </si>
  <si>
    <t>藤原　　結衣</t>
  </si>
  <si>
    <t>ﾌｼﾞﾜﾗ ﾕｲ</t>
  </si>
  <si>
    <t>星野　　大晴</t>
  </si>
  <si>
    <t>ﾎｼﾉ ﾀｲｾｲ</t>
  </si>
  <si>
    <t>矢野　　揮一</t>
  </si>
  <si>
    <t>ﾔﾉ ｷｲﾁ</t>
  </si>
  <si>
    <t>横澤　　光咲</t>
  </si>
  <si>
    <t>ﾖｺｻﾜ ﾐｻｷ</t>
  </si>
  <si>
    <t>阿部　亜裕未</t>
  </si>
  <si>
    <t>ｱﾍﾞ ｱﾕﾐ</t>
  </si>
  <si>
    <t>石毛　　愛璃</t>
  </si>
  <si>
    <t>ｲｼｹﾞ ｱｲﾘ</t>
  </si>
  <si>
    <t>奥家　　友理</t>
  </si>
  <si>
    <t>ｵｸｲｴ ﾕｳﾘ</t>
  </si>
  <si>
    <t>小倉　　麻由</t>
  </si>
  <si>
    <t>ｵｸﾞﾗ ﾏﾕ</t>
  </si>
  <si>
    <t>小野寺　由奈</t>
  </si>
  <si>
    <t>ｵﾉﾃﾞﾗ ﾕﾅ</t>
  </si>
  <si>
    <t>小原　　七花</t>
  </si>
  <si>
    <t>ｵﾊﾞﾗ ﾅﾅｶ</t>
  </si>
  <si>
    <t>鎌田　　颯太</t>
  </si>
  <si>
    <t>ｶﾏﾀﾞ ｿｳﾀ</t>
  </si>
  <si>
    <t>川原田　純平</t>
  </si>
  <si>
    <t>ｶﾜﾗﾀﾞ ｼﾞｭﾝﾍﾟｲ</t>
  </si>
  <si>
    <t>菅野　　晶太</t>
  </si>
  <si>
    <t>ｶﾝﾉ ｼｮｳﾀ</t>
  </si>
  <si>
    <t>桑波田ヒカル</t>
  </si>
  <si>
    <t>ｸﾜﾊﾀ ﾋｶﾙ</t>
  </si>
  <si>
    <t>小瀬川　　宗</t>
  </si>
  <si>
    <t>ｺｾｶﾞﾜ ｼｭｳ</t>
  </si>
  <si>
    <t>小瀬川　　倭</t>
  </si>
  <si>
    <t>ｺｾｶﾞﾜ ﾔﾏﾄ</t>
  </si>
  <si>
    <t>佐々木　天翔</t>
  </si>
  <si>
    <t>佐々木　海香</t>
  </si>
  <si>
    <t>ｻｻｷ ﾐｶ</t>
  </si>
  <si>
    <t>佐藤　　大聖</t>
  </si>
  <si>
    <t>志田藤ひなた</t>
  </si>
  <si>
    <t>ｼﾀﾞﾌｼﾞ ﾋﾅﾀ</t>
  </si>
  <si>
    <t>下新井田琴望</t>
  </si>
  <si>
    <t>ｼﾓﾆｲﾀﾞ ｺﾄﾐ</t>
  </si>
  <si>
    <t>鈴木　　麻央</t>
  </si>
  <si>
    <t>ｽｽﾞｷ ﾏｵ</t>
  </si>
  <si>
    <t>住吉　こゆき</t>
  </si>
  <si>
    <t>ｽﾐﾖｼ ｺﾕｷ</t>
  </si>
  <si>
    <t>関　　　燿平</t>
  </si>
  <si>
    <t>ｾｷ ﾖｳﾍｲ</t>
  </si>
  <si>
    <t>瀬戸　友梨亜</t>
  </si>
  <si>
    <t>ｾﾄ ﾕﾘｱ</t>
  </si>
  <si>
    <t>髙橋　　流音</t>
  </si>
  <si>
    <t>ﾀｶﾊｼ ﾙﾈ</t>
  </si>
  <si>
    <t>多田　優次朗</t>
  </si>
  <si>
    <t>ﾀﾀﾞ ﾕｳｼﾞﾛｳ</t>
  </si>
  <si>
    <t>土佐　　春乃</t>
  </si>
  <si>
    <t>ﾄｻ ﾊﾙﾉ</t>
  </si>
  <si>
    <t>中里　　莉彩</t>
  </si>
  <si>
    <t>ﾅｶｻﾄ ﾘｻ</t>
  </si>
  <si>
    <t>中辻　壮一郎</t>
  </si>
  <si>
    <t>ﾅｶﾂｼﾞ ｿｳｲﾁﾛｳ</t>
  </si>
  <si>
    <t>中村　明日香</t>
  </si>
  <si>
    <t>ﾅｶﾑﾗ ｱｽｶ</t>
  </si>
  <si>
    <t>中村　　愛佳</t>
  </si>
  <si>
    <t>ﾅｶﾑﾗ ﾏﾅｶ</t>
  </si>
  <si>
    <t>藤原　　市也</t>
  </si>
  <si>
    <t>ﾌｼﾞﾜﾗ ｲﾁﾔ</t>
  </si>
  <si>
    <t>細川　　未悠</t>
  </si>
  <si>
    <t>ﾎｿｶﾜ ﾐﾕ</t>
  </si>
  <si>
    <t>松田　菜菜子</t>
  </si>
  <si>
    <t>ﾏﾂﾀﾞ ﾅﾅｺ</t>
  </si>
  <si>
    <t>三嶋　　里奈</t>
  </si>
  <si>
    <t>ﾐｼﾏ ﾘﾅ</t>
  </si>
  <si>
    <t>宮本　　一愛</t>
  </si>
  <si>
    <t>ﾐﾔﾓﾄ ﾁﾅﾘ</t>
  </si>
  <si>
    <t>山田　　苑佳</t>
  </si>
  <si>
    <t>ﾔﾏﾀﾞ ｿﾉｶ</t>
  </si>
  <si>
    <t>横村　亮太郎</t>
  </si>
  <si>
    <t>ﾖｺﾑﾗ ﾘｮｳﾀﾛｳ</t>
  </si>
  <si>
    <t>石川　　七菜</t>
  </si>
  <si>
    <t>ｲｼｶﾜ ﾅﾅ</t>
  </si>
  <si>
    <t>伊藤　　陽人</t>
  </si>
  <si>
    <t>ｲﾄｳ ﾊﾙﾄ</t>
  </si>
  <si>
    <t>大木　　そら</t>
  </si>
  <si>
    <t>ｵｵｷ ｿﾗ</t>
  </si>
  <si>
    <t>小原　　望優</t>
  </si>
  <si>
    <t>ｵﾊﾞﾗ ﾐﾕｳ</t>
  </si>
  <si>
    <t>金野　　渉真</t>
  </si>
  <si>
    <t>ｺﾝﾉ ｼｮｳﾏ</t>
  </si>
  <si>
    <t>佐々木　柊汰</t>
  </si>
  <si>
    <t>ｻｻｷ ｼｭｳﾀ</t>
  </si>
  <si>
    <t>佐々木　愛央</t>
  </si>
  <si>
    <t>ｻｻｷ ﾏﾋﾛ</t>
  </si>
  <si>
    <t>佐々木　　龍</t>
  </si>
  <si>
    <t>ｻｻｷ ﾘｭｳ</t>
  </si>
  <si>
    <t>佐藤　　太陽</t>
  </si>
  <si>
    <t>ｻﾄｳ ﾀｲﾖｳ</t>
  </si>
  <si>
    <t>佐藤　　史弥</t>
  </si>
  <si>
    <t>佐藤　　雪奈</t>
  </si>
  <si>
    <t>ｻﾄｳ ﾕｷﾅ</t>
  </si>
  <si>
    <t>高橋　　茜璃</t>
  </si>
  <si>
    <t>直井　　拓生</t>
  </si>
  <si>
    <t>ﾅｵｲ ﾀｸﾐ</t>
  </si>
  <si>
    <t>渡邉　　青海</t>
  </si>
  <si>
    <t>ﾜﾀﾅﾍﾞ ｱﾐ</t>
  </si>
  <si>
    <t>伊藤　　裕哉</t>
  </si>
  <si>
    <t>ｲﾄｳ ﾕｳﾔ</t>
  </si>
  <si>
    <t>鎌田　　琉瑠</t>
  </si>
  <si>
    <t>ｶﾏﾀﾞ ﾙﾙ</t>
  </si>
  <si>
    <t>菊池　璃々亜</t>
  </si>
  <si>
    <t>ｷｸﾁ ﾘﾘｱ</t>
  </si>
  <si>
    <t>久保田　陽人</t>
  </si>
  <si>
    <t>ｸﾎﾞﾀ ﾊﾙﾄ</t>
  </si>
  <si>
    <t>佐々木　玲旺</t>
  </si>
  <si>
    <t>ｻｻｷ ﾚｵ</t>
  </si>
  <si>
    <t>佐藤　　　拓</t>
  </si>
  <si>
    <t>ｻﾄｳ ﾀｸ</t>
  </si>
  <si>
    <t>髙野橋　美響</t>
  </si>
  <si>
    <t>ﾀｶﾉﾊｼ ﾋﾋﾞｷ</t>
  </si>
  <si>
    <t>髙橋　　主樹</t>
  </si>
  <si>
    <t>髙橋　詩絵里</t>
  </si>
  <si>
    <t>ﾀｶﾊｼ ｼｴﾘ</t>
  </si>
  <si>
    <t>髙橋　　　空</t>
  </si>
  <si>
    <t>ﾀｶﾊｼ ｿﾗ</t>
  </si>
  <si>
    <t>髙橋　　怜朗</t>
  </si>
  <si>
    <t>田崎　　雄剛</t>
  </si>
  <si>
    <t>ﾀｻﾞｷ ﾕｳｺﾞ</t>
  </si>
  <si>
    <t>照井　　海翔</t>
  </si>
  <si>
    <t>ﾃﾙｲ ｶｲﾄ</t>
  </si>
  <si>
    <t>仲條　　　栞</t>
  </si>
  <si>
    <t>ﾅｶｼﾞｮｳ ｼｵﾘ</t>
  </si>
  <si>
    <t>埜﨑　　千夏</t>
  </si>
  <si>
    <t>ﾉｻﾞｷ ﾁﾅﾂ</t>
  </si>
  <si>
    <t>平賀　　麗奈</t>
  </si>
  <si>
    <t>ﾋﾗｶ ﾚﾅ</t>
  </si>
  <si>
    <t>宮川　奈那美</t>
  </si>
  <si>
    <t>ﾐﾔｶﾜ ﾅﾅﾐ</t>
  </si>
  <si>
    <t>安部　　聖愛</t>
  </si>
  <si>
    <t>ｱﾍﾞ ﾏﾘｱ</t>
  </si>
  <si>
    <t>小野寺　美歩</t>
  </si>
  <si>
    <t>ｵﾉﾃﾞﾗ ﾐﾎ</t>
  </si>
  <si>
    <t>北峯　　広海</t>
  </si>
  <si>
    <t>ｷﾀﾐﾈ ﾋﾛﾐ</t>
  </si>
  <si>
    <t>黒澤　　壮吾</t>
  </si>
  <si>
    <t>ｸﾛｻﾜ ｿｳｺﾞ</t>
  </si>
  <si>
    <t>後藤　　玲音</t>
  </si>
  <si>
    <t>ｺﾞﾄｳ ﾚｵﾝ</t>
  </si>
  <si>
    <t>佐藤　　愛子</t>
  </si>
  <si>
    <t>ｻﾄｳ ｱｲｺ</t>
  </si>
  <si>
    <t>佐藤　　菜摘</t>
  </si>
  <si>
    <t>ｻﾄｳ ﾅﾂﾐ</t>
  </si>
  <si>
    <t>佐藤　　佑花</t>
  </si>
  <si>
    <t>ｻﾄｳ ﾕｶ</t>
  </si>
  <si>
    <t>菅原　　陽友</t>
  </si>
  <si>
    <t>千葉　菜乃子</t>
  </si>
  <si>
    <t>ﾁﾊﾞ ﾅﾉｺ</t>
  </si>
  <si>
    <t>千葉　　覇白</t>
  </si>
  <si>
    <t>ﾁﾊﾞ ﾊｸ</t>
  </si>
  <si>
    <t>藤原　　望人</t>
  </si>
  <si>
    <t>ﾌｼﾞﾜﾗ ﾊﾙﾄ</t>
  </si>
  <si>
    <t>宮田　　真凜</t>
  </si>
  <si>
    <t>ﾐﾔﾀ ﾏﾘﾝ</t>
  </si>
  <si>
    <t>山平　　羽佑</t>
  </si>
  <si>
    <t>ﾔﾏﾀﾞｲﾗ ﾊｳ</t>
  </si>
  <si>
    <t>吉田　　智貴</t>
  </si>
  <si>
    <t>ﾖｼﾀﾞ ﾄﾓﾀｶ</t>
  </si>
  <si>
    <t>相野　　七音</t>
  </si>
  <si>
    <t>ｱｲﾉ ﾅｵﾄ</t>
  </si>
  <si>
    <t>阿部　ことみ</t>
  </si>
  <si>
    <t>ｱﾍﾞ ｺﾄﾐ</t>
  </si>
  <si>
    <t>板橋　　　麻</t>
  </si>
  <si>
    <t>ｲﾀﾊﾞｼ ﾏﾕ</t>
  </si>
  <si>
    <t>大久保　葵衣</t>
  </si>
  <si>
    <t>ｵｵｸﾎﾞ ｱｵｲ</t>
  </si>
  <si>
    <t>北澤　　総星</t>
  </si>
  <si>
    <t>ｷﾀｻﾞﾜ ｽﾊﾞﾙ</t>
  </si>
  <si>
    <t>北澤　　　蓮</t>
  </si>
  <si>
    <t>ｷﾀｻﾜ ﾚﾝ</t>
  </si>
  <si>
    <t>北山　　大翔</t>
  </si>
  <si>
    <t>ｷﾀﾔﾏ ﾋﾛﾄ</t>
  </si>
  <si>
    <t>北山　　莉音</t>
  </si>
  <si>
    <t>ｷﾀﾔﾏ ﾘｵﾝ</t>
  </si>
  <si>
    <t>久保田　真央</t>
  </si>
  <si>
    <t>ｸﾎﾞﾀ ﾏｵ</t>
  </si>
  <si>
    <t>小林　　瑠生</t>
  </si>
  <si>
    <t>ｺﾊﾞﾔｼ ﾙｲ</t>
  </si>
  <si>
    <t>齊藤　　花菜</t>
  </si>
  <si>
    <t>ｻｲﾄｳ ﾊﾅ</t>
  </si>
  <si>
    <t>佐々木真里奈</t>
  </si>
  <si>
    <t>ｻｻｷ ﾏﾘﾅ</t>
  </si>
  <si>
    <t>佐々木　優凪</t>
  </si>
  <si>
    <t>ｻｻｷ ﾕﾅ</t>
  </si>
  <si>
    <t>澤里　　梨楓</t>
  </si>
  <si>
    <t>ｻﾜｻﾄ ﾘｶ</t>
  </si>
  <si>
    <t>関　　　陽斗</t>
  </si>
  <si>
    <t>ｾｷ ﾊﾙﾄ</t>
  </si>
  <si>
    <t>平中　　悠斗</t>
  </si>
  <si>
    <t>ﾀｲﾅｶ ﾕｳﾄ</t>
  </si>
  <si>
    <t>滝田　　太一</t>
  </si>
  <si>
    <t>ﾀｷﾀ ﾀｲﾁ</t>
  </si>
  <si>
    <t>滝谷　　柊太</t>
  </si>
  <si>
    <t>ﾀｷﾔ ｼｭｳﾀ</t>
  </si>
  <si>
    <t>竹居　　成美</t>
  </si>
  <si>
    <t>ﾀｹｲ ﾅﾙﾐ</t>
  </si>
  <si>
    <t>舘野　　愛菜</t>
  </si>
  <si>
    <t>ﾀﾃﾉ ﾏﾅ</t>
  </si>
  <si>
    <t>種市　　健汰</t>
  </si>
  <si>
    <t>ﾀﾈｲﾁ ｹﾝﾀ</t>
  </si>
  <si>
    <t>鶴嶋　　有心</t>
  </si>
  <si>
    <t>ﾂﾙｼﾏ ﾕｳｼﾝ</t>
  </si>
  <si>
    <t>中城　　郁乃</t>
  </si>
  <si>
    <t>ﾅｶｼﾞｮｳ ｱﾔﾉ</t>
  </si>
  <si>
    <t>梨子　　宙洋</t>
  </si>
  <si>
    <t>ﾅｼ ﾐﾁﾋﾛ</t>
  </si>
  <si>
    <t>畑中　　駿兵</t>
  </si>
  <si>
    <t>ﾊﾀﾅｶ ｼｭﾝﾍﾟｲ</t>
  </si>
  <si>
    <t>番沢　　　蒼</t>
  </si>
  <si>
    <t>ﾊﾞﾝｻﾞﾜ ｱｵｲ</t>
  </si>
  <si>
    <t>谷地中　匠人</t>
  </si>
  <si>
    <t>ﾔﾁﾅｶ ﾀｸﾄ</t>
  </si>
  <si>
    <t>横手　　来希</t>
  </si>
  <si>
    <t>ﾖｺﾃ ﾗｲｷ</t>
  </si>
  <si>
    <t>赤坂　　愛夏</t>
  </si>
  <si>
    <t>ｱｶｻｶ ｱｲｶ</t>
  </si>
  <si>
    <t>赤坂　　未有</t>
  </si>
  <si>
    <t>ｱｶｻｶ ﾐﾕｳ</t>
  </si>
  <si>
    <t>赤坂　　誉基</t>
  </si>
  <si>
    <t>ｱｶｻｶ ﾓﾄｷ</t>
  </si>
  <si>
    <t>及川　　　翔</t>
  </si>
  <si>
    <t>ｵｲｶﾜ ｼｮｳ</t>
  </si>
  <si>
    <t>太田　　寧音</t>
  </si>
  <si>
    <t>ｵｵﾀ ﾈﾈ</t>
  </si>
  <si>
    <t>大村　　　蓮</t>
  </si>
  <si>
    <t>ｵｵﾑﾗ ﾚﾝ</t>
  </si>
  <si>
    <t>鎌倉　　　蓮</t>
  </si>
  <si>
    <t>ｶﾏｸﾗ ﾚﾝ</t>
  </si>
  <si>
    <t>菅野　　　凜</t>
  </si>
  <si>
    <t>ｶﾝﾉ ﾘﾝ</t>
  </si>
  <si>
    <t>葛方　　惠悟</t>
  </si>
  <si>
    <t>ｸｽﾞｶﾀ ｹｲｺﾞ</t>
  </si>
  <si>
    <t>駒木　　夕陽</t>
  </si>
  <si>
    <t>ｺﾏｷ ﾕｳﾋ</t>
  </si>
  <si>
    <t>佐々木　亮輔</t>
  </si>
  <si>
    <t>ｻｻｷ ﾘｮｳｽｹ</t>
  </si>
  <si>
    <t>佐藤　　理子</t>
  </si>
  <si>
    <t>ｻﾄｳ ﾘｺ</t>
  </si>
  <si>
    <t>佐藤　　綾十</t>
  </si>
  <si>
    <t>ｻﾄｳ ﾘｮｳﾄ</t>
  </si>
  <si>
    <t>須田　　信梧</t>
  </si>
  <si>
    <t>ｽﾀﾞ ｼﾝｺﾞ</t>
  </si>
  <si>
    <t>高屋敷　星七</t>
  </si>
  <si>
    <t>ﾀｶﾔｼｷ ｾﾅ</t>
  </si>
  <si>
    <t>野田口　和奏</t>
  </si>
  <si>
    <t>ﾉﾀﾞｸﾞﾁ ﾜｶﾅ</t>
  </si>
  <si>
    <t>野場　　来海</t>
  </si>
  <si>
    <t>ﾉﾊﾞ ｸﾙﾐ</t>
  </si>
  <si>
    <t>野場　　拓海</t>
  </si>
  <si>
    <t>ﾉﾊﾞ ﾀｸﾐ</t>
  </si>
  <si>
    <t>松葉　　智輝</t>
  </si>
  <si>
    <t>ﾏﾂﾊﾞ ﾄﾓｷ</t>
  </si>
  <si>
    <t>石川　　美央</t>
  </si>
  <si>
    <t>ｲｼｶﾜ ﾐｵ</t>
  </si>
  <si>
    <t>去石　　莉子</t>
  </si>
  <si>
    <t>ｻﾘｲｼ ﾘｺ</t>
  </si>
  <si>
    <t>関口　　奈那</t>
  </si>
  <si>
    <t>ｾｷｸﾞﾁ ﾅﾅ</t>
  </si>
  <si>
    <t>松草　　美月</t>
  </si>
  <si>
    <t>ﾏﾂｸｻ ﾐﾂﾞｷ</t>
  </si>
  <si>
    <t>山口　　望玖</t>
  </si>
  <si>
    <t>ﾔﾏｸﾞﾁ ﾐｸ</t>
  </si>
  <si>
    <t>浅羽　　雄斗</t>
  </si>
  <si>
    <t>ｱｻﾊﾞ ﾕｳﾄ</t>
  </si>
  <si>
    <t>乙戸　　玲温</t>
  </si>
  <si>
    <t>ｵﾂﾄ ﾚｵﾝ</t>
  </si>
  <si>
    <t>神田　　翔太</t>
  </si>
  <si>
    <t>ｶﾝﾀﾞ ｼｮｳﾀ</t>
  </si>
  <si>
    <t>神田　未咲希</t>
  </si>
  <si>
    <t>ｶﾝﾀﾞ ﾐｻｷ</t>
  </si>
  <si>
    <t>菊池　　心音</t>
  </si>
  <si>
    <t>ｷｸﾁ ｺｺﾈ</t>
  </si>
  <si>
    <t>坂下　　陽人</t>
  </si>
  <si>
    <t>ｻｶｼﾀ ﾊﾙﾄ</t>
  </si>
  <si>
    <t>佐々木　叶多</t>
  </si>
  <si>
    <t>ｻｻｷ ｶﾅﾀ</t>
  </si>
  <si>
    <t>佐々木　心愛</t>
  </si>
  <si>
    <t>ｻｻｷ ｺｺﾅ</t>
  </si>
  <si>
    <t>讃岐　　羽桃</t>
  </si>
  <si>
    <t>ｻﾇｷ ﾊｱﾓ</t>
  </si>
  <si>
    <t>鈴木　　鮎斗</t>
  </si>
  <si>
    <t>ｽｽﾞｷ ｱﾕﾄ</t>
  </si>
  <si>
    <t>武田　　花夏</t>
  </si>
  <si>
    <t>ﾀｹﾀﾞ ｶﾅ</t>
  </si>
  <si>
    <t>前川　　遥香</t>
  </si>
  <si>
    <t>ﾏｴｶﾜ ﾊﾙｶ</t>
  </si>
  <si>
    <t>盛合　　唯花</t>
  </si>
  <si>
    <t>ﾓﾘｱｲ ﾕｲｶ</t>
  </si>
  <si>
    <t>吉濵　瑠衣斗</t>
  </si>
  <si>
    <t>ﾖｼﾊﾏ ﾙｲﾄ</t>
  </si>
  <si>
    <t>東谷　優萌歩</t>
  </si>
  <si>
    <t>ｱｽﾞﾏﾔ ﾕﾒｱ</t>
  </si>
  <si>
    <t>岩田　　昌樹</t>
  </si>
  <si>
    <t>ｲﾜﾀ ﾏｻｷ</t>
  </si>
  <si>
    <t>岩鼻　　祐人</t>
  </si>
  <si>
    <t>ｲﾜﾊﾅ ﾕｳﾄ</t>
  </si>
  <si>
    <t>小田島　　剛</t>
  </si>
  <si>
    <t>ｵﾀﾞｼﾏ ｺﾞｳ</t>
  </si>
  <si>
    <t>金澤　　良唯</t>
  </si>
  <si>
    <t>ｶﾅｻﾞﾜ ﾗｲ</t>
  </si>
  <si>
    <t>川戸　　　元</t>
  </si>
  <si>
    <t>ｶﾜﾄ ﾊｼﾞﾒ</t>
  </si>
  <si>
    <t>琴畑　　凌雅</t>
  </si>
  <si>
    <t>ｺﾄﾊﾀ ﾘｮｳｶﾞ</t>
  </si>
  <si>
    <t>佐々木このみ</t>
  </si>
  <si>
    <t>ｻｻｷ ｺﾉﾐ</t>
  </si>
  <si>
    <t>澤田　　　篤</t>
  </si>
  <si>
    <t>ｻﾜﾀﾞ ｱﾂｼ</t>
  </si>
  <si>
    <t>須藤　　もえ</t>
  </si>
  <si>
    <t>ｽﾄﾞｳ ﾓｴ</t>
  </si>
  <si>
    <t>野澤　　寧那</t>
  </si>
  <si>
    <t>ﾉｻﾞﾜ ﾈｲﾅ</t>
  </si>
  <si>
    <t>橋本　　芹華</t>
  </si>
  <si>
    <t>ﾊｼﾓﾄ ｾﾘｶ</t>
  </si>
  <si>
    <t>畠山　　海斗</t>
  </si>
  <si>
    <t>山根　　璃姫</t>
  </si>
  <si>
    <t>ﾔﾏﾈ ﾘｺ</t>
  </si>
  <si>
    <t>若狹　　成吾</t>
  </si>
  <si>
    <t>ﾜｶｻ ｾｲｺﾞ</t>
  </si>
  <si>
    <t>大森　　宇翔</t>
  </si>
  <si>
    <t>ｵｵﾓﾘ ﾀｶﾄ</t>
  </si>
  <si>
    <t>君澤　　　豪</t>
  </si>
  <si>
    <t>ｷﾐｻﾞﾜ ｺﾞｳ</t>
  </si>
  <si>
    <t>小堀内　星夏</t>
  </si>
  <si>
    <t>ｺﾎﾞﾘﾅｲ ｾﾅ</t>
  </si>
  <si>
    <t>齋藤　　　彩</t>
  </si>
  <si>
    <t>ｻｲﾄｳ ｱﾔ</t>
  </si>
  <si>
    <t>齋藤　　　凜</t>
  </si>
  <si>
    <t>ｻｲﾄｳ ﾘﾝ</t>
  </si>
  <si>
    <t>ｻｻｷ ﾀｶｼ</t>
  </si>
  <si>
    <t>佐々木　窓佳</t>
  </si>
  <si>
    <t>ｻｻｷ ﾏﾄﾞｶ</t>
  </si>
  <si>
    <t>佐々木　裕也</t>
  </si>
  <si>
    <t>ｻｻｷ ﾕｳﾔ</t>
  </si>
  <si>
    <t>佐藤　　佑亮</t>
  </si>
  <si>
    <t>関村　　　凌</t>
  </si>
  <si>
    <t>ｾｷﾑﾗ ﾘｮｳ</t>
  </si>
  <si>
    <t>舘下　　　葵</t>
  </si>
  <si>
    <t>ﾀﾃｼﾀ ｱｵｲ</t>
  </si>
  <si>
    <t>盛合　　陽生</t>
  </si>
  <si>
    <t>ﾓﾘｱｲ ﾊﾙｷ</t>
  </si>
  <si>
    <t>盛合　　真矢</t>
  </si>
  <si>
    <t>ﾓﾘｱｲ ﾏﾔ</t>
  </si>
  <si>
    <t>若狹　　和輝</t>
  </si>
  <si>
    <t>ﾜｶｻ ｶｽﾞｷ</t>
  </si>
  <si>
    <t>若狹　　悠也</t>
  </si>
  <si>
    <t>ﾜｶｻ ﾕｳﾔ</t>
  </si>
  <si>
    <t>石舘　　佳奈</t>
  </si>
  <si>
    <t>ｲｼﾀﾞﾃ ｶﾅ</t>
  </si>
  <si>
    <t>上木　　楓馬</t>
  </si>
  <si>
    <t>ｳｴｷ ﾌｳﾏ</t>
  </si>
  <si>
    <t>遠洞　　龍希</t>
  </si>
  <si>
    <t>ｴﾝﾄﾞｳ ﾘｭｳｷ</t>
  </si>
  <si>
    <t>門坂　　柚佳</t>
  </si>
  <si>
    <t>ｶﾄﾞｻｶ ﾕｲｶ</t>
  </si>
  <si>
    <t>菊地　　陸斗</t>
  </si>
  <si>
    <t>ｷｸﾁ ﾘｸﾄ</t>
  </si>
  <si>
    <t>高瀬屋　　結</t>
  </si>
  <si>
    <t>ﾀｶｾﾔ ﾕｲ</t>
  </si>
  <si>
    <t>髙鼻　　　翼</t>
  </si>
  <si>
    <t>ﾀｶﾊﾅ ﾂﾊﾞｻ</t>
  </si>
  <si>
    <t>飛澤　　美咲</t>
  </si>
  <si>
    <t>ﾄﾋﾞｻﾜ ﾐｻｷ</t>
  </si>
  <si>
    <t>内藤　　生吹</t>
  </si>
  <si>
    <t>ﾅｲﾄｳ ｲﾌﾞｷ</t>
  </si>
  <si>
    <t>藤澤　　和斗</t>
  </si>
  <si>
    <t>ﾌｼﾞｻﾜ ｶｽﾞﾄ</t>
  </si>
  <si>
    <t>藤村　　玄龍</t>
  </si>
  <si>
    <t>ﾌｼﾞﾑﾗ ｸﾘｭｳ</t>
  </si>
  <si>
    <t>古舘　　美彩</t>
  </si>
  <si>
    <t>ﾌﾙﾀﾞﾃ ﾐｻ</t>
  </si>
  <si>
    <t>休場　　歩夢</t>
  </si>
  <si>
    <t>ﾔｽﾐﾊﾞ ｱﾕﾑ</t>
  </si>
  <si>
    <t>和美　　花音</t>
  </si>
  <si>
    <t>ﾜﾐ ｶﾉﾝ</t>
  </si>
  <si>
    <t>青砥　　晴輝</t>
  </si>
  <si>
    <t>ｱｵﾄ ﾊﾙｷ</t>
  </si>
  <si>
    <t>安保　　敬仁</t>
  </si>
  <si>
    <t>ｱﾝﾎﾞ ﾋﾛﾄ</t>
  </si>
  <si>
    <t>五代儀　光樹</t>
  </si>
  <si>
    <t>ｲﾖｷﾞ ｺｳｷ</t>
  </si>
  <si>
    <t>金澤　　静香</t>
  </si>
  <si>
    <t>ｶﾅｻﾞﾜ ｼｽﾞｶ</t>
  </si>
  <si>
    <t>川崎　　蓮太</t>
  </si>
  <si>
    <t>ｶﾜｻｷ ﾚﾝﾀ</t>
  </si>
  <si>
    <t>くご井　　皓</t>
  </si>
  <si>
    <t>ｸｺﾞｲ ｺｳ</t>
  </si>
  <si>
    <t>熊谷　　大翔</t>
  </si>
  <si>
    <t>ｸﾏｶﾞｲ ﾋﾛﾄ</t>
  </si>
  <si>
    <t>佐藤　　誠大</t>
  </si>
  <si>
    <t>ｻﾄｳ ｾｲﾀﾞｲ</t>
  </si>
  <si>
    <t>佐藤　　勇介</t>
  </si>
  <si>
    <t>竹村　　優花</t>
  </si>
  <si>
    <t>ﾀｹﾑﾗ ﾕｳｶ</t>
  </si>
  <si>
    <t>田村　　青葉</t>
  </si>
  <si>
    <t>ﾀﾑﾗ ｱｵﾊﾞ</t>
  </si>
  <si>
    <t>仁昌寺　祐太</t>
  </si>
  <si>
    <t>ﾆｼｮｳｼﾞ ﾕｳﾀ</t>
  </si>
  <si>
    <t>福士　　莉子</t>
  </si>
  <si>
    <t>ﾌｸｼ ﾘｺ</t>
  </si>
  <si>
    <t>藤原　さくら</t>
  </si>
  <si>
    <t>ﾌｼﾞﾜﾗ ｻｸﾗ</t>
  </si>
  <si>
    <t>三上　　言葉</t>
  </si>
  <si>
    <t>ﾐｶﾐ ｺﾄﾊ</t>
  </si>
  <si>
    <t>吉田　　舞咲</t>
  </si>
  <si>
    <t>ﾖｼﾀﾞ ﾏｻｷ</t>
  </si>
  <si>
    <t>岩泉　　春奈</t>
  </si>
  <si>
    <t>ｲﾜｲｽﾞﾐ ﾊﾙﾅ</t>
  </si>
  <si>
    <t>及川　　政宗</t>
  </si>
  <si>
    <t>ｵｲｶﾜ ﾏｻﾑﾈ</t>
  </si>
  <si>
    <t>樫村　　　維</t>
  </si>
  <si>
    <t>ｶｼﾑﾗ ﾕｲ</t>
  </si>
  <si>
    <t>佐々木聖太朗</t>
  </si>
  <si>
    <t>ｻｻｷ ｼｮｳﾀﾛｳ</t>
  </si>
  <si>
    <t>鈴木　　翔天</t>
  </si>
  <si>
    <t>ｽｽﾞｷ ﾄｱ</t>
  </si>
  <si>
    <t>平　　龍乃介</t>
  </si>
  <si>
    <t>ﾀｲﾗ ﾘｭｳﾉｽｹ</t>
  </si>
  <si>
    <t>髙橋　　理久</t>
  </si>
  <si>
    <t>宮崎　　心瑚</t>
  </si>
  <si>
    <t>ﾐﾔｻﾞｷ ｺｺ</t>
  </si>
  <si>
    <t>宮野　　　隼</t>
  </si>
  <si>
    <t>ﾐﾔﾉ ﾊﾔﾄ</t>
  </si>
  <si>
    <t>武藏　　　旭</t>
  </si>
  <si>
    <t>ﾑｻｼ ｱｻﾋ</t>
  </si>
  <si>
    <t>武藏　　　凜</t>
  </si>
  <si>
    <t>ﾑｻｼ ﾘﾝ</t>
  </si>
  <si>
    <t>村岡　　和采</t>
  </si>
  <si>
    <t>ﾑﾗｵｶ ﾉｱ</t>
  </si>
  <si>
    <t>八重樫　華凜</t>
  </si>
  <si>
    <t>ﾔｴｶﾞｼ ｶﾘﾝ</t>
  </si>
  <si>
    <t>山本　　颯馬</t>
  </si>
  <si>
    <t>ﾔﾏﾓﾄ ｿｳﾏ</t>
  </si>
  <si>
    <t>吉田　　美琴</t>
  </si>
  <si>
    <t>ﾖｼﾀﾞ ﾐｺﾄ</t>
  </si>
  <si>
    <t>葛巻　　興大</t>
  </si>
  <si>
    <t>ｸｽﾞﾏｷ ｺｳﾀ</t>
  </si>
  <si>
    <t>滝沢　　涼太</t>
  </si>
  <si>
    <t>ﾀｷｻﾜ ﾘｮｳﾀ</t>
  </si>
  <si>
    <t>宮野　　健叶</t>
  </si>
  <si>
    <t>ﾐﾔﾉ ｹﾝﾄ</t>
  </si>
  <si>
    <t>米澤　　雅遥</t>
  </si>
  <si>
    <t>ﾖﾈｻﾜ ﾏｻﾊﾙ</t>
  </si>
  <si>
    <t>秋田　　萌花</t>
  </si>
  <si>
    <t>ｱｷﾀ ﾎﾉｶ</t>
  </si>
  <si>
    <t>阿部　　将太</t>
  </si>
  <si>
    <t>ｱﾍﾞ ｼｮｳﾀ</t>
  </si>
  <si>
    <t>一盃森　大智</t>
  </si>
  <si>
    <t>ｲｯﾊﾟｲﾓﾘ ﾀﾞｲﾁ</t>
  </si>
  <si>
    <t>遠藤　　大良</t>
  </si>
  <si>
    <t>ｴﾝﾄﾞｳ ｵｵﾗ</t>
  </si>
  <si>
    <t>大坂　　拓夢</t>
  </si>
  <si>
    <t>ｵｵｻｶ ﾋﾛﾑ</t>
  </si>
  <si>
    <t>川野　　知樹</t>
  </si>
  <si>
    <t>ｶﾜﾉ ﾄﾓｷ</t>
  </si>
  <si>
    <t>佐々木　幸大</t>
  </si>
  <si>
    <t>ｻｻｷ ｺｳﾀﾞｲ</t>
  </si>
  <si>
    <t>佐々木　泰偲</t>
  </si>
  <si>
    <t>佐々木　光美</t>
  </si>
  <si>
    <t>ｻｻｷ ﾐﾂﾐ</t>
  </si>
  <si>
    <t>田頭　　亜優</t>
  </si>
  <si>
    <t>ﾃﾞﾝﾄﾞｳ ｱﾕ</t>
  </si>
  <si>
    <t>平野　　翠音</t>
  </si>
  <si>
    <t>ﾋﾗﾉ ｽｽﾞﾈ</t>
  </si>
  <si>
    <t>藤澤　　洸太</t>
  </si>
  <si>
    <t>ﾌｼﾞｻﾜ ｺｳﾀ</t>
  </si>
  <si>
    <t>藤村　　青空</t>
  </si>
  <si>
    <t>ﾌｼﾞﾑﾗ ｿﾗ</t>
  </si>
  <si>
    <t>堀間　　美伽</t>
  </si>
  <si>
    <t>ﾎﾘﾏ ﾐｶ</t>
  </si>
  <si>
    <t>湊　　　爽歌</t>
  </si>
  <si>
    <t>ﾐﾅﾄ ｻﾔｶ</t>
  </si>
  <si>
    <t>柳　　　杏奈</t>
  </si>
  <si>
    <t>ﾔﾅｷﾞ ｱﾝﾅ</t>
  </si>
  <si>
    <t>山崎　　美桜</t>
  </si>
  <si>
    <t>ﾔﾏｻﾞｷ ﾐｵ</t>
  </si>
  <si>
    <t>安藤　　大貴</t>
  </si>
  <si>
    <t>ｱﾝﾄﾞｳ ﾀﾞｲｷ</t>
  </si>
  <si>
    <t>五日市愛怜子</t>
  </si>
  <si>
    <t>ｲﾂｶｲﾁ ｱｲｺ</t>
  </si>
  <si>
    <t>大島　　望夢</t>
  </si>
  <si>
    <t>ｵｵｼﾏ ﾉｿﾞﾑ</t>
  </si>
  <si>
    <t>小澤　　幸紀</t>
  </si>
  <si>
    <t>ｵｻﾞﾜ ｻｷ</t>
  </si>
  <si>
    <t>小野寺　倫希</t>
  </si>
  <si>
    <t>ｵﾉﾃﾞﾗ ﾄﾓｷ</t>
  </si>
  <si>
    <t>菊池　　晃成</t>
  </si>
  <si>
    <t>ｷｸﾁ ｺｳｾｲ</t>
  </si>
  <si>
    <t>佐々木　真乃</t>
  </si>
  <si>
    <t>ｻｻｷ ﾏﾉ</t>
  </si>
  <si>
    <t>佐藤　慎一郎</t>
  </si>
  <si>
    <t>ｻﾄｳ ｼﾝｲﾁﾛｳ</t>
  </si>
  <si>
    <t>鈴木　　菜摘</t>
  </si>
  <si>
    <t>高橋　　凜花</t>
  </si>
  <si>
    <t>ﾀｶﾊｼ ﾘﾝｶ</t>
  </si>
  <si>
    <t>千田　しえる</t>
  </si>
  <si>
    <t>ﾁﾀﾞ ｼｴﾙ</t>
  </si>
  <si>
    <t>豊田　健太郎</t>
  </si>
  <si>
    <t>ﾄﾖﾀ ｹﾝﾀﾛｳ</t>
  </si>
  <si>
    <t>藤原　　佳音</t>
  </si>
  <si>
    <t>ﾌｼﾞﾜﾗ ｶﾉ</t>
  </si>
  <si>
    <t>堀川　　萌樹</t>
  </si>
  <si>
    <t>ﾎﾘｶﾜ ﾓﾅ</t>
  </si>
  <si>
    <t>三浦　　幹央</t>
  </si>
  <si>
    <t>ﾐｳﾗ ﾄﾓﾋｻ</t>
  </si>
  <si>
    <t>赤澤　　秋華</t>
  </si>
  <si>
    <t>ｱｶｻﾞﾜ ｼｭｳｶ</t>
  </si>
  <si>
    <t>赤澤　　菜穂</t>
  </si>
  <si>
    <t>ｱｶｻﾞﾜ ﾅｵ</t>
  </si>
  <si>
    <t>阿部　　香蓮</t>
  </si>
  <si>
    <t>ｱﾍﾞ ｶﾚﾝ</t>
  </si>
  <si>
    <t>荒木　　陽菜</t>
  </si>
  <si>
    <t>ｱﾗｷ ﾋﾅ</t>
  </si>
  <si>
    <t>稲村　　一真</t>
  </si>
  <si>
    <t>ｲﾅﾑﾗ ｶｽﾞﾏ</t>
  </si>
  <si>
    <t>大津　枝里子</t>
  </si>
  <si>
    <t>ｵｵﾂ ｴﾘｺ</t>
  </si>
  <si>
    <t>岡崎　　香花</t>
  </si>
  <si>
    <t>ｵｶｻﾞｷ ｺﾉｶ</t>
  </si>
  <si>
    <t>岡田　　侑也</t>
  </si>
  <si>
    <t>ｵｶﾀﾞ ﾕｳﾔ</t>
  </si>
  <si>
    <t>小野寺　　星</t>
  </si>
  <si>
    <t>ｵﾉﾃﾞﾗ ﾋｶﾙ</t>
  </si>
  <si>
    <t>柏葉　　聡太</t>
  </si>
  <si>
    <t>ｶｼﾜﾊﾞ ｿｳﾀ</t>
  </si>
  <si>
    <t>刈谷　　涼時</t>
  </si>
  <si>
    <t>ｶﾘﾔ ﾘｮｳｼﾞ</t>
  </si>
  <si>
    <t>菊池　　朱織</t>
  </si>
  <si>
    <t>ｷｸﾁ ｱｶﾘ</t>
  </si>
  <si>
    <t>菊池　　　要</t>
  </si>
  <si>
    <t>ｷｸﾁ ｶﾅﾒ</t>
  </si>
  <si>
    <t>菊地　　朱璃</t>
  </si>
  <si>
    <t>ｷｸﾁ ｼｭﾘ</t>
  </si>
  <si>
    <t>北田　　柚奈</t>
  </si>
  <si>
    <t>ｷﾀﾀﾞ ﾕｳﾅ</t>
  </si>
  <si>
    <t>國﨑　　蒼太</t>
  </si>
  <si>
    <t>ｸﾆｻｷ ｿｳﾀ</t>
  </si>
  <si>
    <t>熊谷　　　遼</t>
  </si>
  <si>
    <t>ｸﾏｶﾞｲ ﾘｮｳ</t>
  </si>
  <si>
    <t>熊澤　　晴仁</t>
  </si>
  <si>
    <t>ｸﾏｻﾜ ﾊﾙﾄ</t>
  </si>
  <si>
    <t>紺野　　眞衣</t>
  </si>
  <si>
    <t>ｺﾝﾉ ﾏｲ</t>
  </si>
  <si>
    <t>佐倉　瑠之輔</t>
  </si>
  <si>
    <t>ｻｸﾗ ﾘｭｳﾉｽｹ</t>
  </si>
  <si>
    <t>櫻田　加奈子</t>
  </si>
  <si>
    <t>ｻｸﾗﾀﾞ ｶﾅｺ</t>
  </si>
  <si>
    <t>杉澤　　実咲</t>
  </si>
  <si>
    <t>ｽｷﾞｻﾜ ﾐｻｷ</t>
  </si>
  <si>
    <t>高橋　　　弘</t>
  </si>
  <si>
    <t>高林　　　大</t>
  </si>
  <si>
    <t>ﾀｶﾊﾞﾔｼ ﾀﾞｲ</t>
  </si>
  <si>
    <t>田村　　太陽</t>
  </si>
  <si>
    <t>ﾀﾑﾗ ﾀｲﾖｳ</t>
  </si>
  <si>
    <t>千葉　　拓慈</t>
  </si>
  <si>
    <t>ﾁﾊﾞ ﾀｸｼﾞ</t>
  </si>
  <si>
    <t>土井尻　美羽</t>
  </si>
  <si>
    <t>ﾄﾞｲｼﾞﾘ ﾐｳ</t>
  </si>
  <si>
    <t>内藤　　桃香</t>
  </si>
  <si>
    <t>ﾅｲﾄｳ ﾓﾓｶ</t>
  </si>
  <si>
    <t>原田　　未玖</t>
  </si>
  <si>
    <t>ﾊﾗﾀﾞ ﾐｸ</t>
  </si>
  <si>
    <t>平野　　圭晴</t>
  </si>
  <si>
    <t>ﾋﾗﾉ ﾖｼﾊﾙ</t>
  </si>
  <si>
    <t>藤澤　　　海</t>
  </si>
  <si>
    <t>ﾌｼﾞｻﾜ ｶｲ</t>
  </si>
  <si>
    <t>藤本　　真那</t>
  </si>
  <si>
    <t>ﾌｼﾞﾓﾄ ﾏﾅ</t>
  </si>
  <si>
    <t>星　　さくら</t>
  </si>
  <si>
    <t>ﾎｼ ｻｸﾗ</t>
  </si>
  <si>
    <t>細川　　奎太</t>
  </si>
  <si>
    <t>ﾎｿｶﾜ ｹｲﾀ</t>
  </si>
  <si>
    <t>本堂　　智仁</t>
  </si>
  <si>
    <t>ﾎﾝﾄﾞｳ ﾄﾓﾋﾄ</t>
  </si>
  <si>
    <t>松沢　　　智</t>
  </si>
  <si>
    <t>ﾏﾂｻﾞﾜ ｻﾄｼ</t>
  </si>
  <si>
    <t>水川　陽香留</t>
  </si>
  <si>
    <t>ﾐｽﾞｶﾜ ﾋｶﾙ</t>
  </si>
  <si>
    <t>水川　和香苗</t>
  </si>
  <si>
    <t>ﾐｽﾞｶﾜ ﾜｶﾅ</t>
  </si>
  <si>
    <t>山内　　春人</t>
  </si>
  <si>
    <t>ﾔﾏｳﾁ ﾊﾙﾄ</t>
  </si>
  <si>
    <t>吉田　　彩乃</t>
  </si>
  <si>
    <t>ﾖｼﾀﾞ ｱﾔﾉ</t>
  </si>
  <si>
    <t>渡辺　　一貴</t>
  </si>
  <si>
    <t>石澤　　遥音</t>
  </si>
  <si>
    <t>ｲｼｻﾞﾜ ﾊﾙﾄ</t>
  </si>
  <si>
    <t>薄井　　玲音</t>
  </si>
  <si>
    <t>ｳｽｲ ﾚﾝ</t>
  </si>
  <si>
    <t>大石　　綺星</t>
  </si>
  <si>
    <t>ｵｵｲｼ ｷﾗﾗ</t>
  </si>
  <si>
    <t>大石　　颯玖</t>
  </si>
  <si>
    <t>ｵｵｲｼ ﾘｭｳｸ</t>
  </si>
  <si>
    <t>大宮　　大虎</t>
  </si>
  <si>
    <t>ｵｵﾐﾔ ﾀﾞｲｺﾞ</t>
  </si>
  <si>
    <t>小野寺　周生</t>
  </si>
  <si>
    <t>ｵﾉﾃﾞﾗ ｼｭｳ</t>
  </si>
  <si>
    <t>加藤　　美羽</t>
  </si>
  <si>
    <t>ｶﾄｳ ﾐｳ</t>
  </si>
  <si>
    <t>坂本　わかな</t>
  </si>
  <si>
    <t>ｻｶﾓﾄ ﾜｶﾅ</t>
  </si>
  <si>
    <t>佐々木ことみ</t>
  </si>
  <si>
    <t>ｻｻｷ ｺﾄﾐ</t>
  </si>
  <si>
    <t>佐々木　玲緒</t>
  </si>
  <si>
    <t>菅原　　那津</t>
  </si>
  <si>
    <t>ｽｶﾞﾜﾗ ﾅﾂ</t>
  </si>
  <si>
    <t>外川　　杏奈</t>
  </si>
  <si>
    <t>ｿﾄｶﾜ ｱﾝﾅ</t>
  </si>
  <si>
    <t>竹田　　優斗</t>
  </si>
  <si>
    <t>ﾀｹﾀﾞ ﾏｻﾄ</t>
  </si>
  <si>
    <t>竹場　　瑞穂</t>
  </si>
  <si>
    <t>ﾀｹﾀﾞ ﾐｽﾞﾎ</t>
  </si>
  <si>
    <t>立花　　　愛</t>
  </si>
  <si>
    <t>ﾀﾁﾊﾞﾅ ﾒｸﾞ</t>
  </si>
  <si>
    <t>舘石　　恵太</t>
  </si>
  <si>
    <t>ﾀﾃｲｼ ｹｲﾀ</t>
  </si>
  <si>
    <t>福田　　真都</t>
  </si>
  <si>
    <t>ﾌｸﾀﾞ ﾏﾅﾄ</t>
  </si>
  <si>
    <t>山本　　　諒</t>
  </si>
  <si>
    <t>ﾔﾏﾓﾄ ﾘｮｳ</t>
  </si>
  <si>
    <t>旭田　　雄星</t>
  </si>
  <si>
    <t>ｱｻﾋﾀﾞ ﾕｳｾｲ</t>
  </si>
  <si>
    <t>五十嵐　千理</t>
  </si>
  <si>
    <t>ｲｶﾞﾗｼ ｾﾝﾘ</t>
  </si>
  <si>
    <t>齊藤　　絢菜</t>
  </si>
  <si>
    <t>ｻｲﾄｳ ｱﾔﾅ</t>
  </si>
  <si>
    <t>佐藤　　尚哉</t>
  </si>
  <si>
    <t>ｻﾄｳ ﾅｵﾔ</t>
  </si>
  <si>
    <t>杉山　　佳可</t>
  </si>
  <si>
    <t>ｽｷﾞﾔﾏ ﾖｼｶ</t>
  </si>
  <si>
    <t>田原　　彩名</t>
  </si>
  <si>
    <t>ﾀﾊﾗ ｱﾔﾅ</t>
  </si>
  <si>
    <t>千葉　ひまり</t>
  </si>
  <si>
    <t>ﾁﾊﾞ ﾋﾏﾘ</t>
  </si>
  <si>
    <t>東嶋　　恵太</t>
  </si>
  <si>
    <t>ﾄｳｼﾞﾏ ｹｲﾀ</t>
  </si>
  <si>
    <t>中村　　　凜</t>
  </si>
  <si>
    <t>ﾅｶﾑﾗ ﾘﾝ</t>
  </si>
  <si>
    <t>錦戸　　昴雅</t>
  </si>
  <si>
    <t>ﾆｼｷﾄﾞ ﾏｵﾔ</t>
  </si>
  <si>
    <t>似内　　理紗</t>
  </si>
  <si>
    <t>ﾆﾀﾅｲ ﾘｻ</t>
  </si>
  <si>
    <t>畠山　　　紡</t>
  </si>
  <si>
    <t>ﾊﾀｹﾔﾏ ﾂﾑｸﾞ</t>
  </si>
  <si>
    <t>馬場　　美凪</t>
  </si>
  <si>
    <t>ﾊﾞﾊﾞ ﾊﾙﾅ</t>
  </si>
  <si>
    <t>浜口　　　晋</t>
  </si>
  <si>
    <t>ﾊﾏｸﾞﾁ ｼﾝ</t>
  </si>
  <si>
    <t>福士　　　涼</t>
  </si>
  <si>
    <t>ﾌｸｼ ｽｽﾞ</t>
  </si>
  <si>
    <t>堀江　　　将</t>
  </si>
  <si>
    <t>ﾎﾘｴ ｼｮｳ</t>
  </si>
  <si>
    <t>吉沢　　和祐</t>
  </si>
  <si>
    <t>ﾖｼｻﾞﾜ ｶﾝｽｹ</t>
  </si>
  <si>
    <t>岩渕　　里菜</t>
  </si>
  <si>
    <t>ｲﾜﾌﾞﾁ ﾘﾅ</t>
  </si>
  <si>
    <t>菊池　　日和</t>
  </si>
  <si>
    <t>ｷｸﾁ ﾋﾖﾘ</t>
  </si>
  <si>
    <t>菊池　　　綾</t>
  </si>
  <si>
    <t>工藤　　綾菜</t>
  </si>
  <si>
    <t>ｸﾄﾞｳ ｱﾔﾅ</t>
  </si>
  <si>
    <t>工藤　　柚朱</t>
  </si>
  <si>
    <t>ｸﾄﾞｳ ﾕｽﾞ</t>
  </si>
  <si>
    <t>齊藤　満理奈</t>
  </si>
  <si>
    <t>ｻｲﾄｳ ﾏﾘﾅ</t>
  </si>
  <si>
    <t>佐藤　　亜砂</t>
  </si>
  <si>
    <t>ｻﾄｳ ｱｻ</t>
  </si>
  <si>
    <t>佐藤　　紀愛</t>
  </si>
  <si>
    <t>ｻﾄｳ ﾉｱ</t>
  </si>
  <si>
    <t>佐藤　　百恵</t>
  </si>
  <si>
    <t>ｻﾄｳ ﾓﾓｴ</t>
  </si>
  <si>
    <t>宍戸　　　彩</t>
  </si>
  <si>
    <t>ｼｼﾄﾞ ﾋｶﾙ</t>
  </si>
  <si>
    <t>嶋田　　琴和</t>
  </si>
  <si>
    <t>ｼﾏﾀﾞ ｺﾄﾜ</t>
  </si>
  <si>
    <t>菅原　　美咲</t>
  </si>
  <si>
    <t>ｽｶﾞﾜﾗ ﾐｻｷ</t>
  </si>
  <si>
    <t>高畑　　佑翔</t>
  </si>
  <si>
    <t>ﾀｶﾊﾀ ﾕｳﾄ</t>
  </si>
  <si>
    <t>高松　　　蒼</t>
  </si>
  <si>
    <t>ﾀｶﾏﾂ ｱｵｲ</t>
  </si>
  <si>
    <t>千田　　和香</t>
  </si>
  <si>
    <t>ﾁﾀﾞ ﾉﾄﾞｶ</t>
  </si>
  <si>
    <t>田頭　　京子</t>
  </si>
  <si>
    <t>ﾃﾞﾝﾄﾞｳ ｷｮｳｺ</t>
  </si>
  <si>
    <t>天摩　　美月</t>
  </si>
  <si>
    <t>ﾃﾝﾏ ﾐﾂｷ</t>
  </si>
  <si>
    <t>鳥居　　葵華</t>
  </si>
  <si>
    <t>ﾄﾘｲ ｱｲｶ</t>
  </si>
  <si>
    <t>中里　　彩映</t>
  </si>
  <si>
    <t>ﾅｶｻﾄ ｻｴ</t>
  </si>
  <si>
    <t>中野　　雄太</t>
  </si>
  <si>
    <t>ﾅｶﾉ ﾕｳﾀ</t>
  </si>
  <si>
    <t>中村　　快人</t>
  </si>
  <si>
    <t>ﾅｶﾑﾗ ｶｲﾄ</t>
  </si>
  <si>
    <t>夏目　　楓馬</t>
  </si>
  <si>
    <t>ﾅﾂﾒ ﾌｳﾏ</t>
  </si>
  <si>
    <t>柳本　　祥希</t>
  </si>
  <si>
    <t>ﾔﾅｷﾞﾓﾄ ﾖｼｷ</t>
  </si>
  <si>
    <t>山田　　琉偉</t>
  </si>
  <si>
    <t>ﾔﾏﾀﾞ ﾙｲ</t>
  </si>
  <si>
    <t>山本　　　陸</t>
  </si>
  <si>
    <t>ﾔﾏﾓﾄ ﾘｸ</t>
  </si>
  <si>
    <t>横田　　拓海</t>
  </si>
  <si>
    <t>ﾖｺﾀ ﾀｸﾐ</t>
  </si>
  <si>
    <t>鷲北　　真哉</t>
  </si>
  <si>
    <t>ﾜｼｷﾀ ﾏﾅﾔ</t>
  </si>
  <si>
    <t>姉帶　　茉央</t>
  </si>
  <si>
    <t>ｱﾈﾀｲ ﾏｵ</t>
  </si>
  <si>
    <t>阿部　　桃茄</t>
  </si>
  <si>
    <t>飯坂　　歩夏</t>
  </si>
  <si>
    <t>ｲｲｻｶ ｱﾕﾅ</t>
  </si>
  <si>
    <t>岩田　　　舞</t>
  </si>
  <si>
    <t>ｲﾜﾀ ﾏｲ</t>
  </si>
  <si>
    <t>上山　　七海</t>
  </si>
  <si>
    <t>ｳｴﾔﾏ ﾅﾅﾐ</t>
  </si>
  <si>
    <t>大槌　　一蔵</t>
  </si>
  <si>
    <t>ｵｵﾂﾞﾁ ｶｽﾞﾀﾀﾞ</t>
  </si>
  <si>
    <t>加藤　　　謡</t>
  </si>
  <si>
    <t>ｶﾄｳ ｳﾀｳ</t>
  </si>
  <si>
    <t>菊池　　貴仁</t>
  </si>
  <si>
    <t>ｷｸﾁ ﾀｶﾋﾄ</t>
  </si>
  <si>
    <t>熊谷　　瑞希</t>
  </si>
  <si>
    <t>熊谷　　優斗</t>
  </si>
  <si>
    <t>今野　あかり</t>
  </si>
  <si>
    <t>ｺﾝﾉ ｱｶﾘ</t>
  </si>
  <si>
    <t>櫻糀　　怜旺</t>
  </si>
  <si>
    <t>ｻｸﾗｺｳｼﾞ ﾚｵ</t>
  </si>
  <si>
    <t>佐々木　快人</t>
  </si>
  <si>
    <t>佐々木　巧実</t>
  </si>
  <si>
    <t>佐々木　結衣</t>
  </si>
  <si>
    <t>菅原　　叶登</t>
  </si>
  <si>
    <t>ｽｶﾞﾜﾗ ｶﾅﾄ</t>
  </si>
  <si>
    <t>鷹羽　　柊弥</t>
  </si>
  <si>
    <t>ﾀｶﾊﾞ ｼｭｳﾔ</t>
  </si>
  <si>
    <t>平澤　みらの</t>
  </si>
  <si>
    <t>ﾋﾗｻﾜ ﾐﾗﾉ</t>
  </si>
  <si>
    <t>松草　　浩海</t>
  </si>
  <si>
    <t>ﾏﾂｸｻ ﾋﾛﾄ</t>
  </si>
  <si>
    <t>持田　　弘樹</t>
  </si>
  <si>
    <t>ﾓﾁﾀﾞ ﾋﾛｷ</t>
  </si>
  <si>
    <t>山岸　　未知</t>
  </si>
  <si>
    <t>ﾔﾏｷﾞｼ ﾐﾁ</t>
  </si>
  <si>
    <t>吉田　　侑平</t>
  </si>
  <si>
    <t>ﾖｼﾀﾞ ﾕｳﾍｲ</t>
  </si>
  <si>
    <t>渡邉　　　凌</t>
  </si>
  <si>
    <t>ﾜﾀﾅﾍﾞ ﾘｮｳ</t>
  </si>
  <si>
    <t>泉澤　　　輝</t>
  </si>
  <si>
    <t>ｲｽﾞﾐｻﾜ ﾋｶﾙ</t>
  </si>
  <si>
    <t>一ノ渡　夢渚</t>
  </si>
  <si>
    <t>ｲﾁﾉﾜﾀﾘ ﾕﾅ</t>
  </si>
  <si>
    <t>川村　　咲郎</t>
  </si>
  <si>
    <t>ｶﾜﾑﾗ ｻｸﾛｳ</t>
  </si>
  <si>
    <t>川村　　駿平</t>
  </si>
  <si>
    <t>ｶﾜﾑﾗ ｼｭﾝﾍﾟｲ</t>
  </si>
  <si>
    <t>久保　　真範</t>
  </si>
  <si>
    <t>ｸﾎﾞ ﾏｻﾉﾘ</t>
  </si>
  <si>
    <t>佐藤　　　碧</t>
  </si>
  <si>
    <t>佐藤　　琴音</t>
  </si>
  <si>
    <t>ｻﾄｳ ｺﾄﾈ</t>
  </si>
  <si>
    <t>佐藤　　美月</t>
  </si>
  <si>
    <t>ｻﾄｳ ﾐﾂｷ</t>
  </si>
  <si>
    <t>嶋脇　　　大</t>
  </si>
  <si>
    <t>ｼﾏﾜｷ ﾀﾞｲ</t>
  </si>
  <si>
    <t>荘野　　　樹</t>
  </si>
  <si>
    <t>ｼｮｳﾉ ﾀﾂｷ</t>
  </si>
  <si>
    <t>照井　未来翔</t>
  </si>
  <si>
    <t>ﾃﾙｲ ﾐｸﾄ</t>
  </si>
  <si>
    <t>馬場　　比奈</t>
  </si>
  <si>
    <t>ﾊﾞﾊﾞ ﾋﾅ</t>
  </si>
  <si>
    <t>藤田　　あい</t>
  </si>
  <si>
    <t>ﾌｼﾞﾀ ｱｲ</t>
  </si>
  <si>
    <t>横田　　　凜</t>
  </si>
  <si>
    <t>ﾖｺﾀ ﾘﾝ</t>
  </si>
  <si>
    <t>石川　　　蓮</t>
  </si>
  <si>
    <t>ｲｼｶﾜ ﾚﾝ</t>
  </si>
  <si>
    <t>右京ひまわり</t>
  </si>
  <si>
    <t>ｳｷｮｳ ﾋﾏﾜﾘ</t>
  </si>
  <si>
    <t>遠藤　　隼斗</t>
  </si>
  <si>
    <t>工藤　　英恵</t>
  </si>
  <si>
    <t>ｸﾄﾞｳ ﾊﾅｴ</t>
  </si>
  <si>
    <t>竹森　　彩斗</t>
  </si>
  <si>
    <t>ﾀｹﾓﾘ ｱﾔﾄ</t>
  </si>
  <si>
    <t>照井　さつき</t>
  </si>
  <si>
    <t>ﾃﾙｲ ｻﾂｷ</t>
  </si>
  <si>
    <t>畑中　　あみ</t>
  </si>
  <si>
    <t>ﾊﾀﾅｶ ｱﾐ</t>
  </si>
  <si>
    <t>柳澤　　裕真</t>
  </si>
  <si>
    <t>ﾔﾅｷﾞｻﾜ ﾕｳﾏ</t>
  </si>
  <si>
    <t>柳澤　　梨菜</t>
  </si>
  <si>
    <t>ﾔﾅｷﾞｻﾜ ﾘﾅ</t>
  </si>
  <si>
    <t>湯澤　　　翔</t>
  </si>
  <si>
    <t>ﾕｻﾞﾜ ｶｹﾙ</t>
  </si>
  <si>
    <t>湯澤　　　要</t>
  </si>
  <si>
    <t>ﾕｻﾞﾜ ｶﾅﾒ</t>
  </si>
  <si>
    <t>吉田　　直樹</t>
  </si>
  <si>
    <t>ﾖｼﾀﾞ ﾅｵｷ</t>
  </si>
  <si>
    <t>上関　　咲空</t>
  </si>
  <si>
    <t>ﾜｾｷ ｻﾗ</t>
  </si>
  <si>
    <t>朝日　さくら</t>
  </si>
  <si>
    <t>ｱｻﾋ ｻｸﾗ</t>
  </si>
  <si>
    <t>阿部　　智樹</t>
  </si>
  <si>
    <t>ｱﾍﾞ ﾄﾓｷ</t>
  </si>
  <si>
    <t>阿部　　喜斗</t>
  </si>
  <si>
    <t>ｱﾍﾞ ﾖｼﾄ</t>
  </si>
  <si>
    <t>雨宮　　美月</t>
  </si>
  <si>
    <t>ｱﾒﾐﾔ ﾐﾂﾞｷ</t>
  </si>
  <si>
    <t>伊五澤　綾子</t>
  </si>
  <si>
    <t>ｲｺﾞｻﾜ ｱﾔｺ</t>
  </si>
  <si>
    <t>尾田　　流星</t>
  </si>
  <si>
    <t>ｵﾀﾞ ﾘｭｳｾｲ</t>
  </si>
  <si>
    <t>小野　　蒼天</t>
  </si>
  <si>
    <t>ｵﾉ ｿｳﾀ</t>
  </si>
  <si>
    <t>北俣　　仁瑚</t>
  </si>
  <si>
    <t>ｷﾀﾏﾀ ﾆｺ</t>
  </si>
  <si>
    <t>齋藤　翔一郎</t>
  </si>
  <si>
    <t>ｻｲﾄｳ ｼｮｳｲﾁﾛｳ</t>
  </si>
  <si>
    <t>照井　　陽香</t>
  </si>
  <si>
    <t>ﾃﾙｲ ﾎﾉｶ</t>
  </si>
  <si>
    <t>戸羽　　勝哉</t>
  </si>
  <si>
    <t>ﾄﾊﾞ ｶﾂﾔ</t>
  </si>
  <si>
    <t>西村　　友佑</t>
  </si>
  <si>
    <t>ﾆｼﾑﾗ ﾕｳｽｹ</t>
  </si>
  <si>
    <t>野崎　　真愛</t>
  </si>
  <si>
    <t>ﾉｻﾞｷ ﾏｲ</t>
  </si>
  <si>
    <t>横澤　　莉緒</t>
  </si>
  <si>
    <t>ﾖｺｻﾜ ﾘｵ</t>
  </si>
  <si>
    <t>吉田　　竜翔</t>
  </si>
  <si>
    <t>ﾖｼﾀﾞ ﾘｭｳﾄ</t>
  </si>
  <si>
    <t>荒屋　　　響</t>
  </si>
  <si>
    <t>ｱﾗﾔ ﾋﾋﾞｷ</t>
  </si>
  <si>
    <t>北嶋　　　颯</t>
  </si>
  <si>
    <t>ｷﾀｼﾞﾏ ﾊﾔﾃ</t>
  </si>
  <si>
    <t>吉川　　久登</t>
  </si>
  <si>
    <t>ｷｯｶﾜ ﾋｻﾄ</t>
  </si>
  <si>
    <t>佐々木　陽菜</t>
  </si>
  <si>
    <t>関　　　梨花</t>
  </si>
  <si>
    <t>ｾｷ ﾘﾝｶ</t>
  </si>
  <si>
    <t>高橋　　瑞己</t>
  </si>
  <si>
    <t>寺嶋　　琉華</t>
  </si>
  <si>
    <t>ﾃﾗｼﾏ ﾙｶ</t>
  </si>
  <si>
    <t>外舘　亜衣香</t>
  </si>
  <si>
    <t>ﾄﾀﾞﾃ ｱｲｶ</t>
  </si>
  <si>
    <t>野中　　登陽</t>
  </si>
  <si>
    <t>ﾉﾅｶ ﾄｳﾔ</t>
  </si>
  <si>
    <t>八戸　　音羽</t>
  </si>
  <si>
    <t>ﾊﾁﾉﾍ ｵﾄﾊ</t>
  </si>
  <si>
    <t>松浦　　将哉</t>
  </si>
  <si>
    <t>ﾏﾂｳﾗ ﾏｻﾔ</t>
  </si>
  <si>
    <t>安ケ平　琉希</t>
  </si>
  <si>
    <t>ﾔｽｶﾞﾋﾗ ﾙｷ</t>
  </si>
  <si>
    <t>吉田　　侑希</t>
  </si>
  <si>
    <t>ﾖｼﾀﾞ ﾕｳｷ</t>
  </si>
  <si>
    <t>千葉　　勇真</t>
  </si>
  <si>
    <t>ﾁﾊﾞ ﾕｳﾏ</t>
  </si>
  <si>
    <t>浅内　晋太朗</t>
  </si>
  <si>
    <t>ｱｻﾅｲ ｼﾝﾀﾛｳ</t>
  </si>
  <si>
    <t>鎌田　　風香</t>
  </si>
  <si>
    <t>ｶﾏﾀ ﾌｳｶ</t>
  </si>
  <si>
    <t>川下　　龍來</t>
  </si>
  <si>
    <t>ｶﾜｼﾀ ﾘｭｳﾗｲ</t>
  </si>
  <si>
    <t>川村　　来夢</t>
  </si>
  <si>
    <t>ｶﾜﾑﾗ ﾗｲﾑ</t>
  </si>
  <si>
    <t>川村　　琉星</t>
  </si>
  <si>
    <t>ｶﾜﾑﾗ ﾙﾗ</t>
  </si>
  <si>
    <t>工藤　　　遥</t>
  </si>
  <si>
    <t>ｸﾄﾞｳ ﾊﾙｶ</t>
  </si>
  <si>
    <t>今野　　静風</t>
  </si>
  <si>
    <t>ｺﾝﾉ ｾｲﾌｳ</t>
  </si>
  <si>
    <t>高橋　　　遥</t>
  </si>
  <si>
    <t>髙橋　　ひな</t>
  </si>
  <si>
    <t>ﾀｶﾊｼ ﾋﾅ</t>
  </si>
  <si>
    <t>中里　　　蓮</t>
  </si>
  <si>
    <t>ﾅｶｻﾄ ﾚﾝ</t>
  </si>
  <si>
    <t>新渡戸　　駿</t>
  </si>
  <si>
    <t>ﾆﾄﾍﾞ ｼｭﾝ</t>
  </si>
  <si>
    <t>濱田　　　星</t>
  </si>
  <si>
    <t>ﾊﾏﾀﾞ ｷﾗ</t>
  </si>
  <si>
    <t>林　　　俊明</t>
  </si>
  <si>
    <t>ﾊﾔｼ ﾄｼｱｷ</t>
  </si>
  <si>
    <t>兵沢　風羽汰</t>
  </si>
  <si>
    <t>ﾋｮｳｻﾞﾜ ﾌｳﾀ</t>
  </si>
  <si>
    <t>古舘　　健勇</t>
  </si>
  <si>
    <t>ﾌﾙﾀﾞﾃ ｹﾝﾕｳ</t>
  </si>
  <si>
    <t>山口　　莉央</t>
  </si>
  <si>
    <t>ﾔｶｸﾞﾁ ﾘｵ</t>
  </si>
  <si>
    <t>和泉　　陽大</t>
  </si>
  <si>
    <t>ｲｽﾞﾐ ﾊﾙﾄ</t>
  </si>
  <si>
    <t>青木　　美澪</t>
  </si>
  <si>
    <t>ｱｵｷ ﾐﾚｲ</t>
  </si>
  <si>
    <t>阿部　　文哉</t>
  </si>
  <si>
    <t>ｱﾍﾞ ﾌﾐﾔ</t>
  </si>
  <si>
    <t>伊藤　　希生</t>
  </si>
  <si>
    <t>ｲﾄｳ ﾈｵ</t>
  </si>
  <si>
    <t>岩渕　　硫斗</t>
  </si>
  <si>
    <t>ｲﾜﾌﾞﾁ ﾘｭｳﾄ</t>
  </si>
  <si>
    <t>小笠原　仁美</t>
  </si>
  <si>
    <t>ｵｶﾞｻﾜﾗ ﾋﾄﾐ</t>
  </si>
  <si>
    <t>小野　　滉也</t>
  </si>
  <si>
    <t>ｵﾉ ｺｳﾔ</t>
  </si>
  <si>
    <t>川村　　直輝</t>
  </si>
  <si>
    <t>ｶﾜﾑﾗ ﾅｵｷ</t>
  </si>
  <si>
    <t>川村　　佳広</t>
  </si>
  <si>
    <t>ｶﾜﾑﾗ ﾖｼﾋﾛ</t>
  </si>
  <si>
    <t>鬼柳　　佑衣</t>
  </si>
  <si>
    <t>ｷﾔﾅｷﾞ ﾕｲ</t>
  </si>
  <si>
    <t>熊谷　　幸太</t>
  </si>
  <si>
    <t>ｸﾏｶﾞｲ ｺｳﾀ</t>
  </si>
  <si>
    <t>坂本　　侑善</t>
  </si>
  <si>
    <t>ｻｶﾓﾄ ｱﾀﾙ</t>
  </si>
  <si>
    <t>鈴木　　健真</t>
  </si>
  <si>
    <t>ｽｽﾞｷ ｹﾝｼﾝ</t>
  </si>
  <si>
    <t>中村　　太翼</t>
  </si>
  <si>
    <t>ﾅｶﾑﾗ ﾀｲﾄ</t>
  </si>
  <si>
    <t>馬場　　桃香</t>
  </si>
  <si>
    <t>ﾊﾞﾊﾞ ﾓﾓｶ</t>
  </si>
  <si>
    <t>藤澤　　佐季</t>
  </si>
  <si>
    <t>ﾌｼﾞｻﾜ ｻｷ</t>
  </si>
  <si>
    <t>藤原　　ひな</t>
  </si>
  <si>
    <t>ﾌｼﾞﾜﾗ ﾋﾅ</t>
  </si>
  <si>
    <t>古澤　　　心</t>
  </si>
  <si>
    <t>ﾌﾙｻﾜ ｺｺﾛ</t>
  </si>
  <si>
    <t>吉澤　　呼春</t>
  </si>
  <si>
    <t>ﾖｼｻﾞﾜ ｺﾊﾙ</t>
  </si>
  <si>
    <t>若狹　愛友奈</t>
  </si>
  <si>
    <t>ﾜｶｻ ｱﾕﾅ</t>
  </si>
  <si>
    <t>浅沼　　怜南</t>
  </si>
  <si>
    <t>ｱｻﾇﾏ ﾚｲﾅ</t>
  </si>
  <si>
    <t>池野　　颯人</t>
  </si>
  <si>
    <t>ｲｹﾉ ﾊﾔﾄ</t>
  </si>
  <si>
    <t>漆原　　恵美</t>
  </si>
  <si>
    <t>ｳﾙｼﾊﾞﾗ ﾒｸﾞﾐ</t>
  </si>
  <si>
    <t>大倉　柚未夏</t>
  </si>
  <si>
    <t>ｵｵｸﾗ ﾕﾐｶ</t>
  </si>
  <si>
    <t>大志田　拓馬</t>
  </si>
  <si>
    <t>ｵｵｼﾀﾞ ﾀｸﾏ</t>
  </si>
  <si>
    <t>大志田　　翼</t>
  </si>
  <si>
    <t>ｵｵｼﾀﾞ ﾂﾊﾞｻ</t>
  </si>
  <si>
    <t>大清水　綺良</t>
  </si>
  <si>
    <t>ｵｵｼﾐｽﾞ ｷﾗ</t>
  </si>
  <si>
    <t>大須賀　丈己</t>
  </si>
  <si>
    <t>ｵｵｽｶ ｼﾞｮｳｷ</t>
  </si>
  <si>
    <t>小笠原　　翼</t>
  </si>
  <si>
    <t>ｵｶﾞｻﾜﾗ ﾂﾊﾞｻ</t>
  </si>
  <si>
    <t>小笠原　凌太</t>
  </si>
  <si>
    <t>ｵｶﾞｻﾜﾗ ﾘｮｳﾀ</t>
  </si>
  <si>
    <t>小野寺　晟祐</t>
  </si>
  <si>
    <t>ｵﾉﾃﾞﾗ ｼﾞｮｳﾏ</t>
  </si>
  <si>
    <t>金田　　　萌</t>
  </si>
  <si>
    <t>ｶﾈﾀﾞ ﾓｴ</t>
  </si>
  <si>
    <t>刈谷　　祐輝</t>
  </si>
  <si>
    <t>ｶﾘﾔ ﾕｳｷ</t>
  </si>
  <si>
    <t>菊池　　玲凪</t>
  </si>
  <si>
    <t>ｷｸﾁ ﾚｲﾅ</t>
  </si>
  <si>
    <t>工藤　　翔英</t>
  </si>
  <si>
    <t>ｸﾄﾞｳ ｼｮｳｴｲ</t>
  </si>
  <si>
    <t>工藤　　郁弥</t>
  </si>
  <si>
    <t>小谷地　翔大</t>
  </si>
  <si>
    <t>ｺﾔﾁ ｼｮｳﾀ</t>
  </si>
  <si>
    <t>佐々木　愛梨</t>
  </si>
  <si>
    <t>ｻｻｷ ｱｲﾘ</t>
  </si>
  <si>
    <t>佐藤　　一平</t>
  </si>
  <si>
    <t>ｻﾄｳ ｲｯﾍﾟｲ</t>
  </si>
  <si>
    <t>佐藤　　　楓</t>
  </si>
  <si>
    <t>ｻﾄｳ ｶｴﾃﾞ</t>
  </si>
  <si>
    <t>佐藤　のぞみ</t>
  </si>
  <si>
    <t>ｻﾄｳ ﾉｿﾞﾐ</t>
  </si>
  <si>
    <t>新坂　　恒輝</t>
  </si>
  <si>
    <t>ｼﾝｻｶ ｺｳｷ</t>
  </si>
  <si>
    <t>菅原　　美羽</t>
  </si>
  <si>
    <t>ｽｶﾞﾜﾗ ﾐｳ</t>
  </si>
  <si>
    <t>菅原　　柚稀</t>
  </si>
  <si>
    <t>ｽｶﾞﾜﾗ ﾕｽﾞｷ</t>
  </si>
  <si>
    <t>須藤　　貴斗</t>
  </si>
  <si>
    <t>ｽﾄﾞｳ ﾀｶﾄ</t>
  </si>
  <si>
    <t>須藤　　悠希</t>
  </si>
  <si>
    <t>ｽﾄｳ ﾊﾙｷ</t>
  </si>
  <si>
    <t>竹田　　あみ</t>
  </si>
  <si>
    <t>ﾀｹﾀﾞ ｱﾐ</t>
  </si>
  <si>
    <t>立花　　　旭</t>
  </si>
  <si>
    <t>ﾀﾁﾊﾞﾅ ｱｻﾋ</t>
  </si>
  <si>
    <t>立花　　　傑</t>
  </si>
  <si>
    <t>ﾀﾁﾊﾞﾅ ｽｸﾞﾙ</t>
  </si>
  <si>
    <t>斗ケ澤　伸明</t>
  </si>
  <si>
    <t>ﾄｶﾞｻﾜ ﾉﾌﾞｱｷ</t>
  </si>
  <si>
    <t>飛澤　　遥斗</t>
  </si>
  <si>
    <t>ﾄﾋﾞｻﾜ ﾊﾙﾄ</t>
  </si>
  <si>
    <t>長畑　　　星</t>
  </si>
  <si>
    <t>ﾅｶﾞﾊﾀ ｱｶﾘ</t>
  </si>
  <si>
    <t>新田　　隼也</t>
  </si>
  <si>
    <t>ﾆｯﾀ ｼｭﾝﾔ</t>
  </si>
  <si>
    <t>野口　　　遥</t>
  </si>
  <si>
    <t>ﾉｸﾞﾁ ﾊﾙｶ</t>
  </si>
  <si>
    <t>早坂　　桜花</t>
  </si>
  <si>
    <t>ﾊﾔｻｶ ｵｳｶ</t>
  </si>
  <si>
    <t>東山　　一光</t>
  </si>
  <si>
    <t>ﾋｶﾞｼﾔﾏ ｲｯｺｳ</t>
  </si>
  <si>
    <t>藤澤　　瑠唯</t>
  </si>
  <si>
    <t>ﾌｼﾞｻﾜ ﾙｲ</t>
  </si>
  <si>
    <t>三浦　明彩花</t>
  </si>
  <si>
    <t>ﾐｳﾗ ｱｻｶ</t>
  </si>
  <si>
    <t>宮崎　　　隼</t>
  </si>
  <si>
    <t>ﾐﾔｻﾞｷ ﾊﾔﾄ</t>
  </si>
  <si>
    <t>村上　　力己</t>
  </si>
  <si>
    <t>ﾑﾗｶﾐ ﾘｷ</t>
  </si>
  <si>
    <t>八重樫　実夢</t>
  </si>
  <si>
    <t>ﾔｴｶﾞｼ ﾐﾕ</t>
  </si>
  <si>
    <t>吉田　　楓音</t>
  </si>
  <si>
    <t>ﾖｼﾀﾞ ｶﾉﾝ</t>
  </si>
  <si>
    <t>吉田　航太郎</t>
  </si>
  <si>
    <t>工藤　裕太郎</t>
  </si>
  <si>
    <t>ｸﾄﾞｳ ﾕｳﾀﾛｳ</t>
  </si>
  <si>
    <t>三田地駿太郎</t>
  </si>
  <si>
    <t>ﾐﾀﾁ ｼｭﾝﾀﾛｳ</t>
  </si>
  <si>
    <t>川田　　珠愛</t>
  </si>
  <si>
    <t>ｶﾜﾀ ｱﾘｽ</t>
  </si>
  <si>
    <t>佐々木　理仁</t>
  </si>
  <si>
    <t>ｻｻｷ ﾘﾋﾄ</t>
  </si>
  <si>
    <t>立花　姫星々</t>
  </si>
  <si>
    <t>ﾀﾁﾊﾞﾅ ｷﾗﾗ</t>
  </si>
  <si>
    <t>立花　　大希</t>
  </si>
  <si>
    <t>ﾀﾁﾊﾞﾅ ﾀﾞｲｷ</t>
  </si>
  <si>
    <t>長沼　　琉唯</t>
  </si>
  <si>
    <t>ﾅｶﾞﾇﾏ ﾙｲ</t>
  </si>
  <si>
    <t>渡辺　　大虎</t>
  </si>
  <si>
    <t>ﾜﾀﾅﾍﾞ ﾋﾛﾄ</t>
  </si>
  <si>
    <t>阿部　　凜叶</t>
  </si>
  <si>
    <t>ｱﾍﾞ ﾘﾝﾄ</t>
  </si>
  <si>
    <t>石舘　　一純</t>
  </si>
  <si>
    <t>ｲｼﾀﾞﾃ ｲｽﾞﾐ</t>
  </si>
  <si>
    <t>牛崎　　心寧</t>
  </si>
  <si>
    <t>ｳｼｻﾞｷ ｺｺﾈ</t>
  </si>
  <si>
    <t>生内　　紀衣</t>
  </si>
  <si>
    <t>ｵﾎﾞﾅｲ ｷｴ</t>
  </si>
  <si>
    <t>加藤　　　凜</t>
  </si>
  <si>
    <t>ｶﾄｳ ﾘﾝ</t>
  </si>
  <si>
    <t>金子　　あみ</t>
  </si>
  <si>
    <t>ｶﾈｺ ｱﾐ</t>
  </si>
  <si>
    <t>鎌田　　　蓮</t>
  </si>
  <si>
    <t>ｶﾏﾀ ﾚﾝ</t>
  </si>
  <si>
    <t>川村　　希咲</t>
  </si>
  <si>
    <t>ｶﾜﾑﾗ ｷｻｷ</t>
  </si>
  <si>
    <t>川村　　舞野</t>
  </si>
  <si>
    <t>ｶﾜﾑﾗ ﾏｲﾉ</t>
  </si>
  <si>
    <t>菊池　　　玄</t>
  </si>
  <si>
    <t>ｷｸﾁ ｹﾞﾝ</t>
  </si>
  <si>
    <t>木越　　健太</t>
  </si>
  <si>
    <t>ｷｺﾞｼ ｹﾝﾀ</t>
  </si>
  <si>
    <t>熊谷　　瞳香</t>
  </si>
  <si>
    <t>佐々木　草耶</t>
  </si>
  <si>
    <t>ｻｻｷ ｶﾔ</t>
  </si>
  <si>
    <t>佐々木　優吏</t>
  </si>
  <si>
    <t>ｻｻｷ ﾕｳﾘ</t>
  </si>
  <si>
    <t>佐藤　　　諭</t>
  </si>
  <si>
    <t>鈴木　　春花</t>
  </si>
  <si>
    <t>ｽｽﾞｷ ﾊﾙｶ</t>
  </si>
  <si>
    <t>鷹木　　瞳汰</t>
  </si>
  <si>
    <t>ﾀｶｷﾞ ﾄｳﾀ</t>
  </si>
  <si>
    <t>高橋　　翔馬</t>
  </si>
  <si>
    <t>ﾀｶﾊｼ ｼｮｳﾏ</t>
  </si>
  <si>
    <t>田中　　希歩</t>
  </si>
  <si>
    <t>ﾀﾅｶ ｷﾎ</t>
  </si>
  <si>
    <t>田中　　陽輝</t>
  </si>
  <si>
    <t>ﾀﾅｶ ﾊﾙｷ</t>
  </si>
  <si>
    <t>藤原　　千聡</t>
  </si>
  <si>
    <t>ﾌｼﾞﾜﾗ ﾁｻﾄ</t>
  </si>
  <si>
    <t>水本　　　陽</t>
  </si>
  <si>
    <t>ﾐｽﾞﾓﾄ ﾋﾅﾀ</t>
  </si>
  <si>
    <t>向川原　崇人</t>
  </si>
  <si>
    <t>ﾑｶｲｶﾞﾜﾗ ﾀｶﾄ</t>
  </si>
  <si>
    <t>室坂　　優璃</t>
  </si>
  <si>
    <t>ﾑﾛｻｶ ﾕﾘ</t>
  </si>
  <si>
    <t>岩船　　未來</t>
  </si>
  <si>
    <t>ｲﾜﾌﾈ ﾐｸ</t>
  </si>
  <si>
    <t>尾形　　伸悟</t>
  </si>
  <si>
    <t>ｵｶﾞﾀ ｼﾝｺﾞ</t>
  </si>
  <si>
    <t>尾形　ヒカル</t>
  </si>
  <si>
    <t>ｵｶﾞﾀ ﾋｶﾙ</t>
  </si>
  <si>
    <t>尾形　　　凜</t>
  </si>
  <si>
    <t>ｵｶﾞﾀ ﾘﾝ</t>
  </si>
  <si>
    <t>川村　　謙心</t>
  </si>
  <si>
    <t>ｶﾜﾑﾗ ｹﾝｼﾝ</t>
  </si>
  <si>
    <t>齋藤　　亮汰</t>
  </si>
  <si>
    <t>ｻｲﾄｳ ﾘｮｳﾀ</t>
  </si>
  <si>
    <t>坂本　　　迅</t>
  </si>
  <si>
    <t>ｻｶﾓﾄ ｼﾞﾝ</t>
  </si>
  <si>
    <t>坂本　　　凪</t>
  </si>
  <si>
    <t>ｻｶﾓﾄ ﾅｷﾞｻ</t>
  </si>
  <si>
    <t>佐々木　丈壱</t>
  </si>
  <si>
    <t>ｻｻｷ ｼﾞｮｳｲﾁ</t>
  </si>
  <si>
    <t>瀬川　　蓮汰</t>
  </si>
  <si>
    <t>ｾｶﾞﾜ ﾚﾝﾀ</t>
  </si>
  <si>
    <t>成ケ澤　　翔</t>
  </si>
  <si>
    <t>ﾅﾘｶﾞﾜｻ ｶｹﾙ</t>
  </si>
  <si>
    <t>芳賀　なぎさ</t>
  </si>
  <si>
    <t>ﾊｶﾞ ﾅｷﾞｻ</t>
  </si>
  <si>
    <t>山内　　楓舞</t>
  </si>
  <si>
    <t>ﾔﾏｳﾁ ﾌｳﾏ</t>
  </si>
  <si>
    <t>山内　　羅菜</t>
  </si>
  <si>
    <t>ﾔﾏｳﾁ ﾗﾅ</t>
  </si>
  <si>
    <t>西川　　直哉</t>
  </si>
  <si>
    <t>ﾆｼｶﾜ ﾅｵﾔ</t>
  </si>
  <si>
    <t>湊　　　莉子</t>
  </si>
  <si>
    <t>ﾐﾅﾄ ﾘｺ</t>
  </si>
  <si>
    <t>千葉　　拓未</t>
  </si>
  <si>
    <t>ﾁﾊﾞ ﾀｸﾐ</t>
  </si>
  <si>
    <t>青澤　　昂暉</t>
  </si>
  <si>
    <t>ｱｵｻﾜ ｺｳｷ</t>
  </si>
  <si>
    <t>一條　　真広</t>
  </si>
  <si>
    <t>ｲﾁｼﾞｮｳ ﾏｻﾋﾛ</t>
  </si>
  <si>
    <t>岩渕　　杏奈</t>
  </si>
  <si>
    <t>ｲﾜﾌﾞﾁ ｱﾝﾅ</t>
  </si>
  <si>
    <t>宇部　　雄太</t>
  </si>
  <si>
    <t>ｳﾍﾞ ﾕｳﾀ</t>
  </si>
  <si>
    <t>永須　　千尋</t>
  </si>
  <si>
    <t>ｴｲｽ ﾁﾋﾛ</t>
  </si>
  <si>
    <t>大坂　　汐里</t>
  </si>
  <si>
    <t>ｵｵｻｶ ｼｵﾘ</t>
  </si>
  <si>
    <t>大沢　　功輔</t>
  </si>
  <si>
    <t>ｵｵｻﾜ ｺｳｽｹ</t>
  </si>
  <si>
    <t>大山　　一樹</t>
  </si>
  <si>
    <t>ｵｵﾔﾏ ｶｽﾞｷ</t>
  </si>
  <si>
    <t>小野　　綺音</t>
  </si>
  <si>
    <t>ｵﾉ ｱﾔﾈ</t>
  </si>
  <si>
    <t>小原　　俊介</t>
  </si>
  <si>
    <t>ｵﾊﾞﾗ ｼｭﾝｽｹ</t>
  </si>
  <si>
    <t>川村　　航太</t>
  </si>
  <si>
    <t>ｶﾜﾑﾗ ｺｳﾀ</t>
  </si>
  <si>
    <t>工藤　　　洸</t>
  </si>
  <si>
    <t>ｸﾄﾞｳ ｺｳ</t>
  </si>
  <si>
    <t>熊谷　　真倫</t>
  </si>
  <si>
    <t>ｸﾏｶﾞｲ ﾏﾘﾝ</t>
  </si>
  <si>
    <t>熊谷　　晴菜</t>
  </si>
  <si>
    <t>ｸﾏｶﾞｲ ﾊﾙﾅ</t>
  </si>
  <si>
    <t>古関　　一成</t>
  </si>
  <si>
    <t>ｺｾｷ ｲｯｾｲ</t>
  </si>
  <si>
    <t>齋藤　　友貴</t>
  </si>
  <si>
    <t>ｻｲﾄｳ ﾕﾀｶ</t>
  </si>
  <si>
    <t>齋藤　　亮太</t>
  </si>
  <si>
    <t>作田　　雅之</t>
  </si>
  <si>
    <t>ｻｳﾀ ﾏｻﾕｷ</t>
  </si>
  <si>
    <t>澤口　　祥太</t>
  </si>
  <si>
    <t>ｻﾜｸﾞﾁ ｼｮｳﾀ</t>
  </si>
  <si>
    <t>澤口　　翔太</t>
  </si>
  <si>
    <t>柴崎　　雅人</t>
  </si>
  <si>
    <t>ｼﾊﾞｻｷ ﾏｻﾄ</t>
  </si>
  <si>
    <t>下田　　美穂</t>
  </si>
  <si>
    <t>ｼﾓﾀﾞ ﾐﾎ</t>
  </si>
  <si>
    <t>菅　　　凌也</t>
  </si>
  <si>
    <t>ｽｶﾞ ﾘｮｳﾔ</t>
  </si>
  <si>
    <t>菅原　　一輝</t>
  </si>
  <si>
    <t>ｽｶﾞﾜﾗ ｶｽﾞｷ</t>
  </si>
  <si>
    <t>菅原　　直人</t>
  </si>
  <si>
    <t>ｽｶﾞﾜﾗ ﾅｵﾄ</t>
  </si>
  <si>
    <t>高倉　　優奈</t>
  </si>
  <si>
    <t>ﾀｶｸﾗ ﾕｳﾅ</t>
  </si>
  <si>
    <t>高橋　　鈴香</t>
  </si>
  <si>
    <t>ﾀｶﾊｼ ｽｽﾞｶ</t>
  </si>
  <si>
    <t>高橋　　貴之</t>
  </si>
  <si>
    <t>ﾀｶﾊｼ ﾀｶﾕｷ</t>
  </si>
  <si>
    <t>竹中　　陽平</t>
  </si>
  <si>
    <t>ﾀｹﾅｶ ﾖｳﾍｲ</t>
  </si>
  <si>
    <t>田代　　優仁</t>
  </si>
  <si>
    <t>ﾀｼﾛ ﾏｻﾋﾄ</t>
  </si>
  <si>
    <t>田中　　英和</t>
  </si>
  <si>
    <t>ﾀﾅｶ ﾋﾃﾞｶｽﾞ</t>
  </si>
  <si>
    <t>千葉　　誠治</t>
  </si>
  <si>
    <t>ﾁﾊﾞ ｾｲｼﾞ</t>
  </si>
  <si>
    <t>土橋　　智花</t>
  </si>
  <si>
    <t>ﾂﾁﾊｼ ﾄﾓｶ</t>
  </si>
  <si>
    <t>照井　　浩章</t>
  </si>
  <si>
    <t>ﾃﾙｲ ﾋﾛｱｷ</t>
  </si>
  <si>
    <t>内藤　　　勝</t>
  </si>
  <si>
    <t>ﾅｲﾄｳ ｽｸﾞﾙ</t>
  </si>
  <si>
    <t>西村　　昇悟</t>
  </si>
  <si>
    <t>ﾆｼﾑﾗ ｼｮｳｺﾞ</t>
  </si>
  <si>
    <t>新田　　真未</t>
  </si>
  <si>
    <t>ﾆｯﾀ ﾏﾐ</t>
  </si>
  <si>
    <t>萩原　　　和</t>
  </si>
  <si>
    <t>ﾊｷﾞﾜﾗ ｶｽﾞ</t>
  </si>
  <si>
    <t>福田　　裕一</t>
  </si>
  <si>
    <t>ﾌｸﾀﾞ ﾕｳｲﾁ</t>
  </si>
  <si>
    <t>舟木　　裕大</t>
  </si>
  <si>
    <t>ﾌﾅｷ ﾕｳﾀﾞｲ</t>
  </si>
  <si>
    <t>古舘　　潤也</t>
  </si>
  <si>
    <t>ﾌﾙﾀﾞﾃ ｼﾞｭﾝﾔ</t>
  </si>
  <si>
    <t>宝満　　正嗣</t>
  </si>
  <si>
    <t>ﾎｳﾏﾝ ﾏｻﾂｸﾞ</t>
  </si>
  <si>
    <t>星　　　葉月</t>
  </si>
  <si>
    <t>ﾎｼ ﾊﾂﾞｷ</t>
  </si>
  <si>
    <t>松浦　　　駿</t>
  </si>
  <si>
    <t>ﾏﾂｳﾗ ｼｭﾝ</t>
  </si>
  <si>
    <t>松木　　飛龍</t>
  </si>
  <si>
    <t>ﾏﾂｷ ﾋﾘｭｳ</t>
  </si>
  <si>
    <t>峰村　　かな</t>
  </si>
  <si>
    <t>ﾐﾈﾑﾗ ｶﾅ</t>
  </si>
  <si>
    <t>村上　　貴史</t>
  </si>
  <si>
    <t>ﾑﾗｶﾐ ﾀｶｼ</t>
  </si>
  <si>
    <t>森岡　　知哉</t>
  </si>
  <si>
    <t>ﾓﾘｵｶ ﾄﾓﾔ</t>
  </si>
  <si>
    <t>石田　　将之</t>
  </si>
  <si>
    <t>ｲｼﾀﾞ ﾏｻﾕｷ</t>
  </si>
  <si>
    <t>宇佐美　空也</t>
  </si>
  <si>
    <t>ｳｻﾐ ﾀｶﾔ</t>
  </si>
  <si>
    <t>大澤　　雄幹</t>
  </si>
  <si>
    <t>ｵｵｻﾜ ﾕｳｷ</t>
  </si>
  <si>
    <t>守村　　京祐</t>
  </si>
  <si>
    <t>ﾓﾘﾑﾗ ｷｮｳｽｹ</t>
  </si>
  <si>
    <t>近藤　　壱成</t>
  </si>
  <si>
    <t>ｺﾝﾄﾞｳ ｲｯｾｲ</t>
  </si>
  <si>
    <t>中嶋　　達也</t>
  </si>
  <si>
    <t>ﾅｶｼﾏ ﾀﾂﾔ</t>
  </si>
  <si>
    <t>前田　　浩希</t>
  </si>
  <si>
    <t>ﾏｴﾀﾞ ﾋﾛｷ</t>
  </si>
  <si>
    <t>近藤　　　颯</t>
  </si>
  <si>
    <t>ｺﾝﾄﾞｳ ｿｳ</t>
  </si>
  <si>
    <t>伊東　慶一郎</t>
  </si>
  <si>
    <t>ｲﾄｳ ｹｲｲﾁﾛｳ</t>
  </si>
  <si>
    <t>大向　　　到</t>
  </si>
  <si>
    <t>ｵｵﾑｶｲ ｲﾀﾙ</t>
  </si>
  <si>
    <t>岡崎　　圭汰</t>
  </si>
  <si>
    <t>ｵｶｻﾞｷ ｹｲﾀ</t>
  </si>
  <si>
    <t>刈谷　　拓弥</t>
  </si>
  <si>
    <t>ｶﾘﾔ ﾀｸﾐ</t>
  </si>
  <si>
    <t>工藤　　悠雅</t>
  </si>
  <si>
    <t>ｸﾄﾞｳ ﾕｳｶﾞ</t>
  </si>
  <si>
    <t>熊谷　　公冶</t>
  </si>
  <si>
    <t>黒渕　　晃大</t>
  </si>
  <si>
    <t>ｸﾛﾌﾞﾁ ｺｳﾀ</t>
  </si>
  <si>
    <t>坂本　　恵多</t>
  </si>
  <si>
    <t>ｻｶﾓﾄ ｹｲﾀ</t>
  </si>
  <si>
    <t>高橋　　昂成</t>
  </si>
  <si>
    <t>徳田　　志織</t>
  </si>
  <si>
    <t>ﾄｸﾀ ｼｵﾘ</t>
  </si>
  <si>
    <t>中澤　　椿希</t>
  </si>
  <si>
    <t>ﾅｶｻﾞﾜ ﾂﾊﾞｷ</t>
  </si>
  <si>
    <t>長山　　拓馬</t>
  </si>
  <si>
    <t>ﾅｶﾞﾔﾏ ﾀｸﾏ</t>
  </si>
  <si>
    <t>藤沼　　遥来</t>
  </si>
  <si>
    <t>ﾌｼﾞﾇﾏ ﾊﾙｷ</t>
  </si>
  <si>
    <t>星　　　京香</t>
  </si>
  <si>
    <t>ﾎｼ ｷｮｳｶ</t>
  </si>
  <si>
    <t>洞　　　祐介</t>
  </si>
  <si>
    <t>ﾎﾗ ﾕｳｽｹ</t>
  </si>
  <si>
    <t>簗場　　　丈</t>
  </si>
  <si>
    <t>ﾔﾅﾊﾞ ｼﾞｮｳ</t>
  </si>
  <si>
    <t>菊池　　俊哉</t>
  </si>
  <si>
    <t>ｷｸﾁ ﾄｼﾔ</t>
  </si>
  <si>
    <t>雷　　　竣哉</t>
  </si>
  <si>
    <t>ﾗｲ ｼｭﾝﾔ</t>
  </si>
  <si>
    <t>及川　　一真</t>
  </si>
  <si>
    <t>宮﨑　　幸辰</t>
  </si>
  <si>
    <t>ﾐﾔｻｷ ﾕｷﾄｷ</t>
  </si>
  <si>
    <t>盛田　　大地</t>
  </si>
  <si>
    <t>ﾓﾘﾀ ﾀﾞｲﾁ</t>
  </si>
  <si>
    <t>小野　　隼太</t>
  </si>
  <si>
    <t>ｵﾉ ｼｭﾝﾀ</t>
  </si>
  <si>
    <t>石川　　周平</t>
  </si>
  <si>
    <t>ｲｼｶﾜ ｼｭｳﾍｲ</t>
  </si>
  <si>
    <t>佐々木　　天</t>
  </si>
  <si>
    <t>ｻｻｷ ﾃﾝ</t>
  </si>
  <si>
    <t>石川　　綜師</t>
  </si>
  <si>
    <t>ｲｼｶﾜ ｿｳｼ</t>
  </si>
  <si>
    <t>松村　　五壽</t>
  </si>
  <si>
    <t>ﾏﾂﾑﾗ ｺﾞｳｼﾞｭ</t>
  </si>
  <si>
    <t>森　　　北斗</t>
  </si>
  <si>
    <t>ﾓﾘ ﾎｸﾄ</t>
  </si>
  <si>
    <t>新田　　夏樹</t>
  </si>
  <si>
    <t>ﾆｯﾀ ﾅﾂｷ</t>
  </si>
  <si>
    <t>菅野　　海成</t>
  </si>
  <si>
    <t>ｶﾝﾉ ｶｲｾｲ</t>
  </si>
  <si>
    <t>熊谷　　真澄</t>
  </si>
  <si>
    <t>ｸﾏｶﾞｲ ﾏｽﾐ</t>
  </si>
  <si>
    <t>種綿　　　崚</t>
  </si>
  <si>
    <t>ﾀﾈﾜﾀ ﾘｮｳ</t>
  </si>
  <si>
    <t>髙橋　　和生</t>
  </si>
  <si>
    <t>大内　　豪樹</t>
  </si>
  <si>
    <t>ｵｵｳﾁ ｺﾞｳｷ</t>
  </si>
  <si>
    <t>細川　　翔平</t>
  </si>
  <si>
    <t>ﾎｿｶﾜ ｼｮｳﾍｲ</t>
  </si>
  <si>
    <t>髙橋　　優菜</t>
  </si>
  <si>
    <t>ﾀｶﾊｼ ﾕｳﾅ</t>
  </si>
  <si>
    <t>千葉　　汐里</t>
  </si>
  <si>
    <t>都鳥　　一樹</t>
  </si>
  <si>
    <t>ﾄﾄﾞﾘ ｶｽﾞｷ</t>
  </si>
  <si>
    <t>最上　　功己</t>
  </si>
  <si>
    <t>ﾓｶﾞﾐ ｺｳｷ</t>
  </si>
  <si>
    <t>及川　　知浩</t>
  </si>
  <si>
    <t>ｵｲｶﾜ ﾁﾋﾛ</t>
  </si>
  <si>
    <t>岡田　　富夢</t>
  </si>
  <si>
    <t>ｵｶﾀﾞ ﾄﾑ</t>
  </si>
  <si>
    <t>風張　鼓太郎</t>
  </si>
  <si>
    <t>ｶｻﾞﾊﾘ ｺﾀﾛｳ</t>
  </si>
  <si>
    <t>熊谷　　菜美</t>
  </si>
  <si>
    <t>ｸﾏｶﾞｲ ﾅﾐ</t>
  </si>
  <si>
    <t>長沼　　　元</t>
  </si>
  <si>
    <t>ﾅｶﾞﾇﾏ ｹﾞﾝ</t>
  </si>
  <si>
    <t>佐々木　　嵩</t>
  </si>
  <si>
    <t>石山　　桂子</t>
  </si>
  <si>
    <t>ｲｼﾔﾏ ｹｲｺ</t>
  </si>
  <si>
    <t>畠山　　和紀</t>
  </si>
  <si>
    <t>阿部　飛雄馬</t>
  </si>
  <si>
    <t>ｱﾍﾞ ﾋｭｳﾏ</t>
  </si>
  <si>
    <t>奥玉　　　南</t>
  </si>
  <si>
    <t>ｵｸﾀﾏ ﾐﾅﾐ</t>
  </si>
  <si>
    <t>川村　　知巳</t>
  </si>
  <si>
    <t>ｶﾜﾑﾗ ﾄﾓﾐ</t>
  </si>
  <si>
    <t>鈴木　　恒太</t>
  </si>
  <si>
    <t>ｽｽﾞｷ ｺｳﾀ</t>
  </si>
  <si>
    <t>並岡　　真生</t>
  </si>
  <si>
    <t>ﾅﾐｵｶ ﾏｻｷ</t>
  </si>
  <si>
    <t>長根　　史依</t>
  </si>
  <si>
    <t>ﾅｶﾞﾈ ｼｲ</t>
  </si>
  <si>
    <t>小山　　琴海</t>
  </si>
  <si>
    <t>ｺﾔﾏ ｺﾄﾐ</t>
  </si>
  <si>
    <t>小山　　　燎</t>
  </si>
  <si>
    <t>ｵﾔﾏ ﾘｮｳ</t>
  </si>
  <si>
    <t>千葉　　遼平</t>
  </si>
  <si>
    <t>ﾁﾊﾞ ﾘｮｳﾍｲ</t>
  </si>
  <si>
    <t>亀澤　　萌々</t>
  </si>
  <si>
    <t>ｶﾒｻﾞﾜ ﾓﾓ</t>
  </si>
  <si>
    <t>多田　　愛佳</t>
  </si>
  <si>
    <t>ﾀﾀﾞ ｱｲｶ</t>
  </si>
  <si>
    <t>三澤　　悠翔</t>
  </si>
  <si>
    <t>ﾐｻﾜ ﾕｳﾄ</t>
  </si>
  <si>
    <t>小笠原　　鈴</t>
  </si>
  <si>
    <t>ｵｶﾞｻﾜﾗ ﾘﾝ</t>
  </si>
  <si>
    <t>新田　奈菜子</t>
  </si>
  <si>
    <t>ﾆｯﾀ ﾅﾅｺ</t>
  </si>
  <si>
    <t>伊藤　　眞由</t>
  </si>
  <si>
    <t>ｲﾄｳ ﾏﾕ</t>
  </si>
  <si>
    <t>高橋　　勇騎</t>
  </si>
  <si>
    <t>吉田　　　翔</t>
  </si>
  <si>
    <t>ﾖｼﾀﾞ ｼｮｳ</t>
  </si>
  <si>
    <t>吉田　　翔栄</t>
  </si>
  <si>
    <t>ﾖｼﾀﾞ ｼｮｳｴｲ</t>
  </si>
  <si>
    <t>古畑　　諒人</t>
  </si>
  <si>
    <t>ﾌﾙﾊﾀ ﾘﾋﾄ</t>
  </si>
  <si>
    <t>鶴田　　竜馬</t>
  </si>
  <si>
    <t>ﾂﾙﾀ ﾘｮｳﾏ</t>
  </si>
  <si>
    <t>ｼﾞｬﾝｶﾝｽ　ｼﾞｪｼｶ</t>
  </si>
  <si>
    <t>ｼﾞｬﾝｶﾝｽ ｼﾞｪｼｶ</t>
  </si>
  <si>
    <t>佐々木　翠子</t>
  </si>
  <si>
    <t>ｻｻｷ ﾜｶｺ</t>
  </si>
  <si>
    <t>齋藤　　小梅</t>
  </si>
  <si>
    <t>ｻｲﾄｳ ｺｳﾒ</t>
  </si>
  <si>
    <t>宮野　　真緒</t>
  </si>
  <si>
    <t>ﾐﾔﾉ ﾏｵ</t>
  </si>
  <si>
    <t>川島　みなみ</t>
  </si>
  <si>
    <t>ｶﾜｼﾏ ﾐﾅﾐ</t>
  </si>
  <si>
    <t>山本　　乙葉</t>
  </si>
  <si>
    <t>ﾔﾏﾓﾄ ｵﾄﾊ</t>
  </si>
  <si>
    <t>浅水　　珠莉</t>
  </si>
  <si>
    <t>ｱｻﾐｽﾞ ｼﾞｭﾘ</t>
  </si>
  <si>
    <t>ｸﾗ ﾋｶﾘ</t>
  </si>
  <si>
    <t>松島　友莉那</t>
  </si>
  <si>
    <t>ﾏﾂｼﾏ ﾕﾘﾅ</t>
  </si>
  <si>
    <t>吉田　　一美</t>
  </si>
  <si>
    <t>ﾖｼﾀﾞ ﾋﾄﾐ</t>
  </si>
  <si>
    <t>吉田　　桃子</t>
  </si>
  <si>
    <t>齋藤　春菜</t>
  </si>
  <si>
    <t>髙橋　　　拓実</t>
  </si>
  <si>
    <t>三宅　　　　怜</t>
  </si>
  <si>
    <t>ﾐﾔｹ ｻﾄｼ</t>
  </si>
  <si>
    <t>櫻岡　　　流星</t>
  </si>
  <si>
    <t>ｻｸﾗｵｶ ﾘｭｳｾｲ</t>
  </si>
  <si>
    <t>久慈　清太朗</t>
  </si>
  <si>
    <t>ｸｼﾞ ｾｲﾀﾛｳ</t>
  </si>
  <si>
    <t>齋藤　　陽平</t>
  </si>
  <si>
    <t>ｻｲﾄｳ ﾖｳﾍｲ</t>
  </si>
  <si>
    <t>冨岡　　真吾</t>
  </si>
  <si>
    <t>ﾄﾐｵｶ ｼﾝｺﾞ</t>
  </si>
  <si>
    <t>千田　　祥平</t>
  </si>
  <si>
    <t>阿部　　智幸</t>
  </si>
  <si>
    <t>ｱﾍﾞ　ﾄﾓﾕｷ</t>
  </si>
  <si>
    <t>千田　優真</t>
  </si>
  <si>
    <t>ｷｸﾁ ﾕｳﾅ</t>
  </si>
  <si>
    <t>小笠原　遥人</t>
  </si>
  <si>
    <t>ｵｶﾞｻﾜﾗ ﾊﾙﾄ</t>
  </si>
  <si>
    <t>伊藤　史</t>
  </si>
  <si>
    <t>高橋　和馬</t>
  </si>
  <si>
    <t>大友　香純</t>
  </si>
  <si>
    <t>ｵｵﾄﾓ ｶｽﾐ</t>
  </si>
  <si>
    <t>荒川　沙絵</t>
  </si>
  <si>
    <t>ｱﾗｶﾜ　ｻｴ</t>
  </si>
  <si>
    <t>冨澤　洋子</t>
  </si>
  <si>
    <t>ﾄﾐｻﾜ ﾋﾛｺ</t>
  </si>
  <si>
    <t>佐藤　大晴</t>
  </si>
  <si>
    <t>藤井　彩菜</t>
  </si>
  <si>
    <t>ﾌｼﾞｲ ｱﾔﾅ</t>
  </si>
  <si>
    <t>細川　久美子</t>
  </si>
  <si>
    <t>ﾎｿｶﾜ ｸﾐｺ</t>
  </si>
  <si>
    <t>菊池　華恵</t>
  </si>
  <si>
    <t>ｷｸﾁ ｶﾅｴ</t>
  </si>
  <si>
    <t>樋岡　和音</t>
  </si>
  <si>
    <t>ﾋｵｶ ｶｽﾞﾈ</t>
  </si>
  <si>
    <t>小川　晴香</t>
  </si>
  <si>
    <t>ｵｶﾞﾜ ﾊﾙｶ</t>
  </si>
  <si>
    <t>伊藤　治</t>
  </si>
  <si>
    <t>ｲﾄｳ ｵｻﾑ</t>
  </si>
  <si>
    <t>吉田　雄大</t>
  </si>
  <si>
    <t>田代　雄二</t>
  </si>
  <si>
    <t>ﾀｼﾛ ﾕｳｼﾞ</t>
  </si>
  <si>
    <t>皆川　雅勝</t>
  </si>
  <si>
    <t>ﾐﾅｶﾜ ﾏｻｶﾂ</t>
  </si>
  <si>
    <t>三上　義明</t>
  </si>
  <si>
    <t>ﾐｶﾐ ﾖｼｱｷ</t>
  </si>
  <si>
    <t>金田　真一</t>
  </si>
  <si>
    <t>ｶﾈﾀ ｼﾝｲﾁ</t>
  </si>
  <si>
    <t>佐々木　文夫</t>
  </si>
  <si>
    <t>ｻｻｷ ﾌﾐｵ</t>
  </si>
  <si>
    <t>伊藤　健太</t>
  </si>
  <si>
    <t>昆野　美継</t>
  </si>
  <si>
    <t>ｺﾝﾉ ﾐﾂｸﾞ</t>
  </si>
  <si>
    <t>佐藤　滋</t>
  </si>
  <si>
    <t>ｻﾄｳ ｼｹﾞﾙ</t>
  </si>
  <si>
    <t>浅利　悠司</t>
  </si>
  <si>
    <t>ｱｻﾘ ﾕｳｼﾞ</t>
  </si>
  <si>
    <t>似内　圭介</t>
  </si>
  <si>
    <t>ﾆﾀﾅｲ ｹｲｽｹ</t>
  </si>
  <si>
    <t>杉村　翔子</t>
  </si>
  <si>
    <t>ｽｷﾞﾑﾗ ｼｮｳｺ</t>
  </si>
  <si>
    <t>菅野　夢貴</t>
  </si>
  <si>
    <t>工藤　美結</t>
  </si>
  <si>
    <t>高橋　華凛</t>
  </si>
  <si>
    <t>鈴木　華奈</t>
  </si>
  <si>
    <t>岩渕　勝男</t>
  </si>
  <si>
    <t>ｲﾜﾌﾞﾁ ｶﾂｵ</t>
  </si>
  <si>
    <t>山本　貴丈</t>
  </si>
  <si>
    <t>ﾔﾏﾓﾄ ﾀｶﾌﾐ</t>
  </si>
  <si>
    <t>神林　龍星</t>
  </si>
  <si>
    <t>ｶﾝﾊﾞﾔｼ ﾘｭｳｾｲ</t>
  </si>
  <si>
    <t>服部　妃呂</t>
  </si>
  <si>
    <t>田中　隆晟</t>
  </si>
  <si>
    <t>山蔭　洋佑</t>
  </si>
  <si>
    <t>ﾔﾏｶｹﾞ ﾖｳｽｹ</t>
  </si>
  <si>
    <t>山下　海斗</t>
  </si>
  <si>
    <t>ﾔﾏｼﾀ ｶｲﾄ</t>
  </si>
  <si>
    <t>紺野　達夢</t>
  </si>
  <si>
    <t>ｺﾝﾉ ﾀﾂﾑ</t>
  </si>
  <si>
    <t>菊池　達郎</t>
  </si>
  <si>
    <t>ｷｸﾁ ﾀﾂﾛｳ</t>
  </si>
  <si>
    <t>目時　峻</t>
  </si>
  <si>
    <t>ﾒﾄｷ ｼｭﾝ</t>
  </si>
  <si>
    <t>佐藤　開思</t>
  </si>
  <si>
    <t>小島　誉洋</t>
  </si>
  <si>
    <t>ｵｼﾞﾏ ﾀｶﾋﾛ</t>
  </si>
  <si>
    <t>佐々木　雄太郎</t>
  </si>
  <si>
    <t>ｻｻｷ ﾕｳﾀﾛｳ</t>
  </si>
  <si>
    <t>小山　尚哉</t>
  </si>
  <si>
    <t>ｵﾔﾏ ﾅｵﾔ</t>
  </si>
  <si>
    <t>大道　光洋</t>
  </si>
  <si>
    <t>ｵｵﾐﾁ ﾐﾂﾋﾛ</t>
  </si>
  <si>
    <t>佐藤　広一</t>
  </si>
  <si>
    <t>ｻﾄｳ ｺｳｲﾁ</t>
  </si>
  <si>
    <t>金子　享</t>
  </si>
  <si>
    <t>ｶﾈｺ ﾄｵﾙ</t>
  </si>
  <si>
    <t>刈屋　宏章</t>
  </si>
  <si>
    <t>ｶﾘﾔ ﾋﾛｱｷ</t>
  </si>
  <si>
    <t>高橋　達也</t>
  </si>
  <si>
    <t>井原　誠司</t>
  </si>
  <si>
    <t>ｲﾊﾗ ｾｲｼﾞ</t>
  </si>
  <si>
    <t>伊藤　寿一</t>
  </si>
  <si>
    <t>ｲﾄｳ ｼﾞｭｲﾁ</t>
  </si>
  <si>
    <t>山本　薫</t>
  </si>
  <si>
    <t>ﾔﾏﾓﾄ ｶｵﾙ</t>
  </si>
  <si>
    <t>高柳　純彦</t>
  </si>
  <si>
    <t>ﾀｶﾔﾅｷﾞ ｽﾐﾋｺ</t>
  </si>
  <si>
    <t>菅野　郁夫</t>
  </si>
  <si>
    <t>ｶﾝﾉ ｲｸｵ</t>
  </si>
  <si>
    <t>大和田　政弘</t>
  </si>
  <si>
    <t>ｵｵﾜﾀﾞ ﾏｻﾋﾛ</t>
  </si>
  <si>
    <t>金野　剛一</t>
  </si>
  <si>
    <t>ｺﾝﾉ ｺﾞｳｲﾁ</t>
  </si>
  <si>
    <t>伊藤　均</t>
  </si>
  <si>
    <t>ｲﾄｳ ﾋﾄｼ</t>
  </si>
  <si>
    <t>馬場　博文</t>
  </si>
  <si>
    <t>ﾊﾞﾊﾞ ﾋﾛﾌﾐ</t>
  </si>
  <si>
    <t>新田　真未</t>
  </si>
  <si>
    <t>熊谷　彩音</t>
  </si>
  <si>
    <t>ｸﾏｶﾞｲ ｱﾔﾈ</t>
  </si>
  <si>
    <t>鎌田　皇</t>
  </si>
  <si>
    <t>ｶﾏﾀ　ｺｳ</t>
  </si>
  <si>
    <t>吉田　直斗</t>
  </si>
  <si>
    <t>ﾖｼﾀﾞ　ﾅｵﾄ</t>
  </si>
  <si>
    <t>高橋　佳五</t>
  </si>
  <si>
    <t>ﾀｶﾊｼ　ｹｲｺﾞ</t>
  </si>
  <si>
    <t>佐藤　順一</t>
  </si>
  <si>
    <t>ｻﾄｳ　ｼﾞｭﾝｲﾁ</t>
  </si>
  <si>
    <t>小椋　純一郎</t>
  </si>
  <si>
    <t>ｵｸﾞﾗ　ｼﾞｭﾝｲﾁﾛｳ</t>
  </si>
  <si>
    <t>兼廣　貴真</t>
  </si>
  <si>
    <t>ｶﾈﾋﾛ　ﾀｶﾏｻ</t>
  </si>
  <si>
    <t>及川　千夏</t>
  </si>
  <si>
    <t>ｵｲｶﾜ ﾁﾅﾂ</t>
  </si>
  <si>
    <t>熊谷　英徳</t>
  </si>
  <si>
    <t>ｸﾏｶﾞｲ　ﾋﾃﾞﾉﾘ</t>
  </si>
  <si>
    <t>佐藤　修</t>
  </si>
  <si>
    <t>ｻﾄｳ　ｵｻﾑ</t>
  </si>
  <si>
    <t>佐藤　繁</t>
  </si>
  <si>
    <t>ｻﾄｳ　ｼｹﾞﾙ</t>
  </si>
  <si>
    <t>中村　巧</t>
  </si>
  <si>
    <t>ﾅｶﾑﾗ　ﾀｸﾐ</t>
  </si>
  <si>
    <t>千葉　美香</t>
  </si>
  <si>
    <t>ﾁﾊﾞ ﾐｶ</t>
  </si>
  <si>
    <t>仁田　雅彦</t>
  </si>
  <si>
    <t>ﾆﾀ　ﾏｻﾋｺ</t>
  </si>
  <si>
    <t>三浦　雅士</t>
  </si>
  <si>
    <t>ﾐｳﾗ　ﾏｻｼ</t>
  </si>
  <si>
    <t>紺野　彩希</t>
  </si>
  <si>
    <t>ｺﾝﾉ ｻｷ</t>
  </si>
  <si>
    <t>矢羽々　英敬</t>
  </si>
  <si>
    <t>ﾔﾊﾊﾞ　ﾋﾃﾞﾄｼ</t>
  </si>
  <si>
    <t>菊池　一紀</t>
  </si>
  <si>
    <t>ｷｸﾁ　ｶｽﾞﾉﾘ</t>
  </si>
  <si>
    <t>石川　昭</t>
  </si>
  <si>
    <t>ｲｼｶﾜ　ｱｷﾗ</t>
  </si>
  <si>
    <t>田中　智大</t>
  </si>
  <si>
    <t>ﾀﾅｶ　ﾄﾓﾋﾛ</t>
  </si>
  <si>
    <t>松田　賢</t>
  </si>
  <si>
    <t>ﾏﾂﾀﾞ　ｹﾝ</t>
  </si>
  <si>
    <t>及川　竜玄</t>
  </si>
  <si>
    <t>ｵｲｶﾜ　ﾘｭｳｹﾞﾝ</t>
  </si>
  <si>
    <t>正木　大雅</t>
  </si>
  <si>
    <t>ﾏｻｷ　ﾀｲｶﾞ</t>
  </si>
  <si>
    <t>髙橋　由紀</t>
  </si>
  <si>
    <t>ﾀｶﾊｼﾕｷ</t>
  </si>
  <si>
    <t>菊池　憲一</t>
  </si>
  <si>
    <t>ｷｸﾁ ｹﾝｲﾁ</t>
  </si>
  <si>
    <t>照井　崇経</t>
  </si>
  <si>
    <t>田口　和穂</t>
  </si>
  <si>
    <t>ﾀｸﾞﾁ ｶｽﾞﾎ</t>
  </si>
  <si>
    <t>川村　圭司</t>
  </si>
  <si>
    <t>ｶﾜﾑﾗ ｹｲｼﾞ</t>
  </si>
  <si>
    <t>高校名</t>
    <rPh sb="0" eb="2">
      <t>コウコウ</t>
    </rPh>
    <rPh sb="2" eb="3">
      <t>メイ</t>
    </rPh>
    <phoneticPr fontId="3"/>
  </si>
  <si>
    <t>大学</t>
    <rPh sb="0" eb="2">
      <t>ダイガク</t>
    </rPh>
    <phoneticPr fontId="3"/>
  </si>
  <si>
    <t>一般</t>
    <rPh sb="0" eb="2">
      <t>イッパン</t>
    </rPh>
    <phoneticPr fontId="3"/>
  </si>
  <si>
    <t>大学名</t>
    <rPh sb="0" eb="2">
      <t>ダイガク</t>
    </rPh>
    <rPh sb="2" eb="3">
      <t>ナ</t>
    </rPh>
    <phoneticPr fontId="3"/>
  </si>
  <si>
    <t>盛岡乙部中</t>
  </si>
  <si>
    <t>盛岡河南中</t>
  </si>
  <si>
    <t>盛岡北松園中</t>
  </si>
  <si>
    <t>盛岡厨川中</t>
  </si>
  <si>
    <t>盛岡黒石野中</t>
  </si>
  <si>
    <t>盛岡下小路中</t>
  </si>
  <si>
    <t>盛岡渋民中</t>
  </si>
  <si>
    <t>盛岡下橋中</t>
  </si>
  <si>
    <t>盛岡城西中中</t>
  </si>
  <si>
    <t>盛岡城東中</t>
  </si>
  <si>
    <t>盛岡仙北中</t>
  </si>
  <si>
    <t>盛岡玉山中</t>
  </si>
  <si>
    <t>盛岡土淵中</t>
  </si>
  <si>
    <t>盛岡北陵中</t>
  </si>
  <si>
    <t>盛岡巻堀中</t>
  </si>
  <si>
    <t>盛岡松園中</t>
  </si>
  <si>
    <t>盛岡見前中</t>
  </si>
  <si>
    <t>盛岡見前南中</t>
  </si>
  <si>
    <t>盛岡米内中</t>
  </si>
  <si>
    <t>矢巾北中</t>
  </si>
  <si>
    <t>矢巾中</t>
  </si>
  <si>
    <t>豊間根中</t>
  </si>
  <si>
    <t>山田中</t>
  </si>
  <si>
    <t>陸前高田一中</t>
  </si>
  <si>
    <t>高田東中</t>
  </si>
  <si>
    <t>男子</t>
    <rPh sb="0" eb="2">
      <t>ダンシ</t>
    </rPh>
    <phoneticPr fontId="3"/>
  </si>
  <si>
    <t>女子</t>
    <rPh sb="0" eb="2">
      <t>ジョシ</t>
    </rPh>
    <phoneticPr fontId="3"/>
  </si>
  <si>
    <t>学校名</t>
    <rPh sb="0" eb="3">
      <t>ガッコウメイ</t>
    </rPh>
    <phoneticPr fontId="3"/>
  </si>
  <si>
    <t>氏　名</t>
    <rPh sb="0" eb="1">
      <t>シ</t>
    </rPh>
    <rPh sb="2" eb="3">
      <t>ナ</t>
    </rPh>
    <phoneticPr fontId="3"/>
  </si>
  <si>
    <t>所属名</t>
    <rPh sb="0" eb="2">
      <t>ショゾク</t>
    </rPh>
    <rPh sb="2" eb="3">
      <t>ナ</t>
    </rPh>
    <phoneticPr fontId="3"/>
  </si>
  <si>
    <t>所属コード</t>
    <rPh sb="0" eb="2">
      <t>ショゾク</t>
    </rPh>
    <phoneticPr fontId="3"/>
  </si>
  <si>
    <t>チーム</t>
    <phoneticPr fontId="3"/>
  </si>
  <si>
    <t>その</t>
    <phoneticPr fontId="3"/>
  </si>
  <si>
    <t>チームNO</t>
    <phoneticPr fontId="3"/>
  </si>
  <si>
    <t>種別1</t>
    <rPh sb="0" eb="2">
      <t>シュベツ</t>
    </rPh>
    <phoneticPr fontId="1"/>
  </si>
  <si>
    <t>種別2</t>
    <rPh sb="0" eb="2">
      <t>シュベツ</t>
    </rPh>
    <phoneticPr fontId="1"/>
  </si>
  <si>
    <t>種別3</t>
    <rPh sb="0" eb="2">
      <t>シュベツ</t>
    </rPh>
    <phoneticPr fontId="1"/>
  </si>
  <si>
    <t>競技者NO</t>
    <rPh sb="0" eb="3">
      <t>キョウギシャ</t>
    </rPh>
    <phoneticPr fontId="1"/>
  </si>
  <si>
    <t>登録ﾅﾝﾊﾞｰ</t>
    <rPh sb="0" eb="2">
      <t>トウロク</t>
    </rPh>
    <phoneticPr fontId="1"/>
  </si>
  <si>
    <r>
      <rPr>
        <sz val="14"/>
        <color rgb="FFFF0000"/>
        <rFont val="平成明朝"/>
        <family val="3"/>
        <charset val="128"/>
      </rPr>
      <t>女子4×１００ｍＲ</t>
    </r>
    <r>
      <rPr>
        <sz val="14"/>
        <rFont val="平成明朝"/>
        <family val="3"/>
        <charset val="128"/>
      </rPr>
      <t>　NANS システムデータ</t>
    </r>
    <rPh sb="0" eb="2">
      <t>ジョシ</t>
    </rPh>
    <phoneticPr fontId="3"/>
  </si>
  <si>
    <r>
      <rPr>
        <sz val="14"/>
        <color rgb="FFFF0000"/>
        <rFont val="平成明朝"/>
        <family val="3"/>
        <charset val="128"/>
      </rPr>
      <t>女子4×4００ｍＲ</t>
    </r>
    <r>
      <rPr>
        <sz val="14"/>
        <rFont val="平成明朝"/>
        <family val="3"/>
        <charset val="128"/>
      </rPr>
      <t>　NANS システムデータ</t>
    </r>
    <rPh sb="0" eb="2">
      <t>ジョシ</t>
    </rPh>
    <phoneticPr fontId="3"/>
  </si>
  <si>
    <t>登録ﾅﾝﾊﾞｰ</t>
    <rPh sb="0" eb="2">
      <t>トウロク</t>
    </rPh>
    <phoneticPr fontId="3"/>
  </si>
  <si>
    <t>漢 字 氏 名</t>
    <rPh sb="0" eb="1">
      <t>カン</t>
    </rPh>
    <rPh sb="2" eb="3">
      <t>ジ</t>
    </rPh>
    <rPh sb="4" eb="5">
      <t>シ</t>
    </rPh>
    <rPh sb="6" eb="7">
      <t>ナ</t>
    </rPh>
    <phoneticPr fontId="1"/>
  </si>
  <si>
    <t>4×400mR</t>
    <phoneticPr fontId="1"/>
  </si>
  <si>
    <t>4×100mR</t>
    <phoneticPr fontId="1"/>
  </si>
  <si>
    <t>薄いピンク色</t>
    <rPh sb="0" eb="1">
      <t>ウス</t>
    </rPh>
    <rPh sb="5" eb="6">
      <t>イロ</t>
    </rPh>
    <phoneticPr fontId="3"/>
  </si>
  <si>
    <t>学校名</t>
    <rPh sb="0" eb="3">
      <t>ガッコウメイ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</si>
  <si>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4"/>
  </si>
  <si>
    <t xml:space="preserve"> ※　行を選択してのクリアや，</t>
    <rPh sb="3" eb="4">
      <t>ギョウ</t>
    </rPh>
    <rPh sb="5" eb="7">
      <t>センタク</t>
    </rPh>
    <phoneticPr fontId="3"/>
  </si>
  <si>
    <t>　　 行や列を挿入・削除は絶対にしないこと</t>
    <rPh sb="3" eb="4">
      <t>ギョウ</t>
    </rPh>
    <rPh sb="5" eb="6">
      <t>レツ</t>
    </rPh>
    <rPh sb="7" eb="9">
      <t>ソウニュウ</t>
    </rPh>
    <rPh sb="10" eb="12">
      <t>サクジョ</t>
    </rPh>
    <rPh sb="13" eb="15">
      <t>ゼッタイ</t>
    </rPh>
    <phoneticPr fontId="3"/>
  </si>
  <si>
    <t>ﾁｰﾑの名称</t>
    <rPh sb="4" eb="6">
      <t>メイショウ</t>
    </rPh>
    <phoneticPr fontId="1"/>
  </si>
  <si>
    <t>女子</t>
    <rPh sb="0" eb="1">
      <t>オンナ</t>
    </rPh>
    <rPh sb="1" eb="2">
      <t>コ</t>
    </rPh>
    <phoneticPr fontId="3"/>
  </si>
  <si>
    <t>男子</t>
    <rPh sb="0" eb="1">
      <t>オトコ</t>
    </rPh>
    <rPh sb="1" eb="2">
      <t>コ</t>
    </rPh>
    <phoneticPr fontId="3"/>
  </si>
  <si>
    <t>入力例</t>
    <rPh sb="0" eb="3">
      <t>ニュウリョクレイ</t>
    </rPh>
    <phoneticPr fontId="3"/>
  </si>
  <si>
    <t>ﾏﾂｲ ﾋﾃﾞｷ</t>
    <phoneticPr fontId="1"/>
  </si>
  <si>
    <t>男女別</t>
    <rPh sb="0" eb="3">
      <t>ダンジョベツ</t>
    </rPh>
    <phoneticPr fontId="3"/>
  </si>
  <si>
    <t>女　子データ</t>
    <rPh sb="0" eb="1">
      <t>オンナ</t>
    </rPh>
    <rPh sb="2" eb="3">
      <t>コ</t>
    </rPh>
    <phoneticPr fontId="3"/>
  </si>
  <si>
    <t>男　子データ</t>
    <rPh sb="0" eb="1">
      <t>オトコ</t>
    </rPh>
    <rPh sb="2" eb="3">
      <t>コ</t>
    </rPh>
    <phoneticPr fontId="3"/>
  </si>
  <si>
    <t>男子4×100mR</t>
    <rPh sb="0" eb="2">
      <t>ダンシ</t>
    </rPh>
    <phoneticPr fontId="3"/>
  </si>
  <si>
    <t>男子4×400mR</t>
    <rPh sb="0" eb="2">
      <t>ダンシ</t>
    </rPh>
    <phoneticPr fontId="3"/>
  </si>
  <si>
    <t>女子4×100mR</t>
    <rPh sb="0" eb="2">
      <t>ジョシ</t>
    </rPh>
    <phoneticPr fontId="3"/>
  </si>
  <si>
    <t>女子4×400mR</t>
    <rPh sb="0" eb="2">
      <t>ジョシ</t>
    </rPh>
    <phoneticPr fontId="3"/>
  </si>
  <si>
    <t>男子１×100mR</t>
    <rPh sb="0" eb="2">
      <t>ダンシ</t>
    </rPh>
    <phoneticPr fontId="3"/>
  </si>
  <si>
    <t>参加申し込みチーム数</t>
    <rPh sb="0" eb="2">
      <t>サンカ</t>
    </rPh>
    <rPh sb="2" eb="3">
      <t>モウ</t>
    </rPh>
    <rPh sb="4" eb="5">
      <t>コ</t>
    </rPh>
    <rPh sb="9" eb="10">
      <t>スウ</t>
    </rPh>
    <phoneticPr fontId="3"/>
  </si>
  <si>
    <r>
      <rPr>
        <sz val="20"/>
        <color rgb="FFFF0000"/>
        <rFont val="平成明朝"/>
        <family val="3"/>
        <charset val="128"/>
      </rPr>
      <t>男 子　</t>
    </r>
    <r>
      <rPr>
        <sz val="18"/>
        <color rgb="FFFF0000"/>
        <rFont val="平成明朝"/>
        <family val="3"/>
        <charset val="128"/>
      </rPr>
      <t>4×４００ｍＲ</t>
    </r>
    <r>
      <rPr>
        <sz val="14"/>
        <rFont val="平成明朝"/>
        <family val="3"/>
        <charset val="128"/>
      </rPr>
      <t>　エントリーシート</t>
    </r>
    <rPh sb="0" eb="1">
      <t>オトコ</t>
    </rPh>
    <rPh sb="2" eb="3">
      <t>コ</t>
    </rPh>
    <phoneticPr fontId="3"/>
  </si>
  <si>
    <r>
      <rPr>
        <sz val="20"/>
        <color rgb="FFFF0000"/>
        <rFont val="平成明朝"/>
        <family val="3"/>
        <charset val="128"/>
      </rPr>
      <t>男 子　</t>
    </r>
    <r>
      <rPr>
        <sz val="18"/>
        <color rgb="FFFF0000"/>
        <rFont val="平成明朝"/>
        <family val="3"/>
        <charset val="128"/>
      </rPr>
      <t>4×１００ｍＲ</t>
    </r>
    <r>
      <rPr>
        <sz val="14"/>
        <rFont val="平成明朝"/>
        <family val="3"/>
        <charset val="128"/>
      </rPr>
      <t>　エントリーシート</t>
    </r>
    <rPh sb="0" eb="1">
      <t>オトコ</t>
    </rPh>
    <rPh sb="2" eb="3">
      <t>コ</t>
    </rPh>
    <phoneticPr fontId="3"/>
  </si>
  <si>
    <t>所属名</t>
    <rPh sb="0" eb="3">
      <t>ショゾクナ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</si>
  <si>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</si>
  <si>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</si>
  <si>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申し込み責任者</t>
    <rPh sb="0" eb="1">
      <t>モウ</t>
    </rPh>
    <rPh sb="2" eb="3">
      <t>コ</t>
    </rPh>
    <rPh sb="4" eb="7">
      <t>セキニンシャ</t>
    </rPh>
    <phoneticPr fontId="3"/>
  </si>
  <si>
    <t>連絡先（ 携 帯 ）</t>
    <rPh sb="0" eb="3">
      <t>レンラクサキ</t>
    </rPh>
    <rPh sb="5" eb="6">
      <t>ケイ</t>
    </rPh>
    <rPh sb="7" eb="8">
      <t>オビ</t>
    </rPh>
    <phoneticPr fontId="3"/>
  </si>
  <si>
    <t>女　子</t>
    <rPh sb="0" eb="1">
      <t>オンナ</t>
    </rPh>
    <rPh sb="2" eb="3">
      <t>コ</t>
    </rPh>
    <phoneticPr fontId="3"/>
  </si>
  <si>
    <t>申し込み人数</t>
    <rPh sb="0" eb="1">
      <t>モウ</t>
    </rPh>
    <rPh sb="2" eb="3">
      <t>コ</t>
    </rPh>
    <rPh sb="4" eb="6">
      <t>ニンズウ</t>
    </rPh>
    <phoneticPr fontId="1"/>
  </si>
  <si>
    <t>種　目　１</t>
    <rPh sb="0" eb="1">
      <t>シュ</t>
    </rPh>
    <rPh sb="2" eb="3">
      <t>メ</t>
    </rPh>
    <phoneticPr fontId="1"/>
  </si>
  <si>
    <t>種　目　２</t>
    <rPh sb="0" eb="1">
      <t>シュ</t>
    </rPh>
    <rPh sb="2" eb="3">
      <t>メ</t>
    </rPh>
    <phoneticPr fontId="1"/>
  </si>
  <si>
    <t>男　子</t>
    <rPh sb="0" eb="1">
      <t>オトコ</t>
    </rPh>
    <rPh sb="2" eb="3">
      <t>コ</t>
    </rPh>
    <phoneticPr fontId="3"/>
  </si>
  <si>
    <t>参加申し込み種目総数</t>
    <rPh sb="0" eb="2">
      <t>サンカ</t>
    </rPh>
    <rPh sb="2" eb="3">
      <t>モウ</t>
    </rPh>
    <rPh sb="4" eb="5">
      <t>コ</t>
    </rPh>
    <rPh sb="6" eb="8">
      <t>シュモク</t>
    </rPh>
    <rPh sb="8" eb="10">
      <t>ソウスウ</t>
    </rPh>
    <phoneticPr fontId="1"/>
  </si>
  <si>
    <t>　男女参加申し込み人数</t>
    <rPh sb="3" eb="5">
      <t>サンカ</t>
    </rPh>
    <rPh sb="5" eb="6">
      <t>モウ</t>
    </rPh>
    <rPh sb="7" eb="8">
      <t>コ</t>
    </rPh>
    <rPh sb="9" eb="11">
      <t>ニンズウ</t>
    </rPh>
    <phoneticPr fontId="1"/>
  </si>
  <si>
    <t>　男女参加申し込み種目総数</t>
    <rPh sb="3" eb="5">
      <t>サンカ</t>
    </rPh>
    <rPh sb="5" eb="6">
      <t>モウ</t>
    </rPh>
    <rPh sb="7" eb="8">
      <t>コ</t>
    </rPh>
    <rPh sb="9" eb="11">
      <t>シュモク</t>
    </rPh>
    <rPh sb="11" eb="13">
      <t>ソウスウ</t>
    </rPh>
    <phoneticPr fontId="1"/>
  </si>
  <si>
    <t>ﾁｰﾑ数</t>
    <rPh sb="3" eb="4">
      <t>カズ</t>
    </rPh>
    <phoneticPr fontId="3"/>
  </si>
  <si>
    <t>4×１００ｍＲ　</t>
    <phoneticPr fontId="3"/>
  </si>
  <si>
    <t>4×４００ｍＲ　</t>
    <phoneticPr fontId="3"/>
  </si>
  <si>
    <t>種目参加男女合計チーム数</t>
    <rPh sb="0" eb="2">
      <t>シュモク</t>
    </rPh>
    <rPh sb="2" eb="4">
      <t>サンカ</t>
    </rPh>
    <rPh sb="4" eb="6">
      <t>ダンジョ</t>
    </rPh>
    <rPh sb="6" eb="8">
      <t>ゴウケイ</t>
    </rPh>
    <rPh sb="11" eb="12">
      <t>スウ</t>
    </rPh>
    <phoneticPr fontId="3"/>
  </si>
  <si>
    <t>リレー参加申し込み内訳</t>
    <rPh sb="3" eb="5">
      <t>サンカ</t>
    </rPh>
    <rPh sb="5" eb="6">
      <t>モウ</t>
    </rPh>
    <rPh sb="7" eb="8">
      <t>コ</t>
    </rPh>
    <rPh sb="9" eb="11">
      <t>ウチワケ</t>
    </rPh>
    <phoneticPr fontId="3"/>
  </si>
  <si>
    <t>個人参加申し込み内訳</t>
    <rPh sb="0" eb="2">
      <t>コジン</t>
    </rPh>
    <rPh sb="2" eb="4">
      <t>サンカ</t>
    </rPh>
    <rPh sb="4" eb="5">
      <t>モウ</t>
    </rPh>
    <rPh sb="6" eb="7">
      <t>コ</t>
    </rPh>
    <rPh sb="8" eb="10">
      <t>ウチワケ</t>
    </rPh>
    <phoneticPr fontId="3"/>
  </si>
  <si>
    <t>〇参加申し込み内訳</t>
    <rPh sb="1" eb="3">
      <t>サンカ</t>
    </rPh>
    <rPh sb="3" eb="4">
      <t>モウ</t>
    </rPh>
    <rPh sb="5" eb="6">
      <t>コ</t>
    </rPh>
    <rPh sb="7" eb="9">
      <t>ウチワケ</t>
    </rPh>
    <phoneticPr fontId="3"/>
  </si>
  <si>
    <t>種目</t>
    <rPh sb="0" eb="2">
      <t>シュモク</t>
    </rPh>
    <phoneticPr fontId="3"/>
  </si>
  <si>
    <t>×</t>
    <phoneticPr fontId="3"/>
  </si>
  <si>
    <t>円</t>
    <rPh sb="0" eb="1">
      <t>エン</t>
    </rPh>
    <phoneticPr fontId="3"/>
  </si>
  <si>
    <t>＝</t>
    <phoneticPr fontId="3"/>
  </si>
  <si>
    <t>ﾁｰﾑ</t>
    <phoneticPr fontId="3"/>
  </si>
  <si>
    <t>合　　計</t>
    <rPh sb="0" eb="1">
      <t>ゴウ</t>
    </rPh>
    <rPh sb="3" eb="4">
      <t>ケイ</t>
    </rPh>
    <phoneticPr fontId="3"/>
  </si>
  <si>
    <t>参加チーム　合計</t>
    <rPh sb="0" eb="1">
      <t>サン</t>
    </rPh>
    <rPh sb="1" eb="2">
      <t>カ</t>
    </rPh>
    <rPh sb="6" eb="7">
      <t>ゴウ</t>
    </rPh>
    <rPh sb="7" eb="8">
      <t>ケイ</t>
    </rPh>
    <phoneticPr fontId="3"/>
  </si>
  <si>
    <t>人</t>
    <rPh sb="0" eb="1">
      <t>ヒト</t>
    </rPh>
    <phoneticPr fontId="3"/>
  </si>
  <si>
    <t>奥州江刺南</t>
  </si>
  <si>
    <t>洋野中野</t>
  </si>
  <si>
    <t>釜石大平</t>
  </si>
  <si>
    <t>陸前高田気仙</t>
  </si>
  <si>
    <t>一関</t>
  </si>
  <si>
    <t>一関東</t>
  </si>
  <si>
    <t>奥州江刺東</t>
  </si>
  <si>
    <t>大船渡日頃市</t>
  </si>
  <si>
    <t>西和賀湯田</t>
  </si>
  <si>
    <t>大原</t>
  </si>
  <si>
    <t>萩荘</t>
  </si>
  <si>
    <t>大槌吉里吉里</t>
  </si>
  <si>
    <t>藤沢</t>
  </si>
  <si>
    <t>舞川</t>
  </si>
  <si>
    <r>
      <t>登録ﾅﾝﾊﾞｰ、氏名　</t>
    </r>
    <r>
      <rPr>
        <b/>
        <sz val="10"/>
        <color rgb="FFFF0000"/>
        <rFont val="ＭＳ ゴシック"/>
        <family val="3"/>
        <charset val="128"/>
      </rPr>
      <t>直接入力</t>
    </r>
    <r>
      <rPr>
        <b/>
        <sz val="10"/>
        <color rgb="FF0000FF"/>
        <rFont val="ＭＳ ゴシック"/>
        <family val="3"/>
        <charset val="128"/>
      </rPr>
      <t>です</t>
    </r>
    <rPh sb="0" eb="2">
      <t>トウロク</t>
    </rPh>
    <rPh sb="8" eb="10">
      <t>シメイ</t>
    </rPh>
    <rPh sb="11" eb="13">
      <t>チョクセツ</t>
    </rPh>
    <rPh sb="13" eb="15">
      <t>ニュウリョク</t>
    </rPh>
    <phoneticPr fontId="3"/>
  </si>
  <si>
    <t>その</t>
    <phoneticPr fontId="3"/>
  </si>
  <si>
    <t>その</t>
    <phoneticPr fontId="3"/>
  </si>
  <si>
    <t>氏　　名</t>
    <rPh sb="0" eb="1">
      <t>シ</t>
    </rPh>
    <rPh sb="3" eb="4">
      <t>ナ</t>
    </rPh>
    <phoneticPr fontId="3"/>
  </si>
  <si>
    <t>未登録者等の人数・種目総数</t>
    <rPh sb="0" eb="4">
      <t>ミトウロクモノ</t>
    </rPh>
    <rPh sb="4" eb="5">
      <t>トウ</t>
    </rPh>
    <rPh sb="6" eb="8">
      <t>ニンズウ</t>
    </rPh>
    <rPh sb="9" eb="11">
      <t>シュモク</t>
    </rPh>
    <rPh sb="11" eb="13">
      <t>ソウスウ</t>
    </rPh>
    <phoneticPr fontId="3"/>
  </si>
  <si>
    <t>種目参加男女合計種目数</t>
    <rPh sb="0" eb="2">
      <t>シュモク</t>
    </rPh>
    <rPh sb="2" eb="4">
      <t>サンカ</t>
    </rPh>
    <rPh sb="4" eb="6">
      <t>ダンジョ</t>
    </rPh>
    <rPh sb="6" eb="8">
      <t>ゴウケイ</t>
    </rPh>
    <rPh sb="8" eb="10">
      <t>シュモク</t>
    </rPh>
    <rPh sb="10" eb="11">
      <t>スウ</t>
    </rPh>
    <phoneticPr fontId="3"/>
  </si>
  <si>
    <t>×</t>
    <phoneticPr fontId="3"/>
  </si>
  <si>
    <t>＝</t>
    <phoneticPr fontId="3"/>
  </si>
  <si>
    <t>女子</t>
    <rPh sb="0" eb="2">
      <t>ジョシ</t>
    </rPh>
    <phoneticPr fontId="1"/>
  </si>
  <si>
    <t>男女合計人数</t>
    <rPh sb="0" eb="2">
      <t>ダンジョ</t>
    </rPh>
    <rPh sb="2" eb="4">
      <t>ゴウケイ</t>
    </rPh>
    <rPh sb="4" eb="6">
      <t>ニンズウ</t>
    </rPh>
    <phoneticPr fontId="3"/>
  </si>
  <si>
    <t>は,</t>
    <phoneticPr fontId="3"/>
  </si>
  <si>
    <t>高　　校</t>
    <rPh sb="0" eb="1">
      <t>コウ</t>
    </rPh>
    <rPh sb="3" eb="4">
      <t>コウ</t>
    </rPh>
    <phoneticPr fontId="3"/>
  </si>
  <si>
    <t>列　　削除　　しない！</t>
    <rPh sb="0" eb="1">
      <t>レツ</t>
    </rPh>
    <rPh sb="3" eb="5">
      <t>サクジョ</t>
    </rPh>
    <phoneticPr fontId="3"/>
  </si>
  <si>
    <t>女　子</t>
    <rPh sb="0" eb="1">
      <t>オンナ</t>
    </rPh>
    <rPh sb="2" eb="3">
      <t>コ</t>
    </rPh>
    <phoneticPr fontId="3"/>
  </si>
  <si>
    <t>男　子</t>
    <rPh sb="0" eb="1">
      <t>オトコ</t>
    </rPh>
    <rPh sb="2" eb="3">
      <t>コ</t>
    </rPh>
    <phoneticPr fontId="3"/>
  </si>
  <si>
    <t>所  属  名</t>
    <rPh sb="0" eb="1">
      <t>トコロ</t>
    </rPh>
    <rPh sb="3" eb="4">
      <t>ゾク</t>
    </rPh>
    <rPh sb="6" eb="7">
      <t>ナ</t>
    </rPh>
    <phoneticPr fontId="4"/>
  </si>
  <si>
    <t>住　  　所</t>
    <rPh sb="0" eb="1">
      <t>ジュウ</t>
    </rPh>
    <rPh sb="5" eb="6">
      <t>ショ</t>
    </rPh>
    <phoneticPr fontId="4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</si>
  <si>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4"/>
  </si>
  <si>
    <r>
      <t>（</t>
    </r>
    <r>
      <rPr>
        <b/>
        <sz val="9"/>
        <color rgb="FFFF0000"/>
        <rFont val="ＭＳ ゴシック"/>
        <family val="3"/>
        <charset val="128"/>
      </rPr>
      <t>▲</t>
    </r>
    <r>
      <rPr>
        <b/>
        <sz val="9"/>
        <rFont val="ＭＳ ゴシック"/>
        <family val="3"/>
        <charset val="128"/>
      </rPr>
      <t>印セルに入力説明）</t>
    </r>
    <rPh sb="2" eb="3">
      <t>シルシ</t>
    </rPh>
    <rPh sb="6" eb="8">
      <t>ニュウリョク</t>
    </rPh>
    <rPh sb="8" eb="10">
      <t>セツメイ</t>
    </rPh>
    <phoneticPr fontId="1"/>
  </si>
  <si>
    <r>
      <t>（</t>
    </r>
    <r>
      <rPr>
        <b/>
        <sz val="11"/>
        <color rgb="FFFF0000"/>
        <rFont val="ＭＳ ゴシック"/>
        <family val="3"/>
        <charset val="128"/>
      </rPr>
      <t>▲</t>
    </r>
    <r>
      <rPr>
        <b/>
        <sz val="11"/>
        <rFont val="ＭＳ ゴシック"/>
        <family val="3"/>
        <charset val="128"/>
      </rPr>
      <t>印セルに入力説明）</t>
    </r>
    <rPh sb="2" eb="3">
      <t>シルシ</t>
    </rPh>
    <rPh sb="6" eb="8">
      <t>ニュウリョク</t>
    </rPh>
    <rPh sb="8" eb="10">
      <t>セツメイ</t>
    </rPh>
    <phoneticPr fontId="1"/>
  </si>
  <si>
    <t>男 子</t>
    <rPh sb="0" eb="1">
      <t>オトコ</t>
    </rPh>
    <rPh sb="2" eb="3">
      <t>コ</t>
    </rPh>
    <phoneticPr fontId="1"/>
  </si>
  <si>
    <t>所 属 名</t>
    <rPh sb="0" eb="1">
      <t>トコロ</t>
    </rPh>
    <rPh sb="2" eb="3">
      <t>ゾク</t>
    </rPh>
    <rPh sb="4" eb="5">
      <t>ナ</t>
    </rPh>
    <phoneticPr fontId="1"/>
  </si>
  <si>
    <t>松井　　秀子</t>
    <rPh sb="0" eb="2">
      <t>マツイ</t>
    </rPh>
    <rPh sb="4" eb="6">
      <t>ヒデコ</t>
    </rPh>
    <phoneticPr fontId="1"/>
  </si>
  <si>
    <t>直接データ入力</t>
    <rPh sb="0" eb="2">
      <t>チョクセツ</t>
    </rPh>
    <rPh sb="5" eb="7">
      <t>ニュウリョク</t>
    </rPh>
    <phoneticPr fontId="3"/>
  </si>
  <si>
    <t>個人データ入力用</t>
    <rPh sb="0" eb="2">
      <t>コジン</t>
    </rPh>
    <rPh sb="5" eb="7">
      <t>ニュウリョク</t>
    </rPh>
    <rPh sb="7" eb="8">
      <t>ヨウ</t>
    </rPh>
    <phoneticPr fontId="3"/>
  </si>
  <si>
    <t>申し込み日</t>
    <rPh sb="0" eb="1">
      <t>モウ</t>
    </rPh>
    <rPh sb="2" eb="3">
      <t>コ</t>
    </rPh>
    <rPh sb="4" eb="5">
      <t>ヒ</t>
    </rPh>
    <phoneticPr fontId="3"/>
  </si>
  <si>
    <t>部分(セル)を入力してください</t>
    <rPh sb="0" eb="2">
      <t>ブブン</t>
    </rPh>
    <rPh sb="7" eb="9">
      <t>ニュウリョク</t>
    </rPh>
    <phoneticPr fontId="3"/>
  </si>
  <si>
    <t>送信日</t>
    <rPh sb="0" eb="3">
      <t>ソウシンビ</t>
    </rPh>
    <phoneticPr fontId="3"/>
  </si>
  <si>
    <r>
      <t>申し込み日(</t>
    </r>
    <r>
      <rPr>
        <b/>
        <sz val="14"/>
        <color rgb="FF0000FF"/>
        <rFont val="ＭＳ ゴシック"/>
        <family val="3"/>
        <charset val="128"/>
      </rPr>
      <t>送信日</t>
    </r>
    <r>
      <rPr>
        <b/>
        <sz val="14"/>
        <rFont val="ＭＳ ゴシック"/>
        <family val="3"/>
        <charset val="128"/>
      </rPr>
      <t>)</t>
    </r>
    <rPh sb="0" eb="1">
      <t>モウ</t>
    </rPh>
    <rPh sb="2" eb="3">
      <t>コ</t>
    </rPh>
    <rPh sb="4" eb="5">
      <t>ヒ</t>
    </rPh>
    <phoneticPr fontId="4"/>
  </si>
  <si>
    <t>水沢第一</t>
    <rPh sb="2" eb="3">
      <t>ダイ</t>
    </rPh>
    <phoneticPr fontId="3"/>
  </si>
  <si>
    <t>盛岡第一</t>
    <rPh sb="2" eb="3">
      <t>ダイ</t>
    </rPh>
    <phoneticPr fontId="3"/>
  </si>
  <si>
    <t>盛岡第三</t>
    <rPh sb="2" eb="3">
      <t>ダイ</t>
    </rPh>
    <phoneticPr fontId="3"/>
  </si>
  <si>
    <t>盛岡第四</t>
    <rPh sb="2" eb="3">
      <t>ダイ</t>
    </rPh>
    <phoneticPr fontId="3"/>
  </si>
  <si>
    <t>盛岡第二</t>
    <rPh sb="2" eb="3">
      <t>ダイ</t>
    </rPh>
    <phoneticPr fontId="3"/>
  </si>
  <si>
    <t>一関第一</t>
    <rPh sb="0" eb="2">
      <t>イチノセキ</t>
    </rPh>
    <rPh sb="2" eb="4">
      <t>ダイイチ</t>
    </rPh>
    <phoneticPr fontId="3"/>
  </si>
  <si>
    <t>一関第二</t>
    <rPh sb="0" eb="2">
      <t>イチノセキ</t>
    </rPh>
    <rPh sb="2" eb="4">
      <t>ダイニ</t>
    </rPh>
    <phoneticPr fontId="3"/>
  </si>
  <si>
    <t>※通信欄</t>
    <phoneticPr fontId="1"/>
  </si>
  <si>
    <t>　※通信欄</t>
    <rPh sb="2" eb="4">
      <t>ツウシン</t>
    </rPh>
    <rPh sb="4" eb="5">
      <t>ラン</t>
    </rPh>
    <phoneticPr fontId="3"/>
  </si>
  <si>
    <t>円</t>
    <rPh sb="0" eb="1">
      <t>エン</t>
    </rPh>
    <phoneticPr fontId="3"/>
  </si>
  <si>
    <t>チーム</t>
  </si>
  <si>
    <t>女 子</t>
    <rPh sb="0" eb="1">
      <t>オンナ</t>
    </rPh>
    <rPh sb="2" eb="3">
      <t>コ</t>
    </rPh>
    <phoneticPr fontId="1"/>
  </si>
  <si>
    <t>　の部分を入力してください</t>
    <rPh sb="2" eb="4">
      <t>ブブン</t>
    </rPh>
    <rPh sb="5" eb="7">
      <t>ニュウリョク</t>
    </rPh>
    <phoneticPr fontId="3"/>
  </si>
  <si>
    <r>
      <t>支払方法</t>
    </r>
    <r>
      <rPr>
        <b/>
        <sz val="12"/>
        <rFont val="ＭＳ ゴシック"/>
        <family val="3"/>
        <charset val="128"/>
      </rPr>
      <t>を必ず入力下さい（</t>
    </r>
    <r>
      <rPr>
        <b/>
        <sz val="12"/>
        <color rgb="FFFF0000"/>
        <rFont val="ＭＳ ゴシック"/>
        <family val="3"/>
        <charset val="128"/>
      </rPr>
      <t>　振込</t>
    </r>
    <r>
      <rPr>
        <b/>
        <sz val="12"/>
        <rFont val="ＭＳ ゴシック"/>
        <family val="3"/>
        <charset val="128"/>
      </rPr>
      <t>・</t>
    </r>
    <r>
      <rPr>
        <b/>
        <sz val="12"/>
        <color rgb="FFFF0000"/>
        <rFont val="ＭＳ ゴシック"/>
        <family val="3"/>
        <charset val="128"/>
      </rPr>
      <t>現金書留</t>
    </r>
    <r>
      <rPr>
        <b/>
        <sz val="12"/>
        <rFont val="ＭＳ ゴシック"/>
        <family val="3"/>
        <charset val="128"/>
      </rPr>
      <t>・</t>
    </r>
    <r>
      <rPr>
        <b/>
        <sz val="12"/>
        <color rgb="FFFF0000"/>
        <rFont val="ＭＳ ゴシック"/>
        <family val="3"/>
        <charset val="128"/>
      </rPr>
      <t>現金　</t>
    </r>
    <r>
      <rPr>
        <b/>
        <sz val="12"/>
        <rFont val="ＭＳ ゴシック"/>
        <family val="3"/>
        <charset val="128"/>
      </rPr>
      <t>のいずれか、</t>
    </r>
    <r>
      <rPr>
        <b/>
        <sz val="12"/>
        <color rgb="FFFF0000"/>
        <rFont val="ＭＳ ゴシック"/>
        <family val="3"/>
        <charset val="128"/>
      </rPr>
      <t>入金予定日</t>
    </r>
    <r>
      <rPr>
        <b/>
        <sz val="12"/>
        <rFont val="ＭＳ ゴシック"/>
        <family val="3"/>
        <charset val="128"/>
      </rPr>
      <t>も　）</t>
    </r>
    <rPh sb="0" eb="2">
      <t>シハライ</t>
    </rPh>
    <rPh sb="2" eb="4">
      <t>ホウホウ</t>
    </rPh>
    <rPh sb="5" eb="6">
      <t>カナラ</t>
    </rPh>
    <rPh sb="7" eb="9">
      <t>ニュウリョク</t>
    </rPh>
    <rPh sb="9" eb="10">
      <t>クダ</t>
    </rPh>
    <rPh sb="14" eb="16">
      <t>フリコミ</t>
    </rPh>
    <rPh sb="17" eb="19">
      <t>ゲンキン</t>
    </rPh>
    <rPh sb="19" eb="21">
      <t>カキトメ</t>
    </rPh>
    <rPh sb="22" eb="24">
      <t>ゲンキン</t>
    </rPh>
    <rPh sb="31" eb="33">
      <t>ニュウキン</t>
    </rPh>
    <rPh sb="33" eb="36">
      <t>ヨテイビ</t>
    </rPh>
    <phoneticPr fontId="1"/>
  </si>
  <si>
    <t>個人データ入力用</t>
    <rPh sb="0" eb="2">
      <t>コジン</t>
    </rPh>
    <rPh sb="5" eb="7">
      <t>ニュウリョク</t>
    </rPh>
    <rPh sb="7" eb="8">
      <t>ヨウ</t>
    </rPh>
    <phoneticPr fontId="3"/>
  </si>
  <si>
    <r>
      <rPr>
        <b/>
        <sz val="11"/>
        <color rgb="FFFF0000"/>
        <rFont val="平成明朝"/>
        <family val="3"/>
        <charset val="128"/>
      </rPr>
      <t xml:space="preserve">    ※ </t>
    </r>
    <r>
      <rPr>
        <b/>
        <sz val="11"/>
        <color rgb="FF0000FF"/>
        <rFont val="平成明朝"/>
        <family val="3"/>
        <charset val="128"/>
      </rPr>
      <t xml:space="preserve">登録申請中により  </t>
    </r>
    <r>
      <rPr>
        <b/>
        <sz val="11"/>
        <color rgb="FFFF0000"/>
        <rFont val="平成明朝"/>
        <family val="3"/>
        <charset val="128"/>
      </rPr>
      <t>登録ナンバーが判明していない</t>
    </r>
    <r>
      <rPr>
        <b/>
        <sz val="11"/>
        <color rgb="FF0000FF"/>
        <rFont val="平成明朝"/>
        <family val="3"/>
        <charset val="128"/>
      </rPr>
      <t>場合、あるいは</t>
    </r>
    <rPh sb="6" eb="8">
      <t>トウロク</t>
    </rPh>
    <rPh sb="8" eb="11">
      <t>シンセイチュウ</t>
    </rPh>
    <rPh sb="16" eb="18">
      <t>トウロク</t>
    </rPh>
    <rPh sb="23" eb="25">
      <t>ハンメイ</t>
    </rPh>
    <rPh sb="30" eb="32">
      <t>バアイ</t>
    </rPh>
    <phoneticPr fontId="3"/>
  </si>
  <si>
    <r>
      <rPr>
        <b/>
        <sz val="11"/>
        <color rgb="FF0000FF"/>
        <rFont val="平成明朝"/>
        <family val="3"/>
        <charset val="128"/>
      </rPr>
      <t xml:space="preserve">  </t>
    </r>
    <r>
      <rPr>
        <b/>
        <sz val="11"/>
        <color rgb="FFFF0000"/>
        <rFont val="平成明朝"/>
        <family val="3"/>
        <charset val="128"/>
      </rPr>
      <t>登録不備</t>
    </r>
    <r>
      <rPr>
        <b/>
        <sz val="11"/>
        <rFont val="平成明朝"/>
        <family val="3"/>
        <charset val="128"/>
      </rPr>
      <t>（ﾅﾝﾊﾞｰ入力しても氏名、所属等出力されません）</t>
    </r>
    <r>
      <rPr>
        <b/>
        <sz val="11"/>
        <color rgb="FF0000FF"/>
        <rFont val="平成明朝"/>
        <family val="3"/>
        <charset val="128"/>
      </rPr>
      <t>の場合</t>
    </r>
    <rPh sb="2" eb="4">
      <t>トウロク</t>
    </rPh>
    <rPh sb="4" eb="6">
      <t>フビ</t>
    </rPh>
    <rPh sb="12" eb="14">
      <t>ニュウリョク</t>
    </rPh>
    <rPh sb="17" eb="19">
      <t>シメイ</t>
    </rPh>
    <rPh sb="20" eb="22">
      <t>ショゾク</t>
    </rPh>
    <rPh sb="22" eb="23">
      <t>トウ</t>
    </rPh>
    <rPh sb="23" eb="25">
      <t>シュツリョク</t>
    </rPh>
    <phoneticPr fontId="3"/>
  </si>
  <si>
    <t>基本入力</t>
    <rPh sb="0" eb="2">
      <t>キホン</t>
    </rPh>
    <rPh sb="2" eb="4">
      <t>ニュウリョク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</si>
  <si>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</si>
  <si>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</si>
  <si>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女</t>
    <rPh sb="0" eb="1">
      <t>オンナ</t>
    </rPh>
    <phoneticPr fontId="3"/>
  </si>
  <si>
    <t>（男</t>
    <rPh sb="1" eb="2">
      <t>オトコ</t>
    </rPh>
    <phoneticPr fontId="3"/>
  </si>
  <si>
    <t>個人データ分</t>
    <rPh sb="0" eb="2">
      <t>コジン</t>
    </rPh>
    <rPh sb="5" eb="6">
      <t>ブン</t>
    </rPh>
    <phoneticPr fontId="3"/>
  </si>
  <si>
    <t>直接データ分</t>
    <rPh sb="0" eb="2">
      <t>チョクセツ</t>
    </rPh>
    <rPh sb="5" eb="6">
      <t>ブン</t>
    </rPh>
    <phoneticPr fontId="3"/>
  </si>
  <si>
    <t>種目総数</t>
    <rPh sb="0" eb="2">
      <t>シュモク</t>
    </rPh>
    <rPh sb="2" eb="4">
      <t>ソウスウ</t>
    </rPh>
    <phoneticPr fontId="3"/>
  </si>
  <si>
    <t>　　　　　〇男女合計</t>
    <rPh sb="6" eb="8">
      <t>ダンジョ</t>
    </rPh>
    <rPh sb="8" eb="10">
      <t>ゴウケイ</t>
    </rPh>
    <phoneticPr fontId="3"/>
  </si>
  <si>
    <t>）</t>
    <phoneticPr fontId="3"/>
  </si>
  <si>
    <t>）</t>
    <phoneticPr fontId="3"/>
  </si>
  <si>
    <t>合計</t>
    <rPh sb="0" eb="2">
      <t>ゴウケイ</t>
    </rPh>
    <phoneticPr fontId="3"/>
  </si>
  <si>
    <r>
      <t>〇</t>
    </r>
    <r>
      <rPr>
        <b/>
        <sz val="14"/>
        <color rgb="FFFF0000"/>
        <rFont val="平成明朝"/>
        <family val="3"/>
        <charset val="128"/>
      </rPr>
      <t>直接データ入力分</t>
    </r>
    <rPh sb="1" eb="3">
      <t>チョクセツ</t>
    </rPh>
    <rPh sb="6" eb="8">
      <t>ニュウリョク</t>
    </rPh>
    <rPh sb="8" eb="9">
      <t>ブン</t>
    </rPh>
    <phoneticPr fontId="3"/>
  </si>
  <si>
    <t>　　１．参加申し込み人数</t>
    <rPh sb="4" eb="6">
      <t>サンカ</t>
    </rPh>
    <rPh sb="6" eb="7">
      <t>モウ</t>
    </rPh>
    <rPh sb="8" eb="9">
      <t>コ</t>
    </rPh>
    <rPh sb="10" eb="12">
      <t>ニンズウ</t>
    </rPh>
    <phoneticPr fontId="3"/>
  </si>
  <si>
    <t>　  ２．個人申し込み種目総数</t>
    <rPh sb="5" eb="7">
      <t>コジン</t>
    </rPh>
    <rPh sb="7" eb="8">
      <t>モウ</t>
    </rPh>
    <rPh sb="9" eb="10">
      <t>コ</t>
    </rPh>
    <rPh sb="11" eb="13">
      <t>シュモク</t>
    </rPh>
    <rPh sb="13" eb="15">
      <t>ソウスウ</t>
    </rPh>
    <rPh sb="14" eb="15">
      <t>スウ</t>
    </rPh>
    <phoneticPr fontId="3"/>
  </si>
  <si>
    <r>
      <t>〇女　子(</t>
    </r>
    <r>
      <rPr>
        <b/>
        <sz val="12"/>
        <rFont val="平成明朝"/>
        <family val="3"/>
        <charset val="128"/>
      </rPr>
      <t>個人データ入力分）</t>
    </r>
    <rPh sb="1" eb="2">
      <t>オンナ</t>
    </rPh>
    <rPh sb="3" eb="4">
      <t>コ</t>
    </rPh>
    <rPh sb="12" eb="13">
      <t>ブン</t>
    </rPh>
    <phoneticPr fontId="3"/>
  </si>
  <si>
    <r>
      <t>〇男　子</t>
    </r>
    <r>
      <rPr>
        <b/>
        <sz val="12"/>
        <rFont val="平成明朝"/>
        <family val="3"/>
        <charset val="128"/>
      </rPr>
      <t>(個人データ入力分)</t>
    </r>
    <rPh sb="1" eb="2">
      <t>オトコ</t>
    </rPh>
    <rPh sb="3" eb="4">
      <t>コ</t>
    </rPh>
    <rPh sb="12" eb="13">
      <t>ブン</t>
    </rPh>
    <phoneticPr fontId="3"/>
  </si>
  <si>
    <t>〇男女合計</t>
    <rPh sb="1" eb="3">
      <t>ダンジョ</t>
    </rPh>
    <rPh sb="3" eb="5">
      <t>ゴウケイ</t>
    </rPh>
    <phoneticPr fontId="3"/>
  </si>
  <si>
    <t>　　３．リレー申し込み種目総数</t>
    <rPh sb="7" eb="8">
      <t>モウ</t>
    </rPh>
    <rPh sb="9" eb="10">
      <t>コ</t>
    </rPh>
    <rPh sb="11" eb="13">
      <t>シュモク</t>
    </rPh>
    <rPh sb="13" eb="15">
      <t>ソウスウ</t>
    </rPh>
    <rPh sb="14" eb="15">
      <t>スウ</t>
    </rPh>
    <phoneticPr fontId="3"/>
  </si>
  <si>
    <r>
      <t>〇女　子(</t>
    </r>
    <r>
      <rPr>
        <b/>
        <sz val="12"/>
        <rFont val="平成明朝"/>
        <family val="3"/>
        <charset val="128"/>
      </rPr>
      <t>個人データ入力分)</t>
    </r>
    <rPh sb="1" eb="2">
      <t>オンナ</t>
    </rPh>
    <rPh sb="3" eb="4">
      <t>コ</t>
    </rPh>
    <rPh sb="5" eb="7">
      <t>コジン</t>
    </rPh>
    <rPh sb="10" eb="12">
      <t>ニュウリョク</t>
    </rPh>
    <rPh sb="12" eb="13">
      <t>ブン</t>
    </rPh>
    <phoneticPr fontId="3"/>
  </si>
  <si>
    <r>
      <t>〇男　子(</t>
    </r>
    <r>
      <rPr>
        <b/>
        <sz val="12"/>
        <rFont val="平成明朝"/>
        <family val="3"/>
        <charset val="128"/>
      </rPr>
      <t>個人データ入力分)</t>
    </r>
    <rPh sb="1" eb="2">
      <t>オトコ</t>
    </rPh>
    <rPh sb="3" eb="4">
      <t>コ</t>
    </rPh>
    <rPh sb="12" eb="13">
      <t>ブン</t>
    </rPh>
    <phoneticPr fontId="3"/>
  </si>
  <si>
    <t>　　　   〇男女合計</t>
    <rPh sb="7" eb="9">
      <t>ダンジョ</t>
    </rPh>
    <rPh sb="9" eb="11">
      <t>ゴウケイ</t>
    </rPh>
    <phoneticPr fontId="3"/>
  </si>
  <si>
    <t>〇直接データ入力</t>
    <rPh sb="1" eb="3">
      <t>チョクセツ</t>
    </rPh>
    <rPh sb="6" eb="8">
      <t>ニュウリョク</t>
    </rPh>
    <phoneticPr fontId="3"/>
  </si>
  <si>
    <t xml:space="preserve"> 〇リレー種目</t>
    <rPh sb="5" eb="7">
      <t>シュモク</t>
    </rPh>
    <phoneticPr fontId="3"/>
  </si>
  <si>
    <r>
      <t>（</t>
    </r>
    <r>
      <rPr>
        <b/>
        <sz val="10"/>
        <color rgb="FFFF0000"/>
        <rFont val="ＭＳ ゴシック"/>
        <family val="3"/>
        <charset val="128"/>
      </rPr>
      <t>▲</t>
    </r>
    <r>
      <rPr>
        <b/>
        <sz val="10"/>
        <rFont val="ＭＳ ゴシック"/>
        <family val="3"/>
        <charset val="128"/>
      </rPr>
      <t>印セルに入力説明）</t>
    </r>
    <rPh sb="2" eb="3">
      <t>シルシ</t>
    </rPh>
    <rPh sb="6" eb="8">
      <t>ニュウリョク</t>
    </rPh>
    <rPh sb="8" eb="10">
      <t>セツメイ</t>
    </rPh>
    <phoneticPr fontId="1"/>
  </si>
  <si>
    <r>
      <rPr>
        <b/>
        <sz val="10"/>
        <color rgb="FFFF0000"/>
        <rFont val="ＭＳ ゴシック"/>
        <family val="3"/>
        <charset val="128"/>
      </rPr>
      <t>その３，４</t>
    </r>
    <r>
      <rPr>
        <b/>
        <sz val="10"/>
        <rFont val="ＭＳ ゴシック"/>
        <family val="3"/>
        <charset val="128"/>
      </rPr>
      <t xml:space="preserve">を利用ください </t>
    </r>
    <rPh sb="6" eb="8">
      <t>リヨウ</t>
    </rPh>
    <phoneticPr fontId="3"/>
  </si>
  <si>
    <t>1700</t>
    <phoneticPr fontId="3"/>
  </si>
  <si>
    <t>江南義塾</t>
    <rPh sb="0" eb="2">
      <t>コウナン</t>
    </rPh>
    <rPh sb="2" eb="4">
      <t>ギジュク</t>
    </rPh>
    <phoneticPr fontId="3"/>
  </si>
  <si>
    <t>1701</t>
    <phoneticPr fontId="3"/>
  </si>
  <si>
    <t>1702</t>
    <phoneticPr fontId="3"/>
  </si>
  <si>
    <t>直接データ入力</t>
    <rPh sb="0" eb="2">
      <t>チョクセツ</t>
    </rPh>
    <rPh sb="5" eb="7">
      <t>ニュウリョク</t>
    </rPh>
    <phoneticPr fontId="3"/>
  </si>
  <si>
    <t>氏　名１</t>
    <rPh sb="0" eb="1">
      <t>シ</t>
    </rPh>
    <rPh sb="2" eb="3">
      <t>ナ</t>
    </rPh>
    <phoneticPr fontId="1"/>
  </si>
  <si>
    <t>氏　名２</t>
    <rPh sb="0" eb="1">
      <t>シ</t>
    </rPh>
    <rPh sb="2" eb="3">
      <t>ナ</t>
    </rPh>
    <phoneticPr fontId="1"/>
  </si>
  <si>
    <t>性別コード</t>
    <phoneticPr fontId="3"/>
  </si>
  <si>
    <t>　　</t>
    <phoneticPr fontId="1"/>
  </si>
  <si>
    <t>種　目　３</t>
    <rPh sb="0" eb="1">
      <t>シュ</t>
    </rPh>
    <rPh sb="2" eb="3">
      <t>メ</t>
    </rPh>
    <phoneticPr fontId="1"/>
  </si>
  <si>
    <t xml:space="preserve"> 〇個人データ入力</t>
    <rPh sb="2" eb="4">
      <t>コジン</t>
    </rPh>
    <rPh sb="7" eb="9">
      <t>ニュウリョク</t>
    </rPh>
    <phoneticPr fontId="3"/>
  </si>
  <si>
    <r>
      <rPr>
        <sz val="20"/>
        <color rgb="FFC00000"/>
        <rFont val="平成明朝"/>
        <family val="3"/>
        <charset val="128"/>
      </rPr>
      <t>女 子　</t>
    </r>
    <r>
      <rPr>
        <sz val="18"/>
        <color rgb="FFC00000"/>
        <rFont val="平成明朝"/>
        <family val="3"/>
        <charset val="128"/>
      </rPr>
      <t>4×１００ｍＲ</t>
    </r>
    <r>
      <rPr>
        <sz val="14"/>
        <rFont val="平成明朝"/>
        <family val="3"/>
        <charset val="128"/>
      </rPr>
      <t>　エントリーシート</t>
    </r>
    <rPh sb="0" eb="1">
      <t>オンナ</t>
    </rPh>
    <rPh sb="2" eb="3">
      <t>コ</t>
    </rPh>
    <phoneticPr fontId="3"/>
  </si>
  <si>
    <r>
      <rPr>
        <sz val="20"/>
        <color rgb="FFC00000"/>
        <rFont val="平成明朝"/>
        <family val="3"/>
        <charset val="128"/>
      </rPr>
      <t>女 子　</t>
    </r>
    <r>
      <rPr>
        <sz val="18"/>
        <color rgb="FFC00000"/>
        <rFont val="平成明朝"/>
        <family val="3"/>
        <charset val="128"/>
      </rPr>
      <t>4×４００ｍＲ</t>
    </r>
    <r>
      <rPr>
        <sz val="14"/>
        <rFont val="平成明朝"/>
        <family val="3"/>
        <charset val="128"/>
      </rPr>
      <t>　エントリーシート</t>
    </r>
    <rPh sb="0" eb="1">
      <t>オンナ</t>
    </rPh>
    <rPh sb="2" eb="3">
      <t>コ</t>
    </rPh>
    <phoneticPr fontId="3"/>
  </si>
  <si>
    <t>1703</t>
  </si>
  <si>
    <t>03</t>
    <phoneticPr fontId="3"/>
  </si>
  <si>
    <t>01</t>
    <phoneticPr fontId="3"/>
  </si>
  <si>
    <t>04</t>
    <phoneticPr fontId="3"/>
  </si>
  <si>
    <t>05</t>
    <phoneticPr fontId="3"/>
  </si>
  <si>
    <t>やり投(800g)</t>
    <phoneticPr fontId="3"/>
  </si>
  <si>
    <t>所属名</t>
    <rPh sb="0" eb="3">
      <t>ショゾクナ</t>
    </rPh>
    <phoneticPr fontId="1"/>
  </si>
  <si>
    <t>４００ｍ</t>
  </si>
  <si>
    <t>02</t>
    <phoneticPr fontId="3"/>
  </si>
  <si>
    <t>１００００ｍ</t>
    <phoneticPr fontId="3"/>
  </si>
  <si>
    <t>１００ｍ</t>
  </si>
  <si>
    <t>２００ｍ</t>
  </si>
  <si>
    <t>400mH(0.762m)</t>
    <phoneticPr fontId="3"/>
  </si>
  <si>
    <t>100mH(0.838m)</t>
    <phoneticPr fontId="3"/>
  </si>
  <si>
    <t>012</t>
    <phoneticPr fontId="3"/>
  </si>
  <si>
    <t>034</t>
    <phoneticPr fontId="3"/>
  </si>
  <si>
    <t>033</t>
    <phoneticPr fontId="3"/>
  </si>
  <si>
    <t>037</t>
    <phoneticPr fontId="3"/>
  </si>
  <si>
    <t>081</t>
    <phoneticPr fontId="3"/>
  </si>
  <si>
    <t>086</t>
    <phoneticPr fontId="3"/>
  </si>
  <si>
    <t>042</t>
    <phoneticPr fontId="3"/>
  </si>
  <si>
    <t>061</t>
    <phoneticPr fontId="3"/>
  </si>
  <si>
    <t>071</t>
    <phoneticPr fontId="3"/>
  </si>
  <si>
    <t>073</t>
    <phoneticPr fontId="3"/>
  </si>
  <si>
    <t>074</t>
    <phoneticPr fontId="3"/>
  </si>
  <si>
    <t>084</t>
    <phoneticPr fontId="3"/>
  </si>
  <si>
    <t>088</t>
    <phoneticPr fontId="3"/>
  </si>
  <si>
    <t>094</t>
    <phoneticPr fontId="3"/>
  </si>
  <si>
    <t>093</t>
    <phoneticPr fontId="3"/>
  </si>
  <si>
    <t>0001145</t>
    <phoneticPr fontId="1"/>
  </si>
  <si>
    <t>記録１</t>
    <rPh sb="0" eb="2">
      <t>キロク</t>
    </rPh>
    <phoneticPr fontId="1"/>
  </si>
  <si>
    <t>3000mSC(0.762m)</t>
    <phoneticPr fontId="3"/>
  </si>
  <si>
    <t>0002200</t>
    <phoneticPr fontId="1"/>
  </si>
  <si>
    <t>記録２</t>
    <rPh sb="0" eb="2">
      <t>キロク</t>
    </rPh>
    <phoneticPr fontId="1"/>
  </si>
  <si>
    <t>記録３</t>
    <rPh sb="0" eb="2">
      <t>キロク</t>
    </rPh>
    <phoneticPr fontId="1"/>
  </si>
  <si>
    <t>ﾌﾘｶﾞﾅ</t>
    <phoneticPr fontId="1"/>
  </si>
  <si>
    <t>学校名</t>
    <rPh sb="0" eb="3">
      <t>ガッコウメイ</t>
    </rPh>
    <phoneticPr fontId="1"/>
  </si>
  <si>
    <t>1</t>
    <phoneticPr fontId="3"/>
  </si>
  <si>
    <t>2</t>
    <phoneticPr fontId="3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</si>
  <si>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</si>
  <si>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</si>
  <si>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</si>
  <si>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</si>
  <si>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</si>
  <si>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</si>
  <si>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</si>
  <si>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</si>
  <si>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</si>
  <si>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種目ｺｰﾄﾞ(MAT)</t>
    <rPh sb="0" eb="2">
      <t>シュモク</t>
    </rPh>
    <phoneticPr fontId="3"/>
  </si>
  <si>
    <t>競技ｺｰﾄﾞ(NANSU)</t>
    <rPh sb="0" eb="2">
      <t>キョウギ</t>
    </rPh>
    <phoneticPr fontId="3"/>
  </si>
  <si>
    <t>種目ｺｰﾄﾞ(NANNSU)</t>
    <rPh sb="0" eb="2">
      <t>シュモク</t>
    </rPh>
    <phoneticPr fontId="3"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</si>
  <si>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</si>
  <si>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</si>
  <si>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</si>
  <si>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</si>
  <si>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</si>
  <si>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</si>
  <si>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</si>
  <si>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</si>
  <si>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</si>
  <si>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</si>
  <si>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</si>
  <si>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</si>
  <si>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</si>
  <si>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</si>
  <si>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38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</si>
  <si>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</si>
  <si>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</si>
  <si>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</si>
  <si>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</si>
  <si>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</si>
  <si>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</si>
  <si>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</si>
  <si>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</si>
  <si>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</si>
  <si>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</si>
  <si>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</si>
  <si>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</si>
  <si>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</si>
  <si>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</si>
  <si>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</si>
  <si>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</si>
  <si>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</si>
  <si>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56.00</t>
    <phoneticPr fontId="1"/>
  </si>
  <si>
    <t>NANNSE</t>
    <phoneticPr fontId="1"/>
  </si>
  <si>
    <t>MAT</t>
    <phoneticPr fontId="1"/>
  </si>
  <si>
    <t>NANSU</t>
    <phoneticPr fontId="1"/>
  </si>
  <si>
    <t>共通</t>
    <rPh sb="0" eb="2">
      <t>キョウツウ</t>
    </rPh>
    <phoneticPr fontId="1"/>
  </si>
  <si>
    <r>
      <t>４．参加料</t>
    </r>
    <r>
      <rPr>
        <b/>
        <sz val="11"/>
        <rFont val="平成明朝"/>
        <family val="3"/>
        <charset val="128"/>
      </rPr>
      <t xml:space="preserve">（個人種目参加料１種目 </t>
    </r>
    <r>
      <rPr>
        <b/>
        <sz val="11"/>
        <color rgb="FFFF0000"/>
        <rFont val="平成明朝"/>
        <family val="3"/>
        <charset val="128"/>
      </rPr>
      <t xml:space="preserve">1000 </t>
    </r>
    <r>
      <rPr>
        <b/>
        <sz val="11"/>
        <rFont val="平成明朝"/>
        <family val="3"/>
        <charset val="128"/>
      </rPr>
      <t xml:space="preserve">円、リレー　１チーム </t>
    </r>
    <r>
      <rPr>
        <b/>
        <sz val="11"/>
        <color rgb="FFFF0000"/>
        <rFont val="平成明朝"/>
        <family val="3"/>
        <charset val="128"/>
      </rPr>
      <t xml:space="preserve">2000 </t>
    </r>
    <r>
      <rPr>
        <b/>
        <sz val="11"/>
        <rFont val="平成明朝"/>
        <family val="3"/>
        <charset val="128"/>
      </rPr>
      <t>円）</t>
    </r>
    <rPh sb="2" eb="5">
      <t>サンカリョウ</t>
    </rPh>
    <rPh sb="22" eb="23">
      <t>エン</t>
    </rPh>
    <phoneticPr fontId="3"/>
  </si>
  <si>
    <t>1部</t>
    <rPh sb="1" eb="2">
      <t>ブ</t>
    </rPh>
    <phoneticPr fontId="3"/>
  </si>
  <si>
    <t>共通</t>
    <rPh sb="0" eb="2">
      <t>キョウツウ</t>
    </rPh>
    <phoneticPr fontId="1"/>
  </si>
  <si>
    <t>種目 3</t>
    <rPh sb="0" eb="2">
      <t>シュモク</t>
    </rPh>
    <phoneticPr fontId="1"/>
  </si>
  <si>
    <t>共通</t>
    <rPh sb="0" eb="2">
      <t>キョウツウ</t>
    </rPh>
    <phoneticPr fontId="1"/>
  </si>
  <si>
    <t>NANSU</t>
  </si>
  <si>
    <t>データに直接には関係なし</t>
    <rPh sb="4" eb="6">
      <t>チョクセツ</t>
    </rPh>
    <rPh sb="8" eb="10">
      <t>カンケイ</t>
    </rPh>
    <phoneticPr fontId="1"/>
  </si>
  <si>
    <t>性別</t>
    <rPh sb="0" eb="2">
      <t>セイベツ</t>
    </rPh>
    <phoneticPr fontId="3"/>
  </si>
  <si>
    <t>　高　　校　　女　子データ　</t>
    <rPh sb="1" eb="2">
      <t>コウ</t>
    </rPh>
    <rPh sb="4" eb="5">
      <t>コウ</t>
    </rPh>
    <rPh sb="7" eb="8">
      <t>オンナ</t>
    </rPh>
    <rPh sb="9" eb="10">
      <t>コ</t>
    </rPh>
    <phoneticPr fontId="3"/>
  </si>
  <si>
    <t>高　　校　男　子データ</t>
    <rPh sb="0" eb="1">
      <t>コウ</t>
    </rPh>
    <rPh sb="3" eb="4">
      <t>コウ</t>
    </rPh>
    <rPh sb="5" eb="6">
      <t>オトコ</t>
    </rPh>
    <rPh sb="7" eb="8">
      <t>コ</t>
    </rPh>
    <phoneticPr fontId="3"/>
  </si>
  <si>
    <t>DB</t>
    <phoneticPr fontId="4"/>
  </si>
  <si>
    <t>N1</t>
    <phoneticPr fontId="4"/>
  </si>
  <si>
    <t>N2</t>
    <phoneticPr fontId="4"/>
  </si>
  <si>
    <t>TM</t>
    <phoneticPr fontId="4"/>
  </si>
  <si>
    <t>S1</t>
    <phoneticPr fontId="4"/>
  </si>
  <si>
    <t>S2</t>
    <phoneticPr fontId="4"/>
  </si>
  <si>
    <t>S3</t>
    <phoneticPr fontId="4"/>
  </si>
  <si>
    <t>S4</t>
    <phoneticPr fontId="4"/>
  </si>
  <si>
    <t>S5</t>
    <phoneticPr fontId="4"/>
  </si>
  <si>
    <t>S6</t>
    <phoneticPr fontId="4"/>
  </si>
  <si>
    <t>*</t>
    <phoneticPr fontId="3"/>
  </si>
  <si>
    <t>登録者入力</t>
    <rPh sb="0" eb="3">
      <t>トウロクシャ</t>
    </rPh>
    <rPh sb="3" eb="5">
      <t>ニュウリョク</t>
    </rPh>
    <phoneticPr fontId="3"/>
  </si>
  <si>
    <t>未録者入力</t>
    <rPh sb="0" eb="1">
      <t>ミ</t>
    </rPh>
    <rPh sb="1" eb="2">
      <t>ロク</t>
    </rPh>
    <rPh sb="2" eb="3">
      <t>モノ</t>
    </rPh>
    <rPh sb="3" eb="5">
      <t>ニュウリョク</t>
    </rPh>
    <phoneticPr fontId="3"/>
  </si>
  <si>
    <t>男子4×100MR</t>
    <rPh sb="0" eb="2">
      <t>ダンシ</t>
    </rPh>
    <phoneticPr fontId="7"/>
  </si>
  <si>
    <t>男子4×400MR</t>
    <rPh sb="0" eb="2">
      <t>ダンシ</t>
    </rPh>
    <phoneticPr fontId="7"/>
  </si>
  <si>
    <t>女子4×100MR</t>
    <rPh sb="0" eb="2">
      <t>ジョシ</t>
    </rPh>
    <phoneticPr fontId="7"/>
  </si>
  <si>
    <t>女子4×400MR</t>
    <rPh sb="0" eb="2">
      <t>ジョシ</t>
    </rPh>
    <phoneticPr fontId="7"/>
  </si>
  <si>
    <t>県選手権版</t>
    <rPh sb="0" eb="1">
      <t>ケン</t>
    </rPh>
    <rPh sb="1" eb="4">
      <t>センシュケン</t>
    </rPh>
    <rPh sb="4" eb="5">
      <t>バン</t>
    </rPh>
    <phoneticPr fontId="3"/>
  </si>
  <si>
    <t>100mH(0.762m)</t>
    <phoneticPr fontId="3"/>
  </si>
  <si>
    <t>砲丸投(4.000kg)</t>
    <rPh sb="0" eb="3">
      <t>ホウガンナゲ</t>
    </rPh>
    <phoneticPr fontId="3"/>
  </si>
  <si>
    <t>円盤投(1.000kg)</t>
    <rPh sb="0" eb="3">
      <t>エンバンナゲ</t>
    </rPh>
    <phoneticPr fontId="3"/>
  </si>
  <si>
    <t>高校女子</t>
    <rPh sb="0" eb="2">
      <t>コウコウ</t>
    </rPh>
    <rPh sb="2" eb="3">
      <t>オンナ</t>
    </rPh>
    <rPh sb="3" eb="4">
      <t>コ</t>
    </rPh>
    <phoneticPr fontId="1"/>
  </si>
  <si>
    <t>高校男子</t>
    <rPh sb="0" eb="2">
      <t>コウコウ</t>
    </rPh>
    <rPh sb="2" eb="3">
      <t>オトコ</t>
    </rPh>
    <rPh sb="3" eb="4">
      <t>コ</t>
    </rPh>
    <phoneticPr fontId="1"/>
  </si>
  <si>
    <r>
      <t>個人データ入力用データ　　</t>
    </r>
    <r>
      <rPr>
        <sz val="16"/>
        <color rgb="FFFF0000"/>
        <rFont val="ＭＳ ゴシック"/>
        <family val="3"/>
        <charset val="128"/>
      </rPr>
      <t>高校女子</t>
    </r>
    <rPh sb="0" eb="2">
      <t>コジン</t>
    </rPh>
    <rPh sb="5" eb="7">
      <t>ニュウリョク</t>
    </rPh>
    <rPh sb="7" eb="8">
      <t>ヨウ</t>
    </rPh>
    <phoneticPr fontId="1"/>
  </si>
  <si>
    <r>
      <t>個人データ入力用データ　　</t>
    </r>
    <r>
      <rPr>
        <sz val="16"/>
        <color rgb="FF3333FF"/>
        <rFont val="ＭＳ ゴシック"/>
        <family val="3"/>
        <charset val="128"/>
      </rPr>
      <t>高校男子</t>
    </r>
    <rPh sb="0" eb="2">
      <t>コジン</t>
    </rPh>
    <rPh sb="5" eb="7">
      <t>ニュウリョク</t>
    </rPh>
    <rPh sb="7" eb="8">
      <t>ヨウ</t>
    </rPh>
    <phoneticPr fontId="1"/>
  </si>
  <si>
    <r>
      <t>直接データ入力用データ　</t>
    </r>
    <r>
      <rPr>
        <sz val="16"/>
        <color rgb="FFFF0000"/>
        <rFont val="ＭＳ ゴシック"/>
        <family val="3"/>
        <charset val="128"/>
      </rPr>
      <t>高校女子</t>
    </r>
    <rPh sb="0" eb="2">
      <t>チョクセツ</t>
    </rPh>
    <rPh sb="5" eb="7">
      <t>ニュウリョク</t>
    </rPh>
    <rPh sb="7" eb="8">
      <t>ヨウ</t>
    </rPh>
    <phoneticPr fontId="1"/>
  </si>
  <si>
    <r>
      <t>直接データ入力用データ　　</t>
    </r>
    <r>
      <rPr>
        <sz val="16"/>
        <color rgb="FF3333FF"/>
        <rFont val="ＭＳ ゴシック"/>
        <family val="3"/>
        <charset val="128"/>
      </rPr>
      <t>高校男子</t>
    </r>
    <rPh sb="0" eb="2">
      <t>チョクセツ</t>
    </rPh>
    <rPh sb="5" eb="7">
      <t>ニュウリョク</t>
    </rPh>
    <rPh sb="7" eb="8">
      <t>ヨウ</t>
    </rPh>
    <phoneticPr fontId="1"/>
  </si>
  <si>
    <r>
      <rPr>
        <b/>
        <sz val="18"/>
        <color rgb="FFFF3399"/>
        <rFont val="ＭＳ ゴシック"/>
        <family val="3"/>
        <charset val="128"/>
      </rPr>
      <t>◎</t>
    </r>
    <r>
      <rPr>
        <b/>
        <sz val="18"/>
        <color rgb="FFFF0000"/>
        <rFont val="ＭＳ ゴシック"/>
        <family val="3"/>
        <charset val="128"/>
      </rPr>
      <t>直接</t>
    </r>
    <r>
      <rPr>
        <b/>
        <sz val="18"/>
        <color rgb="FF0000FF"/>
        <rFont val="ＭＳ ゴシック"/>
        <family val="3"/>
        <charset val="128"/>
      </rPr>
      <t>データ入力  申し込み</t>
    </r>
    <rPh sb="6" eb="8">
      <t>ニュウリョク</t>
    </rPh>
    <phoneticPr fontId="1"/>
  </si>
  <si>
    <t>ﾁｰﾑ最高記録</t>
    <rPh sb="3" eb="7">
      <t>サイコウキロク</t>
    </rPh>
    <phoneticPr fontId="1"/>
  </si>
  <si>
    <t>目標記録でも可</t>
    <rPh sb="0" eb="4">
      <t>モクヒョウキロク</t>
    </rPh>
    <rPh sb="6" eb="7">
      <t>カ</t>
    </rPh>
    <phoneticPr fontId="3"/>
  </si>
  <si>
    <t>000</t>
    <phoneticPr fontId="3"/>
  </si>
  <si>
    <t>00</t>
    <phoneticPr fontId="3"/>
  </si>
  <si>
    <t>N3</t>
  </si>
  <si>
    <t>ｲﾁﾉｾｷｶﾞｸｲﾝ</t>
    <phoneticPr fontId="3"/>
  </si>
  <si>
    <t>ｲﾁﾉｾｷｺｳ</t>
    <phoneticPr fontId="3"/>
  </si>
  <si>
    <t>ｲﾁﾉｾｷｺｳｾﾝ</t>
    <phoneticPr fontId="3"/>
  </si>
  <si>
    <t>ｲﾁﾉｾｷﾀﾞｲｲﾁ</t>
    <phoneticPr fontId="3"/>
  </si>
  <si>
    <t>ｲﾁﾉｾｷﾀﾞｲﾆ</t>
    <phoneticPr fontId="3"/>
  </si>
  <si>
    <t>ｲﾁﾉﾍ</t>
    <phoneticPr fontId="3"/>
  </si>
  <si>
    <t>ｲﾜｲｽﾞﾐ</t>
    <phoneticPr fontId="3"/>
  </si>
  <si>
    <t>ｲﾜﾃ</t>
    <phoneticPr fontId="3"/>
  </si>
  <si>
    <t>ｲﾜﾃｼﾞｮ</t>
    <phoneticPr fontId="3"/>
  </si>
  <si>
    <t>ｲﾜﾔﾄﾞｳ</t>
    <phoneticPr fontId="3"/>
  </si>
  <si>
    <t>ｵｵﾌﾅﾄ</t>
    <phoneticPr fontId="3"/>
  </si>
  <si>
    <t>ｵｵﾌﾅﾄﾋｶﾞｼ</t>
    <phoneticPr fontId="3"/>
  </si>
  <si>
    <t>ｶﾈｶﾞｻｷ</t>
    <phoneticPr fontId="3"/>
  </si>
  <si>
    <t>ｶﾏｲｼ</t>
    <phoneticPr fontId="3"/>
  </si>
  <si>
    <t>ｶﾏｲｼｼｮｳｺｳ</t>
    <phoneticPr fontId="3"/>
  </si>
  <si>
    <t>ｶﾙﾏｲ</t>
    <phoneticPr fontId="3"/>
  </si>
  <si>
    <t>ｷﾀｶﾐｼｮｳﾅﾝ</t>
    <phoneticPr fontId="3"/>
  </si>
  <si>
    <t>ｸｼﾞ</t>
    <phoneticPr fontId="3"/>
  </si>
  <si>
    <t>ｸｼﾞﾋｶﾞｼ</t>
    <phoneticPr fontId="3"/>
  </si>
  <si>
    <t>ｸｽﾞﾏｷ</t>
    <phoneticPr fontId="3"/>
  </si>
  <si>
    <t>ｸﾛｻﾜｼﾞﾘｷﾀ</t>
    <phoneticPr fontId="3"/>
  </si>
  <si>
    <t>ｸﾛｻﾜｼﾞﾘｺｳ</t>
    <phoneticPr fontId="3"/>
  </si>
  <si>
    <t>ｺｽﾞｶﾀ</t>
    <phoneticPr fontId="3"/>
  </si>
  <si>
    <t>ｼｽﾞｸｲｼ</t>
    <phoneticPr fontId="3"/>
  </si>
  <si>
    <t>ｼﾜｿｳｺﾞｳ</t>
    <phoneticPr fontId="3"/>
  </si>
  <si>
    <t>ｾﾝｼｭｳﾀﾞｲｶﾞｸｷﾀｶﾐ</t>
    <phoneticPr fontId="3"/>
  </si>
  <si>
    <t>ｽﾐﾀ</t>
    <phoneticPr fontId="3"/>
  </si>
  <si>
    <t>ｾﾝﾏﾔ</t>
    <phoneticPr fontId="3"/>
  </si>
  <si>
    <t>ﾀﾞｲﾄｳ</t>
    <phoneticPr fontId="3"/>
  </si>
  <si>
    <t>ﾀｲﾗﾀﾞﾃ</t>
    <phoneticPr fontId="3"/>
  </si>
  <si>
    <t>ﾀｶﾀ</t>
    <phoneticPr fontId="3"/>
  </si>
  <si>
    <t>ﾀﾈｲﾁ</t>
    <phoneticPr fontId="3"/>
  </si>
  <si>
    <t>ﾄｵﾉ</t>
    <phoneticPr fontId="3"/>
  </si>
  <si>
    <t>ﾄｵﾉﾘｮｸﾎｳ</t>
    <phoneticPr fontId="3"/>
  </si>
  <si>
    <t>ﾆｼﾜｶﾞ</t>
    <phoneticPr fontId="3"/>
  </si>
  <si>
    <t>ﾊﾅｷﾀｾｲｳﾝ</t>
    <phoneticPr fontId="3"/>
  </si>
  <si>
    <t>ﾊﾅﾏｷｷﾀ</t>
    <phoneticPr fontId="3"/>
  </si>
  <si>
    <t>ﾊﾅﾏｷﾉｳ</t>
    <phoneticPr fontId="3"/>
  </si>
  <si>
    <t>ﾊﾅﾏｷﾋｶﾞｼ</t>
    <phoneticPr fontId="3"/>
  </si>
  <si>
    <t>ﾊﾅﾏｷﾐﾅﾐ</t>
    <phoneticPr fontId="3"/>
  </si>
  <si>
    <t>ﾌｸｵｶ</t>
    <phoneticPr fontId="3"/>
  </si>
  <si>
    <t>ﾐｽﾞｻﾜ</t>
    <phoneticPr fontId="3"/>
  </si>
  <si>
    <t>ﾐｽﾞｻﾜｺｳ</t>
    <phoneticPr fontId="3"/>
  </si>
  <si>
    <t>ﾐｽﾞｻﾜｼｮｳ</t>
    <phoneticPr fontId="3"/>
  </si>
  <si>
    <t>ﾐｽﾞｻﾜﾀﾞｲｲﾁ</t>
    <phoneticPr fontId="3"/>
  </si>
  <si>
    <t>ﾐｽﾞｻﾜﾉｳ</t>
    <phoneticPr fontId="3"/>
  </si>
  <si>
    <t>ﾐﾔｺ</t>
    <phoneticPr fontId="3"/>
  </si>
  <si>
    <t>ﾓﾘｵｶｷﾀ</t>
    <phoneticPr fontId="3"/>
  </si>
  <si>
    <t>ﾓﾘｵｶｺｳ</t>
    <phoneticPr fontId="3"/>
  </si>
  <si>
    <t>ﾓﾘｵｶｼｮｳ</t>
    <phoneticPr fontId="3"/>
  </si>
  <si>
    <t>ﾓﾘｵｶｼﾗﾕﾘ</t>
    <phoneticPr fontId="3"/>
  </si>
  <si>
    <t>ﾓﾘｵｶｲﾁﾘﾂ</t>
    <phoneticPr fontId="3"/>
  </si>
  <si>
    <t>ﾓﾘｵｶｽｺｰﾚ</t>
    <phoneticPr fontId="3"/>
  </si>
  <si>
    <t>ﾓﾘｵｶﾀﾞｲｲﾁ</t>
    <phoneticPr fontId="3"/>
  </si>
  <si>
    <t>ﾓﾘｵｶｾｲｵｳ</t>
    <phoneticPr fontId="3"/>
  </si>
  <si>
    <t>ﾓﾘﾀﾞｲﾌｿﾞｸ</t>
    <phoneticPr fontId="3"/>
  </si>
  <si>
    <t>ﾓﾘｵｶﾀﾞｲｻﾝ</t>
    <phoneticPr fontId="3"/>
  </si>
  <si>
    <t>ﾓﾘｵｶﾀﾞｲｼ</t>
    <phoneticPr fontId="3"/>
  </si>
  <si>
    <t>ﾓﾘｵｶﾀﾞｲﾆ</t>
    <phoneticPr fontId="3"/>
  </si>
  <si>
    <t>ﾓﾘｵｶﾁｭｳｵｳ</t>
    <phoneticPr fontId="3"/>
  </si>
  <si>
    <t>ﾓﾘｵｶｼｶｸｼｴﾝ</t>
    <phoneticPr fontId="3"/>
  </si>
  <si>
    <t>ﾓﾘｵｶﾉｳ</t>
    <phoneticPr fontId="3"/>
  </si>
  <si>
    <t>ﾓﾘｵｶﾐﾅﾐ</t>
    <phoneticPr fontId="3"/>
  </si>
  <si>
    <t>ﾔﾏﾀﾞ</t>
    <phoneticPr fontId="3"/>
  </si>
  <si>
    <t>ｺｳﾅﾝｷﾞｼﾞｭｸ</t>
    <phoneticPr fontId="3"/>
  </si>
  <si>
    <t>1704</t>
  </si>
  <si>
    <t>1705</t>
  </si>
  <si>
    <t>1706</t>
  </si>
  <si>
    <t>1707</t>
  </si>
  <si>
    <t>1708</t>
  </si>
  <si>
    <t>コード・MAT</t>
    <phoneticPr fontId="3"/>
  </si>
  <si>
    <t>コード・NANSU</t>
    <phoneticPr fontId="3"/>
  </si>
  <si>
    <t>なし</t>
    <phoneticPr fontId="3"/>
  </si>
  <si>
    <t>高校円盤投1.750kg)</t>
    <rPh sb="0" eb="2">
      <t>コウコウ</t>
    </rPh>
    <phoneticPr fontId="3"/>
  </si>
  <si>
    <t>高校砲丸投(6.000kg)</t>
    <rPh sb="0" eb="2">
      <t>コウコウ</t>
    </rPh>
    <rPh sb="2" eb="5">
      <t>ホウガンナゲ</t>
    </rPh>
    <phoneticPr fontId="3"/>
  </si>
  <si>
    <t>高校ハンマー投(6.000kg)</t>
    <rPh sb="0" eb="2">
      <t>コウコウ</t>
    </rPh>
    <phoneticPr fontId="3"/>
  </si>
  <si>
    <t>089</t>
    <phoneticPr fontId="3"/>
  </si>
  <si>
    <t>092</t>
    <phoneticPr fontId="7"/>
  </si>
  <si>
    <t>087</t>
    <phoneticPr fontId="3"/>
  </si>
  <si>
    <t>26</t>
  </si>
  <si>
    <t>27</t>
  </si>
  <si>
    <t>28</t>
    <phoneticPr fontId="3"/>
  </si>
  <si>
    <t>48</t>
  </si>
  <si>
    <t>49</t>
  </si>
  <si>
    <t>29</t>
  </si>
  <si>
    <t>登録者入力1</t>
    <rPh sb="0" eb="3">
      <t>トウロクシャ</t>
    </rPh>
    <rPh sb="3" eb="5">
      <t>ニュウリョク</t>
    </rPh>
    <phoneticPr fontId="3"/>
  </si>
  <si>
    <t>4300</t>
    <phoneticPr fontId="3"/>
  </si>
  <si>
    <t>未登録者入力</t>
    <rPh sb="0" eb="1">
      <t>ミ</t>
    </rPh>
    <rPh sb="4" eb="6">
      <t>ニュウリョク</t>
    </rPh>
    <phoneticPr fontId="3"/>
  </si>
  <si>
    <t>リレーﾃﾞｰﾀ形式（MATシステム）</t>
    <rPh sb="7" eb="9">
      <t>ケイシキ</t>
    </rPh>
    <phoneticPr fontId="3"/>
  </si>
  <si>
    <t>ハンマー投(4.000kg)</t>
  </si>
  <si>
    <t>やり投(600g)</t>
  </si>
  <si>
    <t>50</t>
  </si>
  <si>
    <t>NANSU用競技ｺｰﾄﾞ</t>
    <rPh sb="5" eb="6">
      <t>ヨウ</t>
    </rPh>
    <rPh sb="6" eb="8">
      <t>キョウギ</t>
    </rPh>
    <phoneticPr fontId="3"/>
  </si>
  <si>
    <t>2部女子１００ｍ</t>
  </si>
  <si>
    <t>2部女子２００ｍ</t>
  </si>
  <si>
    <t>2部女子４００ｍ</t>
  </si>
  <si>
    <t>2部女子８００ｍ</t>
  </si>
  <si>
    <t>2部女子１５００ｍ</t>
  </si>
  <si>
    <t>2部女子３０００ｍ</t>
  </si>
  <si>
    <t>2部女子５０００ｍ</t>
  </si>
  <si>
    <t>2部女子100mH(0.762m)</t>
  </si>
  <si>
    <t>2部女子100mH(0.838m)</t>
  </si>
  <si>
    <t>2部女子400mH(0.762m)</t>
  </si>
  <si>
    <t>2部女子3000mSC(0.762m)</t>
  </si>
  <si>
    <t>2部女子５０００ｍＷ</t>
  </si>
  <si>
    <t>2部女子４×１００ｍ</t>
  </si>
  <si>
    <t>2部女子４×４００ｍ</t>
  </si>
  <si>
    <t>2部女子走高跳</t>
  </si>
  <si>
    <t>2部女子棒高跳</t>
  </si>
  <si>
    <t>2部女子走幅跳</t>
  </si>
  <si>
    <t>2部女子三段跳</t>
  </si>
  <si>
    <t>2部女子砲丸投(4.000kg)</t>
  </si>
  <si>
    <t>2部女子円盤投(1.000kg)</t>
  </si>
  <si>
    <t>2部女子ハンマー投(4.000kg)</t>
  </si>
  <si>
    <t>2部女子やり投(600g)</t>
  </si>
  <si>
    <t>1部男子１００ｍ</t>
  </si>
  <si>
    <t>1部男子２００ｍ</t>
  </si>
  <si>
    <t>1部男子４００ｍ</t>
  </si>
  <si>
    <t>1部男子８００ｍ</t>
  </si>
  <si>
    <t>1部男子１５００ｍ</t>
  </si>
  <si>
    <t>1部男子３０００ｍ</t>
  </si>
  <si>
    <t>1部男子５０００ｍ</t>
  </si>
  <si>
    <t>1部男子１００００ｍ</t>
  </si>
  <si>
    <t>1部男子110mH(1.067m)</t>
  </si>
  <si>
    <t>1部男子110mJH(0.991m)</t>
  </si>
  <si>
    <t>1部男子400mH(0.914m)</t>
  </si>
  <si>
    <t>1部男子3000msc(0.914m)</t>
  </si>
  <si>
    <t>1部男子５０００ｍＷ</t>
  </si>
  <si>
    <t>1部男子４×１００ｍ</t>
  </si>
  <si>
    <t>1部男子４×４００ｍ</t>
  </si>
  <si>
    <t>1部男子走高跳</t>
  </si>
  <si>
    <t>1部男子棒高跳</t>
  </si>
  <si>
    <t>1部男子走幅跳</t>
  </si>
  <si>
    <t>1部男子三段跳</t>
  </si>
  <si>
    <t>1部男子砲丸投(7.260kg)</t>
  </si>
  <si>
    <t>1部男子円盤投(2.000kg)</t>
  </si>
  <si>
    <t>1部男子ハンマー投(7.260kg)</t>
  </si>
  <si>
    <t>1部男子やり投(800g)</t>
  </si>
  <si>
    <t>2部男子１００ｍ</t>
  </si>
  <si>
    <t>2部男子２００ｍ</t>
  </si>
  <si>
    <t>2部男子４００ｍ</t>
  </si>
  <si>
    <t>2部男子８００ｍ</t>
  </si>
  <si>
    <t>2部男子１５００ｍ</t>
  </si>
  <si>
    <t>2部男子３０００ｍ</t>
  </si>
  <si>
    <t>2部男子５０００ｍ</t>
  </si>
  <si>
    <t>2部男子１００００ｍ</t>
  </si>
  <si>
    <t>2部男子110mH(1.067m)</t>
  </si>
  <si>
    <t>2部男子110mJH(0.991m)</t>
  </si>
  <si>
    <t>2部男子400mH(0.914m)</t>
  </si>
  <si>
    <t>2部男子3000msc(0.914m)</t>
  </si>
  <si>
    <t>2部男子５０００ｍＷ</t>
  </si>
  <si>
    <t>2部男子４×１００ｍ</t>
  </si>
  <si>
    <t>2部男子４×４００ｍ</t>
  </si>
  <si>
    <t>2部男子走高跳</t>
  </si>
  <si>
    <t>2部男子棒高跳</t>
  </si>
  <si>
    <t>2部男子走幅跳</t>
  </si>
  <si>
    <t>2部男子三段跳</t>
  </si>
  <si>
    <t>2部男子砲丸投(7.260kg)</t>
  </si>
  <si>
    <t>2部男子円盤投(2.000kg)</t>
  </si>
  <si>
    <t>2部男子ハンマー投(7.260kg)</t>
  </si>
  <si>
    <t>2部男子やり投(800g)</t>
  </si>
  <si>
    <t>1部女子１００ｍ</t>
  </si>
  <si>
    <t>1部女子２００ｍ</t>
  </si>
  <si>
    <t>1部女子４００ｍ</t>
  </si>
  <si>
    <t>1部女子８００ｍ</t>
  </si>
  <si>
    <t>1部女子１５００ｍ</t>
  </si>
  <si>
    <t>1部女子３０００ｍ</t>
  </si>
  <si>
    <t>1部女子５０００ｍ</t>
  </si>
  <si>
    <t>1部女子100mH(0.762m)</t>
  </si>
  <si>
    <t>1部女子100mH(0.838m)</t>
  </si>
  <si>
    <t>1部女子400mH(0.762m)</t>
  </si>
  <si>
    <t>1部女子3000mSC(0.762m)</t>
  </si>
  <si>
    <t>1部女子５０００ｍＷ</t>
  </si>
  <si>
    <t>1部女子４×１００ｍ</t>
  </si>
  <si>
    <t>1部女子４×４００ｍ</t>
  </si>
  <si>
    <t>1部女子走高跳</t>
  </si>
  <si>
    <t>1部女子棒高跳</t>
  </si>
  <si>
    <t>1部女子走幅跳</t>
  </si>
  <si>
    <t>1部女子三段跳</t>
  </si>
  <si>
    <t>1部女子砲丸投(4.000kg)</t>
  </si>
  <si>
    <t>1部女子円盤投(1.000kg)</t>
  </si>
  <si>
    <t>1部女子ハンマー投(4.000kg)</t>
  </si>
  <si>
    <t>1部女子やり投(600g)</t>
  </si>
  <si>
    <t>少年Ａ３０００ｍ</t>
    <rPh sb="0" eb="2">
      <t>ショウネン</t>
    </rPh>
    <phoneticPr fontId="3"/>
  </si>
  <si>
    <t>少年Ｂ１００ｍ</t>
    <rPh sb="0" eb="2">
      <t>ショウネン</t>
    </rPh>
    <phoneticPr fontId="3"/>
  </si>
  <si>
    <t>少年Ｂ３０００ｍ</t>
    <rPh sb="0" eb="2">
      <t>ショウネン</t>
    </rPh>
    <phoneticPr fontId="3"/>
  </si>
  <si>
    <t>少年Ｂ走幅跳</t>
    <rPh sb="0" eb="2">
      <t>ショウネン</t>
    </rPh>
    <rPh sb="3" eb="4">
      <t>ハシ</t>
    </rPh>
    <rPh sb="4" eb="6">
      <t>ハバト</t>
    </rPh>
    <phoneticPr fontId="3"/>
  </si>
  <si>
    <t>少年Ｂ砲丸投</t>
    <rPh sb="0" eb="2">
      <t>ショウネン</t>
    </rPh>
    <rPh sb="3" eb="6">
      <t>ホウガンナゲ</t>
    </rPh>
    <phoneticPr fontId="3"/>
  </si>
  <si>
    <t>少年Ｂ１５００ｍ</t>
    <rPh sb="0" eb="2">
      <t>ショウネン</t>
    </rPh>
    <phoneticPr fontId="3"/>
  </si>
  <si>
    <t>99</t>
  </si>
  <si>
    <t>91</t>
  </si>
  <si>
    <t>80</t>
  </si>
  <si>
    <t>1</t>
    <phoneticPr fontId="3"/>
  </si>
  <si>
    <t>2</t>
  </si>
  <si>
    <t>2</t>
    <phoneticPr fontId="3"/>
  </si>
  <si>
    <t>28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</si>
  <si>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</si>
  <si>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</si>
  <si>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</si>
  <si>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</si>
  <si>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</si>
  <si>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</si>
  <si>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</si>
  <si>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</si>
  <si>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</si>
  <si>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</si>
  <si>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</si>
  <si>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</si>
  <si>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</si>
  <si>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</si>
  <si>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</si>
  <si>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</si>
  <si>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</si>
  <si>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</si>
  <si>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</si>
  <si>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</si>
  <si>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</si>
  <si>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</si>
  <si>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</si>
  <si>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</si>
  <si>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</si>
  <si>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</si>
  <si>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</si>
  <si>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</si>
  <si>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</si>
  <si>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</si>
  <si>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</si>
  <si>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</si>
  <si>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</si>
  <si>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</si>
  <si>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</si>
  <si>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</si>
  <si>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</si>
  <si>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</si>
  <si>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</si>
  <si>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</si>
  <si>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</si>
  <si>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</si>
  <si>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</si>
  <si>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</si>
  <si>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</si>
  <si>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</si>
  <si>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100</t>
  </si>
  <si>
    <t>101</t>
  </si>
  <si>
    <t>種　　　　目(MAT)</t>
    <rPh sb="0" eb="1">
      <t>シュ</t>
    </rPh>
    <rPh sb="5" eb="6">
      <t>メ</t>
    </rPh>
    <phoneticPr fontId="3"/>
  </si>
  <si>
    <t>種別　（　MAT  ）</t>
    <rPh sb="0" eb="2">
      <t>シュベツ</t>
    </rPh>
    <phoneticPr fontId="3"/>
  </si>
  <si>
    <r>
      <t>〇</t>
    </r>
    <r>
      <rPr>
        <b/>
        <sz val="14"/>
        <color rgb="FFFF0000"/>
        <rFont val="平成明朝"/>
        <family val="3"/>
        <charset val="128"/>
      </rPr>
      <t>女　子</t>
    </r>
    <rPh sb="1" eb="2">
      <t>オンナ</t>
    </rPh>
    <rPh sb="3" eb="4">
      <t>コ</t>
    </rPh>
    <phoneticPr fontId="3"/>
  </si>
  <si>
    <r>
      <t>〇</t>
    </r>
    <r>
      <rPr>
        <b/>
        <sz val="14"/>
        <color rgb="FF3333FF"/>
        <rFont val="平成明朝"/>
        <family val="3"/>
        <charset val="128"/>
      </rPr>
      <t>男　子</t>
    </r>
    <rPh sb="1" eb="2">
      <t>オトコ</t>
    </rPh>
    <rPh sb="3" eb="4">
      <t>コ</t>
    </rPh>
    <phoneticPr fontId="3"/>
  </si>
  <si>
    <t>082</t>
    <phoneticPr fontId="3"/>
  </si>
  <si>
    <t>41</t>
    <phoneticPr fontId="3"/>
  </si>
  <si>
    <t>42</t>
    <phoneticPr fontId="3"/>
  </si>
  <si>
    <t>43</t>
    <phoneticPr fontId="3"/>
  </si>
  <si>
    <t>シートから申し込み入力して下さい</t>
    <rPh sb="5" eb="6">
      <t>モウ</t>
    </rPh>
    <rPh sb="7" eb="8">
      <t>コ</t>
    </rPh>
    <rPh sb="9" eb="11">
      <t>ニュウリョク</t>
    </rPh>
    <rPh sb="13" eb="14">
      <t>クダ</t>
    </rPh>
    <phoneticPr fontId="3"/>
  </si>
  <si>
    <t>登録番号</t>
    <rPh sb="0" eb="4">
      <t>トウロクバンゴウ</t>
    </rPh>
    <phoneticPr fontId="3"/>
  </si>
  <si>
    <t>1702</t>
  </si>
  <si>
    <t>ｵｵﾌﾅﾄﾃｲ</t>
    <phoneticPr fontId="3"/>
  </si>
  <si>
    <t>ﾄﾘｮｳﾃｲ</t>
    <phoneticPr fontId="3"/>
  </si>
  <si>
    <t>久慈長内</t>
    <rPh sb="0" eb="2">
      <t>クジ</t>
    </rPh>
    <rPh sb="2" eb="4">
      <t>オサナイ</t>
    </rPh>
    <phoneticPr fontId="3"/>
  </si>
  <si>
    <t>ｸｼﾞｵｻﾅｲ</t>
    <phoneticPr fontId="3"/>
  </si>
  <si>
    <t>福岡（定）</t>
    <rPh sb="3" eb="4">
      <t>テイ</t>
    </rPh>
    <phoneticPr fontId="3"/>
  </si>
  <si>
    <t>杜陵(定)</t>
    <rPh sb="0" eb="2">
      <t>トリョウ</t>
    </rPh>
    <rPh sb="3" eb="4">
      <t>テイ</t>
    </rPh>
    <phoneticPr fontId="3"/>
  </si>
  <si>
    <t>釜石(定)</t>
    <rPh sb="0" eb="2">
      <t>カマイシ</t>
    </rPh>
    <rPh sb="3" eb="4">
      <t>テイ</t>
    </rPh>
    <phoneticPr fontId="3"/>
  </si>
  <si>
    <t>杜陵(通)</t>
    <rPh sb="0" eb="2">
      <t>トリョウ</t>
    </rPh>
    <rPh sb="3" eb="4">
      <t>ツウ</t>
    </rPh>
    <phoneticPr fontId="3"/>
  </si>
  <si>
    <t>大船渡(定)</t>
    <rPh sb="0" eb="3">
      <t>オオフナト</t>
    </rPh>
    <rPh sb="4" eb="5">
      <t>テイ</t>
    </rPh>
    <phoneticPr fontId="3"/>
  </si>
  <si>
    <t>確認番号</t>
    <rPh sb="0" eb="2">
      <t>カクニン</t>
    </rPh>
    <rPh sb="2" eb="4">
      <t>バンゴウ</t>
    </rPh>
    <phoneticPr fontId="3"/>
  </si>
  <si>
    <t>ﾌｸｵｶﾃｲ</t>
    <phoneticPr fontId="3"/>
  </si>
  <si>
    <t>ｶﾏｲｼﾃｲ</t>
    <phoneticPr fontId="3"/>
  </si>
  <si>
    <t>ﾄﾘｮｳﾂｳ</t>
    <phoneticPr fontId="3"/>
  </si>
  <si>
    <t>１１０ｍＨ(1.067m)</t>
    <phoneticPr fontId="4"/>
  </si>
  <si>
    <t>４００ｍＨ(0.914m)</t>
    <phoneticPr fontId="3"/>
  </si>
  <si>
    <t>３０００ｍＳＣ</t>
  </si>
  <si>
    <t>高校ハンマー投(6.000kg)</t>
    <phoneticPr fontId="3"/>
  </si>
  <si>
    <t>高校砲丸投(6.000kg)</t>
    <phoneticPr fontId="3"/>
  </si>
  <si>
    <t>一般砲丸投(7.260kg)</t>
    <rPh sb="0" eb="2">
      <t>イッパン</t>
    </rPh>
    <phoneticPr fontId="3"/>
  </si>
  <si>
    <t>一般円盤投(2.000kg)</t>
    <rPh sb="0" eb="2">
      <t>イッパン</t>
    </rPh>
    <phoneticPr fontId="3"/>
  </si>
  <si>
    <t>高校円盤投(1.750kg)</t>
    <phoneticPr fontId="3"/>
  </si>
  <si>
    <t>一般ハンマー投(7.260kg)</t>
    <rPh sb="0" eb="2">
      <t>イッパン</t>
    </rPh>
    <phoneticPr fontId="3"/>
  </si>
  <si>
    <t>１００ｍＨ(0.838m)</t>
    <phoneticPr fontId="3"/>
  </si>
  <si>
    <t>４００ｍＨ(0.762m)</t>
    <phoneticPr fontId="3"/>
  </si>
  <si>
    <t>046</t>
    <phoneticPr fontId="3"/>
  </si>
  <si>
    <t>２０００ｍＳＣ</t>
    <phoneticPr fontId="3"/>
  </si>
  <si>
    <t>40</t>
    <phoneticPr fontId="3"/>
  </si>
  <si>
    <t>50</t>
    <phoneticPr fontId="3"/>
  </si>
  <si>
    <t>052</t>
    <phoneticPr fontId="3"/>
  </si>
  <si>
    <t>１００ｍＨ(0.762m)</t>
    <phoneticPr fontId="3"/>
  </si>
  <si>
    <t>砲丸投(5.000kg)</t>
    <phoneticPr fontId="3"/>
  </si>
  <si>
    <t>一部選手権女子</t>
    <rPh sb="0" eb="1">
      <t>イチ</t>
    </rPh>
    <rPh sb="1" eb="2">
      <t>ブ</t>
    </rPh>
    <rPh sb="2" eb="5">
      <t>センシュケン</t>
    </rPh>
    <rPh sb="5" eb="7">
      <t>ジョシ</t>
    </rPh>
    <phoneticPr fontId="3"/>
  </si>
  <si>
    <t>三部女子少年A</t>
    <rPh sb="0" eb="1">
      <t>サン</t>
    </rPh>
    <rPh sb="1" eb="2">
      <t>ブ</t>
    </rPh>
    <rPh sb="2" eb="4">
      <t>ジョシ</t>
    </rPh>
    <rPh sb="4" eb="6">
      <t>ショウネン</t>
    </rPh>
    <phoneticPr fontId="3"/>
  </si>
  <si>
    <t>四部女子少年B</t>
    <rPh sb="0" eb="1">
      <t>シ</t>
    </rPh>
    <rPh sb="1" eb="2">
      <t>ブ</t>
    </rPh>
    <rPh sb="2" eb="4">
      <t>ジョシ</t>
    </rPh>
    <rPh sb="4" eb="6">
      <t>ショウネン</t>
    </rPh>
    <phoneticPr fontId="3"/>
  </si>
  <si>
    <t>一部選手権男子</t>
    <rPh sb="0" eb="1">
      <t>イチ</t>
    </rPh>
    <rPh sb="1" eb="2">
      <t>ブ</t>
    </rPh>
    <rPh sb="2" eb="5">
      <t>センシュケン</t>
    </rPh>
    <rPh sb="5" eb="7">
      <t>ダンシ</t>
    </rPh>
    <phoneticPr fontId="3"/>
  </si>
  <si>
    <t>二部男子記録会</t>
    <rPh sb="0" eb="1">
      <t>ニ</t>
    </rPh>
    <rPh sb="1" eb="2">
      <t>ブ</t>
    </rPh>
    <rPh sb="2" eb="4">
      <t>ダンシ</t>
    </rPh>
    <rPh sb="4" eb="6">
      <t>キロク</t>
    </rPh>
    <rPh sb="6" eb="7">
      <t>カイ</t>
    </rPh>
    <phoneticPr fontId="3"/>
  </si>
  <si>
    <t>三部男子少年A</t>
    <rPh sb="0" eb="1">
      <t>サン</t>
    </rPh>
    <rPh sb="1" eb="2">
      <t>ブ</t>
    </rPh>
    <rPh sb="2" eb="4">
      <t>ダンシ</t>
    </rPh>
    <rPh sb="4" eb="6">
      <t>ショウネン</t>
    </rPh>
    <phoneticPr fontId="3"/>
  </si>
  <si>
    <t>四部男子少年B</t>
    <rPh sb="0" eb="1">
      <t>シ</t>
    </rPh>
    <rPh sb="1" eb="2">
      <t>ブ</t>
    </rPh>
    <rPh sb="2" eb="4">
      <t>ダンシ</t>
    </rPh>
    <rPh sb="4" eb="6">
      <t>ショウネン</t>
    </rPh>
    <phoneticPr fontId="3"/>
  </si>
  <si>
    <t>五部男子少年共通</t>
    <rPh sb="0" eb="1">
      <t>ゴ</t>
    </rPh>
    <rPh sb="1" eb="2">
      <t>ブ</t>
    </rPh>
    <rPh sb="2" eb="4">
      <t>ダンシ</t>
    </rPh>
    <rPh sb="4" eb="6">
      <t>ショウネン</t>
    </rPh>
    <rPh sb="6" eb="8">
      <t>キョウツウ</t>
    </rPh>
    <phoneticPr fontId="3"/>
  </si>
  <si>
    <t>高校ハンマー投(6.000kg)</t>
  </si>
  <si>
    <t xml:space="preserve">  　その他 不明な点もありましたら連絡下さい</t>
    <rPh sb="5" eb="6">
      <t>タ</t>
    </rPh>
    <rPh sb="7" eb="9">
      <t>フメイ</t>
    </rPh>
    <rPh sb="10" eb="11">
      <t>テン</t>
    </rPh>
    <rPh sb="18" eb="20">
      <t>レンラク</t>
    </rPh>
    <rPh sb="20" eb="21">
      <t>クダ</t>
    </rPh>
    <phoneticPr fontId="1"/>
  </si>
  <si>
    <t>（連絡先）岩手陸上競技協会</t>
    <rPh sb="1" eb="3">
      <t>レンラク</t>
    </rPh>
    <rPh sb="3" eb="4">
      <t>サキ</t>
    </rPh>
    <rPh sb="5" eb="7">
      <t>イワテ</t>
    </rPh>
    <rPh sb="7" eb="9">
      <t>リクジョウ</t>
    </rPh>
    <rPh sb="9" eb="11">
      <t>キョウギ</t>
    </rPh>
    <rPh sb="11" eb="13">
      <t>キョウカイ</t>
    </rPh>
    <phoneticPr fontId="1"/>
  </si>
  <si>
    <t xml:space="preserve"> TEL 019-621-8460</t>
    <phoneticPr fontId="1"/>
  </si>
  <si>
    <r>
      <rPr>
        <b/>
        <sz val="12"/>
        <color rgb="FF0000FF"/>
        <rFont val="平成明朝"/>
        <family val="3"/>
        <charset val="128"/>
      </rPr>
      <t xml:space="preserve"> 　　　</t>
    </r>
    <r>
      <rPr>
        <b/>
        <sz val="12"/>
        <color rgb="FF0000FF"/>
        <rFont val="ＭＳ Ｐゴシック"/>
        <family val="3"/>
        <charset val="128"/>
      </rPr>
      <t xml:space="preserve">   </t>
    </r>
    <r>
      <rPr>
        <b/>
        <sz val="12"/>
        <color rgb="FF0000FF"/>
        <rFont val="平成明朝"/>
        <family val="3"/>
        <charset val="128"/>
      </rPr>
      <t xml:space="preserve"> 　　　　</t>
    </r>
    <r>
      <rPr>
        <b/>
        <sz val="12"/>
        <color rgb="FFFF0000"/>
        <rFont val="平成明朝"/>
        <family val="3"/>
        <charset val="128"/>
      </rPr>
      <t>登録不備</t>
    </r>
    <r>
      <rPr>
        <b/>
        <sz val="12"/>
        <rFont val="平成明朝"/>
        <family val="3"/>
        <charset val="128"/>
      </rPr>
      <t>（ﾅﾝﾊﾞｰ入力しても氏名、所属等が出力されない）</t>
    </r>
    <r>
      <rPr>
        <b/>
        <sz val="12"/>
        <color rgb="FF0000FF"/>
        <rFont val="平成明朝"/>
        <family val="3"/>
        <charset val="128"/>
      </rPr>
      <t>の場合</t>
    </r>
    <r>
      <rPr>
        <b/>
        <sz val="12"/>
        <color rgb="FF0000FF"/>
        <rFont val="ＭＳ Ｐゴシック"/>
        <family val="3"/>
        <charset val="128"/>
      </rPr>
      <t>は</t>
    </r>
    <rPh sb="12" eb="14">
      <t>トウロク</t>
    </rPh>
    <rPh sb="14" eb="16">
      <t>フビ</t>
    </rPh>
    <rPh sb="22" eb="24">
      <t>ニュウリョク</t>
    </rPh>
    <rPh sb="27" eb="29">
      <t>シメイ</t>
    </rPh>
    <rPh sb="30" eb="32">
      <t>ショゾク</t>
    </rPh>
    <rPh sb="32" eb="33">
      <t>トウ</t>
    </rPh>
    <rPh sb="34" eb="36">
      <t>シュツリョク</t>
    </rPh>
    <phoneticPr fontId="3"/>
  </si>
  <si>
    <t>高校生版</t>
    <rPh sb="0" eb="2">
      <t>コウコウ</t>
    </rPh>
    <rPh sb="2" eb="3">
      <t>セイ</t>
    </rPh>
    <rPh sb="3" eb="4">
      <t>バン</t>
    </rPh>
    <phoneticPr fontId="1"/>
  </si>
  <si>
    <r>
      <t>（</t>
    </r>
    <r>
      <rPr>
        <b/>
        <sz val="8"/>
        <color rgb="FFFF0000"/>
        <rFont val="ＭＳ ゴシック"/>
        <family val="3"/>
        <charset val="128"/>
      </rPr>
      <t>▲</t>
    </r>
    <r>
      <rPr>
        <b/>
        <sz val="8"/>
        <rFont val="ＭＳ ゴシック"/>
        <family val="3"/>
        <charset val="128"/>
      </rPr>
      <t>印セルに入力説明）</t>
    </r>
    <rPh sb="2" eb="3">
      <t>シルシ</t>
    </rPh>
    <rPh sb="6" eb="8">
      <t>ニュウリョク</t>
    </rPh>
    <rPh sb="8" eb="10">
      <t>セツメイ</t>
    </rPh>
    <phoneticPr fontId="1"/>
  </si>
  <si>
    <t>種　　目(１)</t>
    <rPh sb="0" eb="1">
      <t>シュ</t>
    </rPh>
    <rPh sb="3" eb="4">
      <t>メ</t>
    </rPh>
    <phoneticPr fontId="1"/>
  </si>
  <si>
    <t>種　別(1)</t>
    <rPh sb="0" eb="1">
      <t>シュ</t>
    </rPh>
    <rPh sb="2" eb="3">
      <t>ベツ</t>
    </rPh>
    <phoneticPr fontId="1"/>
  </si>
  <si>
    <t>記　録(１)</t>
    <rPh sb="0" eb="1">
      <t>キ</t>
    </rPh>
    <rPh sb="2" eb="3">
      <t>ロク</t>
    </rPh>
    <phoneticPr fontId="1"/>
  </si>
  <si>
    <t>種　　目(2)</t>
    <rPh sb="0" eb="1">
      <t>シュ</t>
    </rPh>
    <rPh sb="3" eb="4">
      <t>メ</t>
    </rPh>
    <phoneticPr fontId="1"/>
  </si>
  <si>
    <t>記　録(2)</t>
    <rPh sb="0" eb="1">
      <t>キ</t>
    </rPh>
    <rPh sb="2" eb="3">
      <t>ロク</t>
    </rPh>
    <phoneticPr fontId="1"/>
  </si>
  <si>
    <t>種　別(3)</t>
    <rPh sb="0" eb="1">
      <t>シュ</t>
    </rPh>
    <rPh sb="2" eb="3">
      <t>ベツ</t>
    </rPh>
    <phoneticPr fontId="1"/>
  </si>
  <si>
    <t>種　　目(3)</t>
    <rPh sb="0" eb="1">
      <t>シュ</t>
    </rPh>
    <rPh sb="3" eb="4">
      <t>メ</t>
    </rPh>
    <phoneticPr fontId="1"/>
  </si>
  <si>
    <t>記　録(3)</t>
    <rPh sb="0" eb="1">
      <t>キ</t>
    </rPh>
    <rPh sb="2" eb="3">
      <t>ロク</t>
    </rPh>
    <phoneticPr fontId="1"/>
  </si>
  <si>
    <t>　　　</t>
    <phoneticPr fontId="3"/>
  </si>
  <si>
    <r>
      <rPr>
        <b/>
        <sz val="10"/>
        <color rgb="FF3333FF"/>
        <rFont val="平成明朝"/>
        <family val="3"/>
        <charset val="128"/>
      </rPr>
      <t>チームに</t>
    </r>
    <r>
      <rPr>
        <b/>
        <sz val="10"/>
        <color rgb="FFFF0000"/>
        <rFont val="ＭＳ ゴシック"/>
        <family val="3"/>
        <charset val="128"/>
      </rPr>
      <t>未登録者がいる場合</t>
    </r>
    <r>
      <rPr>
        <b/>
        <sz val="10"/>
        <color rgb="FF0000FF"/>
        <rFont val="ＭＳ ゴシック"/>
        <family val="3"/>
        <charset val="128"/>
      </rPr>
      <t>は</t>
    </r>
    <r>
      <rPr>
        <b/>
        <sz val="10"/>
        <color rgb="FFFF0000"/>
        <rFont val="ＭＳ ゴシック"/>
        <family val="3"/>
        <charset val="128"/>
      </rPr>
      <t>その２</t>
    </r>
    <r>
      <rPr>
        <b/>
        <sz val="10"/>
        <color rgb="FF0000FF"/>
        <rFont val="ＭＳ ゴシック"/>
        <family val="3"/>
        <charset val="128"/>
      </rPr>
      <t>から入力下さい</t>
    </r>
    <rPh sb="4" eb="7">
      <t>ミトウロク</t>
    </rPh>
    <rPh sb="7" eb="8">
      <t>モノ</t>
    </rPh>
    <rPh sb="11" eb="13">
      <t>バアイ</t>
    </rPh>
    <rPh sb="19" eb="21">
      <t>ニュウリョク</t>
    </rPh>
    <rPh sb="21" eb="22">
      <t>クダ</t>
    </rPh>
    <phoneticPr fontId="3"/>
  </si>
  <si>
    <r>
      <rPr>
        <b/>
        <sz val="16"/>
        <color rgb="FFFF0000"/>
        <rFont val="ＭＳ ゴシック"/>
        <family val="3"/>
        <charset val="128"/>
      </rPr>
      <t>登録者</t>
    </r>
    <r>
      <rPr>
        <b/>
        <sz val="16"/>
        <rFont val="ＭＳ ゴシック"/>
        <family val="3"/>
        <charset val="128"/>
      </rPr>
      <t>はこのシートより入力してください</t>
    </r>
    <rPh sb="0" eb="3">
      <t>トウロクシャ</t>
    </rPh>
    <rPh sb="11" eb="13">
      <t>ニュウリョク</t>
    </rPh>
    <phoneticPr fontId="1"/>
  </si>
  <si>
    <r>
      <rPr>
        <b/>
        <sz val="14"/>
        <color rgb="FFFF0000"/>
        <rFont val="ＭＳ ゴシック"/>
        <family val="3"/>
        <charset val="128"/>
      </rPr>
      <t>※ 通信欄</t>
    </r>
    <r>
      <rPr>
        <b/>
        <sz val="14"/>
        <color rgb="FF0000FF"/>
        <rFont val="ＭＳ ゴシック"/>
        <family val="3"/>
        <charset val="128"/>
      </rPr>
      <t xml:space="preserve"> </t>
    </r>
    <r>
      <rPr>
        <b/>
        <sz val="14"/>
        <rFont val="ＭＳ ゴシック"/>
        <family val="3"/>
        <charset val="128"/>
      </rPr>
      <t>は　</t>
    </r>
    <r>
      <rPr>
        <b/>
        <sz val="14"/>
        <color rgb="FF3333FF"/>
        <rFont val="ＭＳ ゴシック"/>
        <family val="3"/>
        <charset val="128"/>
      </rPr>
      <t>男子入力欄</t>
    </r>
    <r>
      <rPr>
        <b/>
        <sz val="14"/>
        <rFont val="ＭＳ ゴシック"/>
        <family val="3"/>
        <charset val="128"/>
      </rPr>
      <t>の下にあります</t>
    </r>
    <rPh sb="2" eb="5">
      <t>ツウシンラン</t>
    </rPh>
    <rPh sb="8" eb="10">
      <t>ダンシ</t>
    </rPh>
    <rPh sb="10" eb="12">
      <t>ニュウリョク</t>
    </rPh>
    <rPh sb="12" eb="13">
      <t>ラン</t>
    </rPh>
    <rPh sb="14" eb="15">
      <t>シタ</t>
    </rPh>
    <phoneticPr fontId="1"/>
  </si>
  <si>
    <t>090</t>
    <phoneticPr fontId="3"/>
  </si>
  <si>
    <t>083</t>
    <phoneticPr fontId="3"/>
  </si>
  <si>
    <t>黒沢尻工業</t>
    <rPh sb="4" eb="5">
      <t>ギョウ</t>
    </rPh>
    <phoneticPr fontId="3"/>
  </si>
  <si>
    <t>水沢工業</t>
    <rPh sb="3" eb="4">
      <t>ギョウ</t>
    </rPh>
    <phoneticPr fontId="3"/>
  </si>
  <si>
    <t>盛岡工業</t>
    <rPh sb="3" eb="4">
      <t>ギョウ</t>
    </rPh>
    <phoneticPr fontId="3"/>
  </si>
  <si>
    <t>水沢農業</t>
    <rPh sb="3" eb="4">
      <t>ギョウ</t>
    </rPh>
    <phoneticPr fontId="3"/>
  </si>
  <si>
    <t>花巻農業</t>
    <rPh sb="3" eb="4">
      <t>ギョウ</t>
    </rPh>
    <phoneticPr fontId="3"/>
  </si>
  <si>
    <t>水沢商業</t>
    <rPh sb="3" eb="4">
      <t>ギョウ</t>
    </rPh>
    <phoneticPr fontId="3"/>
  </si>
  <si>
    <t>盛岡商業</t>
    <rPh sb="3" eb="4">
      <t>ギョウ</t>
    </rPh>
    <phoneticPr fontId="3"/>
  </si>
  <si>
    <t>盛岡農業</t>
    <rPh sb="3" eb="4">
      <t>ギョウ</t>
    </rPh>
    <phoneticPr fontId="3"/>
  </si>
  <si>
    <t>一関工業</t>
    <rPh sb="3" eb="4">
      <t>ギョウ</t>
    </rPh>
    <phoneticPr fontId="3"/>
  </si>
  <si>
    <t>一関修紅</t>
    <rPh sb="0" eb="2">
      <t>イチノセキ</t>
    </rPh>
    <rPh sb="2" eb="3">
      <t>シュウ</t>
    </rPh>
    <rPh sb="3" eb="4">
      <t>ベニ</t>
    </rPh>
    <phoneticPr fontId="3"/>
  </si>
  <si>
    <t>３０００ｍ</t>
  </si>
  <si>
    <t>５０００ｍ</t>
  </si>
  <si>
    <t>１５００ｍ</t>
  </si>
  <si>
    <t>走幅跳</t>
  </si>
  <si>
    <t>記　録(1)</t>
    <rPh sb="0" eb="1">
      <t>キ</t>
    </rPh>
    <rPh sb="2" eb="3">
      <t>ロク</t>
    </rPh>
    <phoneticPr fontId="1"/>
  </si>
  <si>
    <t>走高跳</t>
  </si>
  <si>
    <t>４００ｍＨ(0.762m)</t>
  </si>
  <si>
    <t>１００ｍＨ(0.838m)</t>
  </si>
  <si>
    <t>三段跳</t>
  </si>
  <si>
    <t>１１０ｍＨ(1.067m)</t>
  </si>
  <si>
    <t>４００ｍＨ(0.914m)</t>
  </si>
  <si>
    <t>高校砲丸投(6.000kg)</t>
  </si>
  <si>
    <t>高校円盤投(1.750kg)</t>
  </si>
  <si>
    <t>５０００ｍＷ</t>
  </si>
  <si>
    <t>棒高跳</t>
  </si>
  <si>
    <t>２０００ｍＳＣ</t>
  </si>
  <si>
    <r>
      <rPr>
        <b/>
        <sz val="12"/>
        <color rgb="FF3333FF"/>
        <rFont val="平成明朝"/>
        <family val="3"/>
        <charset val="128"/>
      </rPr>
      <t xml:space="preserve">    　　　　　　</t>
    </r>
    <r>
      <rPr>
        <b/>
        <sz val="12"/>
        <color rgb="FFFF0000"/>
        <rFont val="平成明朝"/>
        <family val="3"/>
        <charset val="128"/>
      </rPr>
      <t xml:space="preserve"> </t>
    </r>
    <r>
      <rPr>
        <b/>
        <sz val="12"/>
        <color rgb="FF0000FF"/>
        <rFont val="平成明朝"/>
        <family val="3"/>
        <charset val="128"/>
      </rPr>
      <t xml:space="preserve">登録申請中により  </t>
    </r>
    <r>
      <rPr>
        <b/>
        <sz val="12"/>
        <color rgb="FFFF0000"/>
        <rFont val="平成明朝"/>
        <family val="3"/>
        <charset val="128"/>
      </rPr>
      <t>登録ナンバーが判明していない</t>
    </r>
    <r>
      <rPr>
        <b/>
        <sz val="12"/>
        <color rgb="FF0000FF"/>
        <rFont val="平成明朝"/>
        <family val="3"/>
        <charset val="128"/>
      </rPr>
      <t>場合、あるいは</t>
    </r>
    <rPh sb="11" eb="13">
      <t>トウロク</t>
    </rPh>
    <rPh sb="13" eb="16">
      <t>シンセイチュウ</t>
    </rPh>
    <rPh sb="21" eb="23">
      <t>トウロク</t>
    </rPh>
    <rPh sb="28" eb="30">
      <t>ハンメイ</t>
    </rPh>
    <rPh sb="35" eb="37">
      <t>バアイ</t>
    </rPh>
    <phoneticPr fontId="3"/>
  </si>
  <si>
    <r>
      <rPr>
        <b/>
        <sz val="14"/>
        <color rgb="FFFF0000"/>
        <rFont val="ＭＳ ゴシック"/>
        <family val="3"/>
        <charset val="128"/>
      </rPr>
      <t xml:space="preserve"> ※</t>
    </r>
    <r>
      <rPr>
        <b/>
        <sz val="14"/>
        <color rgb="FF3333FF"/>
        <rFont val="ＭＳ ゴシック"/>
        <family val="3"/>
        <charset val="128"/>
      </rPr>
      <t>申し込みファイル名</t>
    </r>
    <r>
      <rPr>
        <b/>
        <sz val="14"/>
        <rFont val="ＭＳ ゴシック"/>
        <family val="3"/>
        <charset val="128"/>
      </rPr>
      <t>:</t>
    </r>
    <phoneticPr fontId="1"/>
  </si>
  <si>
    <r>
      <rPr>
        <b/>
        <sz val="16"/>
        <color rgb="FF3333FF"/>
        <rFont val="ＭＳ ゴシック"/>
        <family val="3"/>
        <charset val="128"/>
      </rPr>
      <t xml:space="preserve">選 手 権 </t>
    </r>
    <r>
      <rPr>
        <b/>
        <sz val="16"/>
        <color rgb="FFFF0000"/>
        <rFont val="ＭＳ ゴシック"/>
        <family val="3"/>
        <charset val="128"/>
      </rPr>
      <t>(所 属 名)</t>
    </r>
    <rPh sb="0" eb="1">
      <t>セン</t>
    </rPh>
    <rPh sb="2" eb="3">
      <t>テ</t>
    </rPh>
    <rPh sb="4" eb="5">
      <t>ケン</t>
    </rPh>
    <phoneticPr fontId="1"/>
  </si>
  <si>
    <r>
      <rPr>
        <b/>
        <sz val="12"/>
        <color rgb="FFFF0000"/>
        <rFont val="ＭＳ ゴシック"/>
        <family val="3"/>
        <charset val="128"/>
      </rPr>
      <t xml:space="preserve"> ※</t>
    </r>
    <r>
      <rPr>
        <b/>
        <sz val="12"/>
        <rFont val="ＭＳ ゴシック"/>
        <family val="3"/>
        <charset val="128"/>
      </rPr>
      <t>メール送信時、もし</t>
    </r>
    <r>
      <rPr>
        <b/>
        <sz val="12"/>
        <color rgb="FFFF0000"/>
        <rFont val="ＭＳ ゴシック"/>
        <family val="3"/>
        <charset val="128"/>
      </rPr>
      <t>返信メールが届かない場合</t>
    </r>
    <r>
      <rPr>
        <b/>
        <sz val="12"/>
        <rFont val="ＭＳ ゴシック"/>
        <family val="3"/>
        <charset val="128"/>
      </rPr>
      <t>は</t>
    </r>
    <r>
      <rPr>
        <b/>
        <sz val="12"/>
        <color rgb="FFFF0000"/>
        <rFont val="ＭＳ ゴシック"/>
        <family val="3"/>
        <charset val="128"/>
      </rPr>
      <t>必ず電話で</t>
    </r>
    <r>
      <rPr>
        <b/>
        <sz val="12"/>
        <rFont val="ＭＳ ゴシック"/>
        <family val="3"/>
        <charset val="128"/>
      </rPr>
      <t>連絡下さい</t>
    </r>
    <rPh sb="5" eb="7">
      <t>ソウシン</t>
    </rPh>
    <rPh sb="7" eb="8">
      <t>ジ</t>
    </rPh>
    <rPh sb="11" eb="13">
      <t>ヘンシン</t>
    </rPh>
    <rPh sb="17" eb="18">
      <t>トド</t>
    </rPh>
    <rPh sb="21" eb="23">
      <t>バアイ</t>
    </rPh>
    <rPh sb="24" eb="25">
      <t>カナラ</t>
    </rPh>
    <rPh sb="26" eb="28">
      <t>デンワ</t>
    </rPh>
    <rPh sb="29" eb="31">
      <t>レンラク</t>
    </rPh>
    <rPh sb="31" eb="32">
      <t>クダ</t>
    </rPh>
    <phoneticPr fontId="1"/>
  </si>
  <si>
    <t>やり投(800g)</t>
  </si>
  <si>
    <r>
      <rPr>
        <b/>
        <sz val="14"/>
        <color rgb="FFFF0000"/>
        <rFont val="ＭＳ ゴシック"/>
        <family val="3"/>
        <charset val="128"/>
      </rPr>
      <t>※</t>
    </r>
    <r>
      <rPr>
        <b/>
        <sz val="14"/>
        <color rgb="FF3333FF"/>
        <rFont val="ＭＳ ゴシック"/>
        <family val="3"/>
        <charset val="128"/>
      </rPr>
      <t xml:space="preserve"> 種別・</t>
    </r>
    <r>
      <rPr>
        <b/>
        <sz val="14"/>
        <color rgb="FF0000FF"/>
        <rFont val="ＭＳ ゴシック"/>
        <family val="3"/>
        <charset val="128"/>
      </rPr>
      <t>種目(1),(2)は選択入力です。他からの</t>
    </r>
    <rPh sb="2" eb="4">
      <t>シュベツ</t>
    </rPh>
    <rPh sb="5" eb="7">
      <t>シュモク</t>
    </rPh>
    <rPh sb="15" eb="17">
      <t>センタク</t>
    </rPh>
    <rPh sb="17" eb="19">
      <t>ニュウリョク</t>
    </rPh>
    <phoneticPr fontId="3"/>
  </si>
  <si>
    <t>コピー貼り付けは絶対しない</t>
    <rPh sb="3" eb="4">
      <t>ハ</t>
    </rPh>
    <rPh sb="5" eb="6">
      <t>ツ</t>
    </rPh>
    <rPh sb="8" eb="10">
      <t>ゼッタイ</t>
    </rPh>
    <phoneticPr fontId="3"/>
  </si>
  <si>
    <t>こと</t>
    <phoneticPr fontId="1"/>
  </si>
  <si>
    <t>一関工高専</t>
  </si>
  <si>
    <t>一関修紅</t>
  </si>
  <si>
    <t>宮古商工</t>
  </si>
  <si>
    <t>盛岡スコーレ</t>
  </si>
  <si>
    <t>岩手女</t>
  </si>
  <si>
    <t>高　校</t>
    <rPh sb="0" eb="1">
      <t>コウ</t>
    </rPh>
    <rPh sb="2" eb="3">
      <t>コウ</t>
    </rPh>
    <phoneticPr fontId="3"/>
  </si>
  <si>
    <t>リレーのみ出場</t>
    <rPh sb="5" eb="7">
      <t>シュツジョウ</t>
    </rPh>
    <phoneticPr fontId="1"/>
  </si>
  <si>
    <t>一関工高専</t>
    <phoneticPr fontId="3"/>
  </si>
  <si>
    <t>岩手女</t>
    <phoneticPr fontId="3"/>
  </si>
  <si>
    <t>宮古商工</t>
    <rPh sb="3" eb="4">
      <t>コウ</t>
    </rPh>
    <phoneticPr fontId="3"/>
  </si>
  <si>
    <r>
      <t>ﾐﾔｺｼｮｳ</t>
    </r>
    <r>
      <rPr>
        <sz val="12"/>
        <rFont val="MS UI Gothic"/>
        <family val="3"/>
        <charset val="128"/>
      </rPr>
      <t>ｺｳ</t>
    </r>
    <phoneticPr fontId="3"/>
  </si>
  <si>
    <t>盛岡スコーレ</t>
    <phoneticPr fontId="3"/>
  </si>
  <si>
    <t>月　　日</t>
    <rPh sb="0" eb="1">
      <t>ガツ</t>
    </rPh>
    <rPh sb="3" eb="4">
      <t>ヒ</t>
    </rPh>
    <phoneticPr fontId="1"/>
  </si>
  <si>
    <r>
      <t>4</t>
    </r>
    <r>
      <rPr>
        <b/>
        <sz val="10"/>
        <rFont val="Calibri"/>
        <family val="3"/>
      </rPr>
      <t>×</t>
    </r>
    <r>
      <rPr>
        <b/>
        <sz val="10"/>
        <rFont val="ＭＳ ゴシック"/>
        <family val="3"/>
        <charset val="128"/>
      </rPr>
      <t>100</t>
    </r>
    <phoneticPr fontId="3"/>
  </si>
  <si>
    <r>
      <t>4</t>
    </r>
    <r>
      <rPr>
        <b/>
        <sz val="10"/>
        <rFont val="Calibri"/>
        <family val="3"/>
      </rPr>
      <t>×</t>
    </r>
    <r>
      <rPr>
        <b/>
        <sz val="10"/>
        <rFont val="ＭＳ ゴシック"/>
        <family val="3"/>
        <charset val="128"/>
      </rPr>
      <t>400</t>
    </r>
    <phoneticPr fontId="3"/>
  </si>
  <si>
    <r>
      <rPr>
        <b/>
        <sz val="14"/>
        <color rgb="FFFF0000"/>
        <rFont val="ＭＳ ゴシック"/>
        <family val="3"/>
        <charset val="128"/>
      </rPr>
      <t xml:space="preserve">           </t>
    </r>
    <r>
      <rPr>
        <b/>
        <sz val="14"/>
        <color rgb="FFFF0000"/>
        <rFont val="MS UI Gothic"/>
        <family val="3"/>
        <charset val="128"/>
      </rPr>
      <t>※</t>
    </r>
    <r>
      <rPr>
        <b/>
        <sz val="14"/>
        <color rgb="FFFF0000"/>
        <rFont val="游ゴシック"/>
        <family val="3"/>
        <charset val="128"/>
      </rPr>
      <t xml:space="preserve"> </t>
    </r>
    <r>
      <rPr>
        <b/>
        <sz val="14"/>
        <color rgb="FFFF0000"/>
        <rFont val="平成明朝"/>
        <family val="3"/>
        <charset val="128"/>
      </rPr>
      <t>リレーのみ</t>
    </r>
    <r>
      <rPr>
        <b/>
        <sz val="14"/>
        <color rgb="FF0000FF"/>
        <rFont val="平成明朝"/>
        <family val="3"/>
        <charset val="128"/>
      </rPr>
      <t>の出場者</t>
    </r>
    <r>
      <rPr>
        <b/>
        <sz val="14"/>
        <color rgb="FF3333FF"/>
        <rFont val="ＭＳ ゴシック"/>
        <family val="3"/>
        <charset val="128"/>
      </rPr>
      <t>も</t>
    </r>
    <r>
      <rPr>
        <b/>
        <sz val="14"/>
        <color rgb="FFFF0000"/>
        <rFont val="平成明朝"/>
        <family val="3"/>
        <charset val="128"/>
      </rPr>
      <t>必ず入力</t>
    </r>
    <r>
      <rPr>
        <b/>
        <sz val="14"/>
        <color rgb="FF3333FF"/>
        <rFont val="平成明朝"/>
        <family val="3"/>
        <charset val="128"/>
      </rPr>
      <t>して下さい</t>
    </r>
    <r>
      <rPr>
        <b/>
        <sz val="14"/>
        <color rgb="FF3333FF"/>
        <rFont val="MS UI Gothic"/>
        <family val="3"/>
        <charset val="128"/>
      </rPr>
      <t>、</t>
    </r>
    <r>
      <rPr>
        <b/>
        <sz val="14"/>
        <color rgb="FF0000FF"/>
        <rFont val="平成明朝"/>
        <family val="3"/>
        <charset val="128"/>
      </rPr>
      <t>種目</t>
    </r>
    <r>
      <rPr>
        <b/>
        <sz val="14"/>
        <color rgb="FF0000FF"/>
        <rFont val="MS UI Gothic"/>
        <family val="3"/>
        <charset val="128"/>
      </rPr>
      <t xml:space="preserve">蘭は </t>
    </r>
    <r>
      <rPr>
        <b/>
        <sz val="14"/>
        <color rgb="FFFF0000"/>
        <rFont val="ＭＳ ゴシック"/>
        <family val="3"/>
        <charset val="128"/>
      </rPr>
      <t>リレーのみ出場　</t>
    </r>
    <r>
      <rPr>
        <b/>
        <sz val="14"/>
        <color rgb="FF3333FF"/>
        <rFont val="ＭＳ ゴシック"/>
        <family val="3"/>
        <charset val="128"/>
      </rPr>
      <t>を選択</t>
    </r>
    <r>
      <rPr>
        <b/>
        <sz val="14"/>
        <color rgb="FFFF0000"/>
        <rFont val="ＭＳ ゴシック"/>
        <family val="3"/>
        <charset val="128"/>
      </rPr>
      <t xml:space="preserve">　 </t>
    </r>
    <rPh sb="19" eb="22">
      <t>シュツジョウシャ</t>
    </rPh>
    <rPh sb="23" eb="24">
      <t>カナラ</t>
    </rPh>
    <rPh sb="25" eb="27">
      <t>ニュウリョク</t>
    </rPh>
    <rPh sb="29" eb="30">
      <t>クダ</t>
    </rPh>
    <rPh sb="33" eb="35">
      <t>シュモク</t>
    </rPh>
    <rPh sb="35" eb="36">
      <t>ラン</t>
    </rPh>
    <rPh sb="43" eb="45">
      <t>シュツジョウ</t>
    </rPh>
    <rPh sb="47" eb="49">
      <t>センタク</t>
    </rPh>
    <phoneticPr fontId="3"/>
  </si>
  <si>
    <r>
      <rPr>
        <b/>
        <sz val="14"/>
        <color rgb="FFFF0000"/>
        <rFont val="ＭＳ ゴシック"/>
        <family val="3"/>
        <charset val="128"/>
      </rPr>
      <t xml:space="preserve">          </t>
    </r>
    <r>
      <rPr>
        <b/>
        <sz val="14"/>
        <color rgb="FFFF0000"/>
        <rFont val="MS UI Gothic"/>
        <family val="3"/>
        <charset val="128"/>
      </rPr>
      <t>※</t>
    </r>
    <r>
      <rPr>
        <b/>
        <sz val="14"/>
        <color rgb="FFFF0000"/>
        <rFont val="游ゴシック"/>
        <family val="3"/>
        <charset val="128"/>
      </rPr>
      <t xml:space="preserve"> </t>
    </r>
    <r>
      <rPr>
        <b/>
        <sz val="14"/>
        <color rgb="FFFF0000"/>
        <rFont val="平成明朝"/>
        <family val="3"/>
        <charset val="128"/>
      </rPr>
      <t>リレーのみ</t>
    </r>
    <r>
      <rPr>
        <b/>
        <sz val="14"/>
        <color rgb="FF0000FF"/>
        <rFont val="平成明朝"/>
        <family val="3"/>
        <charset val="128"/>
      </rPr>
      <t>の出場者</t>
    </r>
    <r>
      <rPr>
        <b/>
        <sz val="14"/>
        <color rgb="FF3333FF"/>
        <rFont val="ＭＳ ゴシック"/>
        <family val="3"/>
        <charset val="128"/>
      </rPr>
      <t>も</t>
    </r>
    <r>
      <rPr>
        <b/>
        <sz val="14"/>
        <color rgb="FFFF0000"/>
        <rFont val="平成明朝"/>
        <family val="3"/>
        <charset val="128"/>
      </rPr>
      <t>必ず入力</t>
    </r>
    <r>
      <rPr>
        <b/>
        <sz val="14"/>
        <color rgb="FF3333FF"/>
        <rFont val="平成明朝"/>
        <family val="3"/>
        <charset val="128"/>
      </rPr>
      <t>して下さい</t>
    </r>
    <r>
      <rPr>
        <b/>
        <sz val="14"/>
        <color rgb="FF3333FF"/>
        <rFont val="MS UI Gothic"/>
        <family val="3"/>
        <charset val="128"/>
      </rPr>
      <t>、</t>
    </r>
    <r>
      <rPr>
        <b/>
        <sz val="14"/>
        <color rgb="FF0000FF"/>
        <rFont val="ＭＳ ゴシック"/>
        <family val="3"/>
        <charset val="128"/>
      </rPr>
      <t xml:space="preserve">種目蘭は </t>
    </r>
    <r>
      <rPr>
        <b/>
        <sz val="14"/>
        <color rgb="FFFF0000"/>
        <rFont val="ＭＳ ゴシック"/>
        <family val="3"/>
        <charset val="128"/>
      </rPr>
      <t>リレーのみ出場</t>
    </r>
    <r>
      <rPr>
        <b/>
        <sz val="14"/>
        <color rgb="FF0000FF"/>
        <rFont val="ＭＳ ゴシック"/>
        <family val="3"/>
        <charset val="128"/>
      </rPr>
      <t xml:space="preserve">　を選択　 </t>
    </r>
    <rPh sb="18" eb="21">
      <t>シュツジョウシャ</t>
    </rPh>
    <rPh sb="22" eb="23">
      <t>カナラ</t>
    </rPh>
    <rPh sb="24" eb="26">
      <t>ニュウリョク</t>
    </rPh>
    <rPh sb="28" eb="29">
      <t>クダ</t>
    </rPh>
    <rPh sb="32" eb="34">
      <t>シュモク</t>
    </rPh>
    <rPh sb="34" eb="35">
      <t>ラン</t>
    </rPh>
    <rPh sb="42" eb="44">
      <t>シュツジョウ</t>
    </rPh>
    <rPh sb="46" eb="48">
      <t>センタク</t>
    </rPh>
    <phoneticPr fontId="3"/>
  </si>
  <si>
    <t>種　別(2)</t>
    <rPh sb="0" eb="1">
      <t>シュ</t>
    </rPh>
    <rPh sb="2" eb="3">
      <t>ベツ</t>
    </rPh>
    <phoneticPr fontId="1"/>
  </si>
  <si>
    <t>002</t>
  </si>
  <si>
    <t>リレー</t>
  </si>
  <si>
    <t>リレー</t>
    <phoneticPr fontId="1"/>
  </si>
  <si>
    <r>
      <t>2021</t>
    </r>
    <r>
      <rPr>
        <b/>
        <u val="double"/>
        <sz val="20"/>
        <color rgb="FF3333FF"/>
        <rFont val="ＭＳ 明朝"/>
        <family val="1"/>
        <charset val="128"/>
      </rPr>
      <t xml:space="preserve">岩手県選手権 </t>
    </r>
    <r>
      <rPr>
        <b/>
        <u val="double"/>
        <sz val="20"/>
        <rFont val="ＭＳ 明朝"/>
        <family val="1"/>
        <charset val="128"/>
      </rPr>
      <t>申し込み確認書</t>
    </r>
    <phoneticPr fontId="1"/>
  </si>
  <si>
    <t>ｲﾁﾉｾｷｼｭｳｺｳ</t>
    <phoneticPr fontId="3"/>
  </si>
  <si>
    <t>８００ｍ</t>
  </si>
  <si>
    <t>１００００ｍ</t>
  </si>
  <si>
    <t>選手権女子</t>
    <rPh sb="0" eb="3">
      <t>センシュケン</t>
    </rPh>
    <rPh sb="3" eb="5">
      <t>ジョシ</t>
    </rPh>
    <phoneticPr fontId="3"/>
  </si>
  <si>
    <t>二部女子</t>
    <rPh sb="0" eb="1">
      <t>ニ</t>
    </rPh>
    <rPh sb="1" eb="2">
      <t>ブ</t>
    </rPh>
    <rPh sb="2" eb="4">
      <t>ジョシ</t>
    </rPh>
    <phoneticPr fontId="3"/>
  </si>
  <si>
    <t>03</t>
  </si>
  <si>
    <t>二部男子</t>
    <rPh sb="0" eb="1">
      <t>ニ</t>
    </rPh>
    <rPh sb="1" eb="2">
      <t>ブ</t>
    </rPh>
    <rPh sb="2" eb="4">
      <t>ダンシ</t>
    </rPh>
    <phoneticPr fontId="3"/>
  </si>
  <si>
    <t>２部女子</t>
    <rPh sb="1" eb="2">
      <t>ブ</t>
    </rPh>
    <rPh sb="2" eb="4">
      <t>ジョシ</t>
    </rPh>
    <phoneticPr fontId="3"/>
  </si>
  <si>
    <t>国体選考種目</t>
    <rPh sb="0" eb="2">
      <t>コクタイ</t>
    </rPh>
    <rPh sb="2" eb="4">
      <t>センコウ</t>
    </rPh>
    <rPh sb="4" eb="6">
      <t>シュモク</t>
    </rPh>
    <phoneticPr fontId="3"/>
  </si>
  <si>
    <t>004</t>
  </si>
  <si>
    <t>047</t>
    <phoneticPr fontId="3"/>
  </si>
  <si>
    <t>038</t>
    <phoneticPr fontId="3"/>
  </si>
  <si>
    <t>060</t>
  </si>
  <si>
    <t>」</t>
    <phoneticPr fontId="1"/>
  </si>
  <si>
    <t>選手権男子</t>
    <rPh sb="0" eb="3">
      <t>センシュケン</t>
    </rPh>
    <rPh sb="3" eb="5">
      <t>ダンシ</t>
    </rPh>
    <phoneticPr fontId="3"/>
  </si>
  <si>
    <t>国体選考種目男子</t>
    <rPh sb="0" eb="2">
      <t>コクタイ</t>
    </rPh>
    <rPh sb="2" eb="4">
      <t>センコウ</t>
    </rPh>
    <rPh sb="4" eb="6">
      <t>シュモク</t>
    </rPh>
    <rPh sb="6" eb="8">
      <t>ダンシ</t>
    </rPh>
    <phoneticPr fontId="3"/>
  </si>
  <si>
    <t>少年Ａ３００ｍ</t>
    <phoneticPr fontId="1"/>
  </si>
  <si>
    <t>少年共通１１０ｍＨ(0.991m)</t>
    <rPh sb="0" eb="2">
      <t>ショウネン</t>
    </rPh>
    <rPh sb="2" eb="4">
      <t>キョウツウ</t>
    </rPh>
    <phoneticPr fontId="1"/>
  </si>
  <si>
    <t>少年Ａ３００ｍＨ(0.914m)</t>
    <phoneticPr fontId="3"/>
  </si>
  <si>
    <t>少年Ａ３００ｍ</t>
    <phoneticPr fontId="3"/>
  </si>
  <si>
    <t>少年共通１１０ｍＨ(0.991m)</t>
    <rPh sb="2" eb="4">
      <t>キョウツウ</t>
    </rPh>
    <phoneticPr fontId="3"/>
  </si>
  <si>
    <t>少年Ａ３００ｍＨ(0.762m)</t>
    <phoneticPr fontId="3"/>
  </si>
  <si>
    <t>少年Ａ３０００ｍ</t>
    <phoneticPr fontId="4"/>
  </si>
  <si>
    <t>少年共通３０００ｍＷ</t>
    <rPh sb="0" eb="4">
      <t>ショウネンキョウツウ</t>
    </rPh>
    <phoneticPr fontId="3"/>
  </si>
  <si>
    <t>少年Ａ３０００ｍ</t>
    <phoneticPr fontId="1"/>
  </si>
  <si>
    <t>少年Ａ３００ｍＨ(0.762m)</t>
    <phoneticPr fontId="1"/>
  </si>
  <si>
    <t>少年共通３０００ｍＷ</t>
    <phoneticPr fontId="1"/>
  </si>
  <si>
    <r>
      <t>やり投(</t>
    </r>
    <r>
      <rPr>
        <sz val="12"/>
        <rFont val="ＭＳ ゴシック"/>
        <family val="3"/>
        <charset val="128"/>
      </rPr>
      <t>0.</t>
    </r>
    <r>
      <rPr>
        <sz val="12"/>
        <rFont val="平成明朝"/>
        <family val="3"/>
        <charset val="128"/>
      </rPr>
      <t>800</t>
    </r>
    <r>
      <rPr>
        <sz val="12"/>
        <rFont val="ＭＳ ゴシック"/>
        <family val="3"/>
        <charset val="128"/>
      </rPr>
      <t>K</t>
    </r>
    <r>
      <rPr>
        <sz val="12"/>
        <rFont val="平成明朝"/>
        <family val="3"/>
        <charset val="128"/>
      </rPr>
      <t>g)</t>
    </r>
    <phoneticPr fontId="3"/>
  </si>
  <si>
    <r>
      <t>やり投(</t>
    </r>
    <r>
      <rPr>
        <sz val="12"/>
        <rFont val="ＭＳ ゴシック"/>
        <family val="3"/>
        <charset val="128"/>
      </rPr>
      <t>0.</t>
    </r>
    <r>
      <rPr>
        <sz val="12"/>
        <rFont val="平成明朝"/>
        <family val="3"/>
        <charset val="128"/>
      </rPr>
      <t>600</t>
    </r>
    <r>
      <rPr>
        <sz val="12"/>
        <rFont val="ＭＳ ゴシック"/>
        <family val="3"/>
        <charset val="128"/>
      </rPr>
      <t>K</t>
    </r>
    <r>
      <rPr>
        <sz val="12"/>
        <rFont val="平成明朝"/>
        <family val="3"/>
        <charset val="128"/>
      </rPr>
      <t>g)</t>
    </r>
    <phoneticPr fontId="3"/>
  </si>
  <si>
    <r>
      <t>やり投(</t>
    </r>
    <r>
      <rPr>
        <sz val="12"/>
        <rFont val="ＭＳ ゴシック"/>
        <family val="3"/>
        <charset val="128"/>
      </rPr>
      <t>0.</t>
    </r>
    <r>
      <rPr>
        <sz val="12"/>
        <rFont val="平成明朝"/>
        <family val="3"/>
        <charset val="128"/>
      </rPr>
      <t>800</t>
    </r>
    <r>
      <rPr>
        <sz val="12"/>
        <rFont val="ＭＳ ゴシック"/>
        <family val="3"/>
        <charset val="128"/>
      </rPr>
      <t>K</t>
    </r>
    <r>
      <rPr>
        <sz val="12"/>
        <rFont val="平成明朝"/>
        <family val="3"/>
        <charset val="128"/>
      </rPr>
      <t>g)</t>
    </r>
    <phoneticPr fontId="1"/>
  </si>
  <si>
    <t>やり投(0.800Kg)</t>
    <phoneticPr fontId="1"/>
  </si>
  <si>
    <r>
      <t>やり投(</t>
    </r>
    <r>
      <rPr>
        <sz val="12"/>
        <rFont val="ＭＳ ゴシック"/>
        <family val="3"/>
        <charset val="128"/>
      </rPr>
      <t>0.</t>
    </r>
    <r>
      <rPr>
        <sz val="12"/>
        <rFont val="平成明朝"/>
        <family val="3"/>
        <charset val="128"/>
      </rPr>
      <t>600</t>
    </r>
    <r>
      <rPr>
        <sz val="12"/>
        <rFont val="ＭＳ ゴシック"/>
        <family val="3"/>
        <charset val="128"/>
      </rPr>
      <t>K</t>
    </r>
    <r>
      <rPr>
        <sz val="12"/>
        <rFont val="平成明朝"/>
        <family val="3"/>
        <charset val="128"/>
      </rPr>
      <t>g)</t>
    </r>
    <phoneticPr fontId="1"/>
  </si>
  <si>
    <t>少年Ａ３００ｍＨ(0.914m)</t>
  </si>
  <si>
    <t>オダ　テンガ</t>
  </si>
  <si>
    <t>男</t>
  </si>
  <si>
    <t>オダ　ムサシ</t>
  </si>
  <si>
    <t>オバラ　カイセイ</t>
  </si>
  <si>
    <t>カンガワ　シュウセイ</t>
  </si>
  <si>
    <t>キムラ　ゲンキ</t>
  </si>
  <si>
    <t>クドウ　シンタロウ</t>
  </si>
  <si>
    <t>クマガイ　テッペイ</t>
  </si>
  <si>
    <t>コンノ　ユズキ</t>
  </si>
  <si>
    <t>サトウ　ショウ</t>
  </si>
  <si>
    <t>サトウ　ショウヤ</t>
  </si>
  <si>
    <t>スズキ　キショウ</t>
  </si>
  <si>
    <t>スズキ　ケンシン</t>
  </si>
  <si>
    <t>スズキ　ソラチ</t>
  </si>
  <si>
    <t>スズキ　リョウタ</t>
  </si>
  <si>
    <t>タカハシ　マサヤ</t>
  </si>
  <si>
    <t>テルイ　カイト</t>
  </si>
  <si>
    <t>トヤベ　タツキ</t>
  </si>
  <si>
    <t>ナカザワ　セオン</t>
  </si>
  <si>
    <t>ナカノ　ハヤト</t>
  </si>
  <si>
    <t>ノザキ　タイチ</t>
  </si>
  <si>
    <t>ヨシヤチ　ナツヤ</t>
  </si>
  <si>
    <t>アベ　ミサト</t>
  </si>
  <si>
    <t>女</t>
  </si>
  <si>
    <t>イトウ　シンタロウ</t>
  </si>
  <si>
    <t>カマタ　ホノカ</t>
  </si>
  <si>
    <t>カンノ　ショウタ</t>
  </si>
  <si>
    <t>ゴトウ　シュウヤ</t>
  </si>
  <si>
    <t>ササキ　シュンキ</t>
  </si>
  <si>
    <t>ササキ　ユウト</t>
  </si>
  <si>
    <t>スガワラ　ソウ</t>
  </si>
  <si>
    <t>スガワラ　ヒロキ</t>
  </si>
  <si>
    <t>タカギ　ショウマ</t>
  </si>
  <si>
    <t>フジワラ　ショウ</t>
  </si>
  <si>
    <t>マツモト　ユキノ</t>
  </si>
  <si>
    <t>ヤエガシ　レン</t>
  </si>
  <si>
    <t>ヤマザキ　リョウタ</t>
  </si>
  <si>
    <t>ワノザキ　ヨシキ</t>
  </si>
  <si>
    <t>クマガイ　ユウキ</t>
  </si>
  <si>
    <t>アオエ　チナツ</t>
  </si>
  <si>
    <t>アシカガ　ハヤト</t>
  </si>
  <si>
    <t>イシカワ　ユイナ</t>
  </si>
  <si>
    <t>イトウ　ショウゴ</t>
  </si>
  <si>
    <t>イワモト　モエカ</t>
  </si>
  <si>
    <t>オイカワ　サナ</t>
  </si>
  <si>
    <t>オオスギ　リュウヤ</t>
  </si>
  <si>
    <t>オギハラ　ユカ</t>
  </si>
  <si>
    <t>オバラ　シュン</t>
  </si>
  <si>
    <t>カツマタ　レフア</t>
  </si>
  <si>
    <t>カワノ　ナツキ</t>
  </si>
  <si>
    <t>カンザキ　ハナ</t>
  </si>
  <si>
    <t>キクチ　サチカ</t>
  </si>
  <si>
    <t>キヨノ　ショウ</t>
  </si>
  <si>
    <t>ゴトウ　ダイスケ</t>
  </si>
  <si>
    <t>コンノ　アミ</t>
  </si>
  <si>
    <t>ササキ　ハルト</t>
  </si>
  <si>
    <t>ササキ　ルイ</t>
  </si>
  <si>
    <t>サトウ　ホノカ</t>
  </si>
  <si>
    <t>スガワラ　クバン</t>
  </si>
  <si>
    <t>スガワラ　シュン</t>
  </si>
  <si>
    <t>スガワラ　トモ</t>
  </si>
  <si>
    <t>スガワラ　マサシ</t>
  </si>
  <si>
    <t>スガワラ　レン</t>
  </si>
  <si>
    <t>タカハシ　サクラ</t>
  </si>
  <si>
    <t>タカハシ　ワカナ</t>
  </si>
  <si>
    <t>タカヤ　マイ</t>
  </si>
  <si>
    <t>チバ　タケル</t>
  </si>
  <si>
    <t>ナガオ　シュン</t>
  </si>
  <si>
    <t>ニシヤマ　ケイタ</t>
  </si>
  <si>
    <t>フジノ　コウスケ</t>
  </si>
  <si>
    <t>ホシノ　ナナ</t>
  </si>
  <si>
    <t>マゴメ　ミヅキ</t>
  </si>
  <si>
    <t>ミカミ　ソウヘイ</t>
  </si>
  <si>
    <t>ヨコヤマ　リク</t>
  </si>
  <si>
    <t>ワカツキ　ノドカ</t>
  </si>
  <si>
    <t>ワタナベ　アイリ</t>
  </si>
  <si>
    <t>カタヤマ　ヒロヤ</t>
  </si>
  <si>
    <t>カトウ　アミ</t>
  </si>
  <si>
    <t>クドウ　マイケル</t>
  </si>
  <si>
    <t>サカネ　シュウガ</t>
  </si>
  <si>
    <t>サカネ　リョウガ</t>
  </si>
  <si>
    <t>ササキ　クルハ</t>
  </si>
  <si>
    <t>タテノ　イブキ</t>
  </si>
  <si>
    <t>ハコイシ　コウセイ</t>
  </si>
  <si>
    <t>ハタケヤマ　マホ</t>
  </si>
  <si>
    <t>ヒヨシ　ナルキ</t>
  </si>
  <si>
    <t>ミウラ　コウセイ</t>
  </si>
  <si>
    <t>オノ　トモキ</t>
  </si>
  <si>
    <t>オノデラ　ユラ</t>
  </si>
  <si>
    <t>カサイ　ユウヤ</t>
  </si>
  <si>
    <t>ゴトウ　タクム</t>
  </si>
  <si>
    <t>ササキ　ミズキ</t>
  </si>
  <si>
    <t>チバ　リュウガ</t>
  </si>
  <si>
    <t>アシカヤ　マナト</t>
  </si>
  <si>
    <t>アベ　カイト</t>
  </si>
  <si>
    <t>アベ　ユウナ</t>
  </si>
  <si>
    <t>エンドウ　ゴウ</t>
  </si>
  <si>
    <t>オイカワ　カノン</t>
  </si>
  <si>
    <t>オノデラ　スズカ</t>
  </si>
  <si>
    <t>カトウ　ナナミ</t>
  </si>
  <si>
    <t>キクチ　アイリ</t>
  </si>
  <si>
    <t>キクチ　ヒビキ</t>
  </si>
  <si>
    <t>クマガイ　ソウマ</t>
  </si>
  <si>
    <t>コミヤ　ソウマ</t>
  </si>
  <si>
    <t>コンノ　ハナ</t>
  </si>
  <si>
    <t>ササキ　ショウイチ</t>
  </si>
  <si>
    <t>ササキ　ヒヨリ</t>
  </si>
  <si>
    <t>サトウ　ナギト</t>
  </si>
  <si>
    <t>スガワラ　ヒカリ</t>
  </si>
  <si>
    <t>スガワラ　ヒサト</t>
  </si>
  <si>
    <t>タカハシ　ユイ</t>
  </si>
  <si>
    <t>チダ　ユラ</t>
  </si>
  <si>
    <t>チバ　ケンイチ</t>
  </si>
  <si>
    <t>チバ　コウイチ</t>
  </si>
  <si>
    <t>フジノ　リクト</t>
  </si>
  <si>
    <t>ミウラ　アイカ</t>
  </si>
  <si>
    <t>ミウラ　フウ</t>
  </si>
  <si>
    <t>ミウラ　ヤモン</t>
  </si>
  <si>
    <t>ユヤマ　エイシン</t>
  </si>
  <si>
    <t>ヨシダ　ヤマト</t>
  </si>
  <si>
    <t>サトウ　ミオ</t>
  </si>
  <si>
    <t>タカハシ　トモナリ</t>
  </si>
  <si>
    <t>アサイ　ユウタ</t>
  </si>
  <si>
    <t>イソガイ　サユ</t>
  </si>
  <si>
    <t>イトウ　ルナ</t>
  </si>
  <si>
    <t>オオワダ　ナオ</t>
  </si>
  <si>
    <t>カワカミ　ハルカ</t>
  </si>
  <si>
    <t>キカワダ　シュン</t>
  </si>
  <si>
    <t>キクチ　マユ</t>
  </si>
  <si>
    <t>ゴトウ　ヒナ</t>
  </si>
  <si>
    <t>コンノ　アヤカ</t>
  </si>
  <si>
    <t>サイトウ　フウタ</t>
  </si>
  <si>
    <t>ササキ　ヒロト</t>
  </si>
  <si>
    <t>サトウ　タクミ</t>
  </si>
  <si>
    <t>サトウ　トシアキ</t>
  </si>
  <si>
    <t>サトウ　ユウキ</t>
  </si>
  <si>
    <t>シモムラ　トモタロウ</t>
  </si>
  <si>
    <t>ナガサワ　トモカ</t>
  </si>
  <si>
    <t>ナガノ　サホ</t>
  </si>
  <si>
    <t>ニイヌマ　マサミ</t>
  </si>
  <si>
    <t>ニイヤマ　ハルカ</t>
  </si>
  <si>
    <t>フクダ　ソラ</t>
  </si>
  <si>
    <t>フナノ　カズヤ</t>
  </si>
  <si>
    <t>ミズノ　アンジ</t>
  </si>
  <si>
    <t>アベ　ユイカ</t>
  </si>
  <si>
    <t>エンドウ　タクマ</t>
  </si>
  <si>
    <t>オノデラ　キョウ</t>
  </si>
  <si>
    <t>ササキ　アヤカ</t>
  </si>
  <si>
    <t>サトウ　シンイチロウ</t>
  </si>
  <si>
    <t>タカハシ　タケオミ</t>
  </si>
  <si>
    <t>チバ　サイト</t>
  </si>
  <si>
    <t>チバ　ハルト</t>
  </si>
  <si>
    <t>トミサワ　ゲンキ</t>
  </si>
  <si>
    <t>ヤマザキ　ミウ</t>
  </si>
  <si>
    <t>ワタナベ　マオ</t>
  </si>
  <si>
    <t>イシヤマ　ユリカ</t>
  </si>
  <si>
    <t>イワマ　ソウタ</t>
  </si>
  <si>
    <t>イワマ　ヒロア</t>
  </si>
  <si>
    <t>ウエバヤシ　レオガ</t>
  </si>
  <si>
    <t>オオシタ　オルハ</t>
  </si>
  <si>
    <t>オオタ　ケン</t>
  </si>
  <si>
    <t>オカノ　タクミ</t>
  </si>
  <si>
    <t>カシワダテ　ヒナタ</t>
  </si>
  <si>
    <t>カワバタ　ライト</t>
  </si>
  <si>
    <t>キクチ　ノノカ</t>
  </si>
  <si>
    <t>ササキ　シズカ</t>
  </si>
  <si>
    <t>サトウ　ミキト</t>
  </si>
  <si>
    <t>サトダテ　ケイト</t>
  </si>
  <si>
    <t>ショウズシマ　ヒカル</t>
  </si>
  <si>
    <t>ノロ　ケイジ</t>
  </si>
  <si>
    <t>ヒラタ　アイカ</t>
  </si>
  <si>
    <t>フジワラ　ナナ</t>
  </si>
  <si>
    <t>マツハシ　マサユキ</t>
  </si>
  <si>
    <t>ミチマタ　ユウ</t>
  </si>
  <si>
    <t>ヤナイ　マイ</t>
  </si>
  <si>
    <t>アベ　ノエル</t>
  </si>
  <si>
    <t>イシムラ　カズキ</t>
  </si>
  <si>
    <t>オガサワラ　ケンシン</t>
  </si>
  <si>
    <t>キクチ　リヨナ</t>
  </si>
  <si>
    <t>ササキ　トワ</t>
  </si>
  <si>
    <t>ササキ　リン</t>
  </si>
  <si>
    <t>サトウ　コウガ</t>
  </si>
  <si>
    <t>スズキ　タクマ</t>
  </si>
  <si>
    <t>ミウラ　ショウ</t>
  </si>
  <si>
    <t>アンドウ　アイリ</t>
  </si>
  <si>
    <t>オガサワラ　アヤカ</t>
  </si>
  <si>
    <t>カミサワ　チナツ</t>
  </si>
  <si>
    <t>コバヤシ　イクル</t>
  </si>
  <si>
    <t>ササキ　ナヅキ</t>
  </si>
  <si>
    <t>タムカイ　シヅキ</t>
  </si>
  <si>
    <t>ツキノキサワ　ウミ</t>
  </si>
  <si>
    <t>フクシ　レン</t>
  </si>
  <si>
    <t>フクシマ　アオカ</t>
  </si>
  <si>
    <t>ミナカワ　マイ</t>
  </si>
  <si>
    <t>ミヤギザワ　メイ</t>
  </si>
  <si>
    <t>アラヤ　ホクト</t>
  </si>
  <si>
    <t>イマカワ　ユイ</t>
  </si>
  <si>
    <t>オイカワ　ケイスケ</t>
  </si>
  <si>
    <t>オイカワ　ソウタ</t>
  </si>
  <si>
    <t>オイカワ　マナト</t>
  </si>
  <si>
    <t>オバラ　シオン</t>
  </si>
  <si>
    <t>オバラ　リク</t>
  </si>
  <si>
    <t>コン　チハル</t>
  </si>
  <si>
    <t>サイトウ　ショウヤ</t>
  </si>
  <si>
    <t>サイトウ　モエ</t>
  </si>
  <si>
    <t>ササキ　カイト</t>
  </si>
  <si>
    <t>サトウ　ライカ</t>
  </si>
  <si>
    <t>スズキ　エイタ</t>
  </si>
  <si>
    <t>タカハシ　カズヤ</t>
  </si>
  <si>
    <t>タカハシ　サキ</t>
  </si>
  <si>
    <t>タカハシ　ハヤタ</t>
  </si>
  <si>
    <t>タカハシ　リュウキ</t>
  </si>
  <si>
    <t>タガワ　ヒナノ</t>
  </si>
  <si>
    <t>チダ　シュンスケ</t>
  </si>
  <si>
    <t>チダ　マサヤ</t>
  </si>
  <si>
    <t>チバ　ミズキ</t>
  </si>
  <si>
    <t>ハレヤマ　ヒマリ</t>
  </si>
  <si>
    <t>ミタ　センリ</t>
  </si>
  <si>
    <t>ヤマモト　マナ</t>
  </si>
  <si>
    <t>ヨシダ　フウト</t>
  </si>
  <si>
    <t>ワガ　フウカ</t>
  </si>
  <si>
    <t>イケダ　ワヅキ</t>
  </si>
  <si>
    <t>イワサキ　アヤカ</t>
  </si>
  <si>
    <t>イワサキ　シホ</t>
  </si>
  <si>
    <t>イワサキ　リョウマ</t>
  </si>
  <si>
    <t>オオサキ　カイト</t>
  </si>
  <si>
    <t>オオミチ　ユウヤ</t>
  </si>
  <si>
    <t>オノ　カナコ</t>
  </si>
  <si>
    <t>カケハタ　カズミ</t>
  </si>
  <si>
    <t>カマクラ　レン</t>
  </si>
  <si>
    <t>カミコウジ　リク</t>
  </si>
  <si>
    <t>カンノ　リン</t>
  </si>
  <si>
    <t>クワタ　ユウト</t>
  </si>
  <si>
    <t>クワタ　リンカ</t>
  </si>
  <si>
    <t>シモクニ　リキ</t>
  </si>
  <si>
    <t>タカヤシキ　ミサキ</t>
  </si>
  <si>
    <t>タクイシ　ユイ</t>
  </si>
  <si>
    <t>タシロ　ユウマ</t>
  </si>
  <si>
    <t>ナカノ　アキヒト</t>
  </si>
  <si>
    <t>ニイヤマ　クルミ</t>
  </si>
  <si>
    <t>ニシ　リオン</t>
  </si>
  <si>
    <t>ノザキ　アト</t>
  </si>
  <si>
    <t>ミウラ　モモ</t>
  </si>
  <si>
    <t>ミカミ　アオイ</t>
  </si>
  <si>
    <t>ミカワ　ヨシト</t>
  </si>
  <si>
    <t>ムカイカワ　ナオキ</t>
  </si>
  <si>
    <t>ムラタ　アルト</t>
  </si>
  <si>
    <t>ヤマグチ　タクム</t>
  </si>
  <si>
    <t>オガワ　リョウヤ</t>
  </si>
  <si>
    <t>カヌカ　ミノリ</t>
  </si>
  <si>
    <t>カワダイ　ヒカル</t>
  </si>
  <si>
    <t>クセ　ヒメカ</t>
  </si>
  <si>
    <t>クボ　ダイチ</t>
  </si>
  <si>
    <t>クマガイ　スズカ</t>
  </si>
  <si>
    <t>サカキ　ライム</t>
  </si>
  <si>
    <t>スズキ　ウミ</t>
  </si>
  <si>
    <t>トクサナイ　コウキ</t>
  </si>
  <si>
    <t>ナガネ　ミナミ</t>
  </si>
  <si>
    <t>ニイヤ　ショウキ</t>
  </si>
  <si>
    <t>ハタバヤシ　リクト</t>
  </si>
  <si>
    <t>ハヤシタ　ケイシ</t>
  </si>
  <si>
    <t>ホソゴエ　メグミ</t>
  </si>
  <si>
    <t>マツサカ　リン</t>
  </si>
  <si>
    <t>マツシタ　アリス</t>
  </si>
  <si>
    <t>マツシタ　アンナ</t>
  </si>
  <si>
    <t>ミフネ　ショウタロウ</t>
  </si>
  <si>
    <t>ムカイ　ケイタ</t>
  </si>
  <si>
    <t>モリオカ　トモキ</t>
  </si>
  <si>
    <t>ヤマダ　ハルト</t>
  </si>
  <si>
    <t>ランバ　タイチ</t>
  </si>
  <si>
    <t>オオハタ　トア</t>
  </si>
  <si>
    <t>クドウ　セイガ</t>
  </si>
  <si>
    <t>コンドウ　ユウスケ</t>
  </si>
  <si>
    <t>サガ　ナナカ</t>
  </si>
  <si>
    <t>サトウ　ジュンセイ</t>
  </si>
  <si>
    <t>サトウ　リョウガ</t>
  </si>
  <si>
    <t>タコナイ　リン</t>
  </si>
  <si>
    <t>タノ　タカヒロ</t>
  </si>
  <si>
    <t>ツチヤ　ヨシヤ</t>
  </si>
  <si>
    <t>ノナカ　ユウイチロウ</t>
  </si>
  <si>
    <t>ハタ　アマネ</t>
  </si>
  <si>
    <t>ミヤノ　ナツ</t>
  </si>
  <si>
    <t>アイサワ　ナオキ</t>
  </si>
  <si>
    <t>アベ　ミレイ</t>
  </si>
  <si>
    <t>アベ　リョウ</t>
  </si>
  <si>
    <t>アンドウ　リョウ</t>
  </si>
  <si>
    <t>イシダ　ミノリ</t>
  </si>
  <si>
    <t>イトウ　コウヘイ</t>
  </si>
  <si>
    <t>イノウエ　リナ</t>
  </si>
  <si>
    <t>イワブチ　ユウジュ</t>
  </si>
  <si>
    <t>ウブカタ　ナゴミ</t>
  </si>
  <si>
    <t>エンドウ　ユウスケ</t>
  </si>
  <si>
    <t>オイカワ　ヒナタ</t>
  </si>
  <si>
    <t>オガサワラ　リン</t>
  </si>
  <si>
    <t>オダシマ　ソウタ</t>
  </si>
  <si>
    <t>オノ　シント</t>
  </si>
  <si>
    <t>オバラ　ソウイチロウ</t>
  </si>
  <si>
    <t>カブトモリ　レイナ</t>
  </si>
  <si>
    <t>キクチ　ハナコ</t>
  </si>
  <si>
    <t>キクチ　ヒデトラ</t>
  </si>
  <si>
    <t>キクチ　ユウスケ</t>
  </si>
  <si>
    <t>コシタ　ハルト</t>
  </si>
  <si>
    <t>コショウドウ　ノノカ</t>
  </si>
  <si>
    <t>コダマ　シュウヘイ</t>
  </si>
  <si>
    <t>コン　カナタ</t>
  </si>
  <si>
    <t>ササキ　ショウゴ</t>
  </si>
  <si>
    <t>サトウ　ハルト</t>
  </si>
  <si>
    <t>シバタ　シュンゴ</t>
  </si>
  <si>
    <t>スガワラ　マイ</t>
  </si>
  <si>
    <t>タカハシ　アヤネ</t>
  </si>
  <si>
    <t>タカハシ　アン</t>
  </si>
  <si>
    <t>タカハシ　クウト</t>
  </si>
  <si>
    <t>タカハシ　ヒビキ</t>
  </si>
  <si>
    <t>タカハシ　マオ</t>
  </si>
  <si>
    <t>タケ　サワネ</t>
  </si>
  <si>
    <t>チダ　ヒナタ</t>
  </si>
  <si>
    <t>テラダ　ケイスケ</t>
  </si>
  <si>
    <t>ナカト　ゲンキ</t>
  </si>
  <si>
    <t>ナカト　ハナコ</t>
  </si>
  <si>
    <t>ニッタ　ナナコ</t>
  </si>
  <si>
    <t>ニッタ　ヒロト</t>
  </si>
  <si>
    <t>ハコザキ　ショウタ</t>
  </si>
  <si>
    <t>ハシモト　キヨカ</t>
  </si>
  <si>
    <t>マエハラ　ハルキ</t>
  </si>
  <si>
    <t>マツオ　ミサキ</t>
  </si>
  <si>
    <t>マツムラ　ヒカル</t>
  </si>
  <si>
    <t>マルヤマ　トモヤ</t>
  </si>
  <si>
    <t>ミウラ　マキ</t>
  </si>
  <si>
    <t>ムラカミ　ケイ</t>
  </si>
  <si>
    <t>モリオカ　ハルカ</t>
  </si>
  <si>
    <t>ヤエガシ　セイヤ</t>
  </si>
  <si>
    <t>ヤエガシ　マユ</t>
  </si>
  <si>
    <t>ヨシオカ　タツヤ</t>
  </si>
  <si>
    <t>ヨシカワ　コウキ</t>
  </si>
  <si>
    <t>ワカツキ　タケシ</t>
  </si>
  <si>
    <t>ワダ　タクミ</t>
  </si>
  <si>
    <t>ワタナベ　タクミ</t>
  </si>
  <si>
    <t>アサクラ　ユウ</t>
  </si>
  <si>
    <t>アベ　トウヤ</t>
  </si>
  <si>
    <t>イワマ　シュウヤ</t>
  </si>
  <si>
    <t>オノデラ　カズヤ</t>
  </si>
  <si>
    <t>オバラ　ショウ</t>
  </si>
  <si>
    <t>オバラ　ショウタ</t>
  </si>
  <si>
    <t>キクチ　カイム</t>
  </si>
  <si>
    <t>キクチ　ミズキ</t>
  </si>
  <si>
    <t>サクライ　アヤト</t>
  </si>
  <si>
    <t>ササキ　コウタロウ</t>
  </si>
  <si>
    <t>ササキ　モナ</t>
  </si>
  <si>
    <t>ササキ　ユウヤ</t>
  </si>
  <si>
    <t>スガノ　コウタ</t>
  </si>
  <si>
    <t>テルイ　ソウタ</t>
  </si>
  <si>
    <t>テルイ　ソラ</t>
  </si>
  <si>
    <t>ホシ　ユウタ</t>
  </si>
  <si>
    <t>マツハシ　シュウタ</t>
  </si>
  <si>
    <t>ヤマカゲ　コウヤ</t>
  </si>
  <si>
    <t>ヤマグチ　ミツテル</t>
  </si>
  <si>
    <t>イワサキ　ミク</t>
  </si>
  <si>
    <t>オノ　ユウジロウ</t>
  </si>
  <si>
    <t>ササキ　カコ</t>
  </si>
  <si>
    <t>スガワラ　ユリ</t>
  </si>
  <si>
    <t>タカハシ　セナ</t>
  </si>
  <si>
    <t>タグチ　ユリ</t>
  </si>
  <si>
    <t>ホソカワ　ルア</t>
  </si>
  <si>
    <t>ムラカミ　ヨウタロウ</t>
  </si>
  <si>
    <t>ヤエガシ　カイト</t>
  </si>
  <si>
    <t>イチハシ　フミヤ</t>
  </si>
  <si>
    <t>ウエタ　ゲンキ</t>
  </si>
  <si>
    <t>オガワ　ホクト</t>
  </si>
  <si>
    <t>タコ　マサト</t>
  </si>
  <si>
    <t>テルイ　リョウタ</t>
  </si>
  <si>
    <t>ニシムラ　ケンタ</t>
  </si>
  <si>
    <t>ヌカモリ　コウル</t>
  </si>
  <si>
    <t>ヌカモリ　ショウゴ</t>
  </si>
  <si>
    <t>ヒラヤマ　リュウセイ</t>
  </si>
  <si>
    <t>オオタ　ウララ</t>
  </si>
  <si>
    <t>オノダ　リノ</t>
  </si>
  <si>
    <t>キカワダ　シキ</t>
  </si>
  <si>
    <t>マエカワ　ミハル</t>
  </si>
  <si>
    <t>イトウ　ヒロキ</t>
  </si>
  <si>
    <t>エンドウ　カズサ</t>
  </si>
  <si>
    <t>オイカワ　ショウコ</t>
  </si>
  <si>
    <t>オイカワ　ユウキ</t>
  </si>
  <si>
    <t>オノデラ　レン</t>
  </si>
  <si>
    <t>オヤマ　イツキ</t>
  </si>
  <si>
    <t>オヤマ　ハルキ</t>
  </si>
  <si>
    <t>オヤマ　ハルト</t>
  </si>
  <si>
    <t>カネタ　ショウ</t>
  </si>
  <si>
    <t>サイジョウ　セナ</t>
  </si>
  <si>
    <t>サトウ　ヨウスケ</t>
  </si>
  <si>
    <t>スガワラ　チヒロ</t>
  </si>
  <si>
    <t>スズキ　カイ</t>
  </si>
  <si>
    <t>スズキ　ヨシカズ</t>
  </si>
  <si>
    <t>チバ　ソラ</t>
  </si>
  <si>
    <t>フジノ　ユウセイ</t>
  </si>
  <si>
    <t>フジワラ　ハヤオ</t>
  </si>
  <si>
    <t>ミウラ　エイテツ</t>
  </si>
  <si>
    <t>ヨシダ　ショウタ</t>
  </si>
  <si>
    <t>イワブチ　アミ</t>
  </si>
  <si>
    <t>オイカワ　アオイ</t>
  </si>
  <si>
    <t>キムラ　レイラ</t>
  </si>
  <si>
    <t>サトウ　ヒロミ</t>
  </si>
  <si>
    <t>フジノ　ミキ</t>
  </si>
  <si>
    <t>ムラカミ　ナオ</t>
  </si>
  <si>
    <t>ワガ　ケイト</t>
  </si>
  <si>
    <t>イトウ　セイヤ</t>
  </si>
  <si>
    <t>イトウ　タイセイ</t>
  </si>
  <si>
    <t>イトウ　ヒマリ</t>
  </si>
  <si>
    <t>イワダテ　ダイキ</t>
  </si>
  <si>
    <t>オノデラ　ルイ</t>
  </si>
  <si>
    <t>クドウ　ソウタ</t>
  </si>
  <si>
    <t>クドウ　ナオキ</t>
  </si>
  <si>
    <t>タイラブネ　チハヤ</t>
  </si>
  <si>
    <t>タカハシ　ユウダイ</t>
  </si>
  <si>
    <t>タカハシ　ユウマ</t>
  </si>
  <si>
    <t>タチヤナギ　リュウジロウ</t>
  </si>
  <si>
    <t>ヒガシムカイ　ナナ</t>
  </si>
  <si>
    <t>フルカワ　シュン</t>
  </si>
  <si>
    <t>ヤマグチ　ショウタ</t>
  </si>
  <si>
    <t>イチノヘ　ルミネ</t>
  </si>
  <si>
    <t>イトウ　ノゾム</t>
  </si>
  <si>
    <t>ウスイ　ユウタ</t>
  </si>
  <si>
    <t>オオサカ　シュウト</t>
  </si>
  <si>
    <t>カンノ　レン</t>
  </si>
  <si>
    <t>クマガイ　タクト</t>
  </si>
  <si>
    <t>クマガイ　トモキ</t>
  </si>
  <si>
    <t>クラオカ　カイト</t>
  </si>
  <si>
    <t>コイズミ　マオ</t>
  </si>
  <si>
    <t>コマツ　タカフミ</t>
  </si>
  <si>
    <t>ゴンドウ　イオリ</t>
  </si>
  <si>
    <t>コンノ　エイル</t>
  </si>
  <si>
    <t>コンノ　ヒナ</t>
  </si>
  <si>
    <t>ササキ　イブキ</t>
  </si>
  <si>
    <t>サトウ　シュンスケ</t>
  </si>
  <si>
    <t>サトウ　ショウマ</t>
  </si>
  <si>
    <t>サトウ　レン</t>
  </si>
  <si>
    <t>シラヤマ　ユウセイ</t>
  </si>
  <si>
    <t>スガワラ　ユズキ</t>
  </si>
  <si>
    <t>スズキ　アキ</t>
  </si>
  <si>
    <t>スズキ　サヤ</t>
  </si>
  <si>
    <t>タカマツ　ダイスケ</t>
  </si>
  <si>
    <t>タシロ　アヤカ</t>
  </si>
  <si>
    <t>チバ　ナチ</t>
  </si>
  <si>
    <t>ナカガワ　ホノン</t>
  </si>
  <si>
    <t>ニイダ　マキオ</t>
  </si>
  <si>
    <t>ニイヌマ　アカリ</t>
  </si>
  <si>
    <t>ニイヌマ　ハルナ</t>
  </si>
  <si>
    <t>ニイヌマ　ミノリ</t>
  </si>
  <si>
    <t>フルダテ　ジュンキ</t>
  </si>
  <si>
    <t>ホシ　ユウト</t>
  </si>
  <si>
    <t>マエゼキ　リュウト</t>
  </si>
  <si>
    <t>マツダ　カホ</t>
  </si>
  <si>
    <t>マツダ　ダイチ</t>
  </si>
  <si>
    <t>ムサシ　トワ</t>
  </si>
  <si>
    <t>ムラカミ　カイト</t>
  </si>
  <si>
    <t>ムラカミ　サヤコ</t>
  </si>
  <si>
    <t>ムラカミ　マナカ</t>
  </si>
  <si>
    <t>ムラカミ　ラン</t>
  </si>
  <si>
    <t>ヨシダ　アユム</t>
  </si>
  <si>
    <t>ヨシダ　ミツユキ</t>
  </si>
  <si>
    <t>アベ　コウスケ</t>
  </si>
  <si>
    <t>クゴイ　ユウト</t>
  </si>
  <si>
    <t>アベ　カノン</t>
  </si>
  <si>
    <t>イトウ　サヤカ</t>
  </si>
  <si>
    <t>ウエムラ　ユリナ</t>
  </si>
  <si>
    <t>オイカワ　ハナ</t>
  </si>
  <si>
    <t>オガサワラ　マキ</t>
  </si>
  <si>
    <t>カメイ　スズネ</t>
  </si>
  <si>
    <t>キクチ　アヤノ</t>
  </si>
  <si>
    <t>キクチ　キズナ</t>
  </si>
  <si>
    <t>キクチ　スミレ</t>
  </si>
  <si>
    <t>キクチ　ミナ</t>
  </si>
  <si>
    <t>キクチ　ミユウ</t>
  </si>
  <si>
    <t>コンノ　ミキ</t>
  </si>
  <si>
    <t>ササキ　ユウジ</t>
  </si>
  <si>
    <t>ササキ　リョクト</t>
  </si>
  <si>
    <t>タカギ　ユナ</t>
  </si>
  <si>
    <t>タダ　マサト</t>
  </si>
  <si>
    <t>タダ　リュウセイ</t>
  </si>
  <si>
    <t>タナカ　カイト</t>
  </si>
  <si>
    <t>チバ　ユウキ</t>
  </si>
  <si>
    <t>トオヤマ　ミユ</t>
  </si>
  <si>
    <t>マッサキ　アカリ</t>
  </si>
  <si>
    <t>ミウラ　カズト</t>
  </si>
  <si>
    <t>ミウラ　ヒロ</t>
  </si>
  <si>
    <t>ミナカワ　ハルナ</t>
  </si>
  <si>
    <t>ムラカミ　タモン</t>
  </si>
  <si>
    <t>ヨコミチ　タム</t>
  </si>
  <si>
    <t>ウブカタ　シュウト</t>
  </si>
  <si>
    <t>ウブカタ　ヒナタ</t>
  </si>
  <si>
    <t>オオタ　マリン</t>
  </si>
  <si>
    <t>オガサワラ　ソウタ</t>
  </si>
  <si>
    <t>キクチ　タイキ</t>
  </si>
  <si>
    <t>キクチ　ユウト</t>
  </si>
  <si>
    <t>キムラ　ハルト</t>
  </si>
  <si>
    <t>サトウ　ナオト</t>
  </si>
  <si>
    <t>ニッタ　ケンヤ</t>
  </si>
  <si>
    <t>フジタ　マヤ</t>
  </si>
  <si>
    <t>オバラ　ミサキ</t>
  </si>
  <si>
    <t>カトウ　ミズキ</t>
  </si>
  <si>
    <t>カモン　ヒナタ</t>
  </si>
  <si>
    <t>カワカミ　モモカ</t>
  </si>
  <si>
    <t>クボ　ユメ</t>
  </si>
  <si>
    <t>スガワラ　サクラ</t>
  </si>
  <si>
    <t>タカハシ　コハク</t>
  </si>
  <si>
    <t>ヌマザキ　シュウジロウ</t>
  </si>
  <si>
    <t>ミウラ　マナト</t>
  </si>
  <si>
    <t>ミウラ　ユウト</t>
  </si>
  <si>
    <t>ワタナベ　ケンペイ</t>
  </si>
  <si>
    <t>アサクラ　タイジュ</t>
  </si>
  <si>
    <t>イトウ　クウタ</t>
  </si>
  <si>
    <t>キクチ　カイト</t>
  </si>
  <si>
    <t>コセガワ　シュウ</t>
  </si>
  <si>
    <t>コダシマ　レオ</t>
  </si>
  <si>
    <t>ササキ　レン</t>
  </si>
  <si>
    <t>サトウ　シュン</t>
  </si>
  <si>
    <t>サトウ　ソラ</t>
  </si>
  <si>
    <t>サトウ　ナナ</t>
  </si>
  <si>
    <t>セガワ　タカシ</t>
  </si>
  <si>
    <t>タカハシ　カノン</t>
  </si>
  <si>
    <t>ツグエダ　リンカ</t>
  </si>
  <si>
    <t>ハタケヤマ　レツ</t>
  </si>
  <si>
    <t>ヒヤマ　ミノリ</t>
  </si>
  <si>
    <t>フルダテ　リクト</t>
  </si>
  <si>
    <t>ヤエガシ　エミ</t>
  </si>
  <si>
    <t>ヤエガシ　サキ</t>
  </si>
  <si>
    <t>ヤマダ　ソノカ</t>
  </si>
  <si>
    <t>アベ　シホ</t>
  </si>
  <si>
    <t>イシカワ　ヤスアキ</t>
  </si>
  <si>
    <t>イトウ　シュン</t>
  </si>
  <si>
    <t>イトウ　マナカ</t>
  </si>
  <si>
    <t>オオヒラ　イツキ</t>
  </si>
  <si>
    <t>カマダ　コウセイ</t>
  </si>
  <si>
    <t>カマダ　ユア</t>
  </si>
  <si>
    <t>コイシカワ　ミヅキ</t>
  </si>
  <si>
    <t>ゴトウ　サヤカ</t>
  </si>
  <si>
    <t>サイトウ　ダイ</t>
  </si>
  <si>
    <t>ササキ　ココロ</t>
  </si>
  <si>
    <t>ササキ　マヒロ</t>
  </si>
  <si>
    <t>ササキ　ユミ</t>
  </si>
  <si>
    <t>ササキ　リク</t>
  </si>
  <si>
    <t>ササキ　リョウ</t>
  </si>
  <si>
    <t>ササキ　レオ</t>
  </si>
  <si>
    <t>サトウ　ゲン</t>
  </si>
  <si>
    <t>サトウ　ショォン</t>
  </si>
  <si>
    <t>サトウ　ミユウ</t>
  </si>
  <si>
    <t>サトウ　リオン</t>
  </si>
  <si>
    <t>シュハマ　ユウセイ</t>
  </si>
  <si>
    <t>ジンガオカ　ツバサ</t>
  </si>
  <si>
    <t>スズキ　マオ</t>
  </si>
  <si>
    <t>スドウ　ユキノ</t>
  </si>
  <si>
    <t>スワキ　ユイ</t>
  </si>
  <si>
    <t>タカハシ　ユヅキ</t>
  </si>
  <si>
    <t>タカハシ　ルル</t>
  </si>
  <si>
    <t>タキタ　ケンゴ</t>
  </si>
  <si>
    <t>タグチ　アオイ</t>
  </si>
  <si>
    <t>タシロ　ヒナタ</t>
  </si>
  <si>
    <t>タダ　レミ</t>
  </si>
  <si>
    <t>チバ　キザシ</t>
  </si>
  <si>
    <t>テラサワ　ミライ</t>
  </si>
  <si>
    <t>テルイ　キョウヘイ</t>
  </si>
  <si>
    <t>ナカガミ　ユウ</t>
  </si>
  <si>
    <t>ニタナイ　ソウタロウ</t>
  </si>
  <si>
    <t>ハコザキ　チホ</t>
  </si>
  <si>
    <t>ヒラフジ　カエデ</t>
  </si>
  <si>
    <t>フジタ　エナ</t>
  </si>
  <si>
    <t>フルサワ　ハルト</t>
  </si>
  <si>
    <t>マツダ　ナナコ</t>
  </si>
  <si>
    <t>ミウラ　テッショウ</t>
  </si>
  <si>
    <t>ミヤザキ　リュウイチ</t>
  </si>
  <si>
    <t>ヤエガシ　サヤ</t>
  </si>
  <si>
    <t>ヤマダ　ミズキ</t>
  </si>
  <si>
    <t>ヨコムラ　リョウタロウ</t>
  </si>
  <si>
    <t>ヨシダ　ジュリ</t>
  </si>
  <si>
    <t>キクチ　アサヒ</t>
  </si>
  <si>
    <t>キクチ　ヒロト</t>
  </si>
  <si>
    <t>セガワ　トクマ</t>
  </si>
  <si>
    <t>セキタ　コジロウ</t>
  </si>
  <si>
    <t>タカハシ　カナ</t>
  </si>
  <si>
    <t>タカハシ　トモヤ</t>
  </si>
  <si>
    <t>ハタケヤマ　リロ</t>
  </si>
  <si>
    <t>フジワラ　アミ</t>
  </si>
  <si>
    <t>マツエ　ユズカ</t>
  </si>
  <si>
    <t>ムラオカ　タクヤ</t>
  </si>
  <si>
    <t>アズマ　ワカナ</t>
  </si>
  <si>
    <t>アベ　サクラ</t>
  </si>
  <si>
    <t>イシハラ　オオキ</t>
  </si>
  <si>
    <t>ウチダテ　カンナ</t>
  </si>
  <si>
    <t>オバラ　リョウ</t>
  </si>
  <si>
    <t>キクチ　ユアン</t>
  </si>
  <si>
    <t>キクチ　ヨウタ</t>
  </si>
  <si>
    <t>クマガイ　ワカ</t>
  </si>
  <si>
    <t>コジマ　シュウ</t>
  </si>
  <si>
    <t>サカモト　メイ</t>
  </si>
  <si>
    <t>ササキ　コウセイ</t>
  </si>
  <si>
    <t>ササキ　ヒロクニ</t>
  </si>
  <si>
    <t>サトウ　カナタ</t>
  </si>
  <si>
    <t>サトウ　マオト</t>
  </si>
  <si>
    <t>ジュウモンジ　ハルナ</t>
  </si>
  <si>
    <t>スガワラ　イオリ</t>
  </si>
  <si>
    <t>スガワラ　シュウナ</t>
  </si>
  <si>
    <t>タカハシ　ハルト</t>
  </si>
  <si>
    <t>トガワ　ネオ</t>
  </si>
  <si>
    <t>ハタヤマ　リナ</t>
  </si>
  <si>
    <t>フジワラ　アヤカ</t>
  </si>
  <si>
    <t>フジワラ　ユイ</t>
  </si>
  <si>
    <t>マツモト　アイカ</t>
  </si>
  <si>
    <t>ヤエハタ　コナ</t>
  </si>
  <si>
    <t>キリアケ　ミイシャ</t>
  </si>
  <si>
    <t>クリキ　ユウヤ</t>
  </si>
  <si>
    <t>コブネ　リク</t>
  </si>
  <si>
    <t>サカモト　ヒナタ</t>
  </si>
  <si>
    <t>ササキ　チヒロ</t>
  </si>
  <si>
    <t>ジンクボ　チヒロ</t>
  </si>
  <si>
    <t>スガワラ　マユ</t>
  </si>
  <si>
    <t>スギサワ　イッケイ</t>
  </si>
  <si>
    <t>タイラ　エミカ</t>
  </si>
  <si>
    <t>タカサワ　ユウタ</t>
  </si>
  <si>
    <t>ナカムラ　カヅキ</t>
  </si>
  <si>
    <t>マイサワ　ナオ</t>
  </si>
  <si>
    <t>ヤスガヒラ　カイト</t>
  </si>
  <si>
    <t>アベ　ソウダイ</t>
  </si>
  <si>
    <t>イワブチ　イツキ</t>
  </si>
  <si>
    <t>エンドウ　セイヤ</t>
  </si>
  <si>
    <t>オノデラ　カンタ</t>
  </si>
  <si>
    <t>カトウ　ハルト</t>
  </si>
  <si>
    <t>コイシカワ　ムツキ</t>
  </si>
  <si>
    <t>ササキ　ダン</t>
  </si>
  <si>
    <t>ササキ　リュウガ</t>
  </si>
  <si>
    <t>スガワラ　ソラ</t>
  </si>
  <si>
    <t>スガワラ　ダイキ</t>
  </si>
  <si>
    <t>スガワラ　マサト</t>
  </si>
  <si>
    <t>ストウ　シュンスケ</t>
  </si>
  <si>
    <t>セガワ　ユウキ</t>
  </si>
  <si>
    <t>タカハシ　シュン</t>
  </si>
  <si>
    <t>タカハシ　レン</t>
  </si>
  <si>
    <t>チダ　セイラ</t>
  </si>
  <si>
    <t>チバ　カズナ</t>
  </si>
  <si>
    <t>フジワラ　ヨシヒロ</t>
  </si>
  <si>
    <t>ワタナベ　オン</t>
  </si>
  <si>
    <t>イガリ　アイナ</t>
  </si>
  <si>
    <t>オイカワ　ミヅキ</t>
  </si>
  <si>
    <t>オオタ　ケイスケ</t>
  </si>
  <si>
    <t>キクチ　クニヒロ</t>
  </si>
  <si>
    <t>サトウ　ハナ</t>
  </si>
  <si>
    <t>セキヤ　ミユウ</t>
  </si>
  <si>
    <t>タカハシ　アユナリ</t>
  </si>
  <si>
    <t>タカハシ　ウタカ</t>
  </si>
  <si>
    <t>タカハシ　シゲハル</t>
  </si>
  <si>
    <t>タカハシ　セイヤ</t>
  </si>
  <si>
    <t>チダ　サチエ</t>
  </si>
  <si>
    <t>チバ　ユウリ</t>
  </si>
  <si>
    <t>テルイ　ナツカ</t>
  </si>
  <si>
    <t>フジワラ　マリン</t>
  </si>
  <si>
    <t>アカイ　スズネ</t>
  </si>
  <si>
    <t>アベ　ヒナタ</t>
  </si>
  <si>
    <t>アベ　ヨシタカ</t>
  </si>
  <si>
    <t>イシダ　マリア</t>
  </si>
  <si>
    <t>イトウ　シンゴ</t>
  </si>
  <si>
    <t>イワキ　ユウセイ</t>
  </si>
  <si>
    <t>ササキ　リクト</t>
  </si>
  <si>
    <t>スガワラ　ヒナ</t>
  </si>
  <si>
    <t>タカハシ　コウタ</t>
  </si>
  <si>
    <t>タカハシ　ユキト</t>
  </si>
  <si>
    <t>タカハシ　リキ</t>
  </si>
  <si>
    <t>ニシカワ　ユウ</t>
  </si>
  <si>
    <t>フジサワ　ミナ</t>
  </si>
  <si>
    <t>マスカワ　セラ</t>
  </si>
  <si>
    <t>イシカワ　カスミ</t>
  </si>
  <si>
    <t>オイカワ　カレン</t>
  </si>
  <si>
    <t>オバラ　ヤマト</t>
  </si>
  <si>
    <t>オヤケ　ショウ</t>
  </si>
  <si>
    <t>シラトリ　ナツキ</t>
  </si>
  <si>
    <t>テルイ　ハルカ</t>
  </si>
  <si>
    <t>ワタナベ　ミツシゲ</t>
  </si>
  <si>
    <t>アネイシ　カンタ</t>
  </si>
  <si>
    <t>イズモ　トウマ</t>
  </si>
  <si>
    <t>イワフネ　タイチ</t>
  </si>
  <si>
    <t>ウエダ　アツム</t>
  </si>
  <si>
    <t>オガタ　リン</t>
  </si>
  <si>
    <t>オノデラ　ユナ</t>
  </si>
  <si>
    <t>オバラ　ユウキ</t>
  </si>
  <si>
    <t>カナザワ　ショウマ</t>
  </si>
  <si>
    <t>キムラ　ヒマリ</t>
  </si>
  <si>
    <t>コサカ　ハルナ</t>
  </si>
  <si>
    <t>コボリナイ　セナ</t>
  </si>
  <si>
    <t>コン　マサト</t>
  </si>
  <si>
    <t>ササキ　アミ</t>
  </si>
  <si>
    <t>ササキ　マサヒコ</t>
  </si>
  <si>
    <t>ササキ　マナト</t>
  </si>
  <si>
    <t>サトウ　シュウマ</t>
  </si>
  <si>
    <t>タシロ　イロハ</t>
  </si>
  <si>
    <t>タシロ　フウタ</t>
  </si>
  <si>
    <t>タミチ　ヒナタ</t>
  </si>
  <si>
    <t>ナガサワ　ユイカ</t>
  </si>
  <si>
    <t>ナガシマ　コウセイ</t>
  </si>
  <si>
    <t>ニシカワ　キヨトモ</t>
  </si>
  <si>
    <t>ニシカワ　ソウ</t>
  </si>
  <si>
    <t>ノザキ　スミレ</t>
  </si>
  <si>
    <t>ハタケヤマ　エイセイ</t>
  </si>
  <si>
    <t>フクシ　ユウナ</t>
  </si>
  <si>
    <t>フジムラ　ゴウキ</t>
  </si>
  <si>
    <t>フルダテ　ハルカ</t>
  </si>
  <si>
    <t>ミナト　マコ</t>
  </si>
  <si>
    <t>モリアイ　マヤ</t>
  </si>
  <si>
    <t>ヤマキ　アスカ</t>
  </si>
  <si>
    <t>ヤマネ　マユ</t>
  </si>
  <si>
    <t>ヨシダ　マナカ</t>
  </si>
  <si>
    <t>ヨシハマ　ショウエイ</t>
  </si>
  <si>
    <t>アベ　ユウタロウ</t>
  </si>
  <si>
    <t>イトウ　シュウト</t>
  </si>
  <si>
    <t>イトウ　ムサシ</t>
  </si>
  <si>
    <t>オイカワ　ウタナ</t>
  </si>
  <si>
    <t>オオモリ　コウスケ</t>
  </si>
  <si>
    <t>オチ　コトネ</t>
  </si>
  <si>
    <t>オノ　コノン</t>
  </si>
  <si>
    <t>オバタ　タクミ</t>
  </si>
  <si>
    <t>キクチ　ダイ</t>
  </si>
  <si>
    <t>キタダ　カツハル</t>
  </si>
  <si>
    <t>クドウ　アヤノ</t>
  </si>
  <si>
    <t>サイトウ　オウタ</t>
  </si>
  <si>
    <t>サカキバラ　ノア</t>
  </si>
  <si>
    <t>ササキ　レナ</t>
  </si>
  <si>
    <t>ソガベ　アヤナ</t>
  </si>
  <si>
    <t>ニサセ　アイ</t>
  </si>
  <si>
    <t>フクシ　コウスケ</t>
  </si>
  <si>
    <t>フジタ　ハルト</t>
  </si>
  <si>
    <t>マツオ　シュント</t>
  </si>
  <si>
    <t>マツモト　カンイチロウ</t>
  </si>
  <si>
    <t>ミズサワ　モカ</t>
  </si>
  <si>
    <t>ヤナイ　チヒロ</t>
  </si>
  <si>
    <t>ワタナベ　ホタカ</t>
  </si>
  <si>
    <t>アカザワ　エイト</t>
  </si>
  <si>
    <t>アサヌマ　サクラ</t>
  </si>
  <si>
    <t>アサヌマ　ミク</t>
  </si>
  <si>
    <t>イシカワ　ソウヤ</t>
  </si>
  <si>
    <t>イチイ　リュウガ</t>
  </si>
  <si>
    <t>イナベ　レイヤ</t>
  </si>
  <si>
    <t>ウエノ　アアト</t>
  </si>
  <si>
    <t>エンドウ　カズマ</t>
  </si>
  <si>
    <t>エンドウ　ハヤト</t>
  </si>
  <si>
    <t>オオシタ　リョウマ</t>
  </si>
  <si>
    <t>オオツボ　フウタ</t>
  </si>
  <si>
    <t>オガサワラ　エイ</t>
  </si>
  <si>
    <t>オガサワラ　ジュンペイ</t>
  </si>
  <si>
    <t>オガサワラ　タクミ</t>
  </si>
  <si>
    <t>オノデラ　アオイ</t>
  </si>
  <si>
    <t>カワハラ　ライハ</t>
  </si>
  <si>
    <t>キクチ　ショウ</t>
  </si>
  <si>
    <t>キクチ　ユウマ</t>
  </si>
  <si>
    <t>コウヘイ　マサユキ</t>
  </si>
  <si>
    <t>ササキ　シュンタ</t>
  </si>
  <si>
    <t>サトウ　ハルタカ</t>
  </si>
  <si>
    <t>スガワラ　コウタ</t>
  </si>
  <si>
    <t>セイノ　アキラ</t>
  </si>
  <si>
    <t>タカハシ　タクミ</t>
  </si>
  <si>
    <t>タカハシ　リュウイ</t>
  </si>
  <si>
    <t>タカフジ　アイコウ</t>
  </si>
  <si>
    <t>タダ　ユウ</t>
  </si>
  <si>
    <t>タチバナ　チカラ</t>
  </si>
  <si>
    <t>チダ　リュウト</t>
  </si>
  <si>
    <t>チバ　テンカ</t>
  </si>
  <si>
    <t>チバ　ヒュウガ</t>
  </si>
  <si>
    <t>ハタケヤマ　リュウゴ</t>
  </si>
  <si>
    <t>フジムラ　アヤト</t>
  </si>
  <si>
    <t>ホリイ　リョウセイ</t>
  </si>
  <si>
    <t>ミチシタ　ヒロム</t>
  </si>
  <si>
    <t>ヤマグチ　ギン</t>
  </si>
  <si>
    <t>ヤマモト　モエ</t>
  </si>
  <si>
    <t>ヨシカワ　タロウ</t>
  </si>
  <si>
    <t>ヨシダ　カイリ</t>
  </si>
  <si>
    <t>ヨシダ　ハヤト</t>
  </si>
  <si>
    <t>イワダテ　ハルヤ</t>
  </si>
  <si>
    <t>オオギダ　イツキ</t>
  </si>
  <si>
    <t>カガヤ　レオ</t>
  </si>
  <si>
    <t>クリヤガワ　ハルト</t>
  </si>
  <si>
    <t>コニシ　ハルキ</t>
  </si>
  <si>
    <t>コワタ　マサヤ</t>
  </si>
  <si>
    <t>サイトウ　ユウキ</t>
  </si>
  <si>
    <t>ササキ　リュウセイ</t>
  </si>
  <si>
    <t>スガワラ　ヒュウガ</t>
  </si>
  <si>
    <t>タケハラ　イツキ</t>
  </si>
  <si>
    <t>ホソダ　リクト</t>
  </si>
  <si>
    <t>マツムラ　カイト</t>
  </si>
  <si>
    <t>ヨシダ　ミズキ</t>
  </si>
  <si>
    <t>ルイケ　シュン</t>
  </si>
  <si>
    <t>ワタナベ　タイガ</t>
  </si>
  <si>
    <t>イトウ　タクミ</t>
  </si>
  <si>
    <t>盛岡第一</t>
  </si>
  <si>
    <t>ウメザワ　モエ</t>
  </si>
  <si>
    <t>オイカワ　ハルナ</t>
  </si>
  <si>
    <t>オオツ　エリコ</t>
  </si>
  <si>
    <t>カシムラ　ユイ</t>
  </si>
  <si>
    <t>カワサキ　マサキ</t>
  </si>
  <si>
    <t>クボタ　ミサキ</t>
  </si>
  <si>
    <t>サイトウ　アヤナ</t>
  </si>
  <si>
    <t>ササキ　カヤ</t>
  </si>
  <si>
    <t>ササキ　シュウ</t>
  </si>
  <si>
    <t>サトウ　ココハ</t>
  </si>
  <si>
    <t>サトウ　ナゴミ</t>
  </si>
  <si>
    <t>サトウ　ユイ</t>
  </si>
  <si>
    <t>サワノ　ショウヤ</t>
  </si>
  <si>
    <t>スガワラ　テッペイ</t>
  </si>
  <si>
    <t>スミヨシ　サキ</t>
  </si>
  <si>
    <t>タイコ　アラタ</t>
  </si>
  <si>
    <t>タカダ　ユウヤ</t>
  </si>
  <si>
    <t>タカハシ　コハル</t>
  </si>
  <si>
    <t>タカハシ　マサト</t>
  </si>
  <si>
    <t>タカハシ　ユキ</t>
  </si>
  <si>
    <t>タダ　アイカ</t>
  </si>
  <si>
    <t>トリイ　タクマ</t>
  </si>
  <si>
    <t>ナカジマ　オサム</t>
  </si>
  <si>
    <t>ニシキド　マオヤ</t>
  </si>
  <si>
    <t>ハセガワ　ゲン</t>
  </si>
  <si>
    <t>ハタ　ユイナ</t>
  </si>
  <si>
    <t>フルミズ　ケンイチロウ</t>
  </si>
  <si>
    <t>ヘンミ　ユウキ</t>
  </si>
  <si>
    <t>マエハラ　トモシ</t>
  </si>
  <si>
    <t>マサキ　カイホ</t>
  </si>
  <si>
    <t>ムラタ　エイト</t>
  </si>
  <si>
    <t>ムラモリ　ソウタ</t>
  </si>
  <si>
    <t>ヨシダ　ヒナタ</t>
  </si>
  <si>
    <t>ワシヅ　エコ</t>
  </si>
  <si>
    <t>アベ　セイア</t>
  </si>
  <si>
    <t>盛岡第三</t>
  </si>
  <si>
    <t>アベ　フウカ</t>
  </si>
  <si>
    <t>イシイ　サトル</t>
  </si>
  <si>
    <t>イソベ　オウジ</t>
  </si>
  <si>
    <t>イタガキ　ノゾミ</t>
  </si>
  <si>
    <t>イトウ　ハル</t>
  </si>
  <si>
    <t>イナガキ　セイリュウ</t>
  </si>
  <si>
    <t>イワブチ　ソウイチロウ</t>
  </si>
  <si>
    <t>オイカワ　カイ</t>
  </si>
  <si>
    <t>オオシダ　ツバサ</t>
  </si>
  <si>
    <t>オオタケ　リコ</t>
  </si>
  <si>
    <t>オグラ　ナオヒロ</t>
  </si>
  <si>
    <t>オノ　ソウタ</t>
  </si>
  <si>
    <t>カスガ　ミツキ</t>
  </si>
  <si>
    <t>カトウ　モア</t>
  </si>
  <si>
    <t>カワハラ　ニイノ</t>
  </si>
  <si>
    <t>キウチ　ミヤビ</t>
  </si>
  <si>
    <t>クニサキ　ソウタ</t>
  </si>
  <si>
    <t>サイトウ　シュウゴ</t>
  </si>
  <si>
    <t>サイトウ　ミナミ</t>
  </si>
  <si>
    <t>シシナイ　キョウタ</t>
  </si>
  <si>
    <t>スガワラ　アイ</t>
  </si>
  <si>
    <t>スズキ　ユミ</t>
  </si>
  <si>
    <t>スドウ　ヒロハ</t>
  </si>
  <si>
    <t>セキ　リンカ</t>
  </si>
  <si>
    <t>タチバナ　ダイキ</t>
  </si>
  <si>
    <t>チバ　マユ</t>
  </si>
  <si>
    <t>テルイ　ハヤト</t>
  </si>
  <si>
    <t>トヅカ　ヨシヒサ</t>
  </si>
  <si>
    <t>ナガオカ　ユキノ</t>
  </si>
  <si>
    <t>ノザキ　マイ</t>
  </si>
  <si>
    <t>ノダ　ノノコ</t>
  </si>
  <si>
    <t>バンナイ　アオゾラ</t>
  </si>
  <si>
    <t>フルダテ　ショウキ</t>
  </si>
  <si>
    <t>フルダテ　ナオト</t>
  </si>
  <si>
    <t>マエカワ　ヤマト</t>
  </si>
  <si>
    <t>ミウラ　ユズハ</t>
  </si>
  <si>
    <t>ミズノ　カヨ</t>
  </si>
  <si>
    <t>ヤチ　ミライ</t>
  </si>
  <si>
    <t>ヤブイ　サエ</t>
  </si>
  <si>
    <t>ヨシダ　タツキ</t>
  </si>
  <si>
    <t>ヨシダ　マユ</t>
  </si>
  <si>
    <t>イズミ　ハルト</t>
  </si>
  <si>
    <t>イワサキ　アカリ</t>
  </si>
  <si>
    <t>オオサワ　リュウタ</t>
  </si>
  <si>
    <t>カサイ　シュント</t>
  </si>
  <si>
    <t>カタガタ　ウタ</t>
  </si>
  <si>
    <t>カワムラ　ミドリ</t>
  </si>
  <si>
    <t>クロカワ　レイ</t>
  </si>
  <si>
    <t>サイトウ　マリナ</t>
  </si>
  <si>
    <t>サクラ　リュウノスケ</t>
  </si>
  <si>
    <t>サトウ　イッペイ</t>
  </si>
  <si>
    <t>サトウ　ミサキ</t>
  </si>
  <si>
    <t>サトウ　ユラ</t>
  </si>
  <si>
    <t>サワグチ　ヒカリ</t>
  </si>
  <si>
    <t>シンサカ　コウキ</t>
  </si>
  <si>
    <t>タカバ　シュウヤ</t>
  </si>
  <si>
    <t>タカハシ　サエ</t>
  </si>
  <si>
    <t>タケダ　ハルキ</t>
  </si>
  <si>
    <t>タナカ　カオルコ</t>
  </si>
  <si>
    <t>チクゴ　ナゴミ</t>
  </si>
  <si>
    <t>トキムラ　ケンタ</t>
  </si>
  <si>
    <t>ナカダテ　リト</t>
  </si>
  <si>
    <t>ナカムラ　ハルカ</t>
  </si>
  <si>
    <t>ナベワリ　アヤカ</t>
  </si>
  <si>
    <t>ニタナイ　リクト</t>
  </si>
  <si>
    <t>ノムラ　トモヤ</t>
  </si>
  <si>
    <t>ハシヤマ　タイチ</t>
  </si>
  <si>
    <t>ヒナタ　ケンタ</t>
  </si>
  <si>
    <t>ミズカワ　ヒカル</t>
  </si>
  <si>
    <t>ムラカミ　サクラ</t>
  </si>
  <si>
    <t>ヤマダ　チカラ</t>
  </si>
  <si>
    <t>ヨシダ　ハルキ</t>
  </si>
  <si>
    <t>ヨシハラ　ソウスケ</t>
  </si>
  <si>
    <t>ワタナベ　アオイ</t>
  </si>
  <si>
    <t>ワタナベ　ノワ</t>
  </si>
  <si>
    <t>アサヌマ　アヤナ</t>
  </si>
  <si>
    <t>盛岡第二</t>
  </si>
  <si>
    <t>ウエムラ　ヒトミ</t>
  </si>
  <si>
    <t>カヌカ　レイカ</t>
  </si>
  <si>
    <t>セキノ　カナ</t>
  </si>
  <si>
    <t>タネイチ　ラン</t>
  </si>
  <si>
    <t>タムラ　ナナミ</t>
  </si>
  <si>
    <t>ヒナヅル　ミサキ</t>
  </si>
  <si>
    <t>フジワラ　アオイ</t>
  </si>
  <si>
    <t>ヨコサワ　トワ</t>
  </si>
  <si>
    <t>ヨシダ　チヒロ</t>
  </si>
  <si>
    <t>イトウ　ユキ</t>
  </si>
  <si>
    <t>盛岡聴覚</t>
  </si>
  <si>
    <t>オイカワ　アキナ</t>
  </si>
  <si>
    <t>オオシダ　ハルヒ</t>
  </si>
  <si>
    <t>カトウ　ケンシロウ</t>
  </si>
  <si>
    <t>キクチ　モモカ</t>
  </si>
  <si>
    <t>キンノ　マユ</t>
  </si>
  <si>
    <t>クボ　トモヤ</t>
  </si>
  <si>
    <t>サカイ　ユイ</t>
  </si>
  <si>
    <t>サトウ　ヒロカ</t>
  </si>
  <si>
    <t>タケハナ　ソラ</t>
  </si>
  <si>
    <t>チバ　ヒナ</t>
  </si>
  <si>
    <t>ナカノ　ミク</t>
  </si>
  <si>
    <t>ナカムラ　カズキ</t>
  </si>
  <si>
    <t>ナカムラ　ソラ</t>
  </si>
  <si>
    <t>ナカムラ　ダイチ</t>
  </si>
  <si>
    <t>ハタケヤマ　ワカ</t>
  </si>
  <si>
    <t>ハタサワ　アユト</t>
  </si>
  <si>
    <t>ヤマネ　オトカ</t>
  </si>
  <si>
    <t>ヤマネ　シズホ</t>
  </si>
  <si>
    <t>アサイ　コユキ</t>
  </si>
  <si>
    <t>アマヌマ　ミキヒロ</t>
  </si>
  <si>
    <t>イシウ　クウガ</t>
  </si>
  <si>
    <t>イトウ　ミリア</t>
  </si>
  <si>
    <t>エンドウ　ホダカ</t>
  </si>
  <si>
    <t>カサイ　サキミ</t>
  </si>
  <si>
    <t>カネダ　モエ</t>
  </si>
  <si>
    <t>カリヤ　リョウジ</t>
  </si>
  <si>
    <t>キムラ　イブキ</t>
  </si>
  <si>
    <t>クズマキ　ケンシン</t>
  </si>
  <si>
    <t>クセ　シセイ</t>
  </si>
  <si>
    <t>ゴトウ　カエデ</t>
  </si>
  <si>
    <t>サイトウ　リノ</t>
  </si>
  <si>
    <t>ササキ　ソウタ</t>
  </si>
  <si>
    <t>ササキ　ナチ</t>
  </si>
  <si>
    <t>サトウ　イット</t>
  </si>
  <si>
    <t>サトウ　カエデ</t>
  </si>
  <si>
    <t>シモカワラ　シゲト</t>
  </si>
  <si>
    <t>シモトマイ　イブキ</t>
  </si>
  <si>
    <t>スガワラ　ハルト</t>
  </si>
  <si>
    <t>ダイドウ　ナオ</t>
  </si>
  <si>
    <t>タカハシ　レイ</t>
  </si>
  <si>
    <t>タカハタ　カケル</t>
  </si>
  <si>
    <t>タキサワ　ジュンペイ</t>
  </si>
  <si>
    <t>タチバナ　ヒロム</t>
  </si>
  <si>
    <t>タナカ　ハナエ</t>
  </si>
  <si>
    <t>タマナイ　ショウタ</t>
  </si>
  <si>
    <t>チダ　タイチ</t>
  </si>
  <si>
    <t>チバ　セナ</t>
  </si>
  <si>
    <t>チバ　ソウタ</t>
  </si>
  <si>
    <t>トチザワ　リナ</t>
  </si>
  <si>
    <t>ナガヌマ　ルイ</t>
  </si>
  <si>
    <t>ノリアゲ　キヅキ</t>
  </si>
  <si>
    <t>ハシモト　ココロ</t>
  </si>
  <si>
    <t>ハシモト　ソラ</t>
  </si>
  <si>
    <t>フジクラ　ヨシト</t>
  </si>
  <si>
    <t>フジワラ　セイヤ</t>
  </si>
  <si>
    <t>フルカワ　リコ</t>
  </si>
  <si>
    <t>ホソカワ　リョウタ</t>
  </si>
  <si>
    <t>ミウラ　アサカ</t>
  </si>
  <si>
    <t>ミヤザキ　ハヤト</t>
  </si>
  <si>
    <t>ヤエガシ　ミユ</t>
  </si>
  <si>
    <t>ヤマダ　コハル</t>
  </si>
  <si>
    <t>ヨシカワ　ハヤト</t>
  </si>
  <si>
    <t>ワタナベ　ヒロト</t>
  </si>
  <si>
    <t>アラビィ・エムディ・　ファヒン</t>
  </si>
  <si>
    <t>イワブチ　ハルト</t>
  </si>
  <si>
    <t>タカハシ　ヒロノブ</t>
  </si>
  <si>
    <t>タガワ　ミサキ</t>
  </si>
  <si>
    <t>タダ　クウマ</t>
  </si>
  <si>
    <t>テルイ　ユウキ</t>
  </si>
  <si>
    <t>ナカムラ　シン</t>
  </si>
  <si>
    <t>ナツボリ　イクト</t>
  </si>
  <si>
    <t>ヒガシ　タケノリ</t>
  </si>
  <si>
    <t>マエヤマ　カイト</t>
  </si>
  <si>
    <t>ユノキ　ハルト</t>
  </si>
  <si>
    <t>ヨシハマ　ソウタ</t>
  </si>
  <si>
    <t>アカイ　ヨシトモ</t>
  </si>
  <si>
    <t>イシバシ　ハルカ</t>
  </si>
  <si>
    <t>ウエノ　ユウキ</t>
  </si>
  <si>
    <t>オオモリ　アンナ</t>
  </si>
  <si>
    <t>オザワ　アヤカ</t>
  </si>
  <si>
    <t>オノデラ　ヒビキ</t>
  </si>
  <si>
    <t>カトウ　ココネ</t>
  </si>
  <si>
    <t>カンノ　ヒナ</t>
  </si>
  <si>
    <t>キクチ　ハルキ</t>
  </si>
  <si>
    <t>クマガイ　ソウト</t>
  </si>
  <si>
    <t>ササキ　コウキ</t>
  </si>
  <si>
    <t>ササキ　ユリ</t>
  </si>
  <si>
    <t>シダ　セラ</t>
  </si>
  <si>
    <t>シバヤ　ミサコ</t>
  </si>
  <si>
    <t>スガワラ　ナナミ</t>
  </si>
  <si>
    <t>スミガマ　ダイチ</t>
  </si>
  <si>
    <t>チバ　タクヤ</t>
  </si>
  <si>
    <t>デワ　タク</t>
  </si>
  <si>
    <t>ハナワ　ミユウ</t>
  </si>
  <si>
    <t>ハナワ　ミライ</t>
  </si>
  <si>
    <t>フナモト　ミライ</t>
  </si>
  <si>
    <t>アサヒダ　アツキ</t>
  </si>
  <si>
    <t>イマイズミ　マユ</t>
  </si>
  <si>
    <t>サイトウ　ミツキ</t>
  </si>
  <si>
    <t>スガワラ　ミサキ</t>
  </si>
  <si>
    <t>ハセガワ　ハルカ</t>
  </si>
  <si>
    <t>アマセ　カイト</t>
  </si>
  <si>
    <t>盛岡大附</t>
  </si>
  <si>
    <t>イサカ　カズキ</t>
  </si>
  <si>
    <t>イワダテ　シュウト</t>
  </si>
  <si>
    <t>ウエハラ　ノゾミ</t>
  </si>
  <si>
    <t>ウエハラ　ヒトミ</t>
  </si>
  <si>
    <t>オオミヤ　ダイゴ</t>
  </si>
  <si>
    <t>オオミヤ　ヒロト</t>
  </si>
  <si>
    <t>オリト　モトキ</t>
  </si>
  <si>
    <t>カタビラ　アイハ</t>
  </si>
  <si>
    <t>カンノ　ヨウスケ</t>
  </si>
  <si>
    <t>キクチ　トウマ</t>
  </si>
  <si>
    <t>キタダ　フウガ</t>
  </si>
  <si>
    <t>キノシタ　ナナ</t>
  </si>
  <si>
    <t>クドウ　サラ</t>
  </si>
  <si>
    <t>クドウ　ナナト</t>
  </si>
  <si>
    <t>ササキ　カゼン</t>
  </si>
  <si>
    <t>サトウ　セイゴ</t>
  </si>
  <si>
    <t>サトウ　ナツキ</t>
  </si>
  <si>
    <t>サトウ　ミズキ</t>
  </si>
  <si>
    <t>ショウジ　ハナ</t>
  </si>
  <si>
    <t>スズキ　リュウタロウ</t>
  </si>
  <si>
    <t>タカハシ　ムク</t>
  </si>
  <si>
    <t>タナカ　ユウヤ</t>
  </si>
  <si>
    <t>タムラ　レン</t>
  </si>
  <si>
    <t>ナカムラ　リン</t>
  </si>
  <si>
    <t>ヒラノ　リョウト</t>
  </si>
  <si>
    <t>フジムラ　ガイト</t>
  </si>
  <si>
    <t>マツウラ　カイト</t>
  </si>
  <si>
    <t>ワカバヤシ　イブキ</t>
  </si>
  <si>
    <t>アベ　ソウタ</t>
  </si>
  <si>
    <t>アベ　トモヒサ</t>
  </si>
  <si>
    <t>イトウ　コウセイ</t>
  </si>
  <si>
    <t>イトウ　トモヤ</t>
  </si>
  <si>
    <t>イトウ　ユウマ</t>
  </si>
  <si>
    <t>イトウ　リオ</t>
  </si>
  <si>
    <t>エンドウ　イツキ</t>
  </si>
  <si>
    <t>オノデラ　ユウカ</t>
  </si>
  <si>
    <t>カケタ　トモキ</t>
  </si>
  <si>
    <t>カナモリ　ジュンロウ</t>
  </si>
  <si>
    <t>カマタ　レン</t>
  </si>
  <si>
    <t>コンノ　セナ</t>
  </si>
  <si>
    <t>サイトウ　サラ</t>
  </si>
  <si>
    <t>ササキ　ヒカリ</t>
  </si>
  <si>
    <t>ジヌシ　アンジ</t>
  </si>
  <si>
    <t>ショウジ　フウカ</t>
  </si>
  <si>
    <t>スガワラ　ハル</t>
  </si>
  <si>
    <t>タカハシ　タケヒロ</t>
  </si>
  <si>
    <t>タケコシ　タカ</t>
  </si>
  <si>
    <t>タダ　ココネ</t>
  </si>
  <si>
    <t>チバ　レン</t>
  </si>
  <si>
    <t>トツ　タイキ</t>
  </si>
  <si>
    <t>ヨシダ　タクマ</t>
  </si>
  <si>
    <t>ワガ　ミウ</t>
  </si>
  <si>
    <t>アサクラ　カンナ</t>
  </si>
  <si>
    <t>アサノ　マナホ</t>
  </si>
  <si>
    <t>アベ　ハルキ</t>
  </si>
  <si>
    <t>アンドウ　フウガ</t>
  </si>
  <si>
    <t>イシカワ　コウヘイ</t>
  </si>
  <si>
    <t>イシダ　リュウト</t>
  </si>
  <si>
    <t>イワブチ　レン</t>
  </si>
  <si>
    <t>オイカワ　セナ</t>
  </si>
  <si>
    <t>オオムラ　ケンジ</t>
  </si>
  <si>
    <t>オグニ　ユウキ</t>
  </si>
  <si>
    <t>オノ　ハルナ</t>
  </si>
  <si>
    <t>オノデラ　ソウタ</t>
  </si>
  <si>
    <t>オバラ　ノノコ</t>
  </si>
  <si>
    <t>カケハタ　ハルト</t>
  </si>
  <si>
    <t>カマダ　ルル</t>
  </si>
  <si>
    <t>カワサキ　タクマ</t>
  </si>
  <si>
    <t>キクチ　トム</t>
  </si>
  <si>
    <t>キチカワ　ジンゴ</t>
  </si>
  <si>
    <t>キヤナギ　レイム</t>
  </si>
  <si>
    <t>クマガイ　コウタ</t>
  </si>
  <si>
    <t>クマガイ　リュウ</t>
  </si>
  <si>
    <t>クワハタ　ヒカル</t>
  </si>
  <si>
    <t>コンノ　タイチ</t>
  </si>
  <si>
    <t>ササキ　アサヒ</t>
  </si>
  <si>
    <t>ササキ　エイト</t>
  </si>
  <si>
    <t>ササキ　シュウタ</t>
  </si>
  <si>
    <t>ササキ　ツバサ</t>
  </si>
  <si>
    <t>サトウ　サチ</t>
  </si>
  <si>
    <t>サトウ　モネ</t>
  </si>
  <si>
    <t>サワサト　アユカ</t>
  </si>
  <si>
    <t>サワダ　カホ</t>
  </si>
  <si>
    <t>サワムラ　リオナ</t>
  </si>
  <si>
    <t>シラキ　ミキ</t>
  </si>
  <si>
    <t>スグマチ　ヒロト</t>
  </si>
  <si>
    <t>タカハシ　アオイ</t>
  </si>
  <si>
    <t>タカハシ　チヒロ</t>
  </si>
  <si>
    <t>タダ　ジュンタ</t>
  </si>
  <si>
    <t>タナカ　ユウガ</t>
  </si>
  <si>
    <t>チダ　カイト</t>
  </si>
  <si>
    <t>チバ　コトミ</t>
  </si>
  <si>
    <t>チバ　ノア</t>
  </si>
  <si>
    <t>チバ　ミオ</t>
  </si>
  <si>
    <t>テルイ　ミオ</t>
  </si>
  <si>
    <t>ナガサワ　レイナ</t>
  </si>
  <si>
    <t>ナカシマ　ダイヒ</t>
  </si>
  <si>
    <t>ナリタ　ユア</t>
  </si>
  <si>
    <t>ニイブチ　ソウタ</t>
  </si>
  <si>
    <t>ハシモト　セナ</t>
  </si>
  <si>
    <t>ハシモト　ユウセイ</t>
  </si>
  <si>
    <t>ハリマ　ユナ</t>
  </si>
  <si>
    <t>ヒラフジ　ナナ</t>
  </si>
  <si>
    <t>フクシマ　ココナ</t>
  </si>
  <si>
    <t>フジタ　ナリ</t>
  </si>
  <si>
    <t>フナワタリ　トオヤ</t>
  </si>
  <si>
    <t>ホシノ　タイセイ</t>
  </si>
  <si>
    <t>マツダ　ココナ</t>
  </si>
  <si>
    <t>マツダ　シュウト</t>
  </si>
  <si>
    <t>ミタ　タイガ</t>
  </si>
  <si>
    <t>ミヤバヤシ　サラ</t>
  </si>
  <si>
    <t>モリヤ　シュウヤ</t>
  </si>
  <si>
    <t>ヤエガシ　ユウリ</t>
  </si>
  <si>
    <t>ヤマウチ　アンヒ</t>
  </si>
  <si>
    <t>ヤマグチ　セイラ</t>
  </si>
  <si>
    <t>ヤマモト　コウヨウ</t>
  </si>
  <si>
    <t>ワタナベ　ユウキ</t>
  </si>
  <si>
    <t>アサミズ　コリン</t>
  </si>
  <si>
    <t>水沢第一</t>
  </si>
  <si>
    <t>アベ　ユウト</t>
  </si>
  <si>
    <t>アワツ　リンカ</t>
  </si>
  <si>
    <t>イトウ　ツバサ</t>
  </si>
  <si>
    <t>イワブチ　カホ</t>
  </si>
  <si>
    <t>イワブチ　ケイゴ</t>
  </si>
  <si>
    <t>イワブチ　シュリ</t>
  </si>
  <si>
    <t>ウシマギ　ヒトミ</t>
  </si>
  <si>
    <t>エンドウ　ソウタ</t>
  </si>
  <si>
    <t>オイカワ　ジョウ</t>
  </si>
  <si>
    <t>オオウチ　スズハ</t>
  </si>
  <si>
    <t>オオワキ　アカリ</t>
  </si>
  <si>
    <t>オノデラ　マユカ</t>
  </si>
  <si>
    <t>オノデラ　ミウ</t>
  </si>
  <si>
    <t>オバラ　ユウト</t>
  </si>
  <si>
    <t>オバラ　ユウナ</t>
  </si>
  <si>
    <t>オヤマ　リサ</t>
  </si>
  <si>
    <t>カゲタクボ　ハヤト</t>
  </si>
  <si>
    <t>カトウ　ルキ</t>
  </si>
  <si>
    <t>カメヤマ　シンタ</t>
  </si>
  <si>
    <t>カンノ　タイガ</t>
  </si>
  <si>
    <t>キクチ　アイカ</t>
  </si>
  <si>
    <t>キクチ　ノア</t>
  </si>
  <si>
    <t>キクチ　ユウタ</t>
  </si>
  <si>
    <t>ササキ　イチ</t>
  </si>
  <si>
    <t>ササキ　イツキ</t>
  </si>
  <si>
    <t>ササキ　ソラ</t>
  </si>
  <si>
    <t>ササキ　リセ</t>
  </si>
  <si>
    <t>サトウ　ヒビキ</t>
  </si>
  <si>
    <t>サトウ　ヤマト</t>
  </si>
  <si>
    <t>サトウ　ユイト</t>
  </si>
  <si>
    <t>シミズ　マリン</t>
  </si>
  <si>
    <t>シラマ　コハク</t>
  </si>
  <si>
    <t>スガワラ　セナ</t>
  </si>
  <si>
    <t>スドウ　ヒロキ</t>
  </si>
  <si>
    <t>タカハシ　アイミ</t>
  </si>
  <si>
    <t>タカハシ　アスミ</t>
  </si>
  <si>
    <t>タカハシ　ミカ</t>
  </si>
  <si>
    <t>タカハシ　ミユ</t>
  </si>
  <si>
    <t>タカハシ　ユウト</t>
  </si>
  <si>
    <t>タカハシ　リョウガ</t>
  </si>
  <si>
    <t>チダ　ツグミ</t>
  </si>
  <si>
    <t>チバ　サキト</t>
  </si>
  <si>
    <t>チバ　ナオヤ</t>
  </si>
  <si>
    <t>ドイ　ヒイロ</t>
  </si>
  <si>
    <t>ナス　コウキ</t>
  </si>
  <si>
    <t>ヌマクラ　リンカ</t>
  </si>
  <si>
    <t>フジ　アツキ</t>
  </si>
  <si>
    <t>フジモト　ルナ</t>
  </si>
  <si>
    <t>ホンジョウ　マリナ</t>
  </si>
  <si>
    <t>マツモト　コハク</t>
  </si>
  <si>
    <t>マツモト　リュウタロウ</t>
  </si>
  <si>
    <t>ミウラ　シュンスケ</t>
  </si>
  <si>
    <t>ヨシダ　セナ</t>
  </si>
  <si>
    <t>ヨシムラ　カイナ</t>
  </si>
  <si>
    <t>ワタナベ　カズハ</t>
  </si>
  <si>
    <t>ワタナベ　ユウト</t>
  </si>
  <si>
    <t>イトウ　コナン</t>
  </si>
  <si>
    <t>ウエノ　ショウセイ</t>
  </si>
  <si>
    <t>カンドウ　ララ</t>
  </si>
  <si>
    <t>セキムラ　ミオ</t>
  </si>
  <si>
    <t>タテザキ　ショウゴ</t>
  </si>
  <si>
    <t>トリイ　シュウスケ</t>
  </si>
  <si>
    <t>ナガオ　ソラ</t>
  </si>
  <si>
    <t>ナガホラ　レイジ</t>
  </si>
  <si>
    <t>ムシノ　セイギ</t>
  </si>
  <si>
    <t>アサクラ　ユイナ</t>
  </si>
  <si>
    <t>アラキ　ヒナ</t>
  </si>
  <si>
    <t>アラキ　ユナ</t>
  </si>
  <si>
    <t>イケダ　コウキ</t>
  </si>
  <si>
    <t>イシカワ　アオバ</t>
  </si>
  <si>
    <t>イトウ　リン</t>
  </si>
  <si>
    <t>イナムラ　カズマ</t>
  </si>
  <si>
    <t>イビ　リョウセイ</t>
  </si>
  <si>
    <t>オオサコ　マサキ</t>
  </si>
  <si>
    <t>オオミチ　ミウ</t>
  </si>
  <si>
    <t>オカダ　ユウヤ</t>
  </si>
  <si>
    <t>オガワ　シュウジ</t>
  </si>
  <si>
    <t>オノ　タイチ</t>
  </si>
  <si>
    <t>カクヤ　コウセイ</t>
  </si>
  <si>
    <t>カナザワ　アオイ</t>
  </si>
  <si>
    <t>カミタイラ　カリン</t>
  </si>
  <si>
    <t>カワイ　ハヤト</t>
  </si>
  <si>
    <t>キクチ　ライ</t>
  </si>
  <si>
    <t>クボ　ユウカ</t>
  </si>
  <si>
    <t>クボタ　リョウタ</t>
  </si>
  <si>
    <t>クマガイ　マサヒロ</t>
  </si>
  <si>
    <t>クリヤガワ　アオイ</t>
  </si>
  <si>
    <t>ゴウナタ　イチロウ</t>
  </si>
  <si>
    <t>サイトウ　ゴウ</t>
  </si>
  <si>
    <t>サイトウ　ユイ</t>
  </si>
  <si>
    <t>サカモト　アラタ</t>
  </si>
  <si>
    <t>サクヤマ　カエデ</t>
  </si>
  <si>
    <t>サクラダ　マナ</t>
  </si>
  <si>
    <t>サクラバ　ハル</t>
  </si>
  <si>
    <t>ササキ　マリン</t>
  </si>
  <si>
    <t>サトウ　アイ</t>
  </si>
  <si>
    <t>サトウ　コウマ</t>
  </si>
  <si>
    <t>サトウ　シュウキ</t>
  </si>
  <si>
    <t>サトウ　ノドカ</t>
  </si>
  <si>
    <t>サワダ　ナツメ</t>
  </si>
  <si>
    <t>シブヤ　タイセイ</t>
  </si>
  <si>
    <t>スガワラ　アサヒ</t>
  </si>
  <si>
    <t>スガワラ　アユム</t>
  </si>
  <si>
    <t>スズキ　サエ</t>
  </si>
  <si>
    <t>スズキ　リナ</t>
  </si>
  <si>
    <t>セガワ　ノドカ</t>
  </si>
  <si>
    <t>セキ　リリカ</t>
  </si>
  <si>
    <t>タナカ　ヒロヤ</t>
  </si>
  <si>
    <t>タヌマ　トモキ</t>
  </si>
  <si>
    <t>タヤ　ユメ</t>
  </si>
  <si>
    <t>ナイトウ　モモカ</t>
  </si>
  <si>
    <t>ナカガワ　リノ</t>
  </si>
  <si>
    <t>ナカノ　ハイク</t>
  </si>
  <si>
    <t>ナガハマヤ　タイセイ</t>
  </si>
  <si>
    <t>ナカヤマ　アオ</t>
  </si>
  <si>
    <t>ハギワラ　ナルミ</t>
  </si>
  <si>
    <t>ヒグチ　トア</t>
  </si>
  <si>
    <t>フジワラ　コウスケ</t>
  </si>
  <si>
    <t>ホソカワ　リョウ</t>
  </si>
  <si>
    <t>マツノ　ミシロ</t>
  </si>
  <si>
    <t>ミヤノ　ユウタ</t>
  </si>
  <si>
    <t>ムカイ　ユズキ</t>
  </si>
  <si>
    <t>モウトウ　ココロ</t>
  </si>
  <si>
    <t>モチイ　イッサ</t>
  </si>
  <si>
    <t>モリ　カヤト</t>
  </si>
  <si>
    <t>モリウチ　シュンスケ</t>
  </si>
  <si>
    <t>ヤナベ　コウメイ</t>
  </si>
  <si>
    <t>ヤマモト　サトミ</t>
  </si>
  <si>
    <t>ヨシダ　カリン</t>
  </si>
  <si>
    <t>ヨシダ　タクミ</t>
  </si>
  <si>
    <t>ウスギ　ハナ</t>
  </si>
  <si>
    <t>カワムラ　モモカ</t>
  </si>
  <si>
    <t>サクマ　ハルト</t>
  </si>
  <si>
    <t>サクラバ　チヒロ</t>
  </si>
  <si>
    <t>シモダ　ナオタケ</t>
  </si>
  <si>
    <t>ナカシマ　カイト</t>
  </si>
  <si>
    <t>モトムラ　ユウタ</t>
  </si>
  <si>
    <t>アキモト　ソウ</t>
  </si>
  <si>
    <t>アベ　ミナミ</t>
  </si>
  <si>
    <t>イワフネ　ミク</t>
  </si>
  <si>
    <t>ウルシバラ　メグミ</t>
  </si>
  <si>
    <t>オカダ　アイリ</t>
  </si>
  <si>
    <t>オダシマ　マナ</t>
  </si>
  <si>
    <t>オトベ　リリカ</t>
  </si>
  <si>
    <t>コクラ　ユナ</t>
  </si>
  <si>
    <t>ササキ　ミオ</t>
  </si>
  <si>
    <t>ササキ　リオネ</t>
  </si>
  <si>
    <t>シラノ　アオゾラ</t>
  </si>
  <si>
    <t>スガワラ　ミキ</t>
  </si>
  <si>
    <t>タカハシ　イズミ</t>
  </si>
  <si>
    <t>タナカ　キホ</t>
  </si>
  <si>
    <t>タマヤマ　リク</t>
  </si>
  <si>
    <t>ナカツカ　ミサト</t>
  </si>
  <si>
    <t>ヒラノ　ユイ</t>
  </si>
  <si>
    <t>フクダ　アンリ</t>
  </si>
  <si>
    <t>フジワラ　ヒナ</t>
  </si>
  <si>
    <t>フルカワ　アユセ</t>
  </si>
  <si>
    <t>フルカワ　サキノ</t>
  </si>
  <si>
    <t>ホソカワ　マナ</t>
  </si>
  <si>
    <t>ヨシダ　ミホ</t>
  </si>
  <si>
    <t>ヨシダ　リュウカ</t>
  </si>
  <si>
    <t>ワカサ　アユナ</t>
  </si>
  <si>
    <t>イナベ　ナナミ</t>
  </si>
  <si>
    <t>ウスギ　カズハル</t>
  </si>
  <si>
    <t>オイカワ　ミサキ</t>
  </si>
  <si>
    <t>オカモリ　イッセイ</t>
  </si>
  <si>
    <t>クドウ　マナミ</t>
  </si>
  <si>
    <t>クボ　ソウタロウ</t>
  </si>
  <si>
    <t>コンノ　タイキ</t>
  </si>
  <si>
    <t>サショウ　トモフミ</t>
  </si>
  <si>
    <t>タカハシ　カイセイ</t>
  </si>
  <si>
    <t>タカハシ　カケル</t>
  </si>
  <si>
    <t>チバ　ダイモン</t>
  </si>
  <si>
    <t>ナカダテ　ハルト</t>
  </si>
  <si>
    <t>フジモリ　アヤト</t>
  </si>
  <si>
    <t>フジワラ　ワカ</t>
  </si>
  <si>
    <t>ホンドウ　トモヒト</t>
  </si>
  <si>
    <t>ミカミ　モンノジョウ</t>
  </si>
  <si>
    <t>ヤスムラ　カイト</t>
  </si>
  <si>
    <t>ヨシザワ　アキト</t>
  </si>
  <si>
    <t>ワタナベ　リョウ</t>
  </si>
  <si>
    <t>イナバ　カナ</t>
  </si>
  <si>
    <t>ウワノ　リト</t>
  </si>
  <si>
    <t>ササキ　トモヤ</t>
  </si>
  <si>
    <t>ニシダテ　アカリ</t>
  </si>
  <si>
    <t>ワダ　コウセイ</t>
  </si>
  <si>
    <t>ウエザワ　トモユキ</t>
  </si>
  <si>
    <t>カワサキ　ジュンア</t>
  </si>
  <si>
    <t>カワムラ　ユイ</t>
  </si>
  <si>
    <t>サカモト　ジュンコ</t>
  </si>
  <si>
    <t>ササキ　コウヨウ</t>
  </si>
  <si>
    <t>ササキ　フミヤ</t>
  </si>
  <si>
    <t>ササキ　マオ</t>
  </si>
  <si>
    <t>ハガ　レイカ</t>
  </si>
  <si>
    <t>ヤマザキ　スズナ</t>
  </si>
  <si>
    <t>ヤマザキ　リョウヘイ</t>
  </si>
  <si>
    <t>競技者名ｶﾅ</t>
    <phoneticPr fontId="3"/>
  </si>
  <si>
    <t>一関工業</t>
    <rPh sb="3" eb="4">
      <t>ギョウ</t>
    </rPh>
    <phoneticPr fontId="3"/>
  </si>
  <si>
    <t>盛岡商業</t>
    <phoneticPr fontId="3"/>
  </si>
  <si>
    <t>水沢農業</t>
    <phoneticPr fontId="3"/>
  </si>
  <si>
    <t>盛岡農業</t>
    <phoneticPr fontId="3"/>
  </si>
  <si>
    <t>黒沢尻工業</t>
    <phoneticPr fontId="3"/>
  </si>
  <si>
    <t>盛岡大附</t>
    <phoneticPr fontId="3"/>
  </si>
  <si>
    <t>盛岡大附</t>
    <rPh sb="0" eb="3">
      <t>モリオカダイ</t>
    </rPh>
    <rPh sb="3" eb="4">
      <t>フ</t>
    </rPh>
    <phoneticPr fontId="3"/>
  </si>
  <si>
    <t>水沢工業</t>
    <phoneticPr fontId="3"/>
  </si>
  <si>
    <t>花巻農業</t>
    <rPh sb="0" eb="2">
      <t>ハナマキ</t>
    </rPh>
    <phoneticPr fontId="3"/>
  </si>
  <si>
    <t>一関工業</t>
    <phoneticPr fontId="3"/>
  </si>
  <si>
    <t>盛岡工業</t>
    <phoneticPr fontId="3"/>
  </si>
  <si>
    <t>水沢商業</t>
    <phoneticPr fontId="3"/>
  </si>
  <si>
    <t>伊藤　　空汰</t>
  </si>
  <si>
    <t>朝倉　　大樹</t>
  </si>
  <si>
    <t>菊池　　海斗</t>
  </si>
  <si>
    <t>佐藤　　晴天</t>
  </si>
  <si>
    <t>小林　　郁硫</t>
  </si>
  <si>
    <t>渡辺　　満茂</t>
  </si>
  <si>
    <t>岡森　　一晟</t>
  </si>
  <si>
    <t>佐粧　　智文</t>
  </si>
  <si>
    <t>髙橋　　海成</t>
  </si>
  <si>
    <t>高橋　　翔流</t>
  </si>
  <si>
    <t>千葉　　大門</t>
  </si>
  <si>
    <t>藤森　　彩冬</t>
  </si>
  <si>
    <t>安村　　海斗</t>
  </si>
  <si>
    <t>大迫　　晟己</t>
  </si>
  <si>
    <t>川井　　勇斗</t>
  </si>
  <si>
    <t>佐藤　　秀樹</t>
  </si>
  <si>
    <t>吉田　　拓未</t>
  </si>
  <si>
    <t>小野　　太地</t>
  </si>
  <si>
    <t>号刀　　一郎</t>
  </si>
  <si>
    <t>坂本　　新汰</t>
  </si>
  <si>
    <t>渋谷　　大成</t>
  </si>
  <si>
    <t>田中　　大哉</t>
  </si>
  <si>
    <t>田沼　　知樹</t>
  </si>
  <si>
    <t>藤原　　航祐</t>
  </si>
  <si>
    <t>宮野　　勇太</t>
  </si>
  <si>
    <t>盛内　　俊輔</t>
  </si>
  <si>
    <t>高橋　　朋也</t>
  </si>
  <si>
    <t>臼井　　裕太</t>
  </si>
  <si>
    <t>熊谷　　知希</t>
  </si>
  <si>
    <t>佐藤　　翔眞</t>
  </si>
  <si>
    <t>白山　　勇晴</t>
  </si>
  <si>
    <t>中川　　暖苑</t>
  </si>
  <si>
    <t>古館　　純季</t>
  </si>
  <si>
    <t>村上　　海斗</t>
  </si>
  <si>
    <t>吉田　　光志</t>
  </si>
  <si>
    <t>阿部　　勇斗</t>
  </si>
  <si>
    <t>岩渕　　慧悟</t>
  </si>
  <si>
    <t>小原　　侑人</t>
  </si>
  <si>
    <t>菅野　　大河</t>
  </si>
  <si>
    <t>佐藤　　大和</t>
  </si>
  <si>
    <t>高橋　　勇翔</t>
  </si>
  <si>
    <t>三浦　　俊介</t>
  </si>
  <si>
    <t>岩渕　　朱莉</t>
  </si>
  <si>
    <t>遠藤　　想太</t>
  </si>
  <si>
    <t>菊池　　優汰</t>
  </si>
  <si>
    <t>佐藤　　唯人</t>
  </si>
  <si>
    <t>清水　　真琳</t>
  </si>
  <si>
    <t>白間　　虎珀</t>
  </si>
  <si>
    <t>須藤　　浩輝</t>
  </si>
  <si>
    <t>高橋　　凌雅</t>
  </si>
  <si>
    <t>千葉　　尚弥</t>
  </si>
  <si>
    <t>土井　　飛彩</t>
  </si>
  <si>
    <t>那須　　煌希</t>
  </si>
  <si>
    <t>亀山　　眞太</t>
  </si>
  <si>
    <t>渡邉　　勇斗</t>
  </si>
  <si>
    <t>伊藤　　拓海</t>
  </si>
  <si>
    <t>澤野　　翔矢</t>
  </si>
  <si>
    <t>髙田　　優椰</t>
  </si>
  <si>
    <t>髙橋　　真人</t>
  </si>
  <si>
    <t>鳥居　　琢磨</t>
  </si>
  <si>
    <t>邉見　　柚喜</t>
  </si>
  <si>
    <t>阿部　　哉音</t>
  </si>
  <si>
    <t>高木　　優響</t>
  </si>
  <si>
    <t>多田　　理人</t>
  </si>
  <si>
    <t>多田　　琉晟</t>
  </si>
  <si>
    <t>千葉　　優輝</t>
  </si>
  <si>
    <t>三浦　　和人</t>
  </si>
  <si>
    <t>村上　　汰聞</t>
  </si>
  <si>
    <t>及川　　愛翔</t>
  </si>
  <si>
    <t>三田　　千利</t>
  </si>
  <si>
    <t>主濱　　優成</t>
  </si>
  <si>
    <t>陣ヶ岡　　翼</t>
  </si>
  <si>
    <t>石川　　康明</t>
  </si>
  <si>
    <t>鎌田　　航成</t>
  </si>
  <si>
    <t>宮崎　　竜一</t>
  </si>
  <si>
    <t>佐藤　　璃苑</t>
  </si>
  <si>
    <t>吉田　　琢真</t>
  </si>
  <si>
    <t>阿部　　倫久</t>
  </si>
  <si>
    <t>伊藤　　広晴</t>
  </si>
  <si>
    <t>伊藤　　佑真</t>
  </si>
  <si>
    <t>金野　　聖生</t>
  </si>
  <si>
    <t>髙橋　　岳大</t>
  </si>
  <si>
    <t>戸津　　大輝</t>
  </si>
  <si>
    <t>櫻井　　絢人</t>
  </si>
  <si>
    <t>松橋　　秀太</t>
  </si>
  <si>
    <t>岩間　　柊哉</t>
  </si>
  <si>
    <t>菊池　　海夢</t>
  </si>
  <si>
    <t>菅野　　航太</t>
  </si>
  <si>
    <t>山蔭　　航野</t>
  </si>
  <si>
    <t>山口　　弘晃</t>
  </si>
  <si>
    <t>阿部　　圭能</t>
  </si>
  <si>
    <t>岩城　　雄政</t>
  </si>
  <si>
    <t>伊藤　　伸吾</t>
  </si>
  <si>
    <t>髙橋　　光太</t>
  </si>
  <si>
    <t>髙橋　　志斗</t>
  </si>
  <si>
    <t>工藤　　聖穣</t>
  </si>
  <si>
    <t>土谷　　貴哉</t>
  </si>
  <si>
    <t>大畑　　翔空</t>
  </si>
  <si>
    <t>佐藤　　遼河</t>
  </si>
  <si>
    <t>田野　　宇浩</t>
  </si>
  <si>
    <t>滝澤　　遵併</t>
  </si>
  <si>
    <t>橋本　　空良</t>
  </si>
  <si>
    <t>石宇　　雲翔</t>
  </si>
  <si>
    <t>木村　　伊吹</t>
  </si>
  <si>
    <t>葛巻　　賢心</t>
  </si>
  <si>
    <t>久世　　紫聖</t>
  </si>
  <si>
    <t>佐藤　　一斗</t>
  </si>
  <si>
    <t>玉内　　祥太</t>
  </si>
  <si>
    <t>千田　　太智</t>
  </si>
  <si>
    <t>千葉　　星波</t>
  </si>
  <si>
    <t>乗上　　希月</t>
  </si>
  <si>
    <t>細川　　稜太</t>
  </si>
  <si>
    <t>天沼　　幹優</t>
  </si>
  <si>
    <t>遠藤　　絆夏</t>
  </si>
  <si>
    <t>立花　　大夢</t>
  </si>
  <si>
    <t>千葉　　崇多</t>
  </si>
  <si>
    <t>藤倉　　嘉人</t>
  </si>
  <si>
    <t>藤原　　聖弥</t>
  </si>
  <si>
    <t>似内　　陸斗</t>
  </si>
  <si>
    <t>片方　　胡太</t>
  </si>
  <si>
    <t>武田　　春槻</t>
  </si>
  <si>
    <t>日當　　健太</t>
  </si>
  <si>
    <t>高橋　　宏暢</t>
  </si>
  <si>
    <t>田川　　海咲</t>
  </si>
  <si>
    <t>柚木　　陽翔</t>
  </si>
  <si>
    <t>吉濱　　颯太</t>
  </si>
  <si>
    <t>阿部　　壮大</t>
  </si>
  <si>
    <t>遠藤　　星矢</t>
  </si>
  <si>
    <t>加藤　　晴人</t>
  </si>
  <si>
    <t>佐々木　　暖</t>
  </si>
  <si>
    <t>菅原　　万聡</t>
  </si>
  <si>
    <t>千葉　　一南</t>
  </si>
  <si>
    <t>藤原　　義大</t>
  </si>
  <si>
    <t>菊地　　秀虎</t>
  </si>
  <si>
    <t>寺田　　圭佑</t>
  </si>
  <si>
    <t>中戸　　元貴</t>
  </si>
  <si>
    <t>丸山　　智也</t>
  </si>
  <si>
    <t>吉岡　　達矢</t>
  </si>
  <si>
    <t>渡邊　　拓海</t>
  </si>
  <si>
    <t>岩淵　　勇樹</t>
  </si>
  <si>
    <t>菊池　　優佑</t>
  </si>
  <si>
    <t>越田　　晴登</t>
  </si>
  <si>
    <t>柴田　　駿吾</t>
  </si>
  <si>
    <t>髙橋　　龍輝</t>
  </si>
  <si>
    <t>前原　　晴樹</t>
  </si>
  <si>
    <t>吉川　　光希</t>
  </si>
  <si>
    <t>和田　　巧美</t>
  </si>
  <si>
    <t>高橋　　世成</t>
  </si>
  <si>
    <t>芦萱　　愛叶</t>
  </si>
  <si>
    <t>熊谷　　蒼真</t>
  </si>
  <si>
    <t>小宮　　颯馬</t>
  </si>
  <si>
    <t>佐藤　　渚人</t>
  </si>
  <si>
    <t>千葉　　康一</t>
  </si>
  <si>
    <t>三浦　　楓海</t>
  </si>
  <si>
    <t>三浦　　靖文</t>
  </si>
  <si>
    <t>吉田　　山登</t>
  </si>
  <si>
    <t>阿部　　晴充</t>
  </si>
  <si>
    <t>斎藤　　修吾</t>
  </si>
  <si>
    <t>照井　　勇人</t>
  </si>
  <si>
    <t>古舘　　尚登</t>
  </si>
  <si>
    <t>磯邊　　旺人</t>
  </si>
  <si>
    <t>稲垣　　世琉</t>
  </si>
  <si>
    <t>小倉　　直浩</t>
  </si>
  <si>
    <t>工藤　　直毅</t>
  </si>
  <si>
    <t>坂内　　青空</t>
  </si>
  <si>
    <t>前川　　岳登</t>
  </si>
  <si>
    <t>多田　　空馬</t>
  </si>
  <si>
    <t>岩渕　　陽斗</t>
  </si>
  <si>
    <t>照井　　友規</t>
  </si>
  <si>
    <t>夏堀　　育杜</t>
  </si>
  <si>
    <t>一井　　琉雅</t>
  </si>
  <si>
    <t>稲邊　　怜哉</t>
  </si>
  <si>
    <t>遠藤　　和真</t>
  </si>
  <si>
    <t>遠藤　　勇人</t>
  </si>
  <si>
    <t>川原　　雷覇</t>
  </si>
  <si>
    <t>千葉　　日向</t>
  </si>
  <si>
    <t>道下　　宙武</t>
  </si>
  <si>
    <t>山口　　銀河</t>
  </si>
  <si>
    <t>吉田　　隼斗</t>
  </si>
  <si>
    <t>大下　　綾眞</t>
  </si>
  <si>
    <t>小野寺　　碧</t>
  </si>
  <si>
    <t>菊池　　翔生</t>
  </si>
  <si>
    <t>公平　　昌幸</t>
  </si>
  <si>
    <t>菅原　　滉太</t>
  </si>
  <si>
    <t>髙橋　　竜偉</t>
  </si>
  <si>
    <t>髙藤　　集功</t>
  </si>
  <si>
    <t>千田　　隆翔</t>
  </si>
  <si>
    <t>畠山　　祐伍</t>
  </si>
  <si>
    <t>藤村　　文斗</t>
  </si>
  <si>
    <t>堀井　　涼誠</t>
  </si>
  <si>
    <t>吉川　　太朗</t>
  </si>
  <si>
    <t>吉田　　快厘</t>
  </si>
  <si>
    <t>赤澤　　瑛人</t>
  </si>
  <si>
    <t>佐藤　　勇輝</t>
  </si>
  <si>
    <t>伊藤　　柊人</t>
  </si>
  <si>
    <t>小幡　　拓実</t>
  </si>
  <si>
    <t>福士　　航介</t>
  </si>
  <si>
    <t>藤田　　遥斗</t>
  </si>
  <si>
    <t>伊藤　　武蔵</t>
  </si>
  <si>
    <t>大森　　広裕</t>
  </si>
  <si>
    <t>北田　　勝温</t>
  </si>
  <si>
    <t>齊藤　　桜大</t>
  </si>
  <si>
    <t>松尾　　駿仁</t>
  </si>
  <si>
    <t>渡辺　　帆天</t>
  </si>
  <si>
    <t>熊谷　　幸大</t>
  </si>
  <si>
    <t>阿部　　青希</t>
  </si>
  <si>
    <t>石田　　琉人</t>
  </si>
  <si>
    <t>大村　　賢治</t>
  </si>
  <si>
    <t>吉川　　仁悟</t>
  </si>
  <si>
    <t>中嶋　　大飛</t>
  </si>
  <si>
    <t>新渕　　蒼太</t>
  </si>
  <si>
    <t>橋本　　悠生</t>
  </si>
  <si>
    <t>三田　　泰雅</t>
  </si>
  <si>
    <t>森谷　　周弥</t>
  </si>
  <si>
    <t>山本　　皓陽</t>
  </si>
  <si>
    <t>安藤　　楓雅</t>
  </si>
  <si>
    <t>石川　　康平</t>
  </si>
  <si>
    <t>川崎　　卓磨</t>
  </si>
  <si>
    <t>菊池　　叶夢</t>
  </si>
  <si>
    <t>今野　　汰一</t>
  </si>
  <si>
    <t>直町　　浩寿</t>
  </si>
  <si>
    <t>多田　　潤太</t>
  </si>
  <si>
    <t>田中　　夢臥</t>
  </si>
  <si>
    <t>千田　　海人</t>
  </si>
  <si>
    <t>船渡　　刀弥</t>
  </si>
  <si>
    <t>西山　　圭太</t>
  </si>
  <si>
    <t>藤野　　航輔</t>
  </si>
  <si>
    <t>菅原　　輝星</t>
  </si>
  <si>
    <t>菅原　　真瞬</t>
  </si>
  <si>
    <t>横山　　莉久</t>
  </si>
  <si>
    <t>池田　　公紀</t>
  </si>
  <si>
    <t>格矢　　幸星</t>
  </si>
  <si>
    <t>菊池　　來偉</t>
  </si>
  <si>
    <t>中野　　隼駆</t>
  </si>
  <si>
    <t>坂根　　涼雅</t>
  </si>
  <si>
    <t>日吉　　成生</t>
  </si>
  <si>
    <t>小野　　友揮</t>
  </si>
  <si>
    <t>後藤　　拓夢</t>
  </si>
  <si>
    <t>久保　　朋也</t>
  </si>
  <si>
    <t>中村　　輝月</t>
  </si>
  <si>
    <t>浅井　　佑太</t>
  </si>
  <si>
    <t>黄川田　　舜</t>
  </si>
  <si>
    <t>斉藤　　風太</t>
  </si>
  <si>
    <t>佐藤　　拓海</t>
  </si>
  <si>
    <t>佐藤　　俊晃</t>
  </si>
  <si>
    <t>佐藤　　佑紀</t>
  </si>
  <si>
    <t>齋藤　　友希</t>
  </si>
  <si>
    <t>岩舘　　陽矢</t>
  </si>
  <si>
    <t>小西　　温大</t>
  </si>
  <si>
    <t>小綿　　将矢</t>
  </si>
  <si>
    <t>菅原　　彪冴</t>
  </si>
  <si>
    <t>細田　　陸斗</t>
  </si>
  <si>
    <t>松村　　海斗</t>
  </si>
  <si>
    <t>吉田　　湖貴</t>
  </si>
  <si>
    <t>岩﨑　　椋馬</t>
  </si>
  <si>
    <t>上小路　　陸</t>
  </si>
  <si>
    <t>下國　　力貴</t>
  </si>
  <si>
    <t>村田　　在音</t>
  </si>
  <si>
    <t>池田　　和月</t>
  </si>
  <si>
    <t>田代　　悠真</t>
  </si>
  <si>
    <t>三河　　嘉人</t>
  </si>
  <si>
    <t>山口　　拓夢</t>
  </si>
  <si>
    <t>大﨑　　海斗</t>
  </si>
  <si>
    <t>石村　　一樹</t>
  </si>
  <si>
    <t>鈴木　　琢磨</t>
  </si>
  <si>
    <t>山崎　　諒汰</t>
  </si>
  <si>
    <t>後藤　　柊矢</t>
  </si>
  <si>
    <t>菅原　　裕紀</t>
  </si>
  <si>
    <t>髙木　　翔馬</t>
  </si>
  <si>
    <t>藤原　　捷羽</t>
  </si>
  <si>
    <t>岩舘　　周音</t>
  </si>
  <si>
    <t>平野　　稜翔</t>
  </si>
  <si>
    <t>松浦　　海翔</t>
  </si>
  <si>
    <t>天瀬　　海斗</t>
  </si>
  <si>
    <t>折戸　　元希</t>
  </si>
  <si>
    <t>北田　　楓雅</t>
  </si>
  <si>
    <t>工藤　　七斗</t>
  </si>
  <si>
    <t>田中　　佑弥</t>
  </si>
  <si>
    <t>大宮　　大和</t>
  </si>
  <si>
    <t>菊地　　冬磨</t>
  </si>
  <si>
    <t>佐藤　　誠悟</t>
  </si>
  <si>
    <t>木村　　元紀</t>
  </si>
  <si>
    <t>鈴木　　天智</t>
  </si>
  <si>
    <t>中澤　　星音</t>
  </si>
  <si>
    <t>小原　　魁世</t>
  </si>
  <si>
    <t>寒川　　柊成</t>
  </si>
  <si>
    <t>鈴木　　諒太</t>
  </si>
  <si>
    <t>髙橋　　雅弥</t>
  </si>
  <si>
    <t>小田　　昊雅</t>
  </si>
  <si>
    <t>今野　　柚輝</t>
  </si>
  <si>
    <t>佐藤　　翔矢</t>
  </si>
  <si>
    <t>鈴木　　規祥</t>
  </si>
  <si>
    <t>中野　　颯人</t>
  </si>
  <si>
    <t>野崎　　太地</t>
  </si>
  <si>
    <t>村守　　壮太</t>
  </si>
  <si>
    <t>栗木　　結哉</t>
  </si>
  <si>
    <t>高澤　　勇太</t>
  </si>
  <si>
    <t>中村　　風月</t>
  </si>
  <si>
    <t>杉澤　　一慧</t>
  </si>
  <si>
    <t>姉石　　幹太</t>
  </si>
  <si>
    <t>出雲　　叶愛</t>
  </si>
  <si>
    <t>岩船　　泰智</t>
  </si>
  <si>
    <t>昆　　真紗土</t>
  </si>
  <si>
    <t>西川　　汐公</t>
  </si>
  <si>
    <t>田道　　日陽</t>
  </si>
  <si>
    <t>長嶋　　皓生</t>
  </si>
  <si>
    <t>藤村　　昂樹</t>
  </si>
  <si>
    <t>吉濱　　翔永</t>
  </si>
  <si>
    <t>里舘　　圭登</t>
  </si>
  <si>
    <t>小豆嶋　　輝</t>
  </si>
  <si>
    <t>野呂　　慶治</t>
  </si>
  <si>
    <t>松橋　　雅之</t>
  </si>
  <si>
    <t>道又　　由宇</t>
  </si>
  <si>
    <t>岩間　　壮太</t>
  </si>
  <si>
    <t>上林　　励皇我</t>
  </si>
  <si>
    <t>上澤　　知征</t>
  </si>
  <si>
    <t>川崎　　純愛</t>
  </si>
  <si>
    <t>佐々木　　颯</t>
  </si>
  <si>
    <t>山﨑　　涼平</t>
  </si>
  <si>
    <t>菊池　　陽太</t>
  </si>
  <si>
    <t>石原　　旺季</t>
  </si>
  <si>
    <t>小島　　史優</t>
  </si>
  <si>
    <t>佐々木　　伶</t>
  </si>
  <si>
    <t>佐藤　　叶大</t>
  </si>
  <si>
    <t>佐藤　　真音</t>
  </si>
  <si>
    <t>相澤　　尚毅</t>
  </si>
  <si>
    <t>遠藤　　優祐</t>
  </si>
  <si>
    <t>佐藤　　陽斗</t>
  </si>
  <si>
    <t>髙橋　　空音</t>
  </si>
  <si>
    <t>太田　　圭佑</t>
  </si>
  <si>
    <t>高橋　　重陽</t>
  </si>
  <si>
    <t>高橋　　聖也</t>
  </si>
  <si>
    <t>上野　　凜都</t>
  </si>
  <si>
    <t>和田　　滉聖</t>
  </si>
  <si>
    <t>揖斐　　涼聖</t>
  </si>
  <si>
    <t>小川　　修司</t>
  </si>
  <si>
    <t>菅原　　朝日</t>
  </si>
  <si>
    <t>菅原　　歩夢</t>
  </si>
  <si>
    <t>遠藤　　巧麻</t>
  </si>
  <si>
    <t>高橋　　孟臣</t>
  </si>
  <si>
    <t>千葉　　彩冬</t>
  </si>
  <si>
    <t>櫻場　　千尋</t>
  </si>
  <si>
    <t>元村　　祐太</t>
  </si>
  <si>
    <t>中島　　海斗</t>
  </si>
  <si>
    <t>葛西　　俊仁</t>
  </si>
  <si>
    <t>時村　　健太</t>
  </si>
  <si>
    <t>山田　　悠楽</t>
  </si>
  <si>
    <t>吉原　　颯祐</t>
  </si>
  <si>
    <t>熊谷　　優輝</t>
  </si>
  <si>
    <t>高橋　　友也</t>
  </si>
  <si>
    <t>伊東　　虎南</t>
  </si>
  <si>
    <t>鳥居　　秀佑</t>
  </si>
  <si>
    <t>長洞　　澪示</t>
  </si>
  <si>
    <t>蒸野　　正義</t>
  </si>
  <si>
    <t>中村　　大地</t>
  </si>
  <si>
    <t>畑澤　　歩斗</t>
  </si>
  <si>
    <t>菊池　　大樹</t>
  </si>
  <si>
    <t>木村　　悠聖</t>
  </si>
  <si>
    <t>菊池　　優人</t>
  </si>
  <si>
    <t>小原　　志音</t>
  </si>
  <si>
    <t>荒谷　　北斗</t>
  </si>
  <si>
    <t>伊東　　大騎</t>
  </si>
  <si>
    <t>遠藤　　千冴</t>
  </si>
  <si>
    <t>小山　　温樹</t>
  </si>
  <si>
    <t>小山　　陽都</t>
  </si>
  <si>
    <t>佐藤　　陽介</t>
  </si>
  <si>
    <t>鈴木　　禎一</t>
  </si>
  <si>
    <t>鈴木　　遼太</t>
  </si>
  <si>
    <t>三浦　　英哲</t>
  </si>
  <si>
    <t>吉田　　翔太</t>
  </si>
  <si>
    <t>藤野　　悠成</t>
  </si>
  <si>
    <t>和賀　　恵都</t>
  </si>
  <si>
    <t>及川　　蒼依</t>
  </si>
  <si>
    <t>木村　　玲空</t>
  </si>
  <si>
    <t>阿部　　幸介</t>
  </si>
  <si>
    <t>船野　　寿陽</t>
  </si>
  <si>
    <t>児玉　　脩平</t>
  </si>
  <si>
    <t>千田　　陽太</t>
  </si>
  <si>
    <t>及川　　海翔</t>
  </si>
  <si>
    <t>古舘　　匠起</t>
  </si>
  <si>
    <t>吉田　　樹生</t>
  </si>
  <si>
    <t>槻木澤　　海</t>
  </si>
  <si>
    <t>市橋　　文哉</t>
  </si>
  <si>
    <t>上田　　拳騎</t>
  </si>
  <si>
    <t>小川　　北斗</t>
  </si>
  <si>
    <t>照井　　涼太</t>
  </si>
  <si>
    <t>西村　　健太</t>
  </si>
  <si>
    <t>糠森　　功琉</t>
  </si>
  <si>
    <t>平山　　流星</t>
  </si>
  <si>
    <t>田子　　雅心</t>
  </si>
  <si>
    <t>糠森　　省吾</t>
  </si>
  <si>
    <t>川代　　光琉</t>
  </si>
  <si>
    <t>向井　　圭太</t>
  </si>
  <si>
    <t>森岡　　朋紀</t>
  </si>
  <si>
    <t>久保　　大地</t>
  </si>
  <si>
    <t>畑林　　陸斗</t>
  </si>
  <si>
    <t>林下　　佳史</t>
  </si>
  <si>
    <t>菊池　　朝陽</t>
  </si>
  <si>
    <t>畠山　　璃夢</t>
  </si>
  <si>
    <t>瀬川　　徳将</t>
  </si>
  <si>
    <t>千葉　　陽斗</t>
  </si>
  <si>
    <t>富澤　　元喜</t>
  </si>
  <si>
    <t>正木　　快歩</t>
  </si>
  <si>
    <t>滝田　　健悟</t>
  </si>
  <si>
    <t>照井　　梗平</t>
  </si>
  <si>
    <t>古澤　　春人</t>
  </si>
  <si>
    <t>三浦　　鉄生</t>
  </si>
  <si>
    <t>石川　　蒼弥</t>
  </si>
  <si>
    <t>大坪　　楓太</t>
  </si>
  <si>
    <t>小笠原　　英</t>
  </si>
  <si>
    <t>菊池　　勇真</t>
  </si>
  <si>
    <t>佐藤　　青空</t>
  </si>
  <si>
    <t>大澤　　隆太</t>
  </si>
  <si>
    <t>中舘　　梨斗</t>
  </si>
  <si>
    <t>野村　　智也</t>
  </si>
  <si>
    <t>橋山　　太一</t>
  </si>
  <si>
    <t>吉田　　陽樹</t>
  </si>
  <si>
    <t>岩渕　　樹輝</t>
  </si>
  <si>
    <t>菅原　　崇良</t>
  </si>
  <si>
    <t>紺野　　大翔</t>
  </si>
  <si>
    <t>中舘　　春翔</t>
  </si>
  <si>
    <t>田中　　快和</t>
  </si>
  <si>
    <t>横道　　拓武</t>
  </si>
  <si>
    <t>齊藤　　翔也</t>
  </si>
  <si>
    <t>吉田　　楓翔</t>
  </si>
  <si>
    <t>大道　　優耶</t>
  </si>
  <si>
    <t>欠畑　　和海</t>
  </si>
  <si>
    <t>中野　　陽仁</t>
  </si>
  <si>
    <t>野崎　　亜都</t>
  </si>
  <si>
    <t>向川　　尚輝</t>
  </si>
  <si>
    <t>佐藤　　直人</t>
  </si>
  <si>
    <t>菅野　　陽介</t>
  </si>
  <si>
    <t>藤村　　凱斗</t>
  </si>
  <si>
    <t>阿部　　冬弥</t>
  </si>
  <si>
    <t>小原　　翔太</t>
  </si>
  <si>
    <t>照井　　壮太</t>
  </si>
  <si>
    <t>照井　　奏来</t>
  </si>
  <si>
    <t>小野寺　　蓮</t>
  </si>
  <si>
    <t>及川　　勇生</t>
  </si>
  <si>
    <t>坂根　　脩雅</t>
  </si>
  <si>
    <t>舘野　　生吹</t>
  </si>
  <si>
    <t>三浦　　康誠</t>
  </si>
  <si>
    <t>水野　　杏慈</t>
  </si>
  <si>
    <t>近藤　　優丞</t>
  </si>
  <si>
    <t>佐藤　　純星</t>
  </si>
  <si>
    <t>田子内　　凛</t>
  </si>
  <si>
    <t>小原　　大和</t>
  </si>
  <si>
    <t>佐藤　　優輝</t>
  </si>
  <si>
    <t>舘崎　　正吾</t>
  </si>
  <si>
    <t>上野　　翔生</t>
  </si>
  <si>
    <t>岩間　　大空</t>
  </si>
  <si>
    <t>川端　　洸翔</t>
  </si>
  <si>
    <t>米沢　　直桜</t>
  </si>
  <si>
    <t>小原　　悠生</t>
  </si>
  <si>
    <t>金澤　　翔真</t>
  </si>
  <si>
    <t>佐藤　　秀真</t>
  </si>
  <si>
    <t>畠山　　瑛成</t>
  </si>
  <si>
    <t>佐藤　　俊輔</t>
  </si>
  <si>
    <t>大坂　　崇翔</t>
  </si>
  <si>
    <t>菅野　　蓮</t>
  </si>
  <si>
    <t>熊谷　　拓翔</t>
  </si>
  <si>
    <t>倉岡　　海斗</t>
  </si>
  <si>
    <t>小松　　嵩史</t>
  </si>
  <si>
    <t>金野　　永琉</t>
  </si>
  <si>
    <t>髙松　　大輔</t>
  </si>
  <si>
    <t>前関　　龍飛</t>
  </si>
  <si>
    <t>松田　　大智</t>
  </si>
  <si>
    <t>武藏　　飛和</t>
  </si>
  <si>
    <t>葛西　　佑哉</t>
  </si>
  <si>
    <t>千葉　　隆雅</t>
  </si>
  <si>
    <t>川﨑　　正樹</t>
  </si>
  <si>
    <t>菅原　　徹平</t>
  </si>
  <si>
    <t>長谷川　　玄</t>
  </si>
  <si>
    <t>前原　　知志</t>
  </si>
  <si>
    <t>足利　　駿人</t>
  </si>
  <si>
    <t>伊藤　　勝悟</t>
  </si>
  <si>
    <t>三上　　湊平</t>
  </si>
  <si>
    <t>阿部　　海斗</t>
  </si>
  <si>
    <t>菅原　　壽人</t>
  </si>
  <si>
    <t>湯山　　栄心</t>
  </si>
  <si>
    <t>髙橋　　暖人</t>
  </si>
  <si>
    <t>佐藤　　輝河</t>
  </si>
  <si>
    <t>上田　　集士</t>
  </si>
  <si>
    <t>田代　　風汰</t>
  </si>
  <si>
    <t>高橋　　渉成</t>
  </si>
  <si>
    <t>渡辺　　和羽</t>
  </si>
  <si>
    <t>下田　　尚武</t>
  </si>
  <si>
    <t>熊谷　　真大</t>
  </si>
  <si>
    <t>佐藤　　昊真</t>
  </si>
  <si>
    <t>森　　夏也斗</t>
  </si>
  <si>
    <t>髙橋　　悠月</t>
  </si>
  <si>
    <t>加藤　　瑞基</t>
  </si>
  <si>
    <t>髙橋　　瑚白</t>
  </si>
  <si>
    <t>渡邉　　賢平</t>
  </si>
  <si>
    <t>阿部　　颯太</t>
  </si>
  <si>
    <t>伊藤　　智哉</t>
  </si>
  <si>
    <t>懸田　　朋輝</t>
  </si>
  <si>
    <t>金森　　惇朗</t>
  </si>
  <si>
    <t>地主　　亜侍</t>
  </si>
  <si>
    <t>赤井　　亮友</t>
  </si>
  <si>
    <t>熊谷　　颯人</t>
  </si>
  <si>
    <t>炭釜　　大地</t>
  </si>
  <si>
    <t>千葉　　拓哉</t>
  </si>
  <si>
    <t>出羽　　大翔</t>
  </si>
  <si>
    <t>伊藤　　聖哉</t>
  </si>
  <si>
    <t>伊藤　　大成</t>
  </si>
  <si>
    <t>岩舘　　大樹</t>
  </si>
  <si>
    <t>工藤　　想大</t>
  </si>
  <si>
    <t>工藤　　尚紀</t>
  </si>
  <si>
    <t>平船　　知駿</t>
  </si>
  <si>
    <t>髙橋　　雄大</t>
  </si>
  <si>
    <t>髙橋　　優馬</t>
  </si>
  <si>
    <t>山口　　翔大</t>
  </si>
  <si>
    <t>及川　　蒼太</t>
  </si>
  <si>
    <t>鈴木　　瑛太</t>
  </si>
  <si>
    <t>髙橋　　一也</t>
  </si>
  <si>
    <t>高橋　　隼汰</t>
  </si>
  <si>
    <t>小田島　礼央</t>
    <phoneticPr fontId="3"/>
  </si>
  <si>
    <t>佐藤　　　舜</t>
    <phoneticPr fontId="3"/>
  </si>
  <si>
    <t>瀬川　　　敬</t>
    <phoneticPr fontId="3"/>
  </si>
  <si>
    <t>畠山　　　烈</t>
    <phoneticPr fontId="3"/>
  </si>
  <si>
    <t>古舘　璃玖音</t>
    <phoneticPr fontId="3"/>
  </si>
  <si>
    <t>渡辺　　　諒</t>
    <phoneticPr fontId="3"/>
  </si>
  <si>
    <t>細川　　　諒</t>
    <phoneticPr fontId="3"/>
  </si>
  <si>
    <t>星　　　優斗</t>
    <phoneticPr fontId="3"/>
  </si>
  <si>
    <t>伊藤　　　翼</t>
    <phoneticPr fontId="3"/>
  </si>
  <si>
    <t>藤　　　純輝</t>
    <phoneticPr fontId="3"/>
  </si>
  <si>
    <t>佐藤　　　響</t>
    <phoneticPr fontId="3"/>
  </si>
  <si>
    <t>伊藤　　　駿</t>
    <phoneticPr fontId="3"/>
  </si>
  <si>
    <t>齋藤　　　大</t>
    <phoneticPr fontId="3"/>
  </si>
  <si>
    <t>佐藤　　　元</t>
    <phoneticPr fontId="3"/>
  </si>
  <si>
    <t>遠藤　　　樹</t>
    <phoneticPr fontId="3"/>
  </si>
  <si>
    <t>竹越　　　鷹</t>
    <phoneticPr fontId="3"/>
  </si>
  <si>
    <t>鎌田　　　漣</t>
    <phoneticPr fontId="3"/>
  </si>
  <si>
    <t>小原　　　翔</t>
    <phoneticPr fontId="3"/>
  </si>
  <si>
    <t>朝倉　　　優</t>
    <phoneticPr fontId="3"/>
  </si>
  <si>
    <t>星　　　結太</t>
    <phoneticPr fontId="3"/>
  </si>
  <si>
    <t>高橋　　　力</t>
    <phoneticPr fontId="3"/>
  </si>
  <si>
    <t>西川　　　悠</t>
    <phoneticPr fontId="3"/>
  </si>
  <si>
    <t>畑　　　　周</t>
    <phoneticPr fontId="3"/>
  </si>
  <si>
    <t>佐藤　　　楓</t>
    <phoneticPr fontId="3"/>
  </si>
  <si>
    <t>宮崎　　　隼</t>
    <phoneticPr fontId="3"/>
  </si>
  <si>
    <t>髙橋　　　澪</t>
    <phoneticPr fontId="3"/>
  </si>
  <si>
    <t>高畑　　　翔</t>
    <phoneticPr fontId="3"/>
  </si>
  <si>
    <t>吉川　　　颯</t>
    <phoneticPr fontId="3"/>
  </si>
  <si>
    <t>中村　　　慎</t>
    <phoneticPr fontId="3"/>
  </si>
  <si>
    <t>渡辺　　　穏</t>
    <phoneticPr fontId="3"/>
  </si>
  <si>
    <t>高橋　　　竣</t>
    <phoneticPr fontId="3"/>
  </si>
  <si>
    <t>高橋　　　蓮</t>
    <phoneticPr fontId="3"/>
  </si>
  <si>
    <t>阿部　　　凌</t>
    <phoneticPr fontId="3"/>
  </si>
  <si>
    <t>昆　　　　遥</t>
    <phoneticPr fontId="3"/>
  </si>
  <si>
    <t>松村　　　光</t>
    <phoneticPr fontId="3"/>
  </si>
  <si>
    <t>若槻　　　猛</t>
    <phoneticPr fontId="3"/>
  </si>
  <si>
    <t>安藤　　　凌</t>
    <phoneticPr fontId="3"/>
  </si>
  <si>
    <t>髙橋　　　響</t>
    <phoneticPr fontId="3"/>
  </si>
  <si>
    <t>菊地　　　響</t>
    <phoneticPr fontId="3"/>
  </si>
  <si>
    <t>遠藤　　　剛</t>
    <phoneticPr fontId="3"/>
  </si>
  <si>
    <t>石井　　　惺</t>
    <phoneticPr fontId="3"/>
  </si>
  <si>
    <t>伊藤　　　暖</t>
    <phoneticPr fontId="3"/>
  </si>
  <si>
    <t>東　　　孟德</t>
    <phoneticPr fontId="3"/>
  </si>
  <si>
    <t>多田　　　優</t>
    <phoneticPr fontId="3"/>
  </si>
  <si>
    <t>橘　　　主税</t>
    <phoneticPr fontId="3"/>
  </si>
  <si>
    <t>清野　　　晄</t>
    <phoneticPr fontId="3"/>
  </si>
  <si>
    <t>玉山　　　陸</t>
    <phoneticPr fontId="3"/>
  </si>
  <si>
    <t>岩渕　　　蓮</t>
    <phoneticPr fontId="3"/>
  </si>
  <si>
    <t>菊池　　　笙</t>
    <phoneticPr fontId="3"/>
  </si>
  <si>
    <t>熊谷　　　龍</t>
    <phoneticPr fontId="3"/>
  </si>
  <si>
    <t>清野　　　祥</t>
    <phoneticPr fontId="3"/>
  </si>
  <si>
    <t>菅原　　　竣</t>
    <phoneticPr fontId="3"/>
  </si>
  <si>
    <t>菅原　　　蓮</t>
    <phoneticPr fontId="3"/>
  </si>
  <si>
    <t>千葉　　　尊</t>
    <phoneticPr fontId="3"/>
  </si>
  <si>
    <t>長尾　　　瞬</t>
    <phoneticPr fontId="3"/>
  </si>
  <si>
    <t>用　　　一冴</t>
    <phoneticPr fontId="3"/>
  </si>
  <si>
    <t>中村　　　宙</t>
    <phoneticPr fontId="3"/>
  </si>
  <si>
    <t>竹原　　　樹</t>
    <phoneticPr fontId="3"/>
  </si>
  <si>
    <t>類家　　　俊</t>
    <phoneticPr fontId="3"/>
  </si>
  <si>
    <t>鎌倉　　　蓮</t>
    <phoneticPr fontId="3"/>
  </si>
  <si>
    <t>三浦　　　将</t>
    <phoneticPr fontId="3"/>
  </si>
  <si>
    <t>菅原　　　颯</t>
    <phoneticPr fontId="3"/>
  </si>
  <si>
    <t>佐藤　　　蓮</t>
    <phoneticPr fontId="3"/>
  </si>
  <si>
    <t>田村　　　蓮</t>
    <phoneticPr fontId="3"/>
  </si>
  <si>
    <t>中村　　　凛</t>
    <phoneticPr fontId="3"/>
  </si>
  <si>
    <t>佐藤　　　星</t>
    <phoneticPr fontId="3"/>
  </si>
  <si>
    <t>太田　　　堅</t>
    <phoneticPr fontId="3"/>
  </si>
  <si>
    <t>小原　　　涼</t>
    <phoneticPr fontId="3"/>
  </si>
  <si>
    <t>及川　　　丈</t>
    <phoneticPr fontId="3"/>
  </si>
  <si>
    <t>齊藤　　　豪</t>
    <phoneticPr fontId="3"/>
  </si>
  <si>
    <t>櫻庭　　　暖</t>
    <phoneticPr fontId="3"/>
  </si>
  <si>
    <t>坂井　　　結</t>
    <phoneticPr fontId="3"/>
  </si>
  <si>
    <t>小山　　　樹</t>
    <phoneticPr fontId="3"/>
  </si>
  <si>
    <t>千葉　　　空</t>
    <phoneticPr fontId="3"/>
  </si>
  <si>
    <t>藤原　　　駿</t>
    <phoneticPr fontId="3"/>
  </si>
  <si>
    <t>金田　　　翔</t>
    <phoneticPr fontId="3"/>
  </si>
  <si>
    <t>鈴木　　　快</t>
    <phoneticPr fontId="3"/>
  </si>
  <si>
    <t>福田　　　空</t>
    <phoneticPr fontId="3"/>
  </si>
  <si>
    <t>村上　　　慧</t>
    <phoneticPr fontId="3"/>
  </si>
  <si>
    <t>福士　　　蓮</t>
    <phoneticPr fontId="3"/>
  </si>
  <si>
    <t>鈴木　</t>
    <phoneticPr fontId="3"/>
  </si>
  <si>
    <t>榊　　　来夢</t>
    <phoneticPr fontId="3"/>
  </si>
  <si>
    <t>大平　　　樹</t>
    <phoneticPr fontId="3"/>
  </si>
  <si>
    <t>千葉　　　兆</t>
    <phoneticPr fontId="3"/>
  </si>
  <si>
    <t>渡辺　　　碧</t>
    <phoneticPr fontId="3"/>
  </si>
  <si>
    <t>高橋　　　椋</t>
    <phoneticPr fontId="3"/>
  </si>
  <si>
    <t>伊藤　　　希</t>
    <phoneticPr fontId="3"/>
  </si>
  <si>
    <t>平子　　　新</t>
    <phoneticPr fontId="3"/>
  </si>
  <si>
    <t>三上　紋乃丞</t>
    <phoneticPr fontId="3"/>
  </si>
  <si>
    <t>吉澤　亜希人</t>
    <phoneticPr fontId="3"/>
  </si>
  <si>
    <t>久保田　了太</t>
    <phoneticPr fontId="3"/>
  </si>
  <si>
    <t>佐々木　凜翠</t>
    <phoneticPr fontId="3"/>
  </si>
  <si>
    <t>影田久保隼人</t>
    <phoneticPr fontId="3"/>
  </si>
  <si>
    <t>佐々木　唯智</t>
    <phoneticPr fontId="3"/>
  </si>
  <si>
    <t>佐々木　颯良</t>
    <phoneticPr fontId="3"/>
  </si>
  <si>
    <t>松本　隆太郎</t>
    <phoneticPr fontId="3"/>
  </si>
  <si>
    <t>佐々木　志裕</t>
    <phoneticPr fontId="3"/>
  </si>
  <si>
    <t>中島　　　経</t>
    <phoneticPr fontId="3"/>
  </si>
  <si>
    <t>佐々木　祐路</t>
    <phoneticPr fontId="3"/>
  </si>
  <si>
    <t>菅原　　　錬</t>
    <phoneticPr fontId="3"/>
  </si>
  <si>
    <t>佐々木　海斗</t>
    <phoneticPr fontId="3"/>
  </si>
  <si>
    <t>小原　　　陸</t>
    <phoneticPr fontId="3"/>
  </si>
  <si>
    <t>佐々木　玲旺</t>
    <phoneticPr fontId="3"/>
  </si>
  <si>
    <t>横村　亮太朗</t>
    <phoneticPr fontId="3"/>
  </si>
  <si>
    <t>佐々木　利久</t>
    <phoneticPr fontId="3"/>
  </si>
  <si>
    <t>似内　聡太郎</t>
    <phoneticPr fontId="3"/>
  </si>
  <si>
    <t>佐々木孝太郎</t>
    <phoneticPr fontId="3"/>
  </si>
  <si>
    <t>佐々木　友也</t>
    <phoneticPr fontId="3"/>
  </si>
  <si>
    <t>佐々木　陸斗</t>
    <phoneticPr fontId="3"/>
  </si>
  <si>
    <t>野中　優一郎</t>
    <phoneticPr fontId="3"/>
  </si>
  <si>
    <t>佐々木　康成</t>
    <phoneticPr fontId="3"/>
  </si>
  <si>
    <t>下斗米　良武</t>
    <phoneticPr fontId="3"/>
  </si>
  <si>
    <t>佐々木　蒼汰</t>
    <phoneticPr fontId="3"/>
  </si>
  <si>
    <t>下川原　茂知</t>
    <phoneticPr fontId="3"/>
  </si>
  <si>
    <t>佐倉　瑠之輔</t>
    <phoneticPr fontId="3"/>
  </si>
  <si>
    <t>小野寺　寛太</t>
    <phoneticPr fontId="3"/>
  </si>
  <si>
    <t>佐々木　琉華</t>
    <phoneticPr fontId="3"/>
  </si>
  <si>
    <t>佐々木　将吾</t>
    <phoneticPr fontId="3"/>
  </si>
  <si>
    <t>八重樫　誠也</t>
    <phoneticPr fontId="3"/>
  </si>
  <si>
    <t>小野　雄二朗</t>
    <phoneticPr fontId="3"/>
  </si>
  <si>
    <t>八重樫　海斗</t>
    <phoneticPr fontId="3"/>
  </si>
  <si>
    <t>村上　陽太郎</t>
    <phoneticPr fontId="3"/>
  </si>
  <si>
    <t>佐々木　翔一</t>
    <phoneticPr fontId="3"/>
  </si>
  <si>
    <t>藤野　莉玖斗</t>
    <phoneticPr fontId="3"/>
  </si>
  <si>
    <t>岩渕　宗一郎</t>
    <phoneticPr fontId="3"/>
  </si>
  <si>
    <t>Alavee_MD_Fahim</t>
    <phoneticPr fontId="3"/>
  </si>
  <si>
    <t>小笠原　匠海</t>
    <phoneticPr fontId="3"/>
  </si>
  <si>
    <t>佐々木　駿汰</t>
    <phoneticPr fontId="3"/>
  </si>
  <si>
    <t>髙橋　　　匠</t>
    <phoneticPr fontId="3"/>
  </si>
  <si>
    <t>上野　天空翔</t>
    <phoneticPr fontId="3"/>
  </si>
  <si>
    <t>小笠原　隼平</t>
    <phoneticPr fontId="3"/>
  </si>
  <si>
    <t>阿部　祐太朗</t>
    <phoneticPr fontId="3"/>
  </si>
  <si>
    <t>松本　貫一郎</t>
    <phoneticPr fontId="3"/>
  </si>
  <si>
    <t>桑波田ヒカル</t>
    <phoneticPr fontId="3"/>
  </si>
  <si>
    <t>佐々木　柊汰</t>
    <phoneticPr fontId="3"/>
  </si>
  <si>
    <t>佐々木　天翔</t>
    <phoneticPr fontId="3"/>
  </si>
  <si>
    <t>小野寺　颯太</t>
    <phoneticPr fontId="3"/>
  </si>
  <si>
    <t>八重樫　湧理</t>
    <phoneticPr fontId="3"/>
  </si>
  <si>
    <t>佐々木　英人</t>
    <phoneticPr fontId="3"/>
  </si>
  <si>
    <t>佐々木　琉偉</t>
    <phoneticPr fontId="3"/>
  </si>
  <si>
    <t>佐々木　悠人</t>
    <phoneticPr fontId="3"/>
  </si>
  <si>
    <t>佐々木　瑞樹</t>
    <phoneticPr fontId="3"/>
  </si>
  <si>
    <t>大志田　知緋</t>
    <phoneticPr fontId="3"/>
  </si>
  <si>
    <t>佐々木　大翔</t>
    <phoneticPr fontId="3"/>
  </si>
  <si>
    <t>下村　知太郎</t>
    <phoneticPr fontId="3"/>
  </si>
  <si>
    <t>加賀谷　礼央</t>
    <phoneticPr fontId="3"/>
  </si>
  <si>
    <t>佐々木　流星</t>
    <phoneticPr fontId="3"/>
  </si>
  <si>
    <t>佐々木　人和</t>
    <phoneticPr fontId="3"/>
  </si>
  <si>
    <t>小笠原　憲真</t>
    <phoneticPr fontId="3"/>
  </si>
  <si>
    <t>伊東　伸太郎</t>
    <phoneticPr fontId="3"/>
  </si>
  <si>
    <t>佐々木　春希</t>
    <phoneticPr fontId="3"/>
  </si>
  <si>
    <t>和野崎　貴乙</t>
    <phoneticPr fontId="3"/>
  </si>
  <si>
    <t>佐藤　美寿輝</t>
    <phoneticPr fontId="3"/>
  </si>
  <si>
    <t>佐々木　稼全</t>
    <phoneticPr fontId="3"/>
  </si>
  <si>
    <t>鈴木　龍太朗</t>
    <phoneticPr fontId="3"/>
  </si>
  <si>
    <t>吉谷地　夏也</t>
    <phoneticPr fontId="3"/>
  </si>
  <si>
    <t>工藤　信太朗</t>
    <phoneticPr fontId="3"/>
  </si>
  <si>
    <t>鳥屋部　辰己</t>
    <phoneticPr fontId="3"/>
  </si>
  <si>
    <t>佐々木　仁彦</t>
    <phoneticPr fontId="3"/>
  </si>
  <si>
    <t>佐々木　愛斗</t>
    <phoneticPr fontId="3"/>
  </si>
  <si>
    <t>佐々木　晃耀</t>
    <phoneticPr fontId="3"/>
  </si>
  <si>
    <t>佐々木　康生</t>
    <phoneticPr fontId="3"/>
  </si>
  <si>
    <t>菊池　功新寛</t>
    <phoneticPr fontId="3"/>
  </si>
  <si>
    <t>長濱谷　泰誠</t>
    <phoneticPr fontId="3"/>
  </si>
  <si>
    <t>佐藤　慎一郎</t>
    <phoneticPr fontId="3"/>
  </si>
  <si>
    <t>佐久間　温人</t>
    <phoneticPr fontId="3"/>
  </si>
  <si>
    <t>関田　虎次郎</t>
    <phoneticPr fontId="3"/>
  </si>
  <si>
    <t>加藤　絢史郎</t>
    <phoneticPr fontId="3"/>
  </si>
  <si>
    <t>宇夫方　秀斗</t>
    <phoneticPr fontId="3"/>
  </si>
  <si>
    <t>宇夫方　日向</t>
    <phoneticPr fontId="3"/>
  </si>
  <si>
    <t>くご井　遊翔</t>
    <phoneticPr fontId="3"/>
  </si>
  <si>
    <t>佐々木　雄斗</t>
    <phoneticPr fontId="3"/>
  </si>
  <si>
    <t>小田島　創太</t>
    <phoneticPr fontId="3"/>
  </si>
  <si>
    <t>小原　颯一郎</t>
    <phoneticPr fontId="3"/>
  </si>
  <si>
    <t>獅子内　叶太</t>
    <phoneticPr fontId="3"/>
  </si>
  <si>
    <t>戸草内　洪稀</t>
    <phoneticPr fontId="3"/>
  </si>
  <si>
    <t>新井谷　翔稀</t>
    <phoneticPr fontId="3"/>
  </si>
  <si>
    <t>三船　正太郎</t>
    <phoneticPr fontId="3"/>
  </si>
  <si>
    <t>小野寺　希生</t>
    <phoneticPr fontId="3"/>
  </si>
  <si>
    <t>佐々木　歩成</t>
    <phoneticPr fontId="3"/>
  </si>
  <si>
    <t>薄衣　夏寿温</t>
    <phoneticPr fontId="3"/>
  </si>
  <si>
    <t>久保　創太郎</t>
    <phoneticPr fontId="3"/>
  </si>
  <si>
    <t>菊池　稀津己</t>
    <phoneticPr fontId="3"/>
  </si>
  <si>
    <t>佐々木　緑登</t>
    <phoneticPr fontId="3"/>
  </si>
  <si>
    <t>小笠原　将太</t>
    <phoneticPr fontId="3"/>
  </si>
  <si>
    <t>小野寺　和也</t>
    <phoneticPr fontId="3"/>
  </si>
  <si>
    <t>工藤マイケル</t>
    <phoneticPr fontId="3"/>
  </si>
  <si>
    <t>佐々木　琉維</t>
    <phoneticPr fontId="3"/>
  </si>
  <si>
    <t>佐々木　壮太</t>
    <phoneticPr fontId="3"/>
  </si>
  <si>
    <t>岡野　　　匠</t>
    <phoneticPr fontId="3"/>
  </si>
  <si>
    <t>小船　　　陸</t>
    <phoneticPr fontId="3"/>
  </si>
  <si>
    <t>佐藤　海輝人</t>
    <phoneticPr fontId="3"/>
  </si>
  <si>
    <t>安ヶ平　海永</t>
    <phoneticPr fontId="3"/>
  </si>
  <si>
    <t>佐々木　吹騎</t>
    <phoneticPr fontId="3"/>
  </si>
  <si>
    <t>新井田磨伎夫</t>
    <phoneticPr fontId="3"/>
  </si>
  <si>
    <t>栗谷川　温斗</t>
    <phoneticPr fontId="3"/>
  </si>
  <si>
    <t>小野寺　優空</t>
    <phoneticPr fontId="3"/>
  </si>
  <si>
    <t>古水　健一郎</t>
    <phoneticPr fontId="3"/>
  </si>
  <si>
    <t>小宅　　　翔</t>
    <phoneticPr fontId="3"/>
  </si>
  <si>
    <t>一関第一</t>
    <rPh sb="2" eb="3">
      <t>ダイ</t>
    </rPh>
    <phoneticPr fontId="3"/>
  </si>
  <si>
    <t>盛岡商業</t>
    <rPh sb="3" eb="4">
      <t>ギョウ</t>
    </rPh>
    <phoneticPr fontId="3"/>
  </si>
  <si>
    <t>小原　　　駿</t>
    <phoneticPr fontId="3"/>
  </si>
  <si>
    <t>西川　　　聡</t>
    <phoneticPr fontId="3"/>
  </si>
  <si>
    <t>扇田　　　樹</t>
    <phoneticPr fontId="3"/>
  </si>
  <si>
    <t>古川　　　峻</t>
    <phoneticPr fontId="3"/>
  </si>
  <si>
    <t>菅原　　　陽</t>
    <phoneticPr fontId="3"/>
  </si>
  <si>
    <t>千葉　　　蓮</t>
    <phoneticPr fontId="3"/>
  </si>
  <si>
    <t>佐々木　広那</t>
    <phoneticPr fontId="3"/>
  </si>
  <si>
    <t>沼﨑　柊次朗</t>
    <phoneticPr fontId="3"/>
  </si>
  <si>
    <t>佐々木　幸輝</t>
    <phoneticPr fontId="3"/>
  </si>
  <si>
    <t>小野寺　琉生</t>
    <phoneticPr fontId="3"/>
  </si>
  <si>
    <t>立柳　龍次朗</t>
    <phoneticPr fontId="3"/>
  </si>
  <si>
    <t>佐々木　樹己</t>
    <phoneticPr fontId="3"/>
  </si>
  <si>
    <t>千葉　咲輝人</t>
    <phoneticPr fontId="3"/>
  </si>
  <si>
    <t>盛岡第四</t>
    <rPh sb="2" eb="3">
      <t>ダイ</t>
    </rPh>
    <phoneticPr fontId="3"/>
  </si>
  <si>
    <t>盛岡工業</t>
    <rPh sb="3" eb="4">
      <t>ギョウ</t>
    </rPh>
    <phoneticPr fontId="3"/>
  </si>
  <si>
    <t>一関第二</t>
    <rPh sb="2" eb="3">
      <t>ダイ</t>
    </rPh>
    <phoneticPr fontId="3"/>
  </si>
  <si>
    <t>小石川　睦貴</t>
    <phoneticPr fontId="3"/>
  </si>
  <si>
    <t>佐々木　　蓮</t>
  </si>
  <si>
    <t>佐藤　　南那</t>
  </si>
  <si>
    <t>高橋　　佳音</t>
  </si>
  <si>
    <t>八重樫　　笑</t>
  </si>
  <si>
    <t>八重樫　　咲</t>
  </si>
  <si>
    <t>上澤　　千夏</t>
  </si>
  <si>
    <t>福島　　碧華</t>
  </si>
  <si>
    <t>皆川　　麻依</t>
  </si>
  <si>
    <t>石川　　歌純</t>
  </si>
  <si>
    <t>及川　　華蓮</t>
  </si>
  <si>
    <t>照井　　晴香</t>
  </si>
  <si>
    <t>及川　　美咲</t>
  </si>
  <si>
    <t>菊池　　桃香</t>
  </si>
  <si>
    <t>工藤　　愛実</t>
  </si>
  <si>
    <t>藤原　　和花</t>
  </si>
  <si>
    <t>久保　　佑夏</t>
  </si>
  <si>
    <t>佐藤　　和香</t>
  </si>
  <si>
    <t>中川　　璃乃</t>
  </si>
  <si>
    <t>樋口　　永愛</t>
  </si>
  <si>
    <t>朝倉　　唯菜</t>
  </si>
  <si>
    <t>大道　　美羽</t>
  </si>
  <si>
    <t>栗谷川　　葵</t>
  </si>
  <si>
    <t>齋藤　　優衣</t>
  </si>
  <si>
    <t>櫻田　　茉奈</t>
  </si>
  <si>
    <t>田屋　　優夢</t>
  </si>
  <si>
    <t>中山　　空央</t>
  </si>
  <si>
    <t>向井　　柚稀</t>
  </si>
  <si>
    <t>山本　　里海</t>
  </si>
  <si>
    <t>佐藤　　美央</t>
  </si>
  <si>
    <t>千葉　　那智</t>
  </si>
  <si>
    <t>新沼　　朱莉</t>
  </si>
  <si>
    <t>新沼　　春菜</t>
  </si>
  <si>
    <t>新沼　　美尭</t>
  </si>
  <si>
    <t>松田　　圭歩</t>
  </si>
  <si>
    <t>小泉　　舞桜</t>
  </si>
  <si>
    <t>鈴木　　彩桐</t>
  </si>
  <si>
    <t>鈴木　　沙彩</t>
  </si>
  <si>
    <t>村上　　愛華</t>
  </si>
  <si>
    <t>権藤　　伊織</t>
  </si>
  <si>
    <t>小山　　莉紗</t>
  </si>
  <si>
    <t>加藤　　琉姫</t>
  </si>
  <si>
    <t>高橋　　愛海</t>
  </si>
  <si>
    <t>沼倉　　凜佳</t>
  </si>
  <si>
    <t>粟津　　凛佳</t>
  </si>
  <si>
    <t>岩渕　　花穂</t>
  </si>
  <si>
    <t>大内　　涼羽</t>
  </si>
  <si>
    <t>大脇　　茜李</t>
  </si>
  <si>
    <t>菅原　　星名</t>
  </si>
  <si>
    <t>高橋　　美香</t>
  </si>
  <si>
    <t>千田　　紬美</t>
  </si>
  <si>
    <t>松本　　湖白</t>
  </si>
  <si>
    <t>吉田　　聖菜</t>
  </si>
  <si>
    <t>吉村　　海菜</t>
  </si>
  <si>
    <t>渡邊　　愛梨</t>
  </si>
  <si>
    <t>浅水　　心結</t>
  </si>
  <si>
    <t>小原　　優那</t>
  </si>
  <si>
    <t>菊池　　愛加</t>
  </si>
  <si>
    <t>菊地　　叶愛</t>
  </si>
  <si>
    <t>髙橋　　未悠</t>
  </si>
  <si>
    <t>藤本　　琉奈</t>
  </si>
  <si>
    <t>及川　　陽夏</t>
  </si>
  <si>
    <t>佐々木　　茅</t>
  </si>
  <si>
    <t>高橋　　結季</t>
  </si>
  <si>
    <t>菊池　　未優</t>
  </si>
  <si>
    <t>紺野　　美希</t>
  </si>
  <si>
    <t>皆川　　春奈</t>
  </si>
  <si>
    <t>髙橋　　沙希</t>
  </si>
  <si>
    <t>千葉　　瑞姫</t>
  </si>
  <si>
    <t>山本　　愛菜</t>
  </si>
  <si>
    <t>和賀　　楓華</t>
  </si>
  <si>
    <t>阿部　　志帆</t>
  </si>
  <si>
    <t>鎌田　　由愛</t>
  </si>
  <si>
    <t>藤田　　笑夏</t>
  </si>
  <si>
    <t>佐々木　　心</t>
  </si>
  <si>
    <t>諏訪木　　唯</t>
  </si>
  <si>
    <t>高橋　　琉々</t>
  </si>
  <si>
    <t>田口　　葵依</t>
  </si>
  <si>
    <t>多田　　怜未</t>
  </si>
  <si>
    <t>中神　　ゆう</t>
  </si>
  <si>
    <t>箱崎　　智歩</t>
  </si>
  <si>
    <t>吉田　　寿莉</t>
  </si>
  <si>
    <t>伊藤　　里桜</t>
  </si>
  <si>
    <t>多田　　心音</t>
  </si>
  <si>
    <t>齋藤　　沙羅</t>
  </si>
  <si>
    <t>赤井　　鈴音</t>
  </si>
  <si>
    <t>藤澤　　未奈</t>
  </si>
  <si>
    <t>増川　　世来</t>
  </si>
  <si>
    <t>宮野　　なつ</t>
  </si>
  <si>
    <t>髙橋　　華音</t>
  </si>
  <si>
    <t>齋藤　　莉乃</t>
  </si>
  <si>
    <t>大洞　　直生</t>
  </si>
  <si>
    <t>田中　　華衣</t>
  </si>
  <si>
    <t>栃澤　　里奈</t>
  </si>
  <si>
    <t>浅井　　小雪</t>
  </si>
  <si>
    <t>葛西　　咲心</t>
  </si>
  <si>
    <t>山田　　小晴</t>
  </si>
  <si>
    <t>田中　　馨子</t>
  </si>
  <si>
    <t>佐藤　　美咲</t>
  </si>
  <si>
    <t>佐藤　　優空</t>
  </si>
  <si>
    <t>中村　　遥華</t>
  </si>
  <si>
    <t>鍋割　　彩佳</t>
  </si>
  <si>
    <t>井上　　理菜</t>
  </si>
  <si>
    <t>阿部　　未怜</t>
  </si>
  <si>
    <t>菊池　　華子</t>
  </si>
  <si>
    <t>髙橋　　彩弥</t>
  </si>
  <si>
    <t>高橋　　茉央</t>
  </si>
  <si>
    <t>橋本　　清花</t>
  </si>
  <si>
    <t>松尾　　美咲</t>
  </si>
  <si>
    <t>三浦　　舞姫</t>
  </si>
  <si>
    <t>岩﨑　　未來</t>
  </si>
  <si>
    <t>田口　　優里</t>
  </si>
  <si>
    <t>細川　　瑠杏</t>
  </si>
  <si>
    <t>阿部　　有那</t>
  </si>
  <si>
    <t>三浦　　愛華</t>
  </si>
  <si>
    <t>阿部　　楓夏</t>
  </si>
  <si>
    <t>板垣　　希実</t>
  </si>
  <si>
    <t>春日　　美月</t>
  </si>
  <si>
    <t>齋藤　　南美</t>
  </si>
  <si>
    <t>須藤　　優羽</t>
  </si>
  <si>
    <t>大竹　　理子</t>
  </si>
  <si>
    <t>川原　　寧乃</t>
  </si>
  <si>
    <t>菅原　　彩衣</t>
  </si>
  <si>
    <t>長岡　　雪乃</t>
  </si>
  <si>
    <t>三浦　　柚葉</t>
  </si>
  <si>
    <t>谷地　　未來</t>
  </si>
  <si>
    <t>藪井　　沙英</t>
  </si>
  <si>
    <t>浅沼　　美空</t>
  </si>
  <si>
    <t>千葉　　天賀</t>
  </si>
  <si>
    <t>白野　　青空</t>
  </si>
  <si>
    <t>秋元　　蒼羽</t>
  </si>
  <si>
    <t>小倉　　侑奈</t>
  </si>
  <si>
    <t>福田　　杏理</t>
  </si>
  <si>
    <t>古川　　歩聖</t>
  </si>
  <si>
    <t>吉田　　美歩</t>
  </si>
  <si>
    <t>阿部　　南美</t>
  </si>
  <si>
    <t>岡田　　愛里</t>
  </si>
  <si>
    <t>菅原　　美姫</t>
  </si>
  <si>
    <t>中塚　　美聡</t>
  </si>
  <si>
    <t>古川　　咲乃</t>
  </si>
  <si>
    <t>細川　　愛</t>
  </si>
  <si>
    <t>及川　　詩奈</t>
  </si>
  <si>
    <t>越智　　琴音</t>
  </si>
  <si>
    <t>小野　　心暖</t>
  </si>
  <si>
    <t>工藤　　彩乃</t>
  </si>
  <si>
    <t>仁佐瀬　　藍</t>
  </si>
  <si>
    <t>水澤　　萌花</t>
  </si>
  <si>
    <t>朝倉　　栞己</t>
  </si>
  <si>
    <t>長澤　　玲南</t>
  </si>
  <si>
    <t>橋本　　星那</t>
  </si>
  <si>
    <t>小野　　春菜</t>
  </si>
  <si>
    <t>佐藤　　萌音</t>
  </si>
  <si>
    <t>髙橋　　碧彩</t>
  </si>
  <si>
    <t>高橋　　知広</t>
  </si>
  <si>
    <t>照井　　美緒</t>
  </si>
  <si>
    <t>播磨　　優和</t>
  </si>
  <si>
    <t>山口　　星来</t>
  </si>
  <si>
    <t>渡邉　　夕稀</t>
  </si>
  <si>
    <t>浅野　　愛歩</t>
  </si>
  <si>
    <t>及川　　聖奈</t>
  </si>
  <si>
    <t>鬼柳　　礼夢</t>
  </si>
  <si>
    <t>澤田　　佳穂</t>
  </si>
  <si>
    <t>白木　　美樹</t>
  </si>
  <si>
    <t>千葉　　琴水</t>
  </si>
  <si>
    <t>千葉　　乃杏</t>
  </si>
  <si>
    <t>成田　　夢彩</t>
  </si>
  <si>
    <t>福嶋　　心菜</t>
  </si>
  <si>
    <t>藤田　　凪里</t>
  </si>
  <si>
    <t>山内　　杏桧</t>
  </si>
  <si>
    <t>青江　　千夏</t>
  </si>
  <si>
    <t>石川　　結菜</t>
  </si>
  <si>
    <t>岩本　　萌香</t>
  </si>
  <si>
    <t>荻原　　佑佳</t>
  </si>
  <si>
    <t>川野　　夏来</t>
  </si>
  <si>
    <t>神崎　　花奈</t>
  </si>
  <si>
    <t>佐藤　　穂佳</t>
  </si>
  <si>
    <t>髙橋　　和叶</t>
  </si>
  <si>
    <t>星野　　那奈</t>
  </si>
  <si>
    <t>荒木　　柚菜</t>
  </si>
  <si>
    <t>石川　　蒼羽</t>
  </si>
  <si>
    <t>作山　　花楓</t>
  </si>
  <si>
    <t>瀬川　　和叶</t>
  </si>
  <si>
    <t>関　　梨里花</t>
  </si>
  <si>
    <t>加藤　　彩心</t>
  </si>
  <si>
    <t>及川　　晶菜</t>
  </si>
  <si>
    <t>金野　　真結</t>
  </si>
  <si>
    <t>中野　　美来</t>
  </si>
  <si>
    <t>竹鼻　　蒼空</t>
  </si>
  <si>
    <t>伊藤　　留那</t>
  </si>
  <si>
    <t>磯谷　　咲優</t>
  </si>
  <si>
    <t>菊池　　麻友</t>
  </si>
  <si>
    <t>後藤　　陽菜</t>
  </si>
  <si>
    <t>長野　　桜帆</t>
  </si>
  <si>
    <t>新沼　　雅子</t>
  </si>
  <si>
    <t>新山　　陽日</t>
  </si>
  <si>
    <t>三浦　　もも</t>
  </si>
  <si>
    <t>三上　　蒼生</t>
  </si>
  <si>
    <t>鎌田　　芳華</t>
  </si>
  <si>
    <t>松本　　幸野</t>
  </si>
  <si>
    <t>阿部　　美里</t>
  </si>
  <si>
    <t>帷子　　愛羽</t>
  </si>
  <si>
    <t>佐藤　　夏姫</t>
  </si>
  <si>
    <t>工藤　　沙羅</t>
  </si>
  <si>
    <t>正路　　花菜</t>
  </si>
  <si>
    <t>菅原　　麻由</t>
  </si>
  <si>
    <t>平　　瑛未華</t>
  </si>
  <si>
    <t>古舘　　晴香</t>
  </si>
  <si>
    <t>小坂　　春菜</t>
  </si>
  <si>
    <t>田代　　彩羽</t>
  </si>
  <si>
    <t>福士　　裕那</t>
  </si>
  <si>
    <t>山根　　万侑</t>
  </si>
  <si>
    <t>吉田　　愛夏</t>
  </si>
  <si>
    <t>藤原　　南奈</t>
  </si>
  <si>
    <t>川村　　優依</t>
  </si>
  <si>
    <t>坂本　　純子</t>
  </si>
  <si>
    <t>内舘　　栞奈</t>
  </si>
  <si>
    <t>松本　　愛架</t>
  </si>
  <si>
    <t>菊池　　優杏</t>
  </si>
  <si>
    <t>熊谷　　和花</t>
  </si>
  <si>
    <t>坂本　　芽依</t>
  </si>
  <si>
    <t>菅原　　萩奈</t>
  </si>
  <si>
    <t>宇夫方　　和</t>
  </si>
  <si>
    <t>田毛　　咲羽</t>
  </si>
  <si>
    <t>高橋　　詩華</t>
  </si>
  <si>
    <t>千葉　　悠里</t>
  </si>
  <si>
    <t>井苅　　愛那</t>
  </si>
  <si>
    <t>及川　　美月</t>
  </si>
  <si>
    <t>関谷　　光優</t>
  </si>
  <si>
    <t>千田　　幸恵</t>
  </si>
  <si>
    <t>照井　　夏花</t>
  </si>
  <si>
    <t>藤原　　茉凜</t>
  </si>
  <si>
    <t>鈴木　　紗瑛</t>
  </si>
  <si>
    <t>萩原　　成美</t>
  </si>
  <si>
    <t>渡辺　　真央</t>
  </si>
  <si>
    <t>住吉　　彩季</t>
  </si>
  <si>
    <t>澤口　　陽莉</t>
  </si>
  <si>
    <t>貫洞　　楽來</t>
  </si>
  <si>
    <t>関村　　美央</t>
  </si>
  <si>
    <t>伊藤　　優希</t>
  </si>
  <si>
    <t>菊池　　百花</t>
  </si>
  <si>
    <t>佐藤　　潤香</t>
  </si>
  <si>
    <t>畠山　　和夏</t>
  </si>
  <si>
    <t>山根　　乙華</t>
  </si>
  <si>
    <t>佐藤　　来香</t>
  </si>
  <si>
    <t>西城　　瀬奈</t>
  </si>
  <si>
    <t>菅原　　千裕</t>
  </si>
  <si>
    <t>及川　　章子</t>
  </si>
  <si>
    <t>菅原　　陽菜</t>
  </si>
  <si>
    <t>藤野　　美希</t>
  </si>
  <si>
    <t>村上　　菜穂</t>
  </si>
  <si>
    <t>岩渕　　愛実</t>
  </si>
  <si>
    <t>佐藤　　浩美</t>
  </si>
  <si>
    <t>永澤　　丈佳</t>
  </si>
  <si>
    <t>加藤　　萌愛</t>
  </si>
  <si>
    <t>鈴木　　結心</t>
  </si>
  <si>
    <t>水野　　佳世</t>
  </si>
  <si>
    <t>吉田　　真優</t>
  </si>
  <si>
    <t>髙橋　　優心</t>
  </si>
  <si>
    <t>今泉　　まゆ</t>
  </si>
  <si>
    <t>千葉　　真結</t>
  </si>
  <si>
    <t>安藤　　愛理</t>
  </si>
  <si>
    <t>大下　　織葉</t>
  </si>
  <si>
    <t>鹿糠　　美紀</t>
  </si>
  <si>
    <t>熊谷　　涼楓</t>
  </si>
  <si>
    <t>久世　　姫嘉</t>
  </si>
  <si>
    <t>髙橋　　茄奈</t>
  </si>
  <si>
    <t>藤原　　曖未</t>
  </si>
  <si>
    <t>松江　　柚果</t>
  </si>
  <si>
    <t>寺澤　　未來</t>
  </si>
  <si>
    <t>山田　　瑞姫</t>
  </si>
  <si>
    <t>浅沼　　咲花</t>
  </si>
  <si>
    <t>山本　　萌恵</t>
  </si>
  <si>
    <t>岩﨑　　朱里</t>
  </si>
  <si>
    <t>高橋　　紗英</t>
  </si>
  <si>
    <t>渡邉　　野和</t>
  </si>
  <si>
    <t>芳賀　　礼佳</t>
  </si>
  <si>
    <t>山﨑　　凉梛</t>
  </si>
  <si>
    <t>稲部　　夏波</t>
  </si>
  <si>
    <t>鈴木　　利奈</t>
  </si>
  <si>
    <t>伊藤　　颯椛</t>
  </si>
  <si>
    <t>亀井　　涼音</t>
  </si>
  <si>
    <t>菊池　　彩希</t>
  </si>
  <si>
    <t>遠山　　美結</t>
  </si>
  <si>
    <t>三浦　　日桜</t>
  </si>
  <si>
    <t>今川　　結衣</t>
  </si>
  <si>
    <t>岩﨑　　彩花</t>
  </si>
  <si>
    <t>岩崎　　志保</t>
  </si>
  <si>
    <t>新山　　胡桃</t>
  </si>
  <si>
    <t>太田　　真鈴</t>
  </si>
  <si>
    <t>藤田　　真耶</t>
  </si>
  <si>
    <t>菊池　　瑞希</t>
  </si>
  <si>
    <t>畠山　　真穂</t>
  </si>
  <si>
    <t>嵯我　　菜央</t>
  </si>
  <si>
    <t>白鳥　　夏希</t>
  </si>
  <si>
    <t>西舘　　朱里</t>
  </si>
  <si>
    <t>平田　　愛夏</t>
  </si>
  <si>
    <t>紺野　　妃奈</t>
  </si>
  <si>
    <t>菅原　　佑月</t>
  </si>
  <si>
    <t>田代　　彩花</t>
  </si>
  <si>
    <t>菅原　　友莉</t>
  </si>
  <si>
    <t>及川　　紗那</t>
  </si>
  <si>
    <t>菊池　　咲央</t>
  </si>
  <si>
    <t>真篭　　美月</t>
  </si>
  <si>
    <t>渡邊　　藍莉</t>
  </si>
  <si>
    <t>髙橋　　侑衣</t>
  </si>
  <si>
    <t>戸川　　寧央</t>
  </si>
  <si>
    <t>畑山　　莉奈</t>
  </si>
  <si>
    <t>藤原　　彩花</t>
  </si>
  <si>
    <t>長澤　　結楓</t>
  </si>
  <si>
    <t>山木　　明香</t>
  </si>
  <si>
    <t>前川　　美心</t>
  </si>
  <si>
    <t>佐々木　　海</t>
  </si>
  <si>
    <t>浅沼　　絢名</t>
  </si>
  <si>
    <t>鹿糠　　伶雅</t>
  </si>
  <si>
    <t>関野　　夏奈</t>
  </si>
  <si>
    <t>横沢　　永遠</t>
  </si>
  <si>
    <t>吉田　　千紘</t>
  </si>
  <si>
    <t>小原　　美咲</t>
  </si>
  <si>
    <t>川上　　桃花</t>
  </si>
  <si>
    <t>久保　　由愛</t>
  </si>
  <si>
    <t>和賀　　美羽</t>
  </si>
  <si>
    <t>石橋　　晴香</t>
  </si>
  <si>
    <t>上野　　優綺</t>
  </si>
  <si>
    <t>大森　　杏雛</t>
  </si>
  <si>
    <t>小澤　　彩花</t>
  </si>
  <si>
    <t>小野寺　　響</t>
  </si>
  <si>
    <t>加藤　　心音</t>
  </si>
  <si>
    <t>菅野　　日南</t>
  </si>
  <si>
    <t>菊池　　陽季</t>
  </si>
  <si>
    <t>志田　　聖來</t>
  </si>
  <si>
    <t>花輪　　美友</t>
  </si>
  <si>
    <t>花輪　　実礼</t>
  </si>
  <si>
    <t>船本　　心愛</t>
  </si>
  <si>
    <t>東向　　なな</t>
  </si>
  <si>
    <t>小笠原　彩夏</t>
    <phoneticPr fontId="3"/>
  </si>
  <si>
    <t>田向　　姿月</t>
    <phoneticPr fontId="3"/>
  </si>
  <si>
    <t>三八木澤愛生</t>
    <phoneticPr fontId="3"/>
  </si>
  <si>
    <t>金澤　亜緒依</t>
    <phoneticPr fontId="3"/>
  </si>
  <si>
    <t>牛間木　仁美</t>
    <phoneticPr fontId="3"/>
  </si>
  <si>
    <t>小野寺　琉衣</t>
    <phoneticPr fontId="3"/>
  </si>
  <si>
    <t>高橋　あすみ</t>
    <phoneticPr fontId="3"/>
  </si>
  <si>
    <t>本城　麻里菜</t>
    <phoneticPr fontId="3"/>
  </si>
  <si>
    <t>小野寺まゆ香</t>
    <phoneticPr fontId="3"/>
  </si>
  <si>
    <t>小野寺　美羽</t>
    <phoneticPr fontId="3"/>
  </si>
  <si>
    <t>大津　枝里子</t>
    <phoneticPr fontId="3"/>
  </si>
  <si>
    <t>吉田　ひなた</t>
    <phoneticPr fontId="3"/>
  </si>
  <si>
    <t>久保田　美咲</t>
    <phoneticPr fontId="3"/>
  </si>
  <si>
    <t>上村　優梨奈</t>
    <phoneticPr fontId="3"/>
  </si>
  <si>
    <t>晴山　陽真李</t>
    <phoneticPr fontId="3"/>
  </si>
  <si>
    <t>田川　日菜乃</t>
    <phoneticPr fontId="3"/>
  </si>
  <si>
    <t>佐々木　愛央</t>
    <phoneticPr fontId="3"/>
  </si>
  <si>
    <t>佐々木　優実</t>
    <phoneticPr fontId="3"/>
  </si>
  <si>
    <t>須藤　優希乃</t>
    <phoneticPr fontId="3"/>
  </si>
  <si>
    <t>松田　菜菜子</t>
    <phoneticPr fontId="3"/>
  </si>
  <si>
    <t>伊藤　万奈夏</t>
    <phoneticPr fontId="3"/>
  </si>
  <si>
    <t>小石川　美月</t>
    <phoneticPr fontId="3"/>
  </si>
  <si>
    <t>後藤　さやか</t>
    <phoneticPr fontId="3"/>
  </si>
  <si>
    <t>田代　陽南多</t>
    <phoneticPr fontId="3"/>
  </si>
  <si>
    <t>東海林　風花</t>
    <phoneticPr fontId="3"/>
  </si>
  <si>
    <t>小野寺　優花</t>
    <phoneticPr fontId="3"/>
  </si>
  <si>
    <t>佐々木　陽彩</t>
    <phoneticPr fontId="3"/>
  </si>
  <si>
    <t>佐々木　萌樹</t>
    <phoneticPr fontId="3"/>
  </si>
  <si>
    <t>石田　茉莉亜</t>
    <phoneticPr fontId="3"/>
  </si>
  <si>
    <t>阿部　ひなた</t>
    <phoneticPr fontId="3"/>
  </si>
  <si>
    <t>佐々木　愛美</t>
    <phoneticPr fontId="3"/>
  </si>
  <si>
    <t>三浦　明彩花</t>
    <phoneticPr fontId="3"/>
  </si>
  <si>
    <t>八重樫　実夢</t>
    <phoneticPr fontId="3"/>
  </si>
  <si>
    <t>伊藤　美梨愛</t>
    <phoneticPr fontId="3"/>
  </si>
  <si>
    <t>佐々木　夏芽</t>
    <phoneticPr fontId="3"/>
  </si>
  <si>
    <t>齊藤　満理奈</t>
    <phoneticPr fontId="3"/>
  </si>
  <si>
    <t>水川　陽香留</t>
    <phoneticPr fontId="3"/>
  </si>
  <si>
    <t>筑後　なごみ</t>
    <phoneticPr fontId="3"/>
  </si>
  <si>
    <t>村上　さくら</t>
    <phoneticPr fontId="3"/>
  </si>
  <si>
    <t>兜森　れいな</t>
    <phoneticPr fontId="3"/>
  </si>
  <si>
    <t>小姓堂乃々香</t>
    <phoneticPr fontId="3"/>
  </si>
  <si>
    <t>八重樫　真優</t>
    <phoneticPr fontId="3"/>
  </si>
  <si>
    <t>佐々木　珈子</t>
    <phoneticPr fontId="3"/>
  </si>
  <si>
    <t>菅原　ひかり</t>
    <phoneticPr fontId="3"/>
  </si>
  <si>
    <t>小野寺　涼花</t>
    <phoneticPr fontId="3"/>
  </si>
  <si>
    <t>菊地　麻衣織</t>
    <phoneticPr fontId="3"/>
  </si>
  <si>
    <t>乙部　梨々花</t>
    <phoneticPr fontId="3"/>
  </si>
  <si>
    <t>若狹　愛友奈</t>
    <phoneticPr fontId="3"/>
  </si>
  <si>
    <t>小田島　まな</t>
    <phoneticPr fontId="3"/>
  </si>
  <si>
    <t>佐々木　未旺</t>
    <phoneticPr fontId="3"/>
  </si>
  <si>
    <t>佐々木俐於寧</t>
    <phoneticPr fontId="3"/>
  </si>
  <si>
    <t>佐々木　流星</t>
    <phoneticPr fontId="3"/>
  </si>
  <si>
    <t>佐々木　玲奈</t>
    <phoneticPr fontId="3"/>
  </si>
  <si>
    <t>曽我部　綾奈</t>
    <phoneticPr fontId="3"/>
  </si>
  <si>
    <t>小原　ののこ</t>
    <phoneticPr fontId="3"/>
  </si>
  <si>
    <t>澤里　亜佑佳</t>
    <phoneticPr fontId="3"/>
  </si>
  <si>
    <t>佐々木　麻妃</t>
    <phoneticPr fontId="3"/>
  </si>
  <si>
    <t>澤村　里桜菜</t>
    <phoneticPr fontId="3"/>
  </si>
  <si>
    <t>高橋　さくら</t>
    <phoneticPr fontId="3"/>
  </si>
  <si>
    <t>勝股　心羽愛</t>
    <phoneticPr fontId="3"/>
  </si>
  <si>
    <t>若槻　のどか</t>
    <phoneticPr fontId="3"/>
  </si>
  <si>
    <t>吉田　かりん</t>
    <phoneticPr fontId="3"/>
  </si>
  <si>
    <t>山根　しずほ</t>
    <phoneticPr fontId="3"/>
  </si>
  <si>
    <t>大和田　菜緒</t>
    <phoneticPr fontId="3"/>
  </si>
  <si>
    <t>長谷川　遥香</t>
    <phoneticPr fontId="3"/>
  </si>
  <si>
    <t>髙屋敷　美咲</t>
    <phoneticPr fontId="3"/>
  </si>
  <si>
    <t>阿部　乃媛瑠</t>
    <phoneticPr fontId="3"/>
  </si>
  <si>
    <t>菊池　理揺捺</t>
    <phoneticPr fontId="3"/>
  </si>
  <si>
    <t>木野下　奈々</t>
    <phoneticPr fontId="3"/>
  </si>
  <si>
    <t>桐明　未唯沙</t>
    <phoneticPr fontId="3"/>
  </si>
  <si>
    <t>佐々木　千尋</t>
    <phoneticPr fontId="3"/>
  </si>
  <si>
    <t>小野寺　由奈</t>
    <phoneticPr fontId="3"/>
  </si>
  <si>
    <t>木村　向日葵</t>
    <phoneticPr fontId="3"/>
  </si>
  <si>
    <t>小堀内　星夏</t>
    <phoneticPr fontId="3"/>
  </si>
  <si>
    <t>石山　友里花</t>
    <phoneticPr fontId="3"/>
  </si>
  <si>
    <t>太田　うらら</t>
    <phoneticPr fontId="3"/>
  </si>
  <si>
    <t>佐々木　麻央</t>
    <phoneticPr fontId="3"/>
  </si>
  <si>
    <t>十文字　春菜</t>
    <phoneticPr fontId="3"/>
  </si>
  <si>
    <t>菅原　衣桜莉</t>
    <phoneticPr fontId="3"/>
  </si>
  <si>
    <t>八重畑　小菜</t>
    <phoneticPr fontId="3"/>
  </si>
  <si>
    <t>佐々木　陽和</t>
    <phoneticPr fontId="3"/>
  </si>
  <si>
    <t>佐藤　瑚々花</t>
    <phoneticPr fontId="3"/>
  </si>
  <si>
    <t>石田　美乃里</t>
    <phoneticPr fontId="3"/>
  </si>
  <si>
    <t>中戸　羽菜子</t>
    <phoneticPr fontId="3"/>
  </si>
  <si>
    <t>野田　のの子</t>
    <phoneticPr fontId="3"/>
  </si>
  <si>
    <t>朝日田　淳姫</t>
    <phoneticPr fontId="3"/>
  </si>
  <si>
    <t>柏舘　ひなた</t>
    <phoneticPr fontId="3"/>
  </si>
  <si>
    <t>佐々木　静香</t>
    <phoneticPr fontId="3"/>
  </si>
  <si>
    <t>松下　ありす</t>
    <phoneticPr fontId="3"/>
  </si>
  <si>
    <t>長根　未奈実</t>
    <phoneticPr fontId="3"/>
  </si>
  <si>
    <t>松下　あんな</t>
    <phoneticPr fontId="3"/>
  </si>
  <si>
    <t>阿部　優衣香</t>
    <phoneticPr fontId="3"/>
  </si>
  <si>
    <t>佐々木　彩香</t>
    <phoneticPr fontId="3"/>
  </si>
  <si>
    <t>八重樫　沙也</t>
    <phoneticPr fontId="3"/>
  </si>
  <si>
    <t>小笠原　真稀</t>
    <phoneticPr fontId="3"/>
  </si>
  <si>
    <t>小野　華菜子</t>
    <phoneticPr fontId="3"/>
  </si>
  <si>
    <t>佐々木　来羽</t>
    <phoneticPr fontId="3"/>
  </si>
  <si>
    <t>菊池　野ノ花</t>
    <phoneticPr fontId="3"/>
  </si>
  <si>
    <t>神久保ちひろ</t>
    <phoneticPr fontId="3"/>
  </si>
  <si>
    <t>一戸　瑠未音</t>
    <phoneticPr fontId="3"/>
  </si>
  <si>
    <t>村上　紗也子</t>
    <phoneticPr fontId="3"/>
  </si>
  <si>
    <t>髙橋　こはる</t>
    <phoneticPr fontId="3"/>
  </si>
  <si>
    <t>加藤　南菜実</t>
    <phoneticPr fontId="3"/>
  </si>
  <si>
    <t>佐々木　緋和</t>
    <phoneticPr fontId="3"/>
  </si>
  <si>
    <t>阿部　さくら</t>
    <phoneticPr fontId="3"/>
  </si>
  <si>
    <t>佐々木　愛心</t>
    <phoneticPr fontId="3"/>
  </si>
  <si>
    <t>小野田　梨乃</t>
    <phoneticPr fontId="3"/>
  </si>
  <si>
    <t>川村　萌々華</t>
    <phoneticPr fontId="3"/>
  </si>
  <si>
    <t>田村　菜々実</t>
    <phoneticPr fontId="3"/>
  </si>
  <si>
    <t>掃部　ひなた</t>
    <phoneticPr fontId="3"/>
  </si>
  <si>
    <t>菅原　さくら</t>
    <phoneticPr fontId="3"/>
  </si>
  <si>
    <t>佐々木　結梨</t>
    <phoneticPr fontId="3"/>
  </si>
  <si>
    <t>柴谷　美沙子</t>
    <phoneticPr fontId="3"/>
  </si>
  <si>
    <t>菅原　菜々実</t>
    <phoneticPr fontId="3"/>
  </si>
  <si>
    <t>伊藤　向日葵</t>
    <phoneticPr fontId="3"/>
  </si>
  <si>
    <t>佐々木　菜月</t>
    <phoneticPr fontId="3"/>
  </si>
  <si>
    <t>伊藤　  　凜</t>
    <phoneticPr fontId="3"/>
  </si>
  <si>
    <t>毛藤　　  想</t>
    <phoneticPr fontId="3"/>
  </si>
  <si>
    <t>村上　　　蘭</t>
    <phoneticPr fontId="3"/>
  </si>
  <si>
    <t>樫村　　　維</t>
    <phoneticPr fontId="3"/>
  </si>
  <si>
    <t>佐藤　　　和</t>
    <phoneticPr fontId="3"/>
  </si>
  <si>
    <t>梅澤　　　萌</t>
    <phoneticPr fontId="3"/>
  </si>
  <si>
    <t>畑　　　結菜</t>
    <phoneticPr fontId="3"/>
  </si>
  <si>
    <t>及川　　　花</t>
    <phoneticPr fontId="3"/>
  </si>
  <si>
    <t>昆　　　智晴</t>
    <phoneticPr fontId="3"/>
  </si>
  <si>
    <t>平藤　　　楓</t>
    <phoneticPr fontId="3"/>
  </si>
  <si>
    <t>金田　　　萌</t>
    <phoneticPr fontId="3"/>
  </si>
  <si>
    <t>橋本　　　想</t>
    <phoneticPr fontId="3"/>
  </si>
  <si>
    <t>後藤　　　楓</t>
    <phoneticPr fontId="3"/>
  </si>
  <si>
    <t>川村　　　碧</t>
    <phoneticPr fontId="3"/>
  </si>
  <si>
    <t>黒川　　　澪</t>
    <phoneticPr fontId="3"/>
  </si>
  <si>
    <t>高橋　　　杏</t>
    <phoneticPr fontId="3"/>
  </si>
  <si>
    <t>菅原　　　舞</t>
    <phoneticPr fontId="3"/>
  </si>
  <si>
    <t>今野　　　花</t>
    <phoneticPr fontId="3"/>
  </si>
  <si>
    <t>千田　　　響</t>
    <phoneticPr fontId="3"/>
  </si>
  <si>
    <t>関　　　梨花</t>
    <phoneticPr fontId="3"/>
  </si>
  <si>
    <t>木内　　　雅</t>
    <phoneticPr fontId="3"/>
  </si>
  <si>
    <t>高橋　　　泉</t>
    <phoneticPr fontId="3"/>
  </si>
  <si>
    <t>平野　　　結</t>
    <phoneticPr fontId="3"/>
  </si>
  <si>
    <t>佐藤　　　祥</t>
    <phoneticPr fontId="3"/>
  </si>
  <si>
    <t>川上　　　遥</t>
    <phoneticPr fontId="3"/>
  </si>
  <si>
    <t>菅野　　　凜</t>
    <phoneticPr fontId="3"/>
  </si>
  <si>
    <t>西　　　麗桜</t>
    <phoneticPr fontId="3"/>
  </si>
  <si>
    <t>上原　　　望</t>
    <phoneticPr fontId="3"/>
  </si>
  <si>
    <t>上原　　　瞳</t>
    <phoneticPr fontId="3"/>
  </si>
  <si>
    <t>佐藤　　　花</t>
    <phoneticPr fontId="3"/>
  </si>
  <si>
    <t>坂本　　　陽</t>
    <phoneticPr fontId="3"/>
  </si>
  <si>
    <t>尾形　　　凜</t>
    <phoneticPr fontId="3"/>
  </si>
  <si>
    <t>野崎　　　菫</t>
    <phoneticPr fontId="3"/>
  </si>
  <si>
    <t>湊　　　茉子</t>
    <phoneticPr fontId="3"/>
  </si>
  <si>
    <t>矢内　　　舞</t>
    <phoneticPr fontId="3"/>
  </si>
  <si>
    <t>東　　　和奏</t>
    <phoneticPr fontId="3"/>
  </si>
  <si>
    <t>佐藤　　　唯</t>
    <phoneticPr fontId="3"/>
  </si>
  <si>
    <t>森岡　　　遙</t>
    <phoneticPr fontId="3"/>
  </si>
  <si>
    <t>細越　　　恵</t>
    <phoneticPr fontId="3"/>
  </si>
  <si>
    <t>松坂　　　凜</t>
    <phoneticPr fontId="3"/>
  </si>
  <si>
    <t>菊池　　　菫</t>
    <phoneticPr fontId="3"/>
  </si>
  <si>
    <t>宅石　　　結</t>
    <phoneticPr fontId="3"/>
  </si>
  <si>
    <t>菅原　　　朋</t>
    <phoneticPr fontId="3"/>
  </si>
  <si>
    <t>高谷　　　舞</t>
    <phoneticPr fontId="3"/>
  </si>
  <si>
    <t>薄衣　　　花</t>
    <phoneticPr fontId="3"/>
  </si>
  <si>
    <t>上村　　　瞳</t>
    <phoneticPr fontId="3"/>
  </si>
  <si>
    <t>藤原　　　葵</t>
    <phoneticPr fontId="3"/>
  </si>
  <si>
    <t>齊藤　　　萌</t>
    <phoneticPr fontId="3"/>
  </si>
  <si>
    <t>一関第一</t>
    <rPh sb="2" eb="3">
      <t>ダイ</t>
    </rPh>
    <phoneticPr fontId="3"/>
  </si>
  <si>
    <t>一関第二</t>
    <rPh sb="2" eb="3">
      <t>ダイ</t>
    </rPh>
    <phoneticPr fontId="3"/>
  </si>
  <si>
    <t>水沢農業</t>
    <rPh sb="3" eb="4">
      <t>ギョウ</t>
    </rPh>
    <phoneticPr fontId="3"/>
  </si>
  <si>
    <t>黒沢尻工業</t>
    <rPh sb="4" eb="5">
      <t>ギョウ</t>
    </rPh>
    <phoneticPr fontId="3"/>
  </si>
  <si>
    <t>盛岡工業</t>
    <rPh sb="3" eb="4">
      <t>ギョウ</t>
    </rPh>
    <phoneticPr fontId="3"/>
  </si>
  <si>
    <t>盛岡第四</t>
    <rPh sb="2" eb="3">
      <t>ダイ</t>
    </rPh>
    <phoneticPr fontId="3"/>
  </si>
  <si>
    <t>花巻農業</t>
    <rPh sb="0" eb="2">
      <t>ハナマキ</t>
    </rPh>
    <rPh sb="3" eb="4">
      <t>ギョウ</t>
    </rPh>
    <phoneticPr fontId="3"/>
  </si>
  <si>
    <t>水沢商業</t>
    <rPh sb="3" eb="4">
      <t>ギョウ</t>
    </rPh>
    <phoneticPr fontId="3"/>
  </si>
  <si>
    <t>盛岡農業</t>
    <rPh sb="3" eb="4">
      <t>ギョウ</t>
    </rPh>
    <phoneticPr fontId="3"/>
  </si>
  <si>
    <t>031089</t>
  </si>
  <si>
    <t>031069</t>
  </si>
  <si>
    <t>031099</t>
  </si>
  <si>
    <t>031115</t>
  </si>
  <si>
    <t>031088</t>
  </si>
  <si>
    <t>031107</t>
  </si>
  <si>
    <t>031063</t>
  </si>
  <si>
    <t>031084</t>
  </si>
  <si>
    <t>031098</t>
  </si>
  <si>
    <t>031114</t>
  </si>
  <si>
    <t>031110</t>
  </si>
  <si>
    <t>031086</t>
  </si>
  <si>
    <t>031070</t>
  </si>
  <si>
    <t>031090</t>
  </si>
  <si>
    <t>031080</t>
  </si>
  <si>
    <t>031075</t>
  </si>
  <si>
    <t>031097</t>
  </si>
  <si>
    <t>031073</t>
  </si>
  <si>
    <t>031118</t>
  </si>
  <si>
    <t>031113</t>
  </si>
  <si>
    <t>031074</t>
  </si>
  <si>
    <t>031076</t>
  </si>
  <si>
    <t>031058</t>
  </si>
  <si>
    <t>031112</t>
  </si>
  <si>
    <t>031104</t>
  </si>
  <si>
    <t>031109</t>
  </si>
  <si>
    <t>031103</t>
  </si>
  <si>
    <t>031092</t>
  </si>
  <si>
    <t>031057</t>
  </si>
  <si>
    <t>031065</t>
  </si>
  <si>
    <t>031060</t>
  </si>
  <si>
    <t>031116</t>
  </si>
  <si>
    <t>031064</t>
  </si>
  <si>
    <t>031062</t>
  </si>
  <si>
    <t>031071</t>
  </si>
  <si>
    <t>031068</t>
  </si>
  <si>
    <t>031056</t>
  </si>
  <si>
    <t>031111</t>
  </si>
  <si>
    <t>031083</t>
  </si>
  <si>
    <t>031094</t>
  </si>
  <si>
    <t>031100</t>
  </si>
  <si>
    <t>031067</t>
  </si>
  <si>
    <t>031079</t>
  </si>
  <si>
    <t>031119</t>
  </si>
  <si>
    <t>031093</t>
  </si>
  <si>
    <t>031095</t>
  </si>
  <si>
    <t>031117</t>
  </si>
  <si>
    <t>031066</t>
  </si>
  <si>
    <t>031101</t>
  </si>
  <si>
    <t>031081</t>
  </si>
  <si>
    <t>031082</t>
  </si>
  <si>
    <t>031072</t>
  </si>
  <si>
    <t>031091</t>
  </si>
  <si>
    <t>031087</t>
  </si>
  <si>
    <t>031108</t>
  </si>
  <si>
    <t>新田　奈菜子</t>
    <phoneticPr fontId="3"/>
  </si>
  <si>
    <t>国体選考種目女子</t>
    <rPh sb="0" eb="4">
      <t>コクタイセンコウ</t>
    </rPh>
    <rPh sb="4" eb="6">
      <t>シュモク</t>
    </rPh>
    <rPh sb="6" eb="8">
      <t>ジョシ</t>
    </rPh>
    <phoneticPr fontId="3"/>
  </si>
  <si>
    <t>国体選考種目男子</t>
    <rPh sb="0" eb="4">
      <t>コクタイセンコウ</t>
    </rPh>
    <rPh sb="4" eb="6">
      <t>シュモク</t>
    </rPh>
    <rPh sb="6" eb="8">
      <t>ダンシ</t>
    </rPh>
    <phoneticPr fontId="3"/>
  </si>
  <si>
    <t>申し込み責任者連絡先（携帯）</t>
    <rPh sb="0" eb="1">
      <t>モウ</t>
    </rPh>
    <rPh sb="2" eb="3">
      <t>コ</t>
    </rPh>
    <rPh sb="4" eb="7">
      <t>セキニンシャ</t>
    </rPh>
    <rPh sb="7" eb="9">
      <t>レンラク</t>
    </rPh>
    <rPh sb="9" eb="10">
      <t>サキ</t>
    </rPh>
    <rPh sb="11" eb="13">
      <t>ケイタイ</t>
    </rPh>
    <phoneticPr fontId="4"/>
  </si>
  <si>
    <t>031054</t>
  </si>
  <si>
    <t>031055</t>
  </si>
  <si>
    <t>031059</t>
  </si>
  <si>
    <t>031061</t>
  </si>
  <si>
    <t>031077</t>
  </si>
  <si>
    <t>031078</t>
  </si>
  <si>
    <t>031085</t>
  </si>
  <si>
    <t>031096</t>
  </si>
  <si>
    <t>031105</t>
  </si>
  <si>
    <t>031106</t>
  </si>
  <si>
    <t>031700</t>
  </si>
  <si>
    <t>031701</t>
  </si>
  <si>
    <t>031702</t>
  </si>
  <si>
    <t>031703</t>
  </si>
  <si>
    <t>031704</t>
  </si>
  <si>
    <t>031705</t>
  </si>
  <si>
    <t>031706</t>
  </si>
  <si>
    <t>031707</t>
  </si>
  <si>
    <t>031708</t>
  </si>
  <si>
    <t>=VLOOKUP(D9,所属・種目コード!B3:F76,所属・種目コード!,5)</t>
    <phoneticPr fontId="3"/>
  </si>
  <si>
    <r>
      <rPr>
        <b/>
        <sz val="20"/>
        <color rgb="FF0000FF"/>
        <rFont val="ＭＳ 明朝"/>
        <family val="1"/>
        <charset val="128"/>
      </rPr>
      <t xml:space="preserve">2021 岩手県選手権 </t>
    </r>
    <r>
      <rPr>
        <b/>
        <sz val="18"/>
        <rFont val="ＭＳ 明朝"/>
        <family val="1"/>
        <charset val="128"/>
      </rPr>
      <t>エントリーシート</t>
    </r>
    <r>
      <rPr>
        <b/>
        <sz val="20"/>
        <rFont val="ＭＳ 明朝"/>
        <family val="1"/>
        <charset val="128"/>
      </rPr>
      <t>　</t>
    </r>
    <rPh sb="5" eb="8">
      <t>イワテケン</t>
    </rPh>
    <rPh sb="8" eb="11">
      <t>センシュケン</t>
    </rPh>
    <phoneticPr fontId="1"/>
  </si>
  <si>
    <r>
      <rPr>
        <b/>
        <sz val="26"/>
        <color rgb="FF0000FF"/>
        <rFont val="ＭＳ 明朝"/>
        <family val="1"/>
        <charset val="128"/>
      </rPr>
      <t xml:space="preserve">2021 岩手県選手権 </t>
    </r>
    <r>
      <rPr>
        <b/>
        <sz val="24"/>
        <rFont val="ＭＳ 明朝"/>
        <family val="1"/>
        <charset val="128"/>
      </rPr>
      <t>エントリーシート　</t>
    </r>
    <rPh sb="5" eb="8">
      <t>イワテケン</t>
    </rPh>
    <rPh sb="8" eb="11">
      <t>センシュケン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</si>
</sst>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;[Red]#,##0"/>
  </numFmts>
  <fonts count="203">
    <font>
      <sz val="12"/>
      <name val="平成明朝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6"/>
      <name val="平成明朝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24"/>
      <name val="富士ポップＰ"/>
      <family val="3"/>
      <charset val="128"/>
    </font>
    <font>
      <sz val="9"/>
      <name val="ＭＳ ゴシック"/>
      <family val="3"/>
      <charset val="128"/>
    </font>
    <font>
      <sz val="14"/>
      <name val="平成明朝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平成明朝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平成明朝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平成明朝"/>
      <family val="3"/>
      <charset val="128"/>
    </font>
    <font>
      <sz val="12"/>
      <color rgb="FFFF0000"/>
      <name val="平成明朝"/>
      <family val="3"/>
      <charset val="128"/>
    </font>
    <font>
      <sz val="14"/>
      <color rgb="FFFF0000"/>
      <name val="平成明朝"/>
      <family val="3"/>
      <charset val="128"/>
    </font>
    <font>
      <b/>
      <sz val="1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6"/>
      <color rgb="FF0000FF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indexed="11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0"/>
      <name val="平成明朝"/>
      <family val="3"/>
      <charset val="128"/>
    </font>
    <font>
      <b/>
      <sz val="11"/>
      <name val="平成明朝"/>
      <family val="3"/>
      <charset val="128"/>
    </font>
    <font>
      <sz val="14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2"/>
      <color indexed="10"/>
      <name val="MS P ゴシック"/>
      <family val="3"/>
      <charset val="128"/>
    </font>
    <font>
      <b/>
      <sz val="14"/>
      <color indexed="12"/>
      <name val="MS P ゴシック"/>
      <family val="3"/>
      <charset val="128"/>
    </font>
    <font>
      <b/>
      <sz val="9"/>
      <name val="平成明朝"/>
      <family val="3"/>
      <charset val="128"/>
    </font>
    <font>
      <b/>
      <sz val="14"/>
      <color rgb="FF0000FF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4"/>
      <color indexed="10"/>
      <name val="ＤＦ特太ゴシック体"/>
      <family val="3"/>
      <charset val="128"/>
    </font>
    <font>
      <b/>
      <sz val="14"/>
      <color indexed="10"/>
      <name val="MS P ゴシック"/>
      <family val="3"/>
      <charset val="128"/>
    </font>
    <font>
      <b/>
      <sz val="12"/>
      <color indexed="12"/>
      <name val="MS P ゴシック"/>
      <family val="3"/>
      <charset val="128"/>
    </font>
    <font>
      <b/>
      <sz val="14"/>
      <name val="富士ポップＰ"/>
      <family val="3"/>
      <charset val="128"/>
    </font>
    <font>
      <b/>
      <sz val="14"/>
      <color rgb="FFFF0000"/>
      <name val="平成明朝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4"/>
      <color rgb="FF0000FF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3"/>
      <name val="ＭＳ ゴシック"/>
      <family val="3"/>
      <charset val="128"/>
    </font>
    <font>
      <sz val="12"/>
      <color indexed="10"/>
      <name val="ＭＳ Ｐゴシック"/>
      <family val="3"/>
      <charset val="128"/>
    </font>
    <font>
      <sz val="16"/>
      <color rgb="FF0000FF"/>
      <name val="ＭＳ 明朝"/>
      <family val="1"/>
      <charset val="128"/>
    </font>
    <font>
      <sz val="18"/>
      <color rgb="FFFF0000"/>
      <name val="平成明朝"/>
      <family val="3"/>
      <charset val="128"/>
    </font>
    <font>
      <sz val="20"/>
      <color rgb="FFFF0000"/>
      <name val="平成明朝"/>
      <family val="3"/>
      <charset val="128"/>
    </font>
    <font>
      <sz val="10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color indexed="12"/>
      <name val="MS P ゴシック"/>
      <family val="3"/>
      <charset val="128"/>
    </font>
    <font>
      <sz val="16"/>
      <name val="平成明朝"/>
      <family val="3"/>
      <charset val="128"/>
    </font>
    <font>
      <sz val="10"/>
      <name val="平成明朝"/>
      <family val="3"/>
      <charset val="128"/>
    </font>
    <font>
      <b/>
      <sz val="12"/>
      <color rgb="FF0000FF"/>
      <name val="平成明朝"/>
      <family val="3"/>
      <charset val="128"/>
    </font>
    <font>
      <b/>
      <sz val="12"/>
      <color rgb="FFFF0000"/>
      <name val="平成明朝"/>
      <family val="3"/>
      <charset val="128"/>
    </font>
    <font>
      <sz val="12"/>
      <color theme="1"/>
      <name val="ＭＳ ゴシック"/>
      <family val="3"/>
      <charset val="128"/>
    </font>
    <font>
      <sz val="26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rgb="FF0000FF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rgb="FF0000FF"/>
      <name val="ＭＳ ゴシック"/>
      <family val="3"/>
      <charset val="128"/>
    </font>
    <font>
      <sz val="9"/>
      <name val="平成明朝"/>
      <family val="3"/>
      <charset val="128"/>
    </font>
    <font>
      <sz val="20"/>
      <color rgb="FFFF0000"/>
      <name val="ＭＳ ゴシック"/>
      <family val="3"/>
      <charset val="128"/>
    </font>
    <font>
      <b/>
      <sz val="13"/>
      <color rgb="FF0000FF"/>
      <name val="平成明朝"/>
      <family val="3"/>
      <charset val="128"/>
    </font>
    <font>
      <b/>
      <sz val="16"/>
      <color rgb="FF0000FF"/>
      <name val="平成明朝"/>
      <family val="3"/>
      <charset val="128"/>
    </font>
    <font>
      <sz val="16"/>
      <color rgb="FFFF0000"/>
      <name val="平成明朝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2"/>
      <color indexed="10"/>
      <name val="ＤＦ特太ゴシック体"/>
      <family val="3"/>
      <charset val="128"/>
    </font>
    <font>
      <sz val="20"/>
      <color rgb="FF0000FF"/>
      <name val="ＭＳ ゴシック"/>
      <family val="3"/>
      <charset val="128"/>
    </font>
    <font>
      <b/>
      <sz val="11"/>
      <color rgb="FF0000FF"/>
      <name val="平成明朝"/>
      <family val="3"/>
      <charset val="128"/>
    </font>
    <font>
      <b/>
      <sz val="11"/>
      <color rgb="FFFF0000"/>
      <name val="平成明朝"/>
      <family val="3"/>
      <charset val="128"/>
    </font>
    <font>
      <b/>
      <sz val="9"/>
      <color rgb="FF0000FF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indexed="81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color rgb="FFFF0000"/>
      <name val="平成明朝"/>
      <family val="3"/>
      <charset val="128"/>
    </font>
    <font>
      <b/>
      <sz val="14"/>
      <color rgb="FF0000FF"/>
      <name val="平成明朝"/>
      <family val="3"/>
      <charset val="128"/>
    </font>
    <font>
      <sz val="16"/>
      <name val="ＭＳ ゴシック"/>
      <family val="3"/>
      <charset val="128"/>
    </font>
    <font>
      <b/>
      <sz val="18"/>
      <color rgb="FF0000FF"/>
      <name val="ＭＳ ゴシック"/>
      <family val="3"/>
      <charset val="128"/>
    </font>
    <font>
      <sz val="12"/>
      <color indexed="12"/>
      <name val="MS P 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u val="double"/>
      <sz val="20"/>
      <name val="ＭＳ 明朝"/>
      <family val="1"/>
      <charset val="128"/>
    </font>
    <font>
      <b/>
      <sz val="24"/>
      <name val="ＭＳ 明朝"/>
      <family val="1"/>
      <charset val="128"/>
    </font>
    <font>
      <b/>
      <sz val="26"/>
      <color rgb="FF0000FF"/>
      <name val="ＭＳ 明朝"/>
      <family val="1"/>
      <charset val="128"/>
    </font>
    <font>
      <b/>
      <sz val="15"/>
      <name val="平成明朝"/>
      <family val="3"/>
      <charset val="128"/>
    </font>
    <font>
      <b/>
      <sz val="16"/>
      <name val="平成明朝"/>
      <family val="3"/>
      <charset val="128"/>
    </font>
    <font>
      <sz val="12"/>
      <color rgb="FF0000FF"/>
      <name val="ＭＳ 明朝"/>
      <family val="1"/>
      <charset val="128"/>
    </font>
    <font>
      <b/>
      <sz val="8"/>
      <color rgb="FF0000FF"/>
      <name val="ＭＳ ゴシック"/>
      <family val="3"/>
      <charset val="128"/>
    </font>
    <font>
      <b/>
      <sz val="6"/>
      <color rgb="FF0000FF"/>
      <name val="ＭＳ ゴシック"/>
      <family val="3"/>
      <charset val="128"/>
    </font>
    <font>
      <b/>
      <sz val="10"/>
      <color rgb="FFFF0000"/>
      <name val="平成明朝"/>
      <family val="3"/>
      <charset val="128"/>
    </font>
    <font>
      <b/>
      <sz val="14"/>
      <color indexed="39"/>
      <name val="MS P ゴシック"/>
      <family val="3"/>
      <charset val="128"/>
    </font>
    <font>
      <b/>
      <sz val="12"/>
      <color indexed="39"/>
      <name val="MS P ゴシック"/>
      <family val="3"/>
      <charset val="128"/>
    </font>
    <font>
      <b/>
      <sz val="20"/>
      <color indexed="10"/>
      <name val="MS P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b/>
      <sz val="13"/>
      <name val="平成明朝"/>
      <family val="3"/>
      <charset val="128"/>
    </font>
    <font>
      <sz val="20"/>
      <name val="平成明朝"/>
      <family val="3"/>
      <charset val="128"/>
    </font>
    <font>
      <b/>
      <sz val="8"/>
      <color indexed="81"/>
      <name val="MS P 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0"/>
      <color indexed="10"/>
      <name val="MS P ゴシック"/>
      <family val="3"/>
      <charset val="128"/>
    </font>
    <font>
      <b/>
      <sz val="16"/>
      <color rgb="FF3333FF"/>
      <name val="平成明朝"/>
      <family val="3"/>
      <charset val="128"/>
    </font>
    <font>
      <b/>
      <sz val="18"/>
      <color rgb="FFFF0000"/>
      <name val="ＭＳ Ｐ明朝"/>
      <family val="1"/>
      <charset val="128"/>
    </font>
    <font>
      <sz val="9"/>
      <color indexed="10"/>
      <name val="MS P ゴシック"/>
      <family val="3"/>
      <charset val="128"/>
    </font>
    <font>
      <b/>
      <sz val="18"/>
      <color rgb="FF3333FF"/>
      <name val="ＭＳ ゴシック"/>
      <family val="3"/>
      <charset val="128"/>
    </font>
    <font>
      <b/>
      <sz val="14"/>
      <color rgb="FF3333FF"/>
      <name val="ＭＳ ゴシック"/>
      <family val="3"/>
      <charset val="128"/>
    </font>
    <font>
      <b/>
      <sz val="20"/>
      <color rgb="FF3333FF"/>
      <name val="ＭＳ ゴシック"/>
      <family val="3"/>
      <charset val="128"/>
    </font>
    <font>
      <b/>
      <sz val="14"/>
      <color rgb="FF3333FF"/>
      <name val="平成明朝"/>
      <family val="3"/>
      <charset val="128"/>
    </font>
    <font>
      <b/>
      <sz val="12"/>
      <color rgb="FF3333FF"/>
      <name val="平成明朝"/>
      <family val="3"/>
      <charset val="128"/>
    </font>
    <font>
      <b/>
      <sz val="18"/>
      <color rgb="FF3333FF"/>
      <name val="平成明朝"/>
      <family val="3"/>
      <charset val="128"/>
    </font>
    <font>
      <b/>
      <sz val="16"/>
      <color rgb="FF3333FF"/>
      <name val="ＭＳ ゴシック"/>
      <family val="3"/>
      <charset val="128"/>
    </font>
    <font>
      <b/>
      <sz val="11"/>
      <color indexed="39"/>
      <name val="ＭＳ Ｐゴシック"/>
      <family val="3"/>
      <charset val="128"/>
    </font>
    <font>
      <sz val="20"/>
      <color rgb="FFC00000"/>
      <name val="平成明朝"/>
      <family val="3"/>
      <charset val="128"/>
    </font>
    <font>
      <sz val="18"/>
      <color rgb="FFC00000"/>
      <name val="平成明朝"/>
      <family val="3"/>
      <charset val="128"/>
    </font>
    <font>
      <sz val="20"/>
      <color rgb="FF3333FF"/>
      <name val="ＭＳ 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4"/>
      <color indexed="39"/>
      <name val="ＭＳ Ｐゴシック"/>
      <family val="3"/>
      <charset val="128"/>
    </font>
    <font>
      <b/>
      <sz val="16"/>
      <color indexed="39"/>
      <name val="ＭＳ Ｐゴシック"/>
      <family val="3"/>
      <charset val="128"/>
    </font>
    <font>
      <b/>
      <sz val="18"/>
      <color indexed="39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color indexed="81"/>
      <name val="ＭＳ Ｐゴシック"/>
      <family val="3"/>
      <charset val="128"/>
    </font>
    <font>
      <sz val="14"/>
      <color rgb="FF3333FF"/>
      <name val="ＭＳ ゴシック"/>
      <family val="3"/>
      <charset val="128"/>
    </font>
    <font>
      <b/>
      <u val="double"/>
      <sz val="20"/>
      <color rgb="FF3333FF"/>
      <name val="ＭＳ 明朝"/>
      <family val="1"/>
      <charset val="128"/>
    </font>
    <font>
      <sz val="10"/>
      <color rgb="FF3333FF"/>
      <name val="ＭＳ ゴシック"/>
      <family val="3"/>
      <charset val="128"/>
    </font>
    <font>
      <b/>
      <sz val="16"/>
      <color rgb="FF3333FF"/>
      <name val="ＭＳ 明朝"/>
      <family val="1"/>
      <charset val="128"/>
    </font>
    <font>
      <b/>
      <sz val="12"/>
      <color rgb="FF3333FF"/>
      <name val="ＭＳ 明朝"/>
      <family val="1"/>
      <charset val="128"/>
    </font>
    <font>
      <sz val="14"/>
      <color indexed="12"/>
      <name val="ＭＳ ゴシック"/>
      <family val="3"/>
      <charset val="128"/>
    </font>
    <font>
      <sz val="16"/>
      <color rgb="FF3333FF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20"/>
      <color rgb="FF0000FF"/>
      <name val="ＭＳ 明朝"/>
      <family val="1"/>
      <charset val="128"/>
    </font>
    <font>
      <b/>
      <sz val="22"/>
      <name val="ＭＳ 明朝"/>
      <family val="1"/>
      <charset val="128"/>
    </font>
    <font>
      <b/>
      <sz val="18"/>
      <color rgb="FFFF3399"/>
      <name val="ＭＳ ゴシック"/>
      <family val="3"/>
      <charset val="128"/>
    </font>
    <font>
      <b/>
      <sz val="13"/>
      <color rgb="FF0000FF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39"/>
      <name val="ＭＳ Ｐゴシック"/>
      <family val="3"/>
      <charset val="128"/>
    </font>
    <font>
      <b/>
      <sz val="9"/>
      <color rgb="FF3333FF"/>
      <name val="平成明朝"/>
      <family val="3"/>
      <charset val="128"/>
    </font>
    <font>
      <b/>
      <sz val="12"/>
      <color indexed="10"/>
      <name val="ＭＳ ゴシック"/>
      <family val="3"/>
      <charset val="128"/>
    </font>
    <font>
      <b/>
      <sz val="18"/>
      <name val="ＭＳ Ｐゴシック"/>
      <family val="3"/>
      <charset val="128"/>
      <scheme val="major"/>
    </font>
    <font>
      <b/>
      <sz val="18"/>
      <name val="平成明朝"/>
      <family val="3"/>
      <charset val="128"/>
    </font>
    <font>
      <sz val="14"/>
      <name val="富士ポップＰ"/>
      <family val="3"/>
      <charset val="128"/>
    </font>
    <font>
      <sz val="11"/>
      <color rgb="FF3333FF"/>
      <name val="ＭＳ 明朝"/>
      <family val="1"/>
      <charset val="128"/>
    </font>
    <font>
      <sz val="12"/>
      <color rgb="FF3333FF"/>
      <name val="平成明朝"/>
      <family val="3"/>
      <charset val="128"/>
    </font>
    <font>
      <sz val="12"/>
      <name val="平成明朝"/>
      <family val="3"/>
      <charset val="128"/>
    </font>
    <font>
      <b/>
      <sz val="14"/>
      <color rgb="FFFF0000"/>
      <name val="MS UI Gothic"/>
      <family val="3"/>
      <charset val="128"/>
    </font>
    <font>
      <b/>
      <sz val="14"/>
      <color rgb="FF3333FF"/>
      <name val="MS UI Gothic"/>
      <family val="3"/>
      <charset val="128"/>
    </font>
    <font>
      <b/>
      <sz val="14"/>
      <color rgb="FF0000FF"/>
      <name val="MS UI Gothic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8"/>
      <color indexed="81"/>
      <name val="ＭＳ ゴシック"/>
      <family val="3"/>
      <charset val="128"/>
    </font>
    <font>
      <b/>
      <sz val="8"/>
      <color indexed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3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8"/>
      <color indexed="81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8"/>
      <color indexed="39"/>
      <name val="ＭＳ Ｐ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11"/>
      <name val="ＭＳ 明朝"/>
      <family val="3"/>
      <charset val="128"/>
    </font>
    <font>
      <b/>
      <sz val="18"/>
      <name val="ＭＳ 明朝"/>
      <family val="1"/>
      <charset val="128"/>
    </font>
    <font>
      <b/>
      <sz val="10"/>
      <color rgb="FF3333FF"/>
      <name val="平成明朝"/>
      <family val="3"/>
      <charset val="128"/>
    </font>
    <font>
      <sz val="8"/>
      <color indexed="81"/>
      <name val="MS P ゴシック"/>
      <family val="3"/>
      <charset val="128"/>
    </font>
    <font>
      <b/>
      <sz val="14"/>
      <color rgb="FFFF0000"/>
      <name val="游ゴシック"/>
      <family val="3"/>
      <charset val="128"/>
    </font>
    <font>
      <sz val="12"/>
      <color rgb="FF3333FF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6"/>
      <color indexed="12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u/>
      <sz val="16"/>
      <color rgb="FF3333FF"/>
      <name val="ＭＳ 明朝"/>
      <family val="1"/>
      <charset val="128"/>
    </font>
    <font>
      <sz val="12"/>
      <name val="MS UI Gothic"/>
      <family val="3"/>
      <charset val="128"/>
    </font>
    <font>
      <b/>
      <sz val="10"/>
      <name val="Calibri"/>
      <family val="3"/>
    </font>
    <font>
      <b/>
      <sz val="20"/>
      <color rgb="FFFF0000"/>
      <name val="ＭＳ ゴシック"/>
      <family val="3"/>
      <charset val="128"/>
    </font>
    <font>
      <b/>
      <sz val="12"/>
      <color indexed="81"/>
      <name val="ＭＳ ゴシック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9FFCC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3D9F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mediumGray">
        <fgColor indexed="15"/>
        <bgColor rgb="FF99FFCC"/>
      </patternFill>
    </fill>
    <fill>
      <patternFill patternType="solid">
        <fgColor rgb="FFFFDD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7DFFFF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rgb="FF9FFF81"/>
        <bgColor indexed="64"/>
      </patternFill>
    </fill>
    <fill>
      <patternFill patternType="solid">
        <fgColor rgb="FFFFFFF3"/>
        <bgColor indexed="64"/>
      </patternFill>
    </fill>
    <fill>
      <patternFill patternType="solid">
        <fgColor rgb="FFD7FFA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9EDF8"/>
        <bgColor indexed="64"/>
      </patternFill>
    </fill>
    <fill>
      <patternFill patternType="solid">
        <fgColor rgb="FFF9EBF9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93EAFF"/>
        <bgColor indexed="64"/>
      </patternFill>
    </fill>
    <fill>
      <patternFill patternType="solid">
        <fgColor rgb="FFFEF4FD"/>
        <bgColor indexed="64"/>
      </patternFill>
    </fill>
    <fill>
      <patternFill patternType="solid">
        <fgColor rgb="FFFFFFE1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/>
    <xf numFmtId="0" fontId="20" fillId="0" borderId="0"/>
    <xf numFmtId="0" fontId="172" fillId="0" borderId="0"/>
  </cellStyleXfs>
  <cellXfs count="1162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5" borderId="0" xfId="0" applyFont="1" applyFill="1"/>
    <xf numFmtId="0" fontId="2" fillId="4" borderId="0" xfId="0" applyFont="1" applyFill="1" applyAlignment="1">
      <alignment horizontal="center"/>
    </xf>
    <xf numFmtId="49" fontId="12" fillId="0" borderId="0" xfId="0" applyNumberFormat="1" applyFont="1"/>
    <xf numFmtId="49" fontId="5" fillId="0" borderId="0" xfId="0" applyNumberFormat="1" applyFont="1"/>
    <xf numFmtId="49" fontId="2" fillId="0" borderId="2" xfId="0" applyNumberFormat="1" applyFont="1" applyBorder="1"/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/>
    <xf numFmtId="0" fontId="0" fillId="13" borderId="0" xfId="0" applyFill="1" applyAlignment="1">
      <alignment vertical="center"/>
    </xf>
    <xf numFmtId="49" fontId="17" fillId="0" borderId="1" xfId="1" applyNumberFormat="1" applyFont="1" applyBorder="1" applyAlignment="1">
      <alignment horizontal="center"/>
    </xf>
    <xf numFmtId="0" fontId="0" fillId="12" borderId="1" xfId="0" applyFill="1" applyBorder="1" applyAlignment="1">
      <alignment vertical="center"/>
    </xf>
    <xf numFmtId="0" fontId="0" fillId="12" borderId="1" xfId="0" applyFill="1" applyBorder="1" applyAlignment="1">
      <alignment horizontal="center" vertical="center"/>
    </xf>
    <xf numFmtId="49" fontId="17" fillId="0" borderId="1" xfId="1" applyNumberFormat="1" applyFont="1" applyBorder="1"/>
    <xf numFmtId="49" fontId="18" fillId="12" borderId="1" xfId="1" applyNumberFormat="1" applyFont="1" applyFill="1" applyBorder="1" applyAlignment="1">
      <alignment horizontal="center"/>
    </xf>
    <xf numFmtId="49" fontId="18" fillId="0" borderId="0" xfId="1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1" fillId="9" borderId="1" xfId="2" applyFont="1" applyFill="1" applyBorder="1" applyAlignment="1">
      <alignment vertical="center"/>
    </xf>
    <xf numFmtId="0" fontId="21" fillId="15" borderId="1" xfId="2" applyFont="1" applyFill="1" applyBorder="1" applyAlignment="1">
      <alignment vertical="center"/>
    </xf>
    <xf numFmtId="0" fontId="21" fillId="10" borderId="1" xfId="2" applyFont="1" applyFill="1" applyBorder="1" applyAlignment="1">
      <alignment vertical="center"/>
    </xf>
    <xf numFmtId="0" fontId="21" fillId="17" borderId="1" xfId="2" applyFont="1" applyFill="1" applyBorder="1" applyAlignment="1">
      <alignment vertical="center"/>
    </xf>
    <xf numFmtId="0" fontId="0" fillId="15" borderId="0" xfId="0" applyFill="1"/>
    <xf numFmtId="0" fontId="0" fillId="15" borderId="0" xfId="0" applyFill="1" applyAlignment="1">
      <alignment vertical="center"/>
    </xf>
    <xf numFmtId="0" fontId="2" fillId="15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9" fontId="18" fillId="0" borderId="1" xfId="1" applyNumberFormat="1" applyFont="1" applyBorder="1" applyAlignment="1">
      <alignment horizontal="center"/>
    </xf>
    <xf numFmtId="0" fontId="20" fillId="15" borderId="0" xfId="0" applyFont="1" applyFill="1"/>
    <xf numFmtId="49" fontId="20" fillId="15" borderId="0" xfId="0" applyNumberFormat="1" applyFont="1" applyFill="1"/>
    <xf numFmtId="0" fontId="20" fillId="18" borderId="0" xfId="0" applyFont="1" applyFill="1"/>
    <xf numFmtId="0" fontId="17" fillId="0" borderId="0" xfId="0" applyFont="1"/>
    <xf numFmtId="0" fontId="20" fillId="28" borderId="0" xfId="0" applyFont="1" applyFill="1" applyAlignment="1">
      <alignment vertical="center"/>
    </xf>
    <xf numFmtId="0" fontId="20" fillId="28" borderId="0" xfId="0" applyFont="1" applyFill="1"/>
    <xf numFmtId="0" fontId="20" fillId="15" borderId="0" xfId="0" applyFont="1" applyFill="1" applyAlignment="1">
      <alignment vertical="center"/>
    </xf>
    <xf numFmtId="49" fontId="20" fillId="28" borderId="0" xfId="0" applyNumberFormat="1" applyFont="1" applyFill="1"/>
    <xf numFmtId="0" fontId="0" fillId="13" borderId="0" xfId="0" applyFill="1"/>
    <xf numFmtId="0" fontId="0" fillId="26" borderId="0" xfId="0" applyFill="1" applyAlignment="1">
      <alignment vertical="center"/>
    </xf>
    <xf numFmtId="0" fontId="0" fillId="26" borderId="0" xfId="0" applyFill="1" applyAlignment="1">
      <alignment horizontal="center" vertical="center"/>
    </xf>
    <xf numFmtId="0" fontId="0" fillId="26" borderId="0" xfId="0" applyFill="1"/>
    <xf numFmtId="0" fontId="2" fillId="26" borderId="0" xfId="0" applyFont="1" applyFill="1" applyAlignment="1">
      <alignment vertical="center"/>
    </xf>
    <xf numFmtId="0" fontId="0" fillId="27" borderId="0" xfId="0" applyFill="1" applyAlignment="1">
      <alignment vertical="center"/>
    </xf>
    <xf numFmtId="0" fontId="2" fillId="27" borderId="0" xfId="0" applyFont="1" applyFill="1" applyAlignment="1">
      <alignment vertical="center"/>
    </xf>
    <xf numFmtId="0" fontId="0" fillId="27" borderId="0" xfId="0" applyFill="1"/>
    <xf numFmtId="0" fontId="0" fillId="29" borderId="0" xfId="0" applyFill="1" applyAlignment="1">
      <alignment vertical="center"/>
    </xf>
    <xf numFmtId="0" fontId="0" fillId="29" borderId="0" xfId="0" applyFill="1"/>
    <xf numFmtId="0" fontId="2" fillId="29" borderId="0" xfId="0" applyFont="1" applyFill="1" applyAlignment="1">
      <alignment vertical="center"/>
    </xf>
    <xf numFmtId="0" fontId="0" fillId="26" borderId="30" xfId="0" applyFill="1" applyBorder="1"/>
    <xf numFmtId="0" fontId="0" fillId="26" borderId="32" xfId="0" applyFill="1" applyBorder="1" applyAlignment="1">
      <alignment vertical="center"/>
    </xf>
    <xf numFmtId="0" fontId="0" fillId="26" borderId="34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5" fillId="7" borderId="29" xfId="0" applyFont="1" applyFill="1" applyBorder="1" applyAlignment="1">
      <alignment horizontal="center" vertical="center"/>
    </xf>
    <xf numFmtId="0" fontId="45" fillId="7" borderId="17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8" borderId="0" xfId="0" applyFill="1"/>
    <xf numFmtId="49" fontId="0" fillId="8" borderId="0" xfId="0" applyNumberFormat="1" applyFill="1" applyAlignment="1">
      <alignment horizontal="right" vertical="center"/>
    </xf>
    <xf numFmtId="0" fontId="0" fillId="8" borderId="0" xfId="0" applyFill="1" applyAlignment="1">
      <alignment horizontal="center"/>
    </xf>
    <xf numFmtId="0" fontId="16" fillId="8" borderId="0" xfId="0" applyFont="1" applyFill="1" applyAlignment="1">
      <alignment horizontal="left" vertical="center"/>
    </xf>
    <xf numFmtId="0" fontId="11" fillId="8" borderId="0" xfId="0" applyFont="1" applyFill="1" applyAlignment="1">
      <alignment horizontal="left"/>
    </xf>
    <xf numFmtId="0" fontId="16" fillId="8" borderId="0" xfId="0" applyFont="1" applyFill="1" applyAlignment="1">
      <alignment horizontal="right" vertical="center"/>
    </xf>
    <xf numFmtId="0" fontId="16" fillId="8" borderId="0" xfId="0" applyFont="1" applyFill="1" applyAlignment="1">
      <alignment horizontal="center"/>
    </xf>
    <xf numFmtId="0" fontId="16" fillId="8" borderId="0" xfId="0" applyFont="1" applyFill="1" applyAlignment="1">
      <alignment horizontal="right"/>
    </xf>
    <xf numFmtId="0" fontId="11" fillId="8" borderId="0" xfId="0" applyFont="1" applyFill="1" applyAlignment="1">
      <alignment horizontal="left" vertical="center"/>
    </xf>
    <xf numFmtId="0" fontId="11" fillId="8" borderId="0" xfId="0" applyFont="1" applyFill="1" applyAlignment="1">
      <alignment horizontal="center"/>
    </xf>
    <xf numFmtId="0" fontId="11" fillId="8" borderId="0" xfId="0" applyFont="1" applyFill="1" applyAlignment="1">
      <alignment horizontal="right"/>
    </xf>
    <xf numFmtId="0" fontId="0" fillId="8" borderId="0" xfId="0" applyFill="1" applyAlignment="1">
      <alignment horizontal="left"/>
    </xf>
    <xf numFmtId="177" fontId="11" fillId="8" borderId="0" xfId="0" applyNumberFormat="1" applyFont="1" applyFill="1" applyAlignment="1">
      <alignment horizontal="right"/>
    </xf>
    <xf numFmtId="0" fontId="11" fillId="8" borderId="6" xfId="0" applyFont="1" applyFill="1" applyBorder="1" applyAlignment="1">
      <alignment horizontal="distributed" vertical="top"/>
    </xf>
    <xf numFmtId="0" fontId="11" fillId="8" borderId="24" xfId="0" applyFont="1" applyFill="1" applyBorder="1" applyAlignment="1">
      <alignment horizontal="distributed"/>
    </xf>
    <xf numFmtId="0" fontId="19" fillId="7" borderId="29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53" fillId="26" borderId="38" xfId="0" applyFont="1" applyFill="1" applyBorder="1" applyAlignment="1">
      <alignment horizontal="center" vertical="center"/>
    </xf>
    <xf numFmtId="0" fontId="67" fillId="26" borderId="38" xfId="0" applyFont="1" applyFill="1" applyBorder="1" applyAlignment="1">
      <alignment horizontal="center" vertical="center"/>
    </xf>
    <xf numFmtId="0" fontId="68" fillId="31" borderId="37" xfId="0" applyFont="1" applyFill="1" applyBorder="1" applyAlignment="1">
      <alignment horizontal="center" vertical="center"/>
    </xf>
    <xf numFmtId="0" fontId="8" fillId="31" borderId="20" xfId="0" applyFont="1" applyFill="1" applyBorder="1" applyAlignment="1">
      <alignment horizontal="center" vertical="center"/>
    </xf>
    <xf numFmtId="0" fontId="45" fillId="23" borderId="38" xfId="0" applyFont="1" applyFill="1" applyBorder="1" applyAlignment="1">
      <alignment horizontal="center" vertical="center"/>
    </xf>
    <xf numFmtId="49" fontId="18" fillId="15" borderId="1" xfId="1" applyNumberFormat="1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 vertical="center"/>
    </xf>
    <xf numFmtId="0" fontId="0" fillId="15" borderId="1" xfId="0" applyFill="1" applyBorder="1" applyAlignment="1">
      <alignment vertical="center"/>
    </xf>
    <xf numFmtId="0" fontId="0" fillId="15" borderId="0" xfId="0" applyFill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0" fillId="28" borderId="0" xfId="0" applyFill="1" applyAlignment="1">
      <alignment vertical="center"/>
    </xf>
    <xf numFmtId="0" fontId="2" fillId="28" borderId="0" xfId="0" applyFont="1" applyFill="1" applyAlignment="1">
      <alignment vertical="center"/>
    </xf>
    <xf numFmtId="0" fontId="0" fillId="28" borderId="0" xfId="0" applyFill="1"/>
    <xf numFmtId="0" fontId="0" fillId="28" borderId="0" xfId="0" applyFill="1" applyAlignment="1">
      <alignment horizontal="center" vertical="center"/>
    </xf>
    <xf numFmtId="0" fontId="0" fillId="19" borderId="0" xfId="0" applyFill="1" applyAlignment="1">
      <alignment vertical="center"/>
    </xf>
    <xf numFmtId="0" fontId="2" fillId="19" borderId="0" xfId="0" applyFont="1" applyFill="1" applyAlignment="1">
      <alignment vertical="center"/>
    </xf>
    <xf numFmtId="0" fontId="0" fillId="19" borderId="0" xfId="0" applyFill="1"/>
    <xf numFmtId="0" fontId="0" fillId="19" borderId="0" xfId="0" applyFill="1" applyAlignment="1">
      <alignment horizontal="center" vertical="center"/>
    </xf>
    <xf numFmtId="0" fontId="45" fillId="7" borderId="37" xfId="0" applyFont="1" applyFill="1" applyBorder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0" xfId="0" applyFill="1"/>
    <xf numFmtId="49" fontId="2" fillId="12" borderId="0" xfId="0" applyNumberFormat="1" applyFont="1" applyFill="1"/>
    <xf numFmtId="0" fontId="19" fillId="7" borderId="0" xfId="0" applyFont="1" applyFill="1"/>
    <xf numFmtId="0" fontId="52" fillId="25" borderId="28" xfId="0" applyFont="1" applyFill="1" applyBorder="1" applyAlignment="1">
      <alignment horizontal="center" vertical="center"/>
    </xf>
    <xf numFmtId="0" fontId="52" fillId="25" borderId="8" xfId="0" applyFont="1" applyFill="1" applyBorder="1" applyAlignment="1">
      <alignment horizontal="center" vertical="center"/>
    </xf>
    <xf numFmtId="0" fontId="17" fillId="28" borderId="1" xfId="2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11" fillId="7" borderId="0" xfId="0" applyFont="1" applyFill="1" applyAlignment="1">
      <alignment horizontal="left"/>
    </xf>
    <xf numFmtId="0" fontId="85" fillId="7" borderId="0" xfId="0" applyFont="1" applyFill="1"/>
    <xf numFmtId="0" fontId="84" fillId="7" borderId="0" xfId="0" applyFont="1" applyFill="1"/>
    <xf numFmtId="0" fontId="2" fillId="7" borderId="0" xfId="0" applyFont="1" applyFill="1"/>
    <xf numFmtId="0" fontId="15" fillId="7" borderId="0" xfId="0" applyFont="1" applyFill="1"/>
    <xf numFmtId="0" fontId="2" fillId="7" borderId="0" xfId="0" applyFont="1" applyFill="1" applyAlignment="1">
      <alignment horizontal="right"/>
    </xf>
    <xf numFmtId="0" fontId="13" fillId="7" borderId="0" xfId="0" applyFont="1" applyFill="1"/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28" fillId="25" borderId="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4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14" borderId="0" xfId="0" applyFont="1" applyFill="1" applyAlignment="1">
      <alignment horizontal="center" vertical="center"/>
    </xf>
    <xf numFmtId="0" fontId="8" fillId="14" borderId="25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8" fillId="25" borderId="0" xfId="0" applyFont="1" applyFill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2" fillId="13" borderId="23" xfId="0" applyFont="1" applyFill="1" applyBorder="1" applyAlignment="1">
      <alignment horizontal="center" vertical="center"/>
    </xf>
    <xf numFmtId="0" fontId="2" fillId="14" borderId="43" xfId="0" applyFont="1" applyFill="1" applyBorder="1" applyAlignment="1">
      <alignment horizontal="center" vertical="center"/>
    </xf>
    <xf numFmtId="49" fontId="10" fillId="10" borderId="14" xfId="0" applyNumberFormat="1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vertical="center"/>
    </xf>
    <xf numFmtId="49" fontId="2" fillId="7" borderId="0" xfId="0" applyNumberFormat="1" applyFont="1" applyFill="1" applyAlignment="1">
      <alignment vertical="center"/>
    </xf>
    <xf numFmtId="49" fontId="14" fillId="2" borderId="3" xfId="0" applyNumberFormat="1" applyFont="1" applyFill="1" applyBorder="1" applyAlignment="1">
      <alignment horizontal="center" vertical="center"/>
    </xf>
    <xf numFmtId="176" fontId="14" fillId="10" borderId="16" xfId="0" applyNumberFormat="1" applyFont="1" applyFill="1" applyBorder="1" applyAlignment="1">
      <alignment horizontal="center" vertical="center"/>
    </xf>
    <xf numFmtId="49" fontId="14" fillId="18" borderId="3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49" fontId="2" fillId="2" borderId="38" xfId="0" applyNumberFormat="1" applyFont="1" applyFill="1" applyBorder="1" applyAlignment="1">
      <alignment vertical="center"/>
    </xf>
    <xf numFmtId="0" fontId="22" fillId="28" borderId="1" xfId="0" applyFont="1" applyFill="1" applyBorder="1" applyAlignment="1" applyProtection="1">
      <alignment horizontal="center" vertical="center"/>
      <protection locked="0"/>
    </xf>
    <xf numFmtId="0" fontId="22" fillId="28" borderId="36" xfId="0" applyFont="1" applyFill="1" applyBorder="1" applyAlignment="1" applyProtection="1">
      <alignment horizontal="center" vertical="center"/>
      <protection locked="0"/>
    </xf>
    <xf numFmtId="0" fontId="76" fillId="28" borderId="1" xfId="2" applyFont="1" applyFill="1" applyBorder="1" applyAlignment="1" applyProtection="1">
      <alignment horizontal="center" vertical="center"/>
      <protection locked="0"/>
    </xf>
    <xf numFmtId="0" fontId="17" fillId="28" borderId="36" xfId="2" applyFont="1" applyFill="1" applyBorder="1" applyAlignment="1" applyProtection="1">
      <alignment horizontal="center" vertical="center"/>
      <protection locked="0"/>
    </xf>
    <xf numFmtId="0" fontId="76" fillId="28" borderId="36" xfId="2" applyFont="1" applyFill="1" applyBorder="1" applyAlignment="1" applyProtection="1">
      <alignment horizontal="center" vertical="center"/>
      <protection locked="0"/>
    </xf>
    <xf numFmtId="0" fontId="0" fillId="20" borderId="0" xfId="0" applyFill="1"/>
    <xf numFmtId="0" fontId="0" fillId="20" borderId="0" xfId="0" applyFill="1" applyAlignment="1">
      <alignment horizontal="center"/>
    </xf>
    <xf numFmtId="0" fontId="0" fillId="23" borderId="0" xfId="0" applyFill="1"/>
    <xf numFmtId="0" fontId="0" fillId="20" borderId="0" xfId="0" applyFill="1" applyAlignment="1">
      <alignment vertical="center"/>
    </xf>
    <xf numFmtId="0" fontId="0" fillId="23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42" fillId="23" borderId="0" xfId="0" applyFont="1" applyFill="1" applyAlignment="1">
      <alignment vertical="center"/>
    </xf>
    <xf numFmtId="0" fontId="22" fillId="26" borderId="22" xfId="0" applyFont="1" applyFill="1" applyBorder="1" applyAlignment="1">
      <alignment horizontal="center"/>
    </xf>
    <xf numFmtId="0" fontId="17" fillId="15" borderId="1" xfId="2" applyFont="1" applyFill="1" applyBorder="1" applyAlignment="1">
      <alignment horizontal="center" vertical="center"/>
    </xf>
    <xf numFmtId="0" fontId="20" fillId="15" borderId="1" xfId="2" applyFill="1" applyBorder="1" applyAlignment="1">
      <alignment horizontal="center" vertical="center"/>
    </xf>
    <xf numFmtId="0" fontId="0" fillId="15" borderId="31" xfId="0" applyFill="1" applyBorder="1"/>
    <xf numFmtId="0" fontId="0" fillId="10" borderId="0" xfId="0" applyFill="1" applyAlignment="1">
      <alignment vertical="center"/>
    </xf>
    <xf numFmtId="0" fontId="2" fillId="10" borderId="0" xfId="0" applyFont="1" applyFill="1" applyAlignment="1">
      <alignment vertical="center"/>
    </xf>
    <xf numFmtId="0" fontId="0" fillId="10" borderId="0" xfId="0" applyFill="1"/>
    <xf numFmtId="0" fontId="0" fillId="7" borderId="0" xfId="0" applyFill="1" applyAlignment="1">
      <alignment vertical="center"/>
    </xf>
    <xf numFmtId="0" fontId="19" fillId="26" borderId="32" xfId="0" applyFont="1" applyFill="1" applyBorder="1" applyAlignment="1">
      <alignment horizontal="center"/>
    </xf>
    <xf numFmtId="0" fontId="22" fillId="26" borderId="23" xfId="0" applyFont="1" applyFill="1" applyBorder="1" applyAlignment="1">
      <alignment horizontal="center"/>
    </xf>
    <xf numFmtId="0" fontId="0" fillId="15" borderId="33" xfId="0" applyFill="1" applyBorder="1"/>
    <xf numFmtId="0" fontId="11" fillId="26" borderId="32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/>
    </xf>
    <xf numFmtId="0" fontId="0" fillId="15" borderId="33" xfId="0" applyFill="1" applyBorder="1" applyAlignment="1">
      <alignment vertical="center"/>
    </xf>
    <xf numFmtId="0" fontId="22" fillId="26" borderId="35" xfId="0" applyFont="1" applyFill="1" applyBorder="1" applyAlignment="1">
      <alignment horizontal="center" vertical="center"/>
    </xf>
    <xf numFmtId="0" fontId="17" fillId="15" borderId="36" xfId="2" applyFont="1" applyFill="1" applyBorder="1" applyAlignment="1">
      <alignment horizontal="center" vertical="center"/>
    </xf>
    <xf numFmtId="0" fontId="20" fillId="15" borderId="36" xfId="2" applyFill="1" applyBorder="1" applyAlignment="1">
      <alignment horizontal="center" vertical="center"/>
    </xf>
    <xf numFmtId="0" fontId="0" fillId="15" borderId="37" xfId="0" applyFill="1" applyBorder="1" applyAlignment="1">
      <alignment vertical="center"/>
    </xf>
    <xf numFmtId="0" fontId="0" fillId="7" borderId="0" xfId="0" applyFill="1" applyAlignment="1">
      <alignment horizontal="center"/>
    </xf>
    <xf numFmtId="0" fontId="32" fillId="30" borderId="27" xfId="0" applyFont="1" applyFill="1" applyBorder="1" applyAlignment="1">
      <alignment horizontal="center" vertical="center"/>
    </xf>
    <xf numFmtId="0" fontId="32" fillId="30" borderId="28" xfId="0" applyFont="1" applyFill="1" applyBorder="1" applyAlignment="1">
      <alignment horizontal="center" vertical="center"/>
    </xf>
    <xf numFmtId="0" fontId="32" fillId="30" borderId="29" xfId="0" applyFont="1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0" fontId="2" fillId="18" borderId="0" xfId="0" applyFont="1" applyFill="1" applyAlignment="1">
      <alignment vertical="center"/>
    </xf>
    <xf numFmtId="0" fontId="0" fillId="18" borderId="0" xfId="0" applyFill="1"/>
    <xf numFmtId="0" fontId="0" fillId="14" borderId="0" xfId="0" applyFill="1" applyAlignment="1">
      <alignment vertical="center"/>
    </xf>
    <xf numFmtId="0" fontId="2" fillId="14" borderId="0" xfId="0" applyFont="1" applyFill="1" applyAlignment="1">
      <alignment vertical="center"/>
    </xf>
    <xf numFmtId="0" fontId="0" fillId="14" borderId="0" xfId="0" applyFill="1"/>
    <xf numFmtId="0" fontId="0" fillId="16" borderId="0" xfId="0" applyFill="1" applyAlignment="1">
      <alignment vertical="center"/>
    </xf>
    <xf numFmtId="0" fontId="2" fillId="16" borderId="0" xfId="0" applyFont="1" applyFill="1" applyAlignment="1">
      <alignment vertical="center"/>
    </xf>
    <xf numFmtId="0" fontId="0" fillId="16" borderId="0" xfId="0" applyFill="1"/>
    <xf numFmtId="0" fontId="73" fillId="7" borderId="11" xfId="0" applyFont="1" applyFill="1" applyBorder="1" applyAlignment="1">
      <alignment vertical="center"/>
    </xf>
    <xf numFmtId="0" fontId="73" fillId="7" borderId="0" xfId="0" applyFont="1" applyFill="1" applyAlignment="1">
      <alignment vertical="center"/>
    </xf>
    <xf numFmtId="0" fontId="51" fillId="25" borderId="60" xfId="0" applyFont="1" applyFill="1" applyBorder="1" applyAlignment="1">
      <alignment horizontal="center" vertical="center"/>
    </xf>
    <xf numFmtId="49" fontId="52" fillId="30" borderId="44" xfId="0" applyNumberFormat="1" applyFont="1" applyFill="1" applyBorder="1" applyAlignment="1">
      <alignment horizontal="center" vertical="center"/>
    </xf>
    <xf numFmtId="0" fontId="51" fillId="25" borderId="27" xfId="0" applyFont="1" applyFill="1" applyBorder="1" applyAlignment="1">
      <alignment horizontal="center" vertical="center"/>
    </xf>
    <xf numFmtId="0" fontId="75" fillId="25" borderId="50" xfId="0" applyFont="1" applyFill="1" applyBorder="1" applyAlignment="1">
      <alignment horizontal="center" vertical="center"/>
    </xf>
    <xf numFmtId="0" fontId="52" fillId="25" borderId="56" xfId="0" applyFont="1" applyFill="1" applyBorder="1" applyAlignment="1">
      <alignment horizontal="center" vertical="center"/>
    </xf>
    <xf numFmtId="0" fontId="2" fillId="8" borderId="0" xfId="0" applyFont="1" applyFill="1" applyAlignment="1">
      <alignment vertical="center"/>
    </xf>
    <xf numFmtId="0" fontId="0" fillId="8" borderId="0" xfId="0" applyFill="1" applyAlignment="1">
      <alignment horizontal="center" vertical="center"/>
    </xf>
    <xf numFmtId="0" fontId="0" fillId="24" borderId="0" xfId="0" applyFill="1"/>
    <xf numFmtId="0" fontId="0" fillId="24" borderId="0" xfId="0" applyFill="1" applyAlignment="1">
      <alignment horizontal="center"/>
    </xf>
    <xf numFmtId="0" fontId="0" fillId="24" borderId="0" xfId="0" applyFill="1" applyAlignment="1">
      <alignment vertical="center"/>
    </xf>
    <xf numFmtId="0" fontId="42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89" fillId="7" borderId="0" xfId="0" applyFont="1" applyFill="1" applyAlignment="1">
      <alignment vertical="center"/>
    </xf>
    <xf numFmtId="0" fontId="13" fillId="7" borderId="0" xfId="0" applyFont="1" applyFill="1" applyAlignment="1">
      <alignment horizontal="right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6" fillId="7" borderId="0" xfId="0" applyFont="1" applyFill="1"/>
    <xf numFmtId="0" fontId="46" fillId="7" borderId="0" xfId="0" applyFont="1" applyFill="1" applyAlignment="1">
      <alignment horizontal="left"/>
    </xf>
    <xf numFmtId="0" fontId="28" fillId="7" borderId="0" xfId="0" applyFont="1" applyFill="1"/>
    <xf numFmtId="0" fontId="29" fillId="7" borderId="0" xfId="0" applyFont="1" applyFill="1" applyAlignment="1">
      <alignment horizontal="center" vertical="center"/>
    </xf>
    <xf numFmtId="0" fontId="30" fillId="7" borderId="0" xfId="0" applyFont="1" applyFill="1" applyAlignment="1">
      <alignment vertical="center"/>
    </xf>
    <xf numFmtId="0" fontId="26" fillId="7" borderId="0" xfId="0" applyFont="1" applyFill="1" applyAlignment="1">
      <alignment horizontal="center" vertical="center"/>
    </xf>
    <xf numFmtId="0" fontId="73" fillId="7" borderId="0" xfId="0" applyFont="1" applyFill="1" applyAlignment="1">
      <alignment horizontal="center" vertical="center"/>
    </xf>
    <xf numFmtId="0" fontId="73" fillId="7" borderId="0" xfId="0" applyFont="1" applyFill="1" applyAlignment="1">
      <alignment horizontal="left" vertical="center"/>
    </xf>
    <xf numFmtId="49" fontId="10" fillId="10" borderId="40" xfId="0" applyNumberFormat="1" applyFont="1" applyFill="1" applyBorder="1" applyAlignment="1">
      <alignment vertical="center"/>
    </xf>
    <xf numFmtId="176" fontId="14" fillId="10" borderId="1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horizontal="left" vertical="center"/>
    </xf>
    <xf numFmtId="0" fontId="35" fillId="7" borderId="0" xfId="0" applyFont="1" applyFill="1" applyAlignment="1">
      <alignment horizontal="center" vertical="center"/>
    </xf>
    <xf numFmtId="49" fontId="14" fillId="7" borderId="0" xfId="0" applyNumberFormat="1" applyFont="1" applyFill="1" applyAlignment="1">
      <alignment horizontal="right" vertical="center"/>
    </xf>
    <xf numFmtId="49" fontId="10" fillId="7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176" fontId="1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20" fillId="7" borderId="0" xfId="2" applyFill="1" applyAlignment="1">
      <alignment horizontal="center" vertical="center"/>
    </xf>
    <xf numFmtId="49" fontId="14" fillId="7" borderId="0" xfId="0" applyNumberFormat="1" applyFont="1" applyFill="1" applyAlignment="1">
      <alignment vertical="center"/>
    </xf>
    <xf numFmtId="49" fontId="13" fillId="7" borderId="0" xfId="0" applyNumberFormat="1" applyFont="1" applyFill="1" applyAlignment="1">
      <alignment vertical="center"/>
    </xf>
    <xf numFmtId="0" fontId="20" fillId="0" borderId="0" xfId="2" applyAlignment="1">
      <alignment horizontal="center" vertical="center"/>
    </xf>
    <xf numFmtId="49" fontId="10" fillId="10" borderId="46" xfId="0" applyNumberFormat="1" applyFont="1" applyFill="1" applyBorder="1" applyAlignment="1">
      <alignment vertical="center"/>
    </xf>
    <xf numFmtId="49" fontId="14" fillId="2" borderId="28" xfId="0" applyNumberFormat="1" applyFont="1" applyFill="1" applyBorder="1" applyAlignment="1">
      <alignment horizontal="center" vertical="center"/>
    </xf>
    <xf numFmtId="49" fontId="10" fillId="10" borderId="12" xfId="0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36" xfId="0" applyNumberFormat="1" applyFont="1" applyFill="1" applyBorder="1" applyAlignment="1">
      <alignment horizontal="center" vertical="center"/>
    </xf>
    <xf numFmtId="0" fontId="2" fillId="21" borderId="0" xfId="0" applyFont="1" applyFill="1"/>
    <xf numFmtId="0" fontId="13" fillId="7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8" fillId="8" borderId="0" xfId="0" applyFont="1" applyFill="1" applyAlignment="1" applyProtection="1">
      <alignment horizontal="center" vertical="center"/>
      <protection locked="0"/>
    </xf>
    <xf numFmtId="0" fontId="33" fillId="7" borderId="0" xfId="0" applyFont="1" applyFill="1" applyAlignment="1">
      <alignment vertical="top"/>
    </xf>
    <xf numFmtId="0" fontId="106" fillId="8" borderId="7" xfId="0" applyFont="1" applyFill="1" applyBorder="1" applyAlignment="1">
      <alignment horizontal="distributed" vertical="center"/>
    </xf>
    <xf numFmtId="0" fontId="11" fillId="8" borderId="24" xfId="0" applyFont="1" applyFill="1" applyBorder="1" applyAlignment="1">
      <alignment horizontal="distributed" vertical="center"/>
    </xf>
    <xf numFmtId="0" fontId="11" fillId="8" borderId="7" xfId="0" applyFont="1" applyFill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8" borderId="54" xfId="0" applyFill="1" applyBorder="1" applyAlignment="1">
      <alignment horizontal="center"/>
    </xf>
    <xf numFmtId="0" fontId="0" fillId="8" borderId="54" xfId="0" applyFill="1" applyBorder="1"/>
    <xf numFmtId="0" fontId="0" fillId="8" borderId="26" xfId="0" applyFill="1" applyBorder="1"/>
    <xf numFmtId="0" fontId="114" fillId="7" borderId="0" xfId="0" applyFont="1" applyFill="1" applyAlignment="1">
      <alignment vertical="center"/>
    </xf>
    <xf numFmtId="0" fontId="42" fillId="30" borderId="28" xfId="0" applyFont="1" applyFill="1" applyBorder="1" applyAlignment="1">
      <alignment horizontal="center" vertical="center"/>
    </xf>
    <xf numFmtId="0" fontId="0" fillId="26" borderId="32" xfId="0" applyFill="1" applyBorder="1"/>
    <xf numFmtId="0" fontId="17" fillId="15" borderId="3" xfId="2" applyFont="1" applyFill="1" applyBorder="1" applyAlignment="1">
      <alignment horizontal="center" vertical="center"/>
    </xf>
    <xf numFmtId="0" fontId="51" fillId="25" borderId="28" xfId="0" applyFont="1" applyFill="1" applyBorder="1" applyAlignment="1">
      <alignment horizontal="center" vertical="center"/>
    </xf>
    <xf numFmtId="0" fontId="26" fillId="7" borderId="0" xfId="0" applyFont="1" applyFill="1" applyAlignment="1">
      <alignment vertical="center"/>
    </xf>
    <xf numFmtId="0" fontId="90" fillId="7" borderId="0" xfId="0" applyFont="1" applyFill="1" applyAlignment="1">
      <alignment vertical="center" textRotation="255"/>
    </xf>
    <xf numFmtId="0" fontId="24" fillId="0" borderId="0" xfId="0" applyFont="1" applyAlignment="1">
      <alignment horizontal="center"/>
    </xf>
    <xf numFmtId="0" fontId="24" fillId="8" borderId="0" xfId="0" applyFont="1" applyFill="1" applyAlignment="1">
      <alignment horizontal="center"/>
    </xf>
    <xf numFmtId="0" fontId="116" fillId="8" borderId="0" xfId="0" applyFont="1" applyFill="1" applyAlignment="1">
      <alignment horizontal="left"/>
    </xf>
    <xf numFmtId="0" fontId="23" fillId="8" borderId="0" xfId="0" applyFont="1" applyFill="1" applyAlignment="1">
      <alignment horizontal="left" vertical="center"/>
    </xf>
    <xf numFmtId="0" fontId="23" fillId="8" borderId="0" xfId="0" applyFont="1" applyFill="1" applyAlignment="1">
      <alignment horizontal="center" vertical="center"/>
    </xf>
    <xf numFmtId="0" fontId="50" fillId="8" borderId="0" xfId="0" applyFont="1" applyFill="1" applyAlignment="1">
      <alignment horizontal="right" vertical="center"/>
    </xf>
    <xf numFmtId="0" fontId="111" fillId="12" borderId="0" xfId="0" applyFont="1" applyFill="1" applyAlignment="1">
      <alignment vertical="center"/>
    </xf>
    <xf numFmtId="0" fontId="111" fillId="7" borderId="0" xfId="0" applyFont="1" applyFill="1" applyAlignment="1">
      <alignment vertical="center"/>
    </xf>
    <xf numFmtId="0" fontId="8" fillId="30" borderId="28" xfId="0" applyFont="1" applyFill="1" applyBorder="1" applyAlignment="1">
      <alignment horizontal="center" vertical="center"/>
    </xf>
    <xf numFmtId="0" fontId="57" fillId="30" borderId="28" xfId="0" applyFont="1" applyFill="1" applyBorder="1" applyAlignment="1">
      <alignment horizontal="center" vertical="center"/>
    </xf>
    <xf numFmtId="0" fontId="57" fillId="30" borderId="62" xfId="0" applyFont="1" applyFill="1" applyBorder="1" applyAlignment="1">
      <alignment horizontal="center" vertical="center"/>
    </xf>
    <xf numFmtId="0" fontId="19" fillId="7" borderId="0" xfId="0" applyFont="1" applyFill="1" applyAlignment="1">
      <alignment vertical="center"/>
    </xf>
    <xf numFmtId="0" fontId="76" fillId="33" borderId="1" xfId="2" applyFont="1" applyFill="1" applyBorder="1" applyAlignment="1" applyProtection="1">
      <alignment horizontal="center" vertical="center"/>
      <protection locked="0"/>
    </xf>
    <xf numFmtId="0" fontId="76" fillId="33" borderId="36" xfId="2" applyFont="1" applyFill="1" applyBorder="1" applyAlignment="1" applyProtection="1">
      <alignment horizontal="center" vertical="center"/>
      <protection locked="0"/>
    </xf>
    <xf numFmtId="0" fontId="68" fillId="8" borderId="57" xfId="0" applyFont="1" applyFill="1" applyBorder="1" applyAlignment="1">
      <alignment vertical="center"/>
    </xf>
    <xf numFmtId="0" fontId="45" fillId="7" borderId="39" xfId="0" applyFont="1" applyFill="1" applyBorder="1" applyAlignment="1">
      <alignment horizontal="center" vertical="center"/>
    </xf>
    <xf numFmtId="0" fontId="59" fillId="0" borderId="0" xfId="0" applyFont="1"/>
    <xf numFmtId="49" fontId="10" fillId="10" borderId="43" xfId="0" applyNumberFormat="1" applyFont="1" applyFill="1" applyBorder="1" applyAlignment="1">
      <alignment vertical="center"/>
    </xf>
    <xf numFmtId="0" fontId="20" fillId="8" borderId="0" xfId="0" applyFont="1" applyFill="1"/>
    <xf numFmtId="0" fontId="20" fillId="8" borderId="0" xfId="0" applyFont="1" applyFill="1" applyAlignment="1">
      <alignment horizontal="center"/>
    </xf>
    <xf numFmtId="0" fontId="20" fillId="8" borderId="0" xfId="0" applyFont="1" applyFill="1" applyAlignment="1">
      <alignment horizontal="right"/>
    </xf>
    <xf numFmtId="0" fontId="19" fillId="8" borderId="68" xfId="0" applyFont="1" applyFill="1" applyBorder="1" applyAlignment="1">
      <alignment horizontal="left" vertical="center"/>
    </xf>
    <xf numFmtId="0" fontId="19" fillId="8" borderId="65" xfId="0" applyFont="1" applyFill="1" applyBorder="1" applyAlignment="1">
      <alignment horizontal="left" vertical="center"/>
    </xf>
    <xf numFmtId="0" fontId="19" fillId="8" borderId="69" xfId="0" applyFont="1" applyFill="1" applyBorder="1" applyAlignment="1">
      <alignment horizontal="left" vertical="center"/>
    </xf>
    <xf numFmtId="0" fontId="19" fillId="8" borderId="66" xfId="0" applyFont="1" applyFill="1" applyBorder="1" applyAlignment="1">
      <alignment horizontal="left" vertical="center"/>
    </xf>
    <xf numFmtId="0" fontId="19" fillId="8" borderId="64" xfId="0" applyFont="1" applyFill="1" applyBorder="1" applyAlignment="1">
      <alignment horizontal="left" vertical="center"/>
    </xf>
    <xf numFmtId="0" fontId="19" fillId="8" borderId="67" xfId="0" applyFont="1" applyFill="1" applyBorder="1" applyAlignment="1">
      <alignment horizontal="left" vertical="center"/>
    </xf>
    <xf numFmtId="0" fontId="19" fillId="8" borderId="70" xfId="0" applyFont="1" applyFill="1" applyBorder="1" applyAlignment="1">
      <alignment horizontal="left" vertical="center"/>
    </xf>
    <xf numFmtId="0" fontId="19" fillId="8" borderId="63" xfId="0" applyFont="1" applyFill="1" applyBorder="1" applyAlignment="1">
      <alignment horizontal="left" vertical="center"/>
    </xf>
    <xf numFmtId="0" fontId="19" fillId="8" borderId="71" xfId="0" applyFont="1" applyFill="1" applyBorder="1" applyAlignment="1">
      <alignment horizontal="left" vertical="center"/>
    </xf>
    <xf numFmtId="0" fontId="19" fillId="8" borderId="58" xfId="0" applyFont="1" applyFill="1" applyBorder="1" applyAlignment="1">
      <alignment horizontal="left" vertical="center"/>
    </xf>
    <xf numFmtId="0" fontId="19" fillId="8" borderId="2" xfId="0" applyFont="1" applyFill="1" applyBorder="1" applyAlignment="1">
      <alignment horizontal="left" vertical="center"/>
    </xf>
    <xf numFmtId="0" fontId="19" fillId="8" borderId="14" xfId="0" applyFont="1" applyFill="1" applyBorder="1" applyAlignment="1">
      <alignment horizontal="left" vertical="center"/>
    </xf>
    <xf numFmtId="0" fontId="92" fillId="8" borderId="0" xfId="0" applyFont="1" applyFill="1" applyAlignment="1">
      <alignment horizontal="right" vertical="center"/>
    </xf>
    <xf numFmtId="0" fontId="45" fillId="7" borderId="24" xfId="0" applyFont="1" applyFill="1" applyBorder="1" applyAlignment="1">
      <alignment horizontal="center" vertical="center"/>
    </xf>
    <xf numFmtId="0" fontId="67" fillId="15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8" borderId="0" xfId="0" applyFont="1" applyFill="1" applyAlignment="1">
      <alignment horizontal="right" vertical="center"/>
    </xf>
    <xf numFmtId="0" fontId="19" fillId="8" borderId="0" xfId="0" applyFont="1" applyFill="1"/>
    <xf numFmtId="0" fontId="129" fillId="8" borderId="0" xfId="0" applyFont="1" applyFill="1" applyAlignment="1">
      <alignment horizontal="right"/>
    </xf>
    <xf numFmtId="0" fontId="129" fillId="8" borderId="0" xfId="0" applyFont="1" applyFill="1" applyAlignment="1">
      <alignment horizontal="left"/>
    </xf>
    <xf numFmtId="0" fontId="32" fillId="8" borderId="0" xfId="0" applyFont="1" applyFill="1" applyAlignment="1">
      <alignment horizontal="left"/>
    </xf>
    <xf numFmtId="0" fontId="50" fillId="8" borderId="0" xfId="0" applyFont="1" applyFill="1" applyAlignment="1">
      <alignment horizontal="center" vertical="center"/>
    </xf>
    <xf numFmtId="0" fontId="50" fillId="8" borderId="0" xfId="0" applyFont="1" applyFill="1" applyAlignment="1">
      <alignment horizontal="left" vertical="center"/>
    </xf>
    <xf numFmtId="0" fontId="68" fillId="8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68" fillId="8" borderId="0" xfId="0" applyFont="1" applyFill="1" applyAlignment="1">
      <alignment horizontal="left" vertical="center"/>
    </xf>
    <xf numFmtId="0" fontId="19" fillId="8" borderId="0" xfId="0" applyFont="1" applyFill="1" applyAlignment="1">
      <alignment horizontal="left" vertical="center"/>
    </xf>
    <xf numFmtId="0" fontId="0" fillId="8" borderId="0" xfId="0" applyFill="1" applyAlignment="1">
      <alignment vertical="top"/>
    </xf>
    <xf numFmtId="49" fontId="0" fillId="8" borderId="0" xfId="0" applyNumberFormat="1" applyFill="1" applyAlignment="1">
      <alignment horizontal="right" vertical="top"/>
    </xf>
    <xf numFmtId="0" fontId="0" fillId="8" borderId="0" xfId="0" applyFill="1" applyAlignment="1">
      <alignment horizontal="center" vertical="top"/>
    </xf>
    <xf numFmtId="0" fontId="11" fillId="8" borderId="0" xfId="0" applyFont="1" applyFill="1" applyAlignment="1">
      <alignment horizontal="left" vertical="top"/>
    </xf>
    <xf numFmtId="0" fontId="45" fillId="7" borderId="17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35" fillId="8" borderId="0" xfId="0" applyFont="1" applyFill="1" applyAlignment="1">
      <alignment horizontal="left"/>
    </xf>
    <xf numFmtId="177" fontId="16" fillId="8" borderId="0" xfId="0" applyNumberFormat="1" applyFont="1" applyFill="1" applyAlignment="1">
      <alignment horizontal="right"/>
    </xf>
    <xf numFmtId="0" fontId="19" fillId="8" borderId="0" xfId="0" applyFont="1" applyFill="1" applyAlignment="1">
      <alignment horizontal="left"/>
    </xf>
    <xf numFmtId="0" fontId="50" fillId="8" borderId="0" xfId="0" applyFont="1" applyFill="1" applyAlignment="1">
      <alignment horizontal="center"/>
    </xf>
    <xf numFmtId="0" fontId="129" fillId="8" borderId="0" xfId="0" applyFont="1" applyFill="1" applyAlignment="1">
      <alignment horizontal="center" vertical="center"/>
    </xf>
    <xf numFmtId="177" fontId="137" fillId="8" borderId="0" xfId="0" applyNumberFormat="1" applyFont="1" applyFill="1" applyAlignment="1">
      <alignment horizontal="center"/>
    </xf>
    <xf numFmtId="177" fontId="136" fillId="8" borderId="0" xfId="0" applyNumberFormat="1" applyFont="1" applyFill="1"/>
    <xf numFmtId="0" fontId="83" fillId="7" borderId="0" xfId="0" applyFont="1" applyFill="1"/>
    <xf numFmtId="0" fontId="132" fillId="7" borderId="0" xfId="0" applyFont="1" applyFill="1" applyAlignment="1">
      <alignment vertical="center"/>
    </xf>
    <xf numFmtId="0" fontId="45" fillId="7" borderId="0" xfId="0" applyFont="1" applyFill="1"/>
    <xf numFmtId="0" fontId="22" fillId="7" borderId="0" xfId="0" applyFont="1" applyFill="1" applyAlignment="1" applyProtection="1">
      <alignment horizontal="center" vertical="center"/>
      <protection locked="0"/>
    </xf>
    <xf numFmtId="0" fontId="17" fillId="7" borderId="0" xfId="2" applyFont="1" applyFill="1" applyAlignment="1">
      <alignment horizontal="center" vertical="center"/>
    </xf>
    <xf numFmtId="0" fontId="42" fillId="7" borderId="0" xfId="0" applyFont="1" applyFill="1" applyAlignment="1">
      <alignment vertical="center"/>
    </xf>
    <xf numFmtId="0" fontId="52" fillId="7" borderId="0" xfId="0" applyFont="1" applyFill="1" applyAlignment="1">
      <alignment vertical="center"/>
    </xf>
    <xf numFmtId="0" fontId="114" fillId="7" borderId="0" xfId="0" applyFont="1" applyFill="1" applyAlignment="1">
      <alignment horizontal="left" vertical="center"/>
    </xf>
    <xf numFmtId="0" fontId="115" fillId="7" borderId="0" xfId="0" applyFont="1" applyFill="1" applyAlignment="1">
      <alignment horizontal="center" vertical="center"/>
    </xf>
    <xf numFmtId="0" fontId="52" fillId="7" borderId="0" xfId="0" applyFont="1" applyFill="1"/>
    <xf numFmtId="0" fontId="52" fillId="27" borderId="23" xfId="0" applyFont="1" applyFill="1" applyBorder="1" applyAlignment="1">
      <alignment horizontal="center" vertical="center"/>
    </xf>
    <xf numFmtId="49" fontId="14" fillId="18" borderId="58" xfId="0" applyNumberFormat="1" applyFont="1" applyFill="1" applyBorder="1" applyAlignment="1">
      <alignment vertical="center"/>
    </xf>
    <xf numFmtId="0" fontId="31" fillId="7" borderId="0" xfId="0" applyFont="1" applyFill="1"/>
    <xf numFmtId="0" fontId="45" fillId="7" borderId="0" xfId="0" applyFont="1" applyFill="1" applyAlignment="1">
      <alignment vertical="center"/>
    </xf>
    <xf numFmtId="0" fontId="109" fillId="7" borderId="0" xfId="0" applyFont="1" applyFill="1" applyAlignment="1">
      <alignment horizontal="center" vertical="center"/>
    </xf>
    <xf numFmtId="0" fontId="101" fillId="7" borderId="0" xfId="0" applyFont="1" applyFill="1" applyAlignment="1">
      <alignment vertical="center"/>
    </xf>
    <xf numFmtId="0" fontId="57" fillId="30" borderId="46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5" fillId="7" borderId="6" xfId="0" applyFont="1" applyFill="1" applyBorder="1" applyAlignment="1">
      <alignment horizontal="center" vertical="center"/>
    </xf>
    <xf numFmtId="0" fontId="27" fillId="7" borderId="0" xfId="0" applyFont="1" applyFill="1" applyAlignment="1">
      <alignment vertical="top"/>
    </xf>
    <xf numFmtId="0" fontId="14" fillId="7" borderId="0" xfId="0" applyFont="1" applyFill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57" fillId="7" borderId="0" xfId="0" applyFont="1" applyFill="1" applyAlignment="1">
      <alignment horizontal="center" vertical="center"/>
    </xf>
    <xf numFmtId="49" fontId="10" fillId="10" borderId="86" xfId="0" applyNumberFormat="1" applyFont="1" applyFill="1" applyBorder="1" applyAlignment="1">
      <alignment vertical="center"/>
    </xf>
    <xf numFmtId="0" fontId="120" fillId="7" borderId="0" xfId="0" applyFont="1" applyFill="1" applyAlignment="1">
      <alignment horizontal="center" vertical="center"/>
    </xf>
    <xf numFmtId="176" fontId="14" fillId="7" borderId="0" xfId="0" applyNumberFormat="1" applyFont="1" applyFill="1" applyAlignment="1" applyProtection="1">
      <alignment horizontal="center" vertical="center"/>
      <protection locked="0"/>
    </xf>
    <xf numFmtId="0" fontId="14" fillId="7" borderId="0" xfId="0" applyFont="1" applyFill="1" applyAlignment="1" applyProtection="1">
      <alignment horizontal="center" vertical="center"/>
      <protection locked="0"/>
    </xf>
    <xf numFmtId="49" fontId="8" fillId="7" borderId="0" xfId="0" applyNumberFormat="1" applyFont="1" applyFill="1" applyAlignment="1" applyProtection="1">
      <alignment vertical="center"/>
      <protection locked="0"/>
    </xf>
    <xf numFmtId="49" fontId="122" fillId="7" borderId="0" xfId="0" applyNumberFormat="1" applyFont="1" applyFill="1" applyAlignment="1" applyProtection="1">
      <alignment horizontal="right"/>
      <protection locked="0"/>
    </xf>
    <xf numFmtId="49" fontId="20" fillId="8" borderId="0" xfId="0" applyNumberFormat="1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0" fontId="45" fillId="26" borderId="16" xfId="0" applyFont="1" applyFill="1" applyBorder="1" applyAlignment="1">
      <alignment horizontal="center" vertical="center"/>
    </xf>
    <xf numFmtId="0" fontId="45" fillId="7" borderId="38" xfId="0" applyFont="1" applyFill="1" applyBorder="1" applyAlignment="1">
      <alignment horizontal="center" vertical="center"/>
    </xf>
    <xf numFmtId="0" fontId="45" fillId="26" borderId="29" xfId="0" applyFont="1" applyFill="1" applyBorder="1" applyAlignment="1">
      <alignment horizontal="center" vertical="center"/>
    </xf>
    <xf numFmtId="0" fontId="82" fillId="7" borderId="0" xfId="0" applyFont="1" applyFill="1" applyAlignment="1">
      <alignment horizontal="center"/>
    </xf>
    <xf numFmtId="0" fontId="57" fillId="35" borderId="27" xfId="0" applyFont="1" applyFill="1" applyBorder="1" applyAlignment="1">
      <alignment horizontal="center" vertical="center"/>
    </xf>
    <xf numFmtId="0" fontId="34" fillId="7" borderId="0" xfId="2" applyFont="1" applyFill="1" applyAlignment="1" applyProtection="1">
      <alignment horizontal="center" vertical="center"/>
      <protection locked="0"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vertical="center"/>
    </xf>
    <xf numFmtId="0" fontId="0" fillId="35" borderId="0" xfId="0" applyFill="1"/>
    <xf numFmtId="49" fontId="57" fillId="7" borderId="0" xfId="0" applyNumberFormat="1" applyFont="1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8" borderId="1" xfId="0" applyFill="1" applyBorder="1" applyAlignment="1">
      <alignment horizontal="center" vertical="center"/>
    </xf>
    <xf numFmtId="0" fontId="0" fillId="37" borderId="1" xfId="0" applyFill="1" applyBorder="1" applyAlignment="1">
      <alignment horizontal="center" vertical="center"/>
    </xf>
    <xf numFmtId="49" fontId="18" fillId="37" borderId="1" xfId="1" applyNumberFormat="1" applyFont="1" applyFill="1" applyBorder="1" applyAlignment="1">
      <alignment horizontal="center"/>
    </xf>
    <xf numFmtId="0" fontId="19" fillId="37" borderId="1" xfId="0" applyFont="1" applyFill="1" applyBorder="1" applyAlignment="1">
      <alignment horizontal="center"/>
    </xf>
    <xf numFmtId="0" fontId="0" fillId="37" borderId="1" xfId="0" applyFill="1" applyBorder="1" applyAlignment="1">
      <alignment vertical="center"/>
    </xf>
    <xf numFmtId="0" fontId="0" fillId="29" borderId="1" xfId="0" applyFill="1" applyBorder="1" applyAlignment="1">
      <alignment horizontal="center" vertical="center"/>
    </xf>
    <xf numFmtId="0" fontId="0" fillId="29" borderId="1" xfId="0" applyFill="1" applyBorder="1" applyAlignment="1">
      <alignment vertical="center"/>
    </xf>
    <xf numFmtId="49" fontId="18" fillId="29" borderId="1" xfId="1" applyNumberFormat="1" applyFont="1" applyFill="1" applyBorder="1" applyAlignment="1">
      <alignment horizontal="center"/>
    </xf>
    <xf numFmtId="0" fontId="19" fillId="29" borderId="1" xfId="0" applyFont="1" applyFill="1" applyBorder="1" applyAlignment="1">
      <alignment horizontal="center"/>
    </xf>
    <xf numFmtId="0" fontId="69" fillId="28" borderId="0" xfId="0" applyFont="1" applyFill="1" applyAlignment="1">
      <alignment vertical="center"/>
    </xf>
    <xf numFmtId="49" fontId="17" fillId="0" borderId="48" xfId="1" applyNumberFormat="1" applyFont="1" applyBorder="1" applyAlignment="1">
      <alignment horizontal="center"/>
    </xf>
    <xf numFmtId="49" fontId="17" fillId="0" borderId="12" xfId="1" applyNumberFormat="1" applyFont="1" applyBorder="1" applyAlignment="1">
      <alignment horizontal="center"/>
    </xf>
    <xf numFmtId="49" fontId="17" fillId="0" borderId="22" xfId="1" applyNumberFormat="1" applyFont="1" applyBorder="1"/>
    <xf numFmtId="0" fontId="111" fillId="12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7" fillId="36" borderId="27" xfId="0" applyFont="1" applyFill="1" applyBorder="1" applyAlignment="1">
      <alignment horizontal="center" vertical="center"/>
    </xf>
    <xf numFmtId="49" fontId="149" fillId="38" borderId="29" xfId="0" applyNumberFormat="1" applyFont="1" applyFill="1" applyBorder="1" applyAlignment="1" applyProtection="1">
      <alignment horizontal="center" vertical="center"/>
      <protection locked="0"/>
    </xf>
    <xf numFmtId="49" fontId="149" fillId="36" borderId="29" xfId="0" applyNumberFormat="1" applyFont="1" applyFill="1" applyBorder="1" applyAlignment="1" applyProtection="1">
      <alignment horizontal="center" vertical="center"/>
      <protection locked="0"/>
    </xf>
    <xf numFmtId="0" fontId="49" fillId="32" borderId="0" xfId="0" applyFont="1" applyFill="1" applyAlignment="1">
      <alignment horizontal="center"/>
    </xf>
    <xf numFmtId="0" fontId="132" fillId="7" borderId="0" xfId="0" applyFont="1" applyFill="1" applyAlignment="1">
      <alignment horizontal="center" vertical="center"/>
    </xf>
    <xf numFmtId="0" fontId="31" fillId="7" borderId="0" xfId="0" applyFont="1" applyFill="1" applyAlignment="1">
      <alignment horizontal="center"/>
    </xf>
    <xf numFmtId="0" fontId="80" fillId="0" borderId="0" xfId="0" applyFont="1" applyAlignment="1">
      <alignment horizontal="center"/>
    </xf>
    <xf numFmtId="49" fontId="12" fillId="0" borderId="0" xfId="1" applyNumberFormat="1" applyFont="1" applyAlignment="1">
      <alignment horizontal="center" vertical="center"/>
    </xf>
    <xf numFmtId="0" fontId="2" fillId="29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2" fillId="29" borderId="0" xfId="0" applyFont="1" applyFill="1" applyAlignment="1">
      <alignment horizontal="center" vertical="center"/>
    </xf>
    <xf numFmtId="0" fontId="83" fillId="7" borderId="0" xfId="0" applyFont="1" applyFill="1" applyAlignment="1">
      <alignment horizontal="center"/>
    </xf>
    <xf numFmtId="49" fontId="20" fillId="28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 horizontal="right"/>
    </xf>
    <xf numFmtId="49" fontId="149" fillId="35" borderId="29" xfId="0" applyNumberFormat="1" applyFont="1" applyFill="1" applyBorder="1" applyAlignment="1" applyProtection="1">
      <alignment horizontal="center" vertical="center"/>
      <protection locked="0"/>
    </xf>
    <xf numFmtId="0" fontId="89" fillId="7" borderId="0" xfId="0" applyFont="1" applyFill="1" applyAlignment="1">
      <alignment horizontal="center" vertical="center"/>
    </xf>
    <xf numFmtId="0" fontId="28" fillId="7" borderId="0" xfId="0" applyFont="1" applyFill="1" applyAlignment="1">
      <alignment horizontal="center"/>
    </xf>
    <xf numFmtId="49" fontId="14" fillId="7" borderId="0" xfId="0" applyNumberFormat="1" applyFont="1" applyFill="1" applyAlignment="1">
      <alignment horizontal="center" vertical="center"/>
    </xf>
    <xf numFmtId="0" fontId="111" fillId="7" borderId="0" xfId="0" applyFont="1" applyFill="1" applyAlignment="1">
      <alignment horizontal="center" vertical="center"/>
    </xf>
    <xf numFmtId="0" fontId="46" fillId="7" borderId="0" xfId="0" applyFont="1" applyFill="1" applyAlignment="1">
      <alignment horizontal="center"/>
    </xf>
    <xf numFmtId="49" fontId="13" fillId="7" borderId="0" xfId="0" applyNumberFormat="1" applyFont="1" applyFill="1" applyAlignment="1">
      <alignment horizontal="center" vertical="center"/>
    </xf>
    <xf numFmtId="49" fontId="57" fillId="7" borderId="0" xfId="0" applyNumberFormat="1" applyFont="1" applyFill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/>
    </xf>
    <xf numFmtId="0" fontId="33" fillId="7" borderId="0" xfId="0" applyFont="1" applyFill="1" applyAlignment="1">
      <alignment horizontal="left" vertical="center"/>
    </xf>
    <xf numFmtId="0" fontId="109" fillId="7" borderId="0" xfId="0" applyFont="1" applyFill="1" applyAlignment="1">
      <alignment horizontal="right" vertical="center"/>
    </xf>
    <xf numFmtId="0" fontId="111" fillId="7" borderId="0" xfId="0" applyFont="1" applyFill="1" applyAlignment="1">
      <alignment horizontal="right" vertical="center"/>
    </xf>
    <xf numFmtId="0" fontId="73" fillId="7" borderId="0" xfId="0" applyFont="1" applyFill="1" applyAlignment="1">
      <alignment horizontal="right" vertical="center"/>
    </xf>
    <xf numFmtId="0" fontId="25" fillId="7" borderId="0" xfId="0" applyFont="1" applyFill="1" applyAlignment="1">
      <alignment horizontal="right" vertical="center"/>
    </xf>
    <xf numFmtId="0" fontId="35" fillId="7" borderId="0" xfId="0" applyFont="1" applyFill="1" applyAlignment="1">
      <alignment horizontal="right" vertical="center"/>
    </xf>
    <xf numFmtId="0" fontId="20" fillId="7" borderId="0" xfId="2" applyFill="1" applyAlignment="1">
      <alignment horizontal="right" vertical="center"/>
    </xf>
    <xf numFmtId="0" fontId="45" fillId="7" borderId="0" xfId="0" applyFont="1" applyFill="1" applyAlignment="1">
      <alignment horizontal="right" vertical="center"/>
    </xf>
    <xf numFmtId="0" fontId="2" fillId="38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28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28" borderId="0" xfId="0" applyNumberFormat="1" applyFont="1" applyFill="1" applyAlignment="1">
      <alignment horizontal="center"/>
    </xf>
    <xf numFmtId="49" fontId="2" fillId="15" borderId="0" xfId="0" applyNumberFormat="1" applyFont="1" applyFill="1" applyAlignment="1">
      <alignment horizontal="center"/>
    </xf>
    <xf numFmtId="49" fontId="14" fillId="18" borderId="3" xfId="0" applyNumberFormat="1" applyFont="1" applyFill="1" applyBorder="1" applyAlignment="1">
      <alignment horizontal="center" vertical="center"/>
    </xf>
    <xf numFmtId="49" fontId="14" fillId="18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2" fillId="21" borderId="0" xfId="0" applyFont="1" applyFill="1" applyAlignment="1">
      <alignment horizontal="center"/>
    </xf>
    <xf numFmtId="0" fontId="34" fillId="0" borderId="0" xfId="0" applyFont="1"/>
    <xf numFmtId="0" fontId="34" fillId="28" borderId="0" xfId="0" applyFont="1" applyFill="1" applyAlignment="1">
      <alignment vertical="center"/>
    </xf>
    <xf numFmtId="0" fontId="34" fillId="28" borderId="0" xfId="0" applyFont="1" applyFill="1" applyAlignment="1">
      <alignment horizontal="center" vertical="center"/>
    </xf>
    <xf numFmtId="0" fontId="34" fillId="28" borderId="0" xfId="0" applyFont="1" applyFill="1"/>
    <xf numFmtId="0" fontId="34" fillId="28" borderId="0" xfId="0" applyFont="1" applyFill="1" applyAlignment="1">
      <alignment horizontal="center"/>
    </xf>
    <xf numFmtId="0" fontId="34" fillId="28" borderId="0" xfId="0" applyFont="1" applyFill="1" applyAlignment="1">
      <alignment horizontal="right"/>
    </xf>
    <xf numFmtId="49" fontId="34" fillId="28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4" fillId="15" borderId="0" xfId="0" applyFont="1" applyFill="1" applyAlignment="1">
      <alignment vertical="center"/>
    </xf>
    <xf numFmtId="0" fontId="34" fillId="15" borderId="0" xfId="0" applyFont="1" applyFill="1" applyAlignment="1">
      <alignment horizontal="center" vertical="center"/>
    </xf>
    <xf numFmtId="0" fontId="34" fillId="15" borderId="0" xfId="0" applyFont="1" applyFill="1"/>
    <xf numFmtId="0" fontId="34" fillId="15" borderId="0" xfId="0" applyFont="1" applyFill="1" applyAlignment="1">
      <alignment horizontal="center"/>
    </xf>
    <xf numFmtId="0" fontId="34" fillId="15" borderId="0" xfId="0" applyFont="1" applyFill="1" applyAlignment="1">
      <alignment horizontal="right"/>
    </xf>
    <xf numFmtId="49" fontId="34" fillId="15" borderId="0" xfId="0" applyNumberFormat="1" applyFont="1" applyFill="1" applyAlignment="1">
      <alignment horizontal="center"/>
    </xf>
    <xf numFmtId="0" fontId="34" fillId="18" borderId="0" xfId="0" applyFont="1" applyFill="1"/>
    <xf numFmtId="0" fontId="34" fillId="18" borderId="0" xfId="0" applyFont="1" applyFill="1" applyAlignment="1">
      <alignment horizontal="center"/>
    </xf>
    <xf numFmtId="0" fontId="34" fillId="18" borderId="0" xfId="0" applyFont="1" applyFill="1" applyAlignment="1">
      <alignment horizontal="right"/>
    </xf>
    <xf numFmtId="0" fontId="34" fillId="8" borderId="0" xfId="0" applyFont="1" applyFill="1"/>
    <xf numFmtId="0" fontId="34" fillId="8" borderId="0" xfId="0" applyFont="1" applyFill="1" applyAlignment="1">
      <alignment horizontal="center"/>
    </xf>
    <xf numFmtId="0" fontId="34" fillId="8" borderId="0" xfId="0" applyFont="1" applyFill="1" applyAlignment="1">
      <alignment horizontal="right"/>
    </xf>
    <xf numFmtId="49" fontId="34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34" fillId="28" borderId="0" xfId="0" applyFont="1" applyFill="1" applyAlignment="1">
      <alignment horizontal="right" vertical="center"/>
    </xf>
    <xf numFmtId="0" fontId="34" fillId="15" borderId="0" xfId="0" applyFont="1" applyFill="1" applyAlignment="1">
      <alignment horizontal="right" vertical="center"/>
    </xf>
    <xf numFmtId="0" fontId="33" fillId="7" borderId="0" xfId="0" applyFont="1" applyFill="1" applyAlignment="1">
      <alignment horizontal="center" vertical="center"/>
    </xf>
    <xf numFmtId="0" fontId="52" fillId="27" borderId="24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36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9" fontId="57" fillId="28" borderId="32" xfId="0" applyNumberFormat="1" applyFont="1" applyFill="1" applyBorder="1" applyAlignment="1" applyProtection="1">
      <alignment vertical="center"/>
      <protection locked="0"/>
    </xf>
    <xf numFmtId="49" fontId="14" fillId="2" borderId="14" xfId="0" applyNumberFormat="1" applyFont="1" applyFill="1" applyBorder="1" applyAlignment="1">
      <alignment horizontal="center" vertical="center"/>
    </xf>
    <xf numFmtId="49" fontId="57" fillId="28" borderId="24" xfId="0" applyNumberFormat="1" applyFont="1" applyFill="1" applyBorder="1" applyAlignment="1" applyProtection="1">
      <alignment horizontal="center" vertical="center"/>
      <protection locked="0"/>
    </xf>
    <xf numFmtId="49" fontId="28" fillId="28" borderId="33" xfId="0" applyNumberFormat="1" applyFont="1" applyFill="1" applyBorder="1" applyAlignment="1">
      <alignment horizontal="right" vertical="center"/>
    </xf>
    <xf numFmtId="49" fontId="57" fillId="28" borderId="0" xfId="0" applyNumberFormat="1" applyFont="1" applyFill="1" applyAlignment="1" applyProtection="1">
      <alignment horizontal="center" vertical="center"/>
      <protection locked="0"/>
    </xf>
    <xf numFmtId="49" fontId="57" fillId="28" borderId="23" xfId="0" applyNumberFormat="1" applyFont="1" applyFill="1" applyBorder="1" applyAlignment="1" applyProtection="1">
      <alignment horizontal="center" vertical="center"/>
      <protection locked="0"/>
    </xf>
    <xf numFmtId="49" fontId="57" fillId="28" borderId="23" xfId="0" applyNumberFormat="1" applyFont="1" applyFill="1" applyBorder="1" applyAlignment="1" applyProtection="1">
      <alignment vertical="center"/>
      <protection locked="0"/>
    </xf>
    <xf numFmtId="49" fontId="28" fillId="28" borderId="33" xfId="0" applyNumberFormat="1" applyFont="1" applyFill="1" applyBorder="1" applyAlignment="1" applyProtection="1">
      <alignment horizontal="right" vertical="center"/>
      <protection locked="0"/>
    </xf>
    <xf numFmtId="0" fontId="142" fillId="7" borderId="0" xfId="0" applyFont="1" applyFill="1" applyAlignment="1">
      <alignment vertical="center"/>
    </xf>
    <xf numFmtId="0" fontId="70" fillId="7" borderId="0" xfId="0" applyFont="1" applyFill="1" applyAlignment="1">
      <alignment vertical="center"/>
    </xf>
    <xf numFmtId="49" fontId="34" fillId="8" borderId="0" xfId="0" applyNumberFormat="1" applyFont="1" applyFill="1" applyAlignment="1">
      <alignment horizontal="center"/>
    </xf>
    <xf numFmtId="0" fontId="20" fillId="28" borderId="0" xfId="0" applyFont="1" applyFill="1" applyAlignment="1">
      <alignment horizontal="center"/>
    </xf>
    <xf numFmtId="49" fontId="5" fillId="15" borderId="0" xfId="0" applyNumberFormat="1" applyFont="1" applyFill="1" applyAlignment="1">
      <alignment horizontal="left" vertical="center"/>
    </xf>
    <xf numFmtId="49" fontId="5" fillId="39" borderId="0" xfId="0" applyNumberFormat="1" applyFont="1" applyFill="1" applyAlignment="1">
      <alignment horizontal="left" vertical="center"/>
    </xf>
    <xf numFmtId="0" fontId="0" fillId="39" borderId="0" xfId="0" applyFill="1"/>
    <xf numFmtId="0" fontId="0" fillId="40" borderId="0" xfId="0" applyFill="1"/>
    <xf numFmtId="0" fontId="0" fillId="41" borderId="0" xfId="0" applyFill="1"/>
    <xf numFmtId="0" fontId="151" fillId="0" borderId="0" xfId="0" applyFont="1" applyAlignment="1">
      <alignment horizontal="center"/>
    </xf>
    <xf numFmtId="0" fontId="160" fillId="7" borderId="0" xfId="0" applyFont="1" applyFill="1" applyAlignment="1">
      <alignment horizontal="center" vertical="center"/>
    </xf>
    <xf numFmtId="0" fontId="160" fillId="7" borderId="0" xfId="0" applyFont="1" applyFill="1" applyAlignment="1">
      <alignment vertical="center"/>
    </xf>
    <xf numFmtId="0" fontId="12" fillId="39" borderId="0" xfId="1" applyFont="1" applyFill="1" applyAlignment="1">
      <alignment vertical="center" wrapText="1"/>
    </xf>
    <xf numFmtId="0" fontId="12" fillId="28" borderId="0" xfId="1" applyFont="1" applyFill="1" applyAlignment="1">
      <alignment vertical="center" wrapText="1"/>
    </xf>
    <xf numFmtId="0" fontId="0" fillId="28" borderId="0" xfId="0" applyFill="1" applyAlignment="1">
      <alignment horizontal="left" vertical="center"/>
    </xf>
    <xf numFmtId="49" fontId="2" fillId="2" borderId="31" xfId="0" applyNumberFormat="1" applyFont="1" applyFill="1" applyBorder="1" applyAlignment="1">
      <alignment vertical="center"/>
    </xf>
    <xf numFmtId="49" fontId="2" fillId="2" borderId="48" xfId="0" applyNumberFormat="1" applyFont="1" applyFill="1" applyBorder="1" applyAlignment="1">
      <alignment vertical="center"/>
    </xf>
    <xf numFmtId="49" fontId="2" fillId="2" borderId="75" xfId="0" applyNumberFormat="1" applyFont="1" applyFill="1" applyBorder="1" applyAlignment="1">
      <alignment vertical="center"/>
    </xf>
    <xf numFmtId="49" fontId="2" fillId="2" borderId="62" xfId="0" applyNumberFormat="1" applyFont="1" applyFill="1" applyBorder="1" applyAlignment="1">
      <alignment vertical="center"/>
    </xf>
    <xf numFmtId="0" fontId="165" fillId="7" borderId="11" xfId="0" applyFont="1" applyFill="1" applyBorder="1" applyAlignment="1">
      <alignment vertical="top"/>
    </xf>
    <xf numFmtId="49" fontId="17" fillId="12" borderId="1" xfId="1" applyNumberFormat="1" applyFont="1" applyFill="1" applyBorder="1" applyAlignment="1">
      <alignment horizontal="center"/>
    </xf>
    <xf numFmtId="49" fontId="17" fillId="12" borderId="1" xfId="1" applyNumberFormat="1" applyFont="1" applyFill="1" applyBorder="1"/>
    <xf numFmtId="49" fontId="18" fillId="12" borderId="1" xfId="1" applyNumberFormat="1" applyFont="1" applyFill="1" applyBorder="1" applyAlignment="1">
      <alignment horizontal="left"/>
    </xf>
    <xf numFmtId="49" fontId="80" fillId="0" borderId="0" xfId="0" applyNumberFormat="1" applyFont="1" applyAlignment="1">
      <alignment horizontal="center"/>
    </xf>
    <xf numFmtId="49" fontId="151" fillId="0" borderId="0" xfId="0" applyNumberFormat="1" applyFont="1" applyAlignment="1">
      <alignment horizontal="center"/>
    </xf>
    <xf numFmtId="49" fontId="2" fillId="41" borderId="0" xfId="0" applyNumberFormat="1" applyFont="1" applyFill="1"/>
    <xf numFmtId="49" fontId="0" fillId="41" borderId="0" xfId="0" applyNumberFormat="1" applyFill="1"/>
    <xf numFmtId="49" fontId="13" fillId="41" borderId="0" xfId="0" applyNumberFormat="1" applyFont="1" applyFill="1"/>
    <xf numFmtId="49" fontId="2" fillId="28" borderId="0" xfId="0" applyNumberFormat="1" applyFont="1" applyFill="1"/>
    <xf numFmtId="0" fontId="2" fillId="28" borderId="0" xfId="0" applyFont="1" applyFill="1"/>
    <xf numFmtId="49" fontId="18" fillId="7" borderId="0" xfId="1" applyNumberFormat="1" applyFont="1" applyFill="1" applyAlignment="1">
      <alignment horizontal="center"/>
    </xf>
    <xf numFmtId="49" fontId="0" fillId="7" borderId="0" xfId="0" applyNumberFormat="1" applyFill="1" applyAlignment="1">
      <alignment horizontal="center"/>
    </xf>
    <xf numFmtId="0" fontId="57" fillId="38" borderId="28" xfId="0" applyFont="1" applyFill="1" applyBorder="1" applyAlignment="1">
      <alignment horizontal="center" vertical="center"/>
    </xf>
    <xf numFmtId="0" fontId="57" fillId="38" borderId="46" xfId="0" applyFont="1" applyFill="1" applyBorder="1" applyAlignment="1">
      <alignment horizontal="center" vertical="center"/>
    </xf>
    <xf numFmtId="0" fontId="129" fillId="8" borderId="0" xfId="0" applyFont="1" applyFill="1" applyAlignment="1">
      <alignment horizontal="center"/>
    </xf>
    <xf numFmtId="0" fontId="22" fillId="7" borderId="0" xfId="0" applyFont="1" applyFill="1" applyAlignment="1">
      <alignment horizontal="center" vertical="center"/>
    </xf>
    <xf numFmtId="0" fontId="17" fillId="7" borderId="0" xfId="2" applyFont="1" applyFill="1" applyAlignment="1" applyProtection="1">
      <alignment horizontal="center" vertical="center"/>
      <protection locked="0"/>
    </xf>
    <xf numFmtId="49" fontId="20" fillId="0" borderId="0" xfId="2" applyNumberFormat="1" applyAlignment="1">
      <alignment horizontal="center" vertical="center"/>
    </xf>
    <xf numFmtId="0" fontId="19" fillId="15" borderId="0" xfId="0" applyFont="1" applyFill="1"/>
    <xf numFmtId="49" fontId="166" fillId="15" borderId="0" xfId="0" applyNumberFormat="1" applyFont="1" applyFill="1" applyAlignment="1">
      <alignment horizontal="left" vertical="center"/>
    </xf>
    <xf numFmtId="49" fontId="94" fillId="36" borderId="59" xfId="0" applyNumberFormat="1" applyFont="1" applyFill="1" applyBorder="1" applyAlignment="1">
      <alignment horizontal="center" vertical="center"/>
    </xf>
    <xf numFmtId="49" fontId="162" fillId="0" borderId="20" xfId="0" applyNumberFormat="1" applyFont="1" applyBorder="1" applyAlignment="1" applyProtection="1">
      <alignment horizontal="center" vertical="center"/>
      <protection locked="0"/>
    </xf>
    <xf numFmtId="49" fontId="0" fillId="7" borderId="0" xfId="0" applyNumberFormat="1" applyFill="1"/>
    <xf numFmtId="0" fontId="19" fillId="39" borderId="0" xfId="0" applyFont="1" applyFill="1"/>
    <xf numFmtId="49" fontId="166" fillId="39" borderId="0" xfId="0" applyNumberFormat="1" applyFont="1" applyFill="1" applyAlignment="1">
      <alignment horizontal="left" vertical="center"/>
    </xf>
    <xf numFmtId="49" fontId="12" fillId="7" borderId="1" xfId="0" applyNumberFormat="1" applyFont="1" applyFill="1" applyBorder="1"/>
    <xf numFmtId="49" fontId="0" fillId="7" borderId="1" xfId="0" applyNumberFormat="1" applyFill="1" applyBorder="1"/>
    <xf numFmtId="0" fontId="0" fillId="7" borderId="1" xfId="0" applyFill="1" applyBorder="1" applyAlignment="1">
      <alignment vertical="center"/>
    </xf>
    <xf numFmtId="0" fontId="0" fillId="7" borderId="1" xfId="0" applyFill="1" applyBorder="1"/>
    <xf numFmtId="49" fontId="12" fillId="7" borderId="0" xfId="0" applyNumberFormat="1" applyFont="1" applyFill="1"/>
    <xf numFmtId="49" fontId="13" fillId="0" borderId="0" xfId="0" applyNumberFormat="1" applyFont="1" applyAlignment="1">
      <alignment horizontal="left"/>
    </xf>
    <xf numFmtId="49" fontId="12" fillId="0" borderId="0" xfId="1" applyNumberFormat="1" applyFont="1" applyAlignment="1">
      <alignment horizontal="left" vertical="center"/>
    </xf>
    <xf numFmtId="49" fontId="12" fillId="15" borderId="0" xfId="1" applyNumberFormat="1" applyFont="1" applyFill="1" applyAlignment="1">
      <alignment horizontal="left" vertical="center"/>
    </xf>
    <xf numFmtId="0" fontId="12" fillId="28" borderId="0" xfId="1" applyFont="1" applyFill="1" applyAlignment="1">
      <alignment horizontal="left" vertical="center" wrapText="1"/>
    </xf>
    <xf numFmtId="49" fontId="12" fillId="28" borderId="0" xfId="1" applyNumberFormat="1" applyFont="1" applyFill="1" applyAlignment="1">
      <alignment horizontal="left" vertical="center"/>
    </xf>
    <xf numFmtId="49" fontId="18" fillId="0" borderId="48" xfId="1" applyNumberFormat="1" applyFont="1" applyBorder="1" applyAlignment="1">
      <alignment horizontal="center"/>
    </xf>
    <xf numFmtId="0" fontId="12" fillId="43" borderId="0" xfId="1" applyFont="1" applyFill="1" applyAlignment="1">
      <alignment vertical="center" wrapText="1"/>
    </xf>
    <xf numFmtId="49" fontId="25" fillId="0" borderId="90" xfId="0" applyNumberFormat="1" applyFont="1" applyBorder="1"/>
    <xf numFmtId="49" fontId="25" fillId="39" borderId="90" xfId="0" applyNumberFormat="1" applyFont="1" applyFill="1" applyBorder="1" applyAlignment="1">
      <alignment horizontal="center"/>
    </xf>
    <xf numFmtId="49" fontId="51" fillId="0" borderId="90" xfId="0" applyNumberFormat="1" applyFont="1" applyBorder="1" applyAlignment="1">
      <alignment horizontal="center"/>
    </xf>
    <xf numFmtId="0" fontId="19" fillId="0" borderId="90" xfId="0" applyFont="1" applyBorder="1"/>
    <xf numFmtId="49" fontId="13" fillId="0" borderId="43" xfId="0" applyNumberFormat="1" applyFont="1" applyBorder="1"/>
    <xf numFmtId="49" fontId="25" fillId="0" borderId="91" xfId="0" applyNumberFormat="1" applyFont="1" applyBorder="1"/>
    <xf numFmtId="176" fontId="13" fillId="40" borderId="43" xfId="0" applyNumberFormat="1" applyFont="1" applyFill="1" applyBorder="1"/>
    <xf numFmtId="0" fontId="2" fillId="0" borderId="43" xfId="0" applyFont="1" applyBorder="1"/>
    <xf numFmtId="0" fontId="0" fillId="0" borderId="43" xfId="0" applyBorder="1"/>
    <xf numFmtId="0" fontId="0" fillId="39" borderId="0" xfId="0" applyFill="1" applyAlignment="1">
      <alignment vertical="center"/>
    </xf>
    <xf numFmtId="49" fontId="12" fillId="39" borderId="43" xfId="1" applyNumberFormat="1" applyFont="1" applyFill="1" applyBorder="1" applyAlignment="1">
      <alignment horizontal="center" vertical="center"/>
    </xf>
    <xf numFmtId="49" fontId="12" fillId="43" borderId="43" xfId="1" applyNumberFormat="1" applyFont="1" applyFill="1" applyBorder="1" applyAlignment="1">
      <alignment horizontal="center" vertical="center"/>
    </xf>
    <xf numFmtId="49" fontId="51" fillId="39" borderId="91" xfId="0" applyNumberFormat="1" applyFont="1" applyFill="1" applyBorder="1" applyAlignment="1">
      <alignment horizontal="center"/>
    </xf>
    <xf numFmtId="0" fontId="0" fillId="0" borderId="92" xfId="0" applyBorder="1" applyAlignment="1">
      <alignment vertical="center"/>
    </xf>
    <xf numFmtId="0" fontId="0" fillId="0" borderId="43" xfId="0" applyBorder="1" applyAlignment="1">
      <alignment vertical="center"/>
    </xf>
    <xf numFmtId="49" fontId="2" fillId="0" borderId="43" xfId="0" applyNumberFormat="1" applyFont="1" applyBorder="1" applyAlignment="1">
      <alignment horizontal="right"/>
    </xf>
    <xf numFmtId="49" fontId="12" fillId="15" borderId="0" xfId="0" applyNumberFormat="1" applyFont="1" applyFill="1" applyAlignment="1">
      <alignment horizontal="left"/>
    </xf>
    <xf numFmtId="49" fontId="12" fillId="0" borderId="43" xfId="1" applyNumberFormat="1" applyFont="1" applyBorder="1" applyAlignment="1">
      <alignment horizontal="center" vertical="center"/>
    </xf>
    <xf numFmtId="0" fontId="66" fillId="28" borderId="0" xfId="0" applyFont="1" applyFill="1" applyAlignment="1">
      <alignment horizontal="left" vertical="center"/>
    </xf>
    <xf numFmtId="49" fontId="12" fillId="28" borderId="0" xfId="0" applyNumberFormat="1" applyFont="1" applyFill="1" applyAlignment="1">
      <alignment horizontal="left"/>
    </xf>
    <xf numFmtId="0" fontId="68" fillId="0" borderId="0" xfId="0" applyFont="1" applyAlignment="1">
      <alignment horizontal="right"/>
    </xf>
    <xf numFmtId="0" fontId="68" fillId="8" borderId="0" xfId="0" applyFont="1" applyFill="1"/>
    <xf numFmtId="0" fontId="136" fillId="8" borderId="0" xfId="0" applyFont="1" applyFill="1" applyAlignment="1">
      <alignment horizontal="right"/>
    </xf>
    <xf numFmtId="0" fontId="136" fillId="8" borderId="0" xfId="0" applyFont="1" applyFill="1"/>
    <xf numFmtId="0" fontId="135" fillId="8" borderId="0" xfId="0" applyFont="1" applyFill="1" applyAlignment="1">
      <alignment horizontal="center" vertical="center"/>
    </xf>
    <xf numFmtId="0" fontId="112" fillId="8" borderId="0" xfId="0" applyFont="1" applyFill="1" applyAlignment="1">
      <alignment horizontal="center" vertical="top"/>
    </xf>
    <xf numFmtId="0" fontId="112" fillId="8" borderId="0" xfId="0" applyFont="1" applyFill="1" applyAlignment="1">
      <alignment horizontal="left" vertical="top"/>
    </xf>
    <xf numFmtId="49" fontId="2" fillId="0" borderId="0" xfId="0" applyNumberFormat="1" applyFont="1" applyAlignment="1">
      <alignment horizontal="right"/>
    </xf>
    <xf numFmtId="0" fontId="14" fillId="7" borderId="0" xfId="0" applyFont="1" applyFill="1"/>
    <xf numFmtId="0" fontId="16" fillId="7" borderId="0" xfId="0" applyFont="1" applyFill="1" applyAlignment="1">
      <alignment vertical="center"/>
    </xf>
    <xf numFmtId="0" fontId="80" fillId="7" borderId="0" xfId="0" applyFont="1" applyFill="1"/>
    <xf numFmtId="0" fontId="133" fillId="7" borderId="0" xfId="0" applyFont="1" applyFill="1" applyAlignment="1">
      <alignment vertical="center"/>
    </xf>
    <xf numFmtId="0" fontId="169" fillId="7" borderId="0" xfId="0" applyFont="1" applyFill="1" applyAlignment="1">
      <alignment horizontal="center" vertical="center"/>
    </xf>
    <xf numFmtId="0" fontId="80" fillId="7" borderId="0" xfId="0" applyFont="1" applyFill="1" applyAlignment="1">
      <alignment horizontal="center" vertical="center"/>
    </xf>
    <xf numFmtId="0" fontId="14" fillId="0" borderId="0" xfId="0" applyFont="1"/>
    <xf numFmtId="49" fontId="2" fillId="15" borderId="0" xfId="0" applyNumberFormat="1" applyFont="1" applyFill="1" applyAlignment="1">
      <alignment horizontal="left"/>
    </xf>
    <xf numFmtId="49" fontId="2" fillId="28" borderId="0" xfId="0" applyNumberFormat="1" applyFont="1" applyFill="1" applyAlignment="1">
      <alignment horizontal="left"/>
    </xf>
    <xf numFmtId="49" fontId="8" fillId="7" borderId="0" xfId="0" applyNumberFormat="1" applyFont="1" applyFill="1" applyAlignment="1" applyProtection="1">
      <alignment horizontal="right" vertical="center"/>
      <protection locked="0"/>
    </xf>
    <xf numFmtId="0" fontId="134" fillId="7" borderId="0" xfId="0" applyFont="1" applyFill="1" applyAlignment="1">
      <alignment vertical="center"/>
    </xf>
    <xf numFmtId="0" fontId="170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49" fontId="170" fillId="28" borderId="1" xfId="1" applyNumberFormat="1" applyFont="1" applyFill="1" applyBorder="1" applyAlignment="1">
      <alignment horizontal="center"/>
    </xf>
    <xf numFmtId="0" fontId="171" fillId="28" borderId="1" xfId="0" applyFont="1" applyFill="1" applyBorder="1" applyAlignment="1">
      <alignment horizontal="center" vertical="center"/>
    </xf>
    <xf numFmtId="0" fontId="170" fillId="28" borderId="0" xfId="2" applyFont="1" applyFill="1" applyAlignment="1">
      <alignment vertical="center"/>
    </xf>
    <xf numFmtId="0" fontId="2" fillId="0" borderId="0" xfId="0" applyFont="1" applyAlignment="1">
      <alignment horizontal="left"/>
    </xf>
    <xf numFmtId="0" fontId="2" fillId="28" borderId="0" xfId="0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0" fontId="14" fillId="7" borderId="0" xfId="0" applyFont="1" applyFill="1" applyAlignment="1">
      <alignment vertical="center"/>
    </xf>
    <xf numFmtId="0" fontId="2" fillId="39" borderId="0" xfId="1" applyFont="1" applyFill="1" applyAlignment="1">
      <alignment vertical="center" wrapText="1"/>
    </xf>
    <xf numFmtId="49" fontId="2" fillId="39" borderId="43" xfId="1" applyNumberFormat="1" applyFont="1" applyFill="1" applyBorder="1" applyAlignment="1">
      <alignment horizontal="center" vertical="center"/>
    </xf>
    <xf numFmtId="49" fontId="2" fillId="39" borderId="43" xfId="0" applyNumberFormat="1" applyFont="1" applyFill="1" applyBorder="1" applyAlignment="1">
      <alignment horizontal="center"/>
    </xf>
    <xf numFmtId="0" fontId="2" fillId="43" borderId="0" xfId="1" applyFont="1" applyFill="1" applyAlignment="1">
      <alignment vertical="center" wrapText="1"/>
    </xf>
    <xf numFmtId="49" fontId="2" fillId="43" borderId="43" xfId="1" applyNumberFormat="1" applyFont="1" applyFill="1" applyBorder="1" applyAlignment="1">
      <alignment horizontal="center" vertical="center"/>
    </xf>
    <xf numFmtId="0" fontId="172" fillId="43" borderId="0" xfId="0" applyFont="1" applyFill="1" applyAlignment="1">
      <alignment vertical="center"/>
    </xf>
    <xf numFmtId="49" fontId="2" fillId="43" borderId="43" xfId="0" applyNumberFormat="1" applyFont="1" applyFill="1" applyBorder="1" applyAlignment="1">
      <alignment horizontal="center"/>
    </xf>
    <xf numFmtId="49" fontId="0" fillId="41" borderId="0" xfId="0" applyNumberFormat="1" applyFill="1" applyAlignment="1">
      <alignment vertical="center"/>
    </xf>
    <xf numFmtId="49" fontId="2" fillId="41" borderId="0" xfId="0" applyNumberFormat="1" applyFont="1" applyFill="1" applyAlignment="1">
      <alignment vertical="center"/>
    </xf>
    <xf numFmtId="176" fontId="13" fillId="40" borderId="43" xfId="0" applyNumberFormat="1" applyFont="1" applyFill="1" applyBorder="1" applyAlignment="1">
      <alignment vertical="center"/>
    </xf>
    <xf numFmtId="49" fontId="12" fillId="15" borderId="0" xfId="0" applyNumberFormat="1" applyFont="1" applyFill="1" applyAlignment="1">
      <alignment horizontal="left" vertical="center"/>
    </xf>
    <xf numFmtId="49" fontId="13" fillId="0" borderId="0" xfId="0" applyNumberFormat="1" applyFont="1" applyAlignment="1">
      <alignment vertical="center"/>
    </xf>
    <xf numFmtId="49" fontId="2" fillId="39" borderId="0" xfId="1" applyNumberFormat="1" applyFont="1" applyFill="1" applyAlignment="1">
      <alignment vertical="center" wrapText="1"/>
    </xf>
    <xf numFmtId="49" fontId="0" fillId="39" borderId="0" xfId="0" applyNumberFormat="1" applyFill="1" applyAlignment="1">
      <alignment vertical="center"/>
    </xf>
    <xf numFmtId="49" fontId="2" fillId="39" borderId="0" xfId="1" applyNumberFormat="1" applyFont="1" applyFill="1" applyAlignment="1">
      <alignment horizontal="center" vertical="center"/>
    </xf>
    <xf numFmtId="49" fontId="0" fillId="43" borderId="0" xfId="0" applyNumberFormat="1" applyFill="1" applyAlignment="1">
      <alignment vertical="center"/>
    </xf>
    <xf numFmtId="49" fontId="2" fillId="43" borderId="0" xfId="1" applyNumberFormat="1" applyFont="1" applyFill="1" applyAlignment="1">
      <alignment vertical="center"/>
    </xf>
    <xf numFmtId="49" fontId="2" fillId="43" borderId="0" xfId="1" applyNumberFormat="1" applyFont="1" applyFill="1" applyAlignment="1">
      <alignment horizontal="center" vertical="center"/>
    </xf>
    <xf numFmtId="49" fontId="2" fillId="43" borderId="0" xfId="0" applyNumberFormat="1" applyFont="1" applyFill="1"/>
    <xf numFmtId="49" fontId="2" fillId="43" borderId="0" xfId="0" applyNumberFormat="1" applyFont="1" applyFill="1" applyAlignment="1">
      <alignment horizontal="center"/>
    </xf>
    <xf numFmtId="49" fontId="2" fillId="43" borderId="0" xfId="1" applyNumberFormat="1" applyFont="1" applyFill="1" applyAlignment="1">
      <alignment vertical="center" wrapText="1"/>
    </xf>
    <xf numFmtId="49" fontId="13" fillId="7" borderId="0" xfId="0" applyNumberFormat="1" applyFont="1" applyFill="1"/>
    <xf numFmtId="49" fontId="2" fillId="41" borderId="0" xfId="0" applyNumberFormat="1" applyFont="1" applyFill="1" applyAlignment="1">
      <alignment horizontal="left" vertical="center"/>
    </xf>
    <xf numFmtId="176" fontId="103" fillId="45" borderId="3" xfId="0" applyNumberFormat="1" applyFont="1" applyFill="1" applyBorder="1" applyAlignment="1" applyProtection="1">
      <alignment horizontal="right" vertical="center"/>
      <protection locked="0"/>
    </xf>
    <xf numFmtId="176" fontId="103" fillId="45" borderId="1" xfId="0" applyNumberFormat="1" applyFont="1" applyFill="1" applyBorder="1" applyAlignment="1" applyProtection="1">
      <alignment horizontal="right" vertical="center"/>
      <protection locked="0"/>
    </xf>
    <xf numFmtId="176" fontId="103" fillId="45" borderId="36" xfId="0" applyNumberFormat="1" applyFont="1" applyFill="1" applyBorder="1" applyAlignment="1" applyProtection="1">
      <alignment horizontal="right" vertical="center"/>
      <protection locked="0"/>
    </xf>
    <xf numFmtId="49" fontId="28" fillId="45" borderId="45" xfId="0" applyNumberFormat="1" applyFont="1" applyFill="1" applyBorder="1" applyAlignment="1" applyProtection="1">
      <alignment horizontal="center" vertical="center"/>
      <protection locked="0"/>
    </xf>
    <xf numFmtId="49" fontId="28" fillId="45" borderId="1" xfId="0" applyNumberFormat="1" applyFont="1" applyFill="1" applyBorder="1" applyAlignment="1" applyProtection="1">
      <alignment horizontal="right" vertical="center"/>
      <protection locked="0"/>
    </xf>
    <xf numFmtId="49" fontId="28" fillId="45" borderId="17" xfId="0" applyNumberFormat="1" applyFont="1" applyFill="1" applyBorder="1" applyAlignment="1" applyProtection="1">
      <alignment horizontal="right" vertical="center"/>
      <protection locked="0"/>
    </xf>
    <xf numFmtId="49" fontId="28" fillId="45" borderId="55" xfId="0" applyNumberFormat="1" applyFont="1" applyFill="1" applyBorder="1" applyAlignment="1" applyProtection="1">
      <alignment horizontal="center" vertical="center"/>
      <protection locked="0"/>
    </xf>
    <xf numFmtId="49" fontId="28" fillId="45" borderId="36" xfId="0" applyNumberFormat="1" applyFont="1" applyFill="1" applyBorder="1" applyAlignment="1" applyProtection="1">
      <alignment horizontal="right" vertical="center"/>
      <protection locked="0"/>
    </xf>
    <xf numFmtId="49" fontId="28" fillId="45" borderId="38" xfId="0" applyNumberFormat="1" applyFont="1" applyFill="1" applyBorder="1" applyAlignment="1" applyProtection="1">
      <alignment horizontal="right" vertical="center"/>
      <protection locked="0"/>
    </xf>
    <xf numFmtId="176" fontId="14" fillId="45" borderId="1" xfId="0" applyNumberFormat="1" applyFont="1" applyFill="1" applyBorder="1" applyAlignment="1" applyProtection="1">
      <alignment horizontal="center" vertical="center"/>
      <protection locked="0"/>
    </xf>
    <xf numFmtId="0" fontId="34" fillId="45" borderId="48" xfId="2" applyFont="1" applyFill="1" applyBorder="1" applyAlignment="1" applyProtection="1">
      <alignment horizontal="center" vertical="center"/>
      <protection locked="0"/>
    </xf>
    <xf numFmtId="0" fontId="14" fillId="45" borderId="1" xfId="0" applyFont="1" applyFill="1" applyBorder="1" applyAlignment="1" applyProtection="1">
      <alignment horizontal="center" vertical="center"/>
      <protection locked="0"/>
    </xf>
    <xf numFmtId="0" fontId="34" fillId="45" borderId="1" xfId="2" applyFont="1" applyFill="1" applyBorder="1" applyAlignment="1" applyProtection="1">
      <alignment horizontal="center" vertical="center"/>
      <protection locked="0"/>
    </xf>
    <xf numFmtId="176" fontId="14" fillId="45" borderId="36" xfId="0" applyNumberFormat="1" applyFont="1" applyFill="1" applyBorder="1" applyAlignment="1" applyProtection="1">
      <alignment horizontal="center" vertical="center"/>
      <protection locked="0"/>
    </xf>
    <xf numFmtId="0" fontId="34" fillId="45" borderId="75" xfId="2" applyFont="1" applyFill="1" applyBorder="1" applyAlignment="1" applyProtection="1">
      <alignment horizontal="center" vertical="center"/>
      <protection locked="0"/>
    </xf>
    <xf numFmtId="0" fontId="14" fillId="45" borderId="36" xfId="0" applyFont="1" applyFill="1" applyBorder="1" applyAlignment="1" applyProtection="1">
      <alignment horizontal="center" vertical="center"/>
      <protection locked="0"/>
    </xf>
    <xf numFmtId="0" fontId="34" fillId="45" borderId="36" xfId="2" applyFont="1" applyFill="1" applyBorder="1" applyAlignment="1" applyProtection="1">
      <alignment horizontal="center" vertical="center"/>
      <protection locked="0"/>
    </xf>
    <xf numFmtId="49" fontId="2" fillId="7" borderId="0" xfId="0" applyNumberFormat="1" applyFont="1" applyFill="1"/>
    <xf numFmtId="49" fontId="0" fillId="15" borderId="1" xfId="0" applyNumberFormat="1" applyFill="1" applyBorder="1" applyAlignment="1">
      <alignment horizontal="center" vertical="center"/>
    </xf>
    <xf numFmtId="49" fontId="2" fillId="15" borderId="1" xfId="0" applyNumberFormat="1" applyFont="1" applyFill="1" applyBorder="1" applyAlignment="1">
      <alignment horizontal="center" vertical="center"/>
    </xf>
    <xf numFmtId="49" fontId="2" fillId="15" borderId="1" xfId="0" applyNumberFormat="1" applyFont="1" applyFill="1" applyBorder="1" applyAlignment="1">
      <alignment horizontal="center"/>
    </xf>
    <xf numFmtId="0" fontId="2" fillId="15" borderId="1" xfId="1" applyFont="1" applyFill="1" applyBorder="1" applyAlignment="1">
      <alignment horizontal="right" vertical="center" wrapText="1"/>
    </xf>
    <xf numFmtId="49" fontId="0" fillId="15" borderId="1" xfId="0" applyNumberFormat="1" applyFill="1" applyBorder="1" applyAlignment="1">
      <alignment horizontal="right" vertical="center"/>
    </xf>
    <xf numFmtId="49" fontId="2" fillId="15" borderId="1" xfId="1" applyNumberFormat="1" applyFont="1" applyFill="1" applyBorder="1" applyAlignment="1">
      <alignment horizontal="right" vertical="center" wrapText="1"/>
    </xf>
    <xf numFmtId="0" fontId="14" fillId="7" borderId="0" xfId="0" applyFont="1" applyFill="1" applyAlignment="1">
      <alignment horizontal="right" vertical="center"/>
    </xf>
    <xf numFmtId="0" fontId="0" fillId="15" borderId="1" xfId="0" applyFill="1" applyBorder="1" applyAlignment="1">
      <alignment horizontal="right" vertical="center"/>
    </xf>
    <xf numFmtId="49" fontId="0" fillId="7" borderId="0" xfId="0" applyNumberFormat="1" applyFill="1" applyAlignment="1">
      <alignment horizontal="right" vertical="center"/>
    </xf>
    <xf numFmtId="0" fontId="2" fillId="7" borderId="0" xfId="1" applyFont="1" applyFill="1" applyAlignment="1">
      <alignment horizontal="right" vertical="center" wrapText="1"/>
    </xf>
    <xf numFmtId="0" fontId="0" fillId="7" borderId="0" xfId="0" applyFill="1" applyAlignment="1">
      <alignment horizontal="right" vertical="center"/>
    </xf>
    <xf numFmtId="0" fontId="172" fillId="15" borderId="1" xfId="0" applyFont="1" applyFill="1" applyBorder="1" applyAlignment="1">
      <alignment horizontal="right" vertical="center"/>
    </xf>
    <xf numFmtId="49" fontId="0" fillId="15" borderId="0" xfId="0" applyNumberFormat="1" applyFill="1" applyAlignment="1">
      <alignment horizontal="right" vertical="center"/>
    </xf>
    <xf numFmtId="0" fontId="2" fillId="15" borderId="0" xfId="0" applyFont="1" applyFill="1" applyAlignment="1">
      <alignment horizontal="right" vertical="center"/>
    </xf>
    <xf numFmtId="49" fontId="0" fillId="28" borderId="1" xfId="0" applyNumberFormat="1" applyFill="1" applyBorder="1" applyAlignment="1">
      <alignment horizontal="center" vertical="center"/>
    </xf>
    <xf numFmtId="49" fontId="2" fillId="28" borderId="1" xfId="0" applyNumberFormat="1" applyFont="1" applyFill="1" applyBorder="1" applyAlignment="1">
      <alignment horizontal="center" vertical="center"/>
    </xf>
    <xf numFmtId="0" fontId="2" fillId="28" borderId="1" xfId="1" applyFont="1" applyFill="1" applyBorder="1" applyAlignment="1">
      <alignment horizontal="right" vertical="center" wrapText="1"/>
    </xf>
    <xf numFmtId="0" fontId="11" fillId="7" borderId="0" xfId="0" applyFont="1" applyFill="1" applyAlignment="1">
      <alignment horizontal="right" vertical="center"/>
    </xf>
    <xf numFmtId="49" fontId="0" fillId="28" borderId="1" xfId="0" applyNumberFormat="1" applyFill="1" applyBorder="1" applyAlignment="1">
      <alignment horizontal="right" vertical="center"/>
    </xf>
    <xf numFmtId="0" fontId="2" fillId="7" borderId="0" xfId="0" applyFont="1" applyFill="1" applyAlignment="1">
      <alignment horizontal="right" vertical="center"/>
    </xf>
    <xf numFmtId="49" fontId="2" fillId="28" borderId="1" xfId="0" applyNumberFormat="1" applyFont="1" applyFill="1" applyBorder="1" applyAlignment="1">
      <alignment horizontal="right"/>
    </xf>
    <xf numFmtId="49" fontId="2" fillId="28" borderId="1" xfId="1" applyNumberFormat="1" applyFont="1" applyFill="1" applyBorder="1" applyAlignment="1">
      <alignment horizontal="right" vertical="center" wrapText="1"/>
    </xf>
    <xf numFmtId="0" fontId="172" fillId="28" borderId="1" xfId="0" applyFont="1" applyFill="1" applyBorder="1" applyAlignment="1">
      <alignment horizontal="right" vertical="center"/>
    </xf>
    <xf numFmtId="49" fontId="2" fillId="7" borderId="0" xfId="0" applyNumberFormat="1" applyFont="1" applyFill="1" applyAlignment="1">
      <alignment horizontal="left" vertical="center"/>
    </xf>
    <xf numFmtId="49" fontId="28" fillId="45" borderId="41" xfId="0" applyNumberFormat="1" applyFont="1" applyFill="1" applyBorder="1" applyAlignment="1" applyProtection="1">
      <alignment horizontal="center" vertical="center"/>
      <protection locked="0"/>
    </xf>
    <xf numFmtId="49" fontId="28" fillId="45" borderId="22" xfId="0" applyNumberFormat="1" applyFont="1" applyFill="1" applyBorder="1" applyAlignment="1" applyProtection="1">
      <alignment horizontal="right" vertical="center"/>
      <protection locked="0"/>
    </xf>
    <xf numFmtId="49" fontId="28" fillId="45" borderId="42" xfId="0" applyNumberFormat="1" applyFont="1" applyFill="1" applyBorder="1" applyAlignment="1" applyProtection="1">
      <alignment horizontal="center" vertical="center"/>
      <protection locked="0"/>
    </xf>
    <xf numFmtId="49" fontId="28" fillId="45" borderId="28" xfId="0" applyNumberFormat="1" applyFont="1" applyFill="1" applyBorder="1" applyAlignment="1" applyProtection="1">
      <alignment horizontal="right" vertical="center"/>
      <protection locked="0"/>
    </xf>
    <xf numFmtId="0" fontId="53" fillId="7" borderId="0" xfId="0" applyFont="1" applyFill="1" applyAlignment="1">
      <alignment vertical="center"/>
    </xf>
    <xf numFmtId="49" fontId="28" fillId="45" borderId="29" xfId="0" applyNumberFormat="1" applyFont="1" applyFill="1" applyBorder="1" applyAlignment="1" applyProtection="1">
      <alignment horizontal="right" vertical="center"/>
      <protection locked="0"/>
    </xf>
    <xf numFmtId="0" fontId="52" fillId="27" borderId="32" xfId="0" applyFont="1" applyFill="1" applyBorder="1" applyAlignment="1">
      <alignment horizontal="center" vertical="center"/>
    </xf>
    <xf numFmtId="0" fontId="8" fillId="7" borderId="0" xfId="0" applyFont="1" applyFill="1"/>
    <xf numFmtId="0" fontId="8" fillId="7" borderId="0" xfId="0" applyFont="1" applyFill="1" applyAlignment="1">
      <alignment vertical="top"/>
    </xf>
    <xf numFmtId="0" fontId="102" fillId="7" borderId="0" xfId="0" applyFont="1" applyFill="1" applyAlignment="1">
      <alignment vertical="top"/>
    </xf>
    <xf numFmtId="0" fontId="109" fillId="7" borderId="0" xfId="0" applyFont="1" applyFill="1" applyAlignment="1">
      <alignment vertical="center"/>
    </xf>
    <xf numFmtId="0" fontId="19" fillId="33" borderId="0" xfId="0" applyFont="1" applyFill="1"/>
    <xf numFmtId="0" fontId="16" fillId="0" borderId="59" xfId="0" applyFont="1" applyBorder="1" applyAlignment="1">
      <alignment horizontal="center" vertical="center"/>
    </xf>
    <xf numFmtId="0" fontId="32" fillId="33" borderId="0" xfId="0" applyFont="1" applyFill="1" applyAlignment="1">
      <alignment horizontal="center"/>
    </xf>
    <xf numFmtId="0" fontId="22" fillId="45" borderId="3" xfId="0" applyFont="1" applyFill="1" applyBorder="1" applyAlignment="1" applyProtection="1">
      <alignment horizontal="center" vertical="center"/>
      <protection locked="0"/>
    </xf>
    <xf numFmtId="0" fontId="22" fillId="45" borderId="1" xfId="0" applyFont="1" applyFill="1" applyBorder="1" applyAlignment="1" applyProtection="1">
      <alignment horizontal="center" vertical="center"/>
      <protection locked="0"/>
    </xf>
    <xf numFmtId="0" fontId="22" fillId="45" borderId="36" xfId="0" applyFont="1" applyFill="1" applyBorder="1" applyAlignment="1" applyProtection="1">
      <alignment horizontal="center" vertical="center"/>
      <protection locked="0"/>
    </xf>
    <xf numFmtId="0" fontId="17" fillId="45" borderId="1" xfId="2" applyFont="1" applyFill="1" applyBorder="1" applyAlignment="1" applyProtection="1">
      <alignment horizontal="center" vertical="center"/>
      <protection locked="0"/>
    </xf>
    <xf numFmtId="0" fontId="17" fillId="45" borderId="36" xfId="2" applyFont="1" applyFill="1" applyBorder="1" applyAlignment="1" applyProtection="1">
      <alignment horizontal="center" vertical="center"/>
      <protection locked="0"/>
    </xf>
    <xf numFmtId="0" fontId="42" fillId="33" borderId="0" xfId="0" applyFont="1" applyFill="1"/>
    <xf numFmtId="49" fontId="0" fillId="7" borderId="0" xfId="0" applyNumberFormat="1" applyFill="1" applyAlignment="1">
      <alignment vertical="center"/>
    </xf>
    <xf numFmtId="0" fontId="57" fillId="36" borderId="28" xfId="0" applyFont="1" applyFill="1" applyBorder="1" applyAlignment="1">
      <alignment horizontal="center" vertical="center"/>
    </xf>
    <xf numFmtId="0" fontId="94" fillId="27" borderId="33" xfId="2" applyFont="1" applyFill="1" applyBorder="1" applyAlignment="1">
      <alignment horizontal="center" vertical="center"/>
    </xf>
    <xf numFmtId="0" fontId="34" fillId="45" borderId="17" xfId="2" applyFont="1" applyFill="1" applyBorder="1" applyAlignment="1" applyProtection="1">
      <alignment horizontal="center" vertical="center"/>
      <protection locked="0"/>
    </xf>
    <xf numFmtId="0" fontId="34" fillId="45" borderId="38" xfId="2" applyFont="1" applyFill="1" applyBorder="1" applyAlignment="1" applyProtection="1">
      <alignment horizontal="center" vertical="center"/>
      <protection locked="0"/>
    </xf>
    <xf numFmtId="177" fontId="19" fillId="8" borderId="4" xfId="0" applyNumberFormat="1" applyFont="1" applyFill="1" applyBorder="1" applyAlignment="1">
      <alignment vertical="center"/>
    </xf>
    <xf numFmtId="0" fontId="6" fillId="45" borderId="1" xfId="0" applyFont="1" applyFill="1" applyBorder="1" applyAlignment="1" applyProtection="1">
      <alignment horizontal="center" vertical="center"/>
      <protection locked="0"/>
    </xf>
    <xf numFmtId="0" fontId="76" fillId="45" borderId="1" xfId="2" applyFont="1" applyFill="1" applyBorder="1" applyAlignment="1" applyProtection="1">
      <alignment horizontal="center" vertical="center"/>
      <protection locked="0"/>
    </xf>
    <xf numFmtId="0" fontId="76" fillId="45" borderId="36" xfId="2" applyFont="1" applyFill="1" applyBorder="1" applyAlignment="1" applyProtection="1">
      <alignment horizontal="center" vertical="center"/>
      <protection locked="0"/>
    </xf>
    <xf numFmtId="0" fontId="187" fillId="45" borderId="1" xfId="0" applyFont="1" applyFill="1" applyBorder="1" applyAlignment="1" applyProtection="1">
      <alignment horizontal="center" vertical="center"/>
      <protection locked="0"/>
    </xf>
    <xf numFmtId="0" fontId="53" fillId="45" borderId="12" xfId="0" applyFont="1" applyFill="1" applyBorder="1" applyAlignment="1">
      <alignment vertical="center"/>
    </xf>
    <xf numFmtId="0" fontId="79" fillId="7" borderId="24" xfId="0" applyFont="1" applyFill="1" applyBorder="1" applyAlignment="1">
      <alignment horizontal="center" vertical="center"/>
    </xf>
    <xf numFmtId="0" fontId="79" fillId="7" borderId="6" xfId="0" applyFont="1" applyFill="1" applyBorder="1" applyAlignment="1">
      <alignment horizontal="center" vertical="center"/>
    </xf>
    <xf numFmtId="0" fontId="51" fillId="30" borderId="27" xfId="0" applyFont="1" applyFill="1" applyBorder="1" applyAlignment="1">
      <alignment horizontal="center" vertical="center"/>
    </xf>
    <xf numFmtId="0" fontId="25" fillId="7" borderId="0" xfId="0" applyFont="1" applyFill="1" applyAlignment="1">
      <alignment horizontal="center"/>
    </xf>
    <xf numFmtId="0" fontId="8" fillId="14" borderId="93" xfId="0" applyFont="1" applyFill="1" applyBorder="1" applyAlignment="1">
      <alignment horizontal="center" vertical="center"/>
    </xf>
    <xf numFmtId="0" fontId="8" fillId="14" borderId="49" xfId="0" applyFont="1" applyFill="1" applyBorder="1" applyAlignment="1">
      <alignment horizontal="center" vertical="center"/>
    </xf>
    <xf numFmtId="0" fontId="14" fillId="25" borderId="4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11" borderId="49" xfId="0" applyFont="1" applyFill="1" applyBorder="1" applyAlignment="1">
      <alignment horizontal="center" vertical="center"/>
    </xf>
    <xf numFmtId="0" fontId="2" fillId="13" borderId="49" xfId="0" applyFont="1" applyFill="1" applyBorder="1" applyAlignment="1">
      <alignment horizontal="center" vertical="center"/>
    </xf>
    <xf numFmtId="0" fontId="2" fillId="14" borderId="49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38" borderId="49" xfId="0" applyFont="1" applyFill="1" applyBorder="1" applyAlignment="1">
      <alignment horizontal="center" vertical="center"/>
    </xf>
    <xf numFmtId="0" fontId="2" fillId="29" borderId="49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8" fillId="25" borderId="56" xfId="0" applyFont="1" applyFill="1" applyBorder="1" applyAlignment="1">
      <alignment horizontal="center" vertical="center"/>
    </xf>
    <xf numFmtId="0" fontId="8" fillId="25" borderId="27" xfId="0" applyFont="1" applyFill="1" applyBorder="1" applyAlignment="1">
      <alignment horizontal="center" vertical="center"/>
    </xf>
    <xf numFmtId="0" fontId="8" fillId="25" borderId="28" xfId="0" applyFont="1" applyFill="1" applyBorder="1" applyAlignment="1">
      <alignment horizontal="center" vertical="center"/>
    </xf>
    <xf numFmtId="0" fontId="8" fillId="25" borderId="29" xfId="0" applyFont="1" applyFill="1" applyBorder="1" applyAlignment="1">
      <alignment horizontal="center" vertical="center"/>
    </xf>
    <xf numFmtId="176" fontId="14" fillId="45" borderId="3" xfId="0" applyNumberFormat="1" applyFont="1" applyFill="1" applyBorder="1" applyAlignment="1" applyProtection="1">
      <alignment horizontal="center" vertical="center"/>
      <protection locked="0"/>
    </xf>
    <xf numFmtId="0" fontId="34" fillId="45" borderId="3" xfId="2" applyFont="1" applyFill="1" applyBorder="1" applyAlignment="1" applyProtection="1">
      <alignment horizontal="center" vertical="center"/>
      <protection locked="0"/>
    </xf>
    <xf numFmtId="0" fontId="14" fillId="45" borderId="3" xfId="0" applyFont="1" applyFill="1" applyBorder="1" applyAlignment="1" applyProtection="1">
      <alignment horizontal="center" vertical="center"/>
      <protection locked="0"/>
    </xf>
    <xf numFmtId="0" fontId="34" fillId="45" borderId="58" xfId="2" applyFont="1" applyFill="1" applyBorder="1" applyAlignment="1" applyProtection="1">
      <alignment horizontal="center" vertical="center"/>
      <protection locked="0"/>
    </xf>
    <xf numFmtId="49" fontId="28" fillId="45" borderId="32" xfId="0" applyNumberFormat="1" applyFont="1" applyFill="1" applyBorder="1" applyAlignment="1" applyProtection="1">
      <alignment horizontal="center" vertical="center"/>
      <protection locked="0"/>
    </xf>
    <xf numFmtId="49" fontId="28" fillId="45" borderId="3" xfId="0" applyNumberFormat="1" applyFont="1" applyFill="1" applyBorder="1" applyAlignment="1" applyProtection="1">
      <alignment horizontal="right" vertical="center"/>
      <protection locked="0"/>
    </xf>
    <xf numFmtId="49" fontId="28" fillId="45" borderId="16" xfId="0" applyNumberFormat="1" applyFont="1" applyFill="1" applyBorder="1" applyAlignment="1" applyProtection="1">
      <alignment horizontal="right" vertical="center"/>
      <protection locked="0"/>
    </xf>
    <xf numFmtId="49" fontId="28" fillId="45" borderId="72" xfId="0" applyNumberFormat="1" applyFont="1" applyFill="1" applyBorder="1" applyAlignment="1" applyProtection="1">
      <alignment horizontal="center" vertical="center"/>
      <protection locked="0"/>
    </xf>
    <xf numFmtId="49" fontId="28" fillId="45" borderId="12" xfId="0" applyNumberFormat="1" applyFont="1" applyFill="1" applyBorder="1" applyAlignment="1" applyProtection="1">
      <alignment horizontal="center" vertical="center"/>
      <protection locked="0"/>
    </xf>
    <xf numFmtId="49" fontId="28" fillId="45" borderId="40" xfId="0" applyNumberFormat="1" applyFont="1" applyFill="1" applyBorder="1" applyAlignment="1" applyProtection="1">
      <alignment horizontal="center" vertical="center"/>
      <protection locked="0"/>
    </xf>
    <xf numFmtId="0" fontId="45" fillId="7" borderId="45" xfId="0" applyFont="1" applyFill="1" applyBorder="1" applyAlignment="1">
      <alignment horizontal="center" vertical="center"/>
    </xf>
    <xf numFmtId="0" fontId="45" fillId="7" borderId="55" xfId="0" applyFont="1" applyFill="1" applyBorder="1" applyAlignment="1">
      <alignment horizontal="center" vertical="center"/>
    </xf>
    <xf numFmtId="0" fontId="53" fillId="7" borderId="45" xfId="0" applyFont="1" applyFill="1" applyBorder="1" applyAlignment="1">
      <alignment horizontal="center" vertical="center"/>
    </xf>
    <xf numFmtId="0" fontId="53" fillId="7" borderId="55" xfId="0" applyFont="1" applyFill="1" applyBorder="1" applyAlignment="1">
      <alignment horizontal="center" vertical="center"/>
    </xf>
    <xf numFmtId="0" fontId="79" fillId="7" borderId="45" xfId="0" applyFont="1" applyFill="1" applyBorder="1" applyAlignment="1">
      <alignment horizontal="center" vertical="center"/>
    </xf>
    <xf numFmtId="0" fontId="34" fillId="47" borderId="3" xfId="2" applyFont="1" applyFill="1" applyBorder="1" applyAlignment="1">
      <alignment horizontal="center" vertical="center"/>
    </xf>
    <xf numFmtId="0" fontId="34" fillId="47" borderId="14" xfId="2" applyFont="1" applyFill="1" applyBorder="1" applyAlignment="1">
      <alignment horizontal="center" vertical="center"/>
    </xf>
    <xf numFmtId="0" fontId="34" fillId="47" borderId="58" xfId="2" applyFont="1" applyFill="1" applyBorder="1" applyAlignment="1">
      <alignment horizontal="center" vertical="center"/>
    </xf>
    <xf numFmtId="0" fontId="34" fillId="47" borderId="35" xfId="2" applyFont="1" applyFill="1" applyBorder="1" applyAlignment="1">
      <alignment horizontal="center" vertical="center"/>
    </xf>
    <xf numFmtId="0" fontId="34" fillId="47" borderId="86" xfId="2" applyFont="1" applyFill="1" applyBorder="1" applyAlignment="1">
      <alignment horizontal="center" vertical="center"/>
    </xf>
    <xf numFmtId="0" fontId="34" fillId="47" borderId="1" xfId="2" applyFont="1" applyFill="1" applyBorder="1" applyAlignment="1">
      <alignment horizontal="center" vertical="center"/>
    </xf>
    <xf numFmtId="0" fontId="34" fillId="47" borderId="48" xfId="2" applyFont="1" applyFill="1" applyBorder="1" applyAlignment="1">
      <alignment horizontal="center" vertical="center"/>
    </xf>
    <xf numFmtId="0" fontId="34" fillId="47" borderId="36" xfId="2" applyFont="1" applyFill="1" applyBorder="1" applyAlignment="1">
      <alignment horizontal="center" vertical="center"/>
    </xf>
    <xf numFmtId="0" fontId="34" fillId="47" borderId="75" xfId="2" applyFont="1" applyFill="1" applyBorder="1" applyAlignment="1">
      <alignment horizontal="center" vertical="center"/>
    </xf>
    <xf numFmtId="0" fontId="0" fillId="48" borderId="0" xfId="0" applyFill="1"/>
    <xf numFmtId="0" fontId="32" fillId="48" borderId="0" xfId="0" applyFont="1" applyFill="1" applyAlignment="1">
      <alignment vertical="center"/>
    </xf>
    <xf numFmtId="0" fontId="0" fillId="7" borderId="0" xfId="0" applyFill="1" applyAlignment="1">
      <alignment horizontal="center"/>
    </xf>
    <xf numFmtId="0" fontId="73" fillId="7" borderId="0" xfId="0" applyFont="1" applyFill="1" applyAlignment="1">
      <alignment vertical="center"/>
    </xf>
    <xf numFmtId="0" fontId="32" fillId="7" borderId="0" xfId="0" applyFont="1" applyFill="1" applyAlignment="1">
      <alignment vertical="center"/>
    </xf>
    <xf numFmtId="0" fontId="115" fillId="45" borderId="59" xfId="0" applyFont="1" applyFill="1" applyBorder="1" applyAlignment="1">
      <alignment horizontal="center" vertical="center"/>
    </xf>
    <xf numFmtId="0" fontId="115" fillId="49" borderId="59" xfId="0" applyFont="1" applyFill="1" applyBorder="1" applyAlignment="1">
      <alignment horizontal="center" vertical="center"/>
    </xf>
    <xf numFmtId="49" fontId="8" fillId="45" borderId="59" xfId="0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Border="1"/>
    <xf numFmtId="0" fontId="73" fillId="45" borderId="48" xfId="0" applyFont="1" applyFill="1" applyBorder="1" applyAlignment="1">
      <alignment vertical="center"/>
    </xf>
    <xf numFmtId="0" fontId="16" fillId="35" borderId="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2" fillId="0" borderId="0" xfId="0" applyFont="1" applyFill="1" applyAlignment="1">
      <alignment horizontal="center" vertical="center"/>
    </xf>
    <xf numFmtId="0" fontId="192" fillId="0" borderId="0" xfId="0" applyFont="1" applyAlignment="1">
      <alignment vertical="center"/>
    </xf>
    <xf numFmtId="0" fontId="192" fillId="43" borderId="0" xfId="0" applyFont="1" applyFill="1" applyAlignment="1">
      <alignment horizontal="center" vertical="center"/>
    </xf>
    <xf numFmtId="0" fontId="192" fillId="0" borderId="0" xfId="0" applyFont="1" applyAlignment="1">
      <alignment horizontal="center" vertical="center"/>
    </xf>
    <xf numFmtId="0" fontId="192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43" borderId="0" xfId="0" applyFont="1" applyFill="1" applyAlignment="1">
      <alignment horizontal="center" vertical="center"/>
    </xf>
    <xf numFmtId="0" fontId="192" fillId="28" borderId="0" xfId="0" applyFont="1" applyFill="1" applyAlignment="1">
      <alignment vertical="center"/>
    </xf>
    <xf numFmtId="0" fontId="192" fillId="28" borderId="0" xfId="0" applyFont="1" applyFill="1" applyAlignment="1">
      <alignment horizontal="center" vertical="center"/>
    </xf>
    <xf numFmtId="0" fontId="20" fillId="0" borderId="0" xfId="2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193" fillId="0" borderId="0" xfId="0" applyFont="1" applyFill="1" applyAlignment="1">
      <alignment horizontal="center" vertical="center"/>
    </xf>
    <xf numFmtId="0" fontId="20" fillId="0" borderId="0" xfId="0" applyFont="1" applyFill="1"/>
    <xf numFmtId="0" fontId="45" fillId="7" borderId="30" xfId="0" applyFont="1" applyFill="1" applyBorder="1" applyAlignment="1">
      <alignment horizontal="center" vertical="center"/>
    </xf>
    <xf numFmtId="176" fontId="103" fillId="45" borderId="22" xfId="0" applyNumberFormat="1" applyFont="1" applyFill="1" applyBorder="1" applyAlignment="1" applyProtection="1">
      <alignment horizontal="right" vertical="center"/>
      <protection locked="0"/>
    </xf>
    <xf numFmtId="0" fontId="34" fillId="47" borderId="23" xfId="2" applyFont="1" applyFill="1" applyBorder="1" applyAlignment="1">
      <alignment horizontal="center" vertical="center"/>
    </xf>
    <xf numFmtId="0" fontId="34" fillId="47" borderId="43" xfId="2" applyFont="1" applyFill="1" applyBorder="1" applyAlignment="1">
      <alignment horizontal="center" vertical="center"/>
    </xf>
    <xf numFmtId="0" fontId="34" fillId="47" borderId="47" xfId="2" applyFont="1" applyFill="1" applyBorder="1" applyAlignment="1">
      <alignment horizontal="center" vertical="center"/>
    </xf>
    <xf numFmtId="49" fontId="28" fillId="45" borderId="30" xfId="0" applyNumberFormat="1" applyFont="1" applyFill="1" applyBorder="1" applyAlignment="1" applyProtection="1">
      <alignment horizontal="center" vertical="center"/>
      <protection locked="0"/>
    </xf>
    <xf numFmtId="49" fontId="28" fillId="45" borderId="31" xfId="0" applyNumberFormat="1" applyFont="1" applyFill="1" applyBorder="1" applyAlignment="1" applyProtection="1">
      <alignment horizontal="right" vertical="center"/>
      <protection locked="0"/>
    </xf>
    <xf numFmtId="0" fontId="45" fillId="7" borderId="15" xfId="0" applyFont="1" applyFill="1" applyBorder="1" applyAlignment="1">
      <alignment horizontal="center" vertical="center"/>
    </xf>
    <xf numFmtId="49" fontId="28" fillId="45" borderId="15" xfId="0" applyNumberFormat="1" applyFont="1" applyFill="1" applyBorder="1" applyAlignment="1" applyProtection="1">
      <alignment horizontal="center" vertical="center"/>
      <protection locked="0"/>
    </xf>
    <xf numFmtId="0" fontId="45" fillId="7" borderId="27" xfId="0" applyFont="1" applyFill="1" applyBorder="1" applyAlignment="1">
      <alignment horizontal="center" vertical="center"/>
    </xf>
    <xf numFmtId="176" fontId="103" fillId="45" borderId="28" xfId="0" applyNumberFormat="1" applyFont="1" applyFill="1" applyBorder="1" applyAlignment="1" applyProtection="1">
      <alignment horizontal="right" vertical="center"/>
      <protection locked="0"/>
    </xf>
    <xf numFmtId="0" fontId="34" fillId="47" borderId="28" xfId="2" applyFont="1" applyFill="1" applyBorder="1" applyAlignment="1">
      <alignment horizontal="center" vertical="center"/>
    </xf>
    <xf numFmtId="0" fontId="34" fillId="47" borderId="46" xfId="2" applyFont="1" applyFill="1" applyBorder="1" applyAlignment="1">
      <alignment horizontal="center" vertical="center"/>
    </xf>
    <xf numFmtId="0" fontId="34" fillId="47" borderId="62" xfId="2" applyFont="1" applyFill="1" applyBorder="1" applyAlignment="1">
      <alignment horizontal="center" vertical="center"/>
    </xf>
    <xf numFmtId="49" fontId="28" fillId="45" borderId="27" xfId="0" applyNumberFormat="1" applyFont="1" applyFill="1" applyBorder="1" applyAlignment="1" applyProtection="1">
      <alignment horizontal="center" vertical="center"/>
      <protection locked="0"/>
    </xf>
    <xf numFmtId="0" fontId="79" fillId="7" borderId="30" xfId="0" applyFont="1" applyFill="1" applyBorder="1" applyAlignment="1">
      <alignment horizontal="center" vertical="center"/>
    </xf>
    <xf numFmtId="0" fontId="34" fillId="47" borderId="22" xfId="2" applyFont="1" applyFill="1" applyBorder="1" applyAlignment="1">
      <alignment horizontal="center" vertical="center"/>
    </xf>
    <xf numFmtId="0" fontId="34" fillId="47" borderId="57" xfId="2" applyFont="1" applyFill="1" applyBorder="1" applyAlignment="1">
      <alignment horizontal="center" vertical="center"/>
    </xf>
    <xf numFmtId="49" fontId="28" fillId="45" borderId="39" xfId="0" applyNumberFormat="1" applyFont="1" applyFill="1" applyBorder="1" applyAlignment="1" applyProtection="1">
      <alignment horizontal="center" vertical="center"/>
      <protection locked="0"/>
    </xf>
    <xf numFmtId="0" fontId="79" fillId="7" borderId="15" xfId="0" applyFont="1" applyFill="1" applyBorder="1" applyAlignment="1">
      <alignment horizontal="center" vertical="center"/>
    </xf>
    <xf numFmtId="49" fontId="28" fillId="45" borderId="23" xfId="0" applyNumberFormat="1" applyFont="1" applyFill="1" applyBorder="1" applyAlignment="1" applyProtection="1">
      <alignment horizontal="right" vertical="center"/>
      <protection locked="0"/>
    </xf>
    <xf numFmtId="0" fontId="79" fillId="7" borderId="27" xfId="0" applyFont="1" applyFill="1" applyBorder="1" applyAlignment="1">
      <alignment horizontal="center" vertical="center"/>
    </xf>
    <xf numFmtId="49" fontId="28" fillId="45" borderId="44" xfId="0" applyNumberFormat="1" applyFont="1" applyFill="1" applyBorder="1" applyAlignment="1" applyProtection="1">
      <alignment horizontal="right" vertical="center"/>
      <protection locked="0"/>
    </xf>
    <xf numFmtId="0" fontId="79" fillId="7" borderId="55" xfId="0" applyFont="1" applyFill="1" applyBorder="1" applyAlignment="1">
      <alignment horizontal="center" vertical="center"/>
    </xf>
    <xf numFmtId="49" fontId="2" fillId="28" borderId="63" xfId="0" applyNumberFormat="1" applyFont="1" applyFill="1" applyBorder="1" applyAlignment="1">
      <alignment horizontal="center"/>
    </xf>
    <xf numFmtId="49" fontId="2" fillId="28" borderId="63" xfId="0" applyNumberFormat="1" applyFont="1" applyFill="1" applyBorder="1" applyAlignment="1">
      <alignment horizontal="left"/>
    </xf>
    <xf numFmtId="49" fontId="2" fillId="28" borderId="0" xfId="0" applyNumberFormat="1" applyFont="1" applyFill="1" applyBorder="1" applyAlignment="1">
      <alignment horizontal="center"/>
    </xf>
    <xf numFmtId="49" fontId="2" fillId="28" borderId="0" xfId="0" applyNumberFormat="1" applyFont="1" applyFill="1" applyBorder="1" applyAlignment="1">
      <alignment horizontal="left"/>
    </xf>
    <xf numFmtId="49" fontId="2" fillId="15" borderId="63" xfId="0" applyNumberFormat="1" applyFont="1" applyFill="1" applyBorder="1" applyAlignment="1">
      <alignment horizontal="center"/>
    </xf>
    <xf numFmtId="49" fontId="2" fillId="15" borderId="63" xfId="0" applyNumberFormat="1" applyFont="1" applyFill="1" applyBorder="1" applyAlignment="1">
      <alignment horizontal="left"/>
    </xf>
    <xf numFmtId="176" fontId="14" fillId="45" borderId="22" xfId="0" applyNumberFormat="1" applyFont="1" applyFill="1" applyBorder="1" applyAlignment="1" applyProtection="1">
      <alignment horizontal="center" vertical="center"/>
      <protection locked="0"/>
    </xf>
    <xf numFmtId="0" fontId="34" fillId="45" borderId="57" xfId="2" applyFont="1" applyFill="1" applyBorder="1" applyAlignment="1" applyProtection="1">
      <alignment horizontal="center" vertical="center"/>
      <protection locked="0"/>
    </xf>
    <xf numFmtId="0" fontId="14" fillId="45" borderId="22" xfId="0" applyFont="1" applyFill="1" applyBorder="1" applyAlignment="1" applyProtection="1">
      <alignment horizontal="center" vertical="center"/>
      <protection locked="0"/>
    </xf>
    <xf numFmtId="0" fontId="34" fillId="45" borderId="22" xfId="2" applyFont="1" applyFill="1" applyBorder="1" applyAlignment="1" applyProtection="1">
      <alignment horizontal="center" vertical="center"/>
      <protection locked="0"/>
    </xf>
    <xf numFmtId="0" fontId="34" fillId="45" borderId="31" xfId="2" applyFont="1" applyFill="1" applyBorder="1" applyAlignment="1" applyProtection="1">
      <alignment horizontal="center" vertical="center"/>
      <protection locked="0"/>
    </xf>
    <xf numFmtId="0" fontId="34" fillId="45" borderId="16" xfId="2" applyFont="1" applyFill="1" applyBorder="1" applyAlignment="1" applyProtection="1">
      <alignment horizontal="center" vertical="center"/>
      <protection locked="0"/>
    </xf>
    <xf numFmtId="176" fontId="14" fillId="45" borderId="28" xfId="0" applyNumberFormat="1" applyFont="1" applyFill="1" applyBorder="1" applyAlignment="1" applyProtection="1">
      <alignment horizontal="center" vertical="center"/>
      <protection locked="0"/>
    </xf>
    <xf numFmtId="0" fontId="34" fillId="45" borderId="62" xfId="2" applyFont="1" applyFill="1" applyBorder="1" applyAlignment="1" applyProtection="1">
      <alignment horizontal="center" vertical="center"/>
      <protection locked="0"/>
    </xf>
    <xf numFmtId="0" fontId="14" fillId="45" borderId="28" xfId="0" applyFont="1" applyFill="1" applyBorder="1" applyAlignment="1" applyProtection="1">
      <alignment horizontal="center" vertical="center"/>
      <protection locked="0"/>
    </xf>
    <xf numFmtId="0" fontId="34" fillId="45" borderId="28" xfId="2" applyFont="1" applyFill="1" applyBorder="1" applyAlignment="1" applyProtection="1">
      <alignment horizontal="center" vertical="center"/>
      <protection locked="0"/>
    </xf>
    <xf numFmtId="0" fontId="34" fillId="45" borderId="29" xfId="2" applyFont="1" applyFill="1" applyBorder="1" applyAlignment="1" applyProtection="1">
      <alignment horizontal="center" vertical="center"/>
      <protection locked="0"/>
    </xf>
    <xf numFmtId="0" fontId="53" fillId="7" borderId="30" xfId="0" applyFont="1" applyFill="1" applyBorder="1" applyAlignment="1">
      <alignment horizontal="center" vertical="center"/>
    </xf>
    <xf numFmtId="0" fontId="53" fillId="7" borderId="15" xfId="0" applyFont="1" applyFill="1" applyBorder="1" applyAlignment="1">
      <alignment horizontal="center" vertical="center"/>
    </xf>
    <xf numFmtId="0" fontId="53" fillId="7" borderId="27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left" vertical="center"/>
    </xf>
    <xf numFmtId="49" fontId="149" fillId="50" borderId="29" xfId="0" applyNumberFormat="1" applyFont="1" applyFill="1" applyBorder="1" applyAlignment="1" applyProtection="1">
      <alignment horizontal="center" vertical="center"/>
      <protection locked="0"/>
    </xf>
    <xf numFmtId="49" fontId="156" fillId="41" borderId="0" xfId="0" applyNumberFormat="1" applyFont="1" applyFill="1" applyAlignment="1"/>
    <xf numFmtId="0" fontId="197" fillId="47" borderId="1" xfId="0" applyFont="1" applyFill="1" applyBorder="1" applyAlignment="1">
      <alignment horizontal="center" vertical="center"/>
    </xf>
    <xf numFmtId="0" fontId="197" fillId="45" borderId="1" xfId="0" applyFont="1" applyFill="1" applyBorder="1" applyAlignment="1">
      <alignment horizontal="center" vertical="center"/>
    </xf>
    <xf numFmtId="0" fontId="55" fillId="7" borderId="0" xfId="0" applyFont="1" applyFill="1" applyAlignment="1">
      <alignment vertical="center"/>
    </xf>
    <xf numFmtId="49" fontId="182" fillId="36" borderId="7" xfId="0" applyNumberFormat="1" applyFont="1" applyFill="1" applyBorder="1" applyAlignment="1">
      <alignment horizontal="center" vertical="center"/>
    </xf>
    <xf numFmtId="49" fontId="57" fillId="45" borderId="20" xfId="0" applyNumberFormat="1" applyFont="1" applyFill="1" applyBorder="1" applyAlignment="1" applyProtection="1">
      <alignment horizontal="center" vertical="center"/>
      <protection locked="0"/>
    </xf>
    <xf numFmtId="49" fontId="182" fillId="36" borderId="59" xfId="0" applyNumberFormat="1" applyFont="1" applyFill="1" applyBorder="1" applyAlignment="1">
      <alignment horizontal="center" vertical="center"/>
    </xf>
    <xf numFmtId="49" fontId="8" fillId="45" borderId="4" xfId="0" applyNumberFormat="1" applyFont="1" applyFill="1" applyBorder="1" applyAlignment="1" applyProtection="1">
      <alignment horizontal="center" vertical="center"/>
      <protection locked="0"/>
    </xf>
    <xf numFmtId="0" fontId="55" fillId="7" borderId="0" xfId="0" applyFont="1" applyFill="1" applyAlignment="1"/>
    <xf numFmtId="0" fontId="102" fillId="7" borderId="0" xfId="0" applyFont="1" applyFill="1" applyAlignment="1"/>
    <xf numFmtId="49" fontId="28" fillId="45" borderId="61" xfId="0" applyNumberFormat="1" applyFont="1" applyFill="1" applyBorder="1" applyAlignment="1" applyProtection="1">
      <alignment horizontal="right" vertical="center"/>
      <protection locked="0"/>
    </xf>
    <xf numFmtId="49" fontId="28" fillId="45" borderId="93" xfId="0" applyNumberFormat="1" applyFont="1" applyFill="1" applyBorder="1" applyAlignment="1" applyProtection="1">
      <alignment horizontal="right" vertical="center"/>
      <protection locked="0"/>
    </xf>
    <xf numFmtId="49" fontId="28" fillId="45" borderId="95" xfId="0" applyNumberFormat="1" applyFont="1" applyFill="1" applyBorder="1" applyAlignment="1" applyProtection="1">
      <alignment horizontal="right" vertical="center"/>
      <protection locked="0"/>
    </xf>
    <xf numFmtId="49" fontId="28" fillId="45" borderId="60" xfId="0" applyNumberFormat="1" applyFont="1" applyFill="1" applyBorder="1" applyAlignment="1" applyProtection="1">
      <alignment horizontal="center" vertical="center"/>
      <protection locked="0"/>
    </xf>
    <xf numFmtId="0" fontId="51" fillId="30" borderId="27" xfId="0" applyFont="1" applyFill="1" applyBorder="1" applyAlignment="1">
      <alignment horizontal="center" vertical="center"/>
    </xf>
    <xf numFmtId="0" fontId="52" fillId="25" borderId="61" xfId="0" applyFont="1" applyFill="1" applyBorder="1" applyAlignment="1">
      <alignment horizontal="center" vertical="center"/>
    </xf>
    <xf numFmtId="0" fontId="52" fillId="25" borderId="28" xfId="0" applyFont="1" applyFill="1" applyBorder="1" applyAlignment="1">
      <alignment horizontal="center" vertical="center"/>
    </xf>
    <xf numFmtId="0" fontId="57" fillId="30" borderId="29" xfId="0" applyFont="1" applyFill="1" applyBorder="1" applyAlignment="1">
      <alignment horizontal="center" vertical="center"/>
    </xf>
    <xf numFmtId="0" fontId="34" fillId="47" borderId="16" xfId="2" applyFont="1" applyFill="1" applyBorder="1" applyAlignment="1">
      <alignment horizontal="center" vertical="center"/>
    </xf>
    <xf numFmtId="0" fontId="34" fillId="47" borderId="37" xfId="2" applyFont="1" applyFill="1" applyBorder="1" applyAlignment="1">
      <alignment horizontal="center" vertical="center"/>
    </xf>
    <xf numFmtId="0" fontId="34" fillId="47" borderId="29" xfId="2" applyFont="1" applyFill="1" applyBorder="1" applyAlignment="1">
      <alignment horizontal="center" vertical="center"/>
    </xf>
    <xf numFmtId="0" fontId="0" fillId="15" borderId="96" xfId="0" applyFill="1" applyBorder="1"/>
    <xf numFmtId="0" fontId="0" fillId="15" borderId="25" xfId="0" applyFill="1" applyBorder="1"/>
    <xf numFmtId="0" fontId="0" fillId="15" borderId="25" xfId="0" applyFill="1" applyBorder="1" applyAlignment="1">
      <alignment horizontal="center" vertical="center"/>
    </xf>
    <xf numFmtId="0" fontId="0" fillId="15" borderId="25" xfId="0" applyFill="1" applyBorder="1" applyAlignment="1">
      <alignment vertical="center"/>
    </xf>
    <xf numFmtId="0" fontId="0" fillId="15" borderId="5" xfId="0" applyFill="1" applyBorder="1" applyAlignment="1">
      <alignment vertical="center"/>
    </xf>
    <xf numFmtId="0" fontId="42" fillId="30" borderId="29" xfId="0" applyFont="1" applyFill="1" applyBorder="1" applyAlignment="1">
      <alignment horizontal="center" vertical="center"/>
    </xf>
    <xf numFmtId="0" fontId="20" fillId="15" borderId="17" xfId="2" applyFill="1" applyBorder="1" applyAlignment="1">
      <alignment horizontal="center" vertical="center"/>
    </xf>
    <xf numFmtId="0" fontId="20" fillId="15" borderId="38" xfId="2" applyFill="1" applyBorder="1" applyAlignment="1">
      <alignment horizontal="center" vertical="center"/>
    </xf>
    <xf numFmtId="0" fontId="198" fillId="8" borderId="0" xfId="0" applyFont="1" applyFill="1" applyAlignment="1">
      <alignment horizontal="center" vertical="center"/>
    </xf>
    <xf numFmtId="0" fontId="198" fillId="8" borderId="0" xfId="0" applyFont="1" applyFill="1" applyAlignment="1">
      <alignment vertical="center"/>
    </xf>
    <xf numFmtId="0" fontId="57" fillId="36" borderId="60" xfId="0" applyFont="1" applyFill="1" applyBorder="1" applyAlignment="1">
      <alignment horizontal="center" vertical="center"/>
    </xf>
    <xf numFmtId="0" fontId="57" fillId="36" borderId="44" xfId="0" applyFont="1" applyFill="1" applyBorder="1" applyAlignment="1">
      <alignment horizontal="center" vertical="center"/>
    </xf>
    <xf numFmtId="49" fontId="149" fillId="36" borderId="97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0" fillId="7" borderId="0" xfId="0" applyFont="1" applyFill="1" applyAlignment="1">
      <alignment vertical="center"/>
    </xf>
    <xf numFmtId="49" fontId="28" fillId="45" borderId="46" xfId="0" applyNumberFormat="1" applyFont="1" applyFill="1" applyBorder="1" applyAlignment="1" applyProtection="1">
      <alignment horizontal="center" vertical="center"/>
      <protection locked="0"/>
    </xf>
    <xf numFmtId="0" fontId="19" fillId="45" borderId="59" xfId="0" applyFont="1" applyFill="1" applyBorder="1" applyAlignment="1" applyProtection="1">
      <alignment horizontal="center" vertical="center"/>
      <protection locked="0"/>
    </xf>
    <xf numFmtId="0" fontId="0" fillId="15" borderId="1" xfId="0" applyFont="1" applyFill="1" applyBorder="1" applyAlignment="1">
      <alignment horizontal="right" vertical="center"/>
    </xf>
    <xf numFmtId="0" fontId="52" fillId="25" borderId="61" xfId="0" applyFont="1" applyFill="1" applyBorder="1" applyAlignment="1">
      <alignment horizontal="center" vertical="center"/>
    </xf>
    <xf numFmtId="0" fontId="52" fillId="25" borderId="28" xfId="0" applyFont="1" applyFill="1" applyBorder="1" applyAlignment="1">
      <alignment horizontal="center" vertical="center"/>
    </xf>
    <xf numFmtId="0" fontId="20" fillId="15" borderId="16" xfId="2" applyFill="1" applyBorder="1" applyAlignment="1">
      <alignment horizontal="center" vertical="center"/>
    </xf>
    <xf numFmtId="0" fontId="20" fillId="15" borderId="37" xfId="2" applyFill="1" applyBorder="1" applyAlignment="1">
      <alignment horizontal="center" vertical="center"/>
    </xf>
    <xf numFmtId="0" fontId="17" fillId="15" borderId="35" xfId="2" applyFont="1" applyFill="1" applyBorder="1" applyAlignment="1">
      <alignment horizontal="center" vertical="center"/>
    </xf>
    <xf numFmtId="0" fontId="2" fillId="39" borderId="0" xfId="1" applyFont="1" applyFill="1" applyAlignment="1">
      <alignment horizontal="center" vertical="center" wrapText="1"/>
    </xf>
    <xf numFmtId="49" fontId="28" fillId="45" borderId="50" xfId="0" applyNumberFormat="1" applyFont="1" applyFill="1" applyBorder="1" applyAlignment="1" applyProtection="1">
      <alignment horizontal="center" vertical="center"/>
      <protection locked="0"/>
    </xf>
    <xf numFmtId="0" fontId="14" fillId="7" borderId="0" xfId="0" applyFont="1" applyFill="1" applyBorder="1" applyAlignment="1">
      <alignment vertical="center"/>
    </xf>
    <xf numFmtId="49" fontId="0" fillId="7" borderId="0" xfId="0" applyNumberFormat="1" applyFill="1" applyBorder="1" applyAlignment="1">
      <alignment horizontal="right" vertical="center"/>
    </xf>
    <xf numFmtId="49" fontId="2" fillId="7" borderId="0" xfId="0" applyNumberFormat="1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right" vertical="center" wrapText="1"/>
    </xf>
    <xf numFmtId="0" fontId="2" fillId="7" borderId="0" xfId="1" applyFont="1" applyFill="1" applyBorder="1" applyAlignment="1">
      <alignment horizontal="right" vertical="center" wrapText="1"/>
    </xf>
    <xf numFmtId="0" fontId="172" fillId="7" borderId="0" xfId="0" applyFont="1" applyFill="1" applyBorder="1" applyAlignment="1">
      <alignment horizontal="right" vertical="center"/>
    </xf>
    <xf numFmtId="49" fontId="2" fillId="15" borderId="1" xfId="0" applyNumberFormat="1" applyFont="1" applyFill="1" applyBorder="1" applyAlignment="1">
      <alignment horizontal="right" vertical="center"/>
    </xf>
    <xf numFmtId="0" fontId="0" fillId="39" borderId="0" xfId="0" applyFont="1" applyFill="1" applyAlignment="1">
      <alignment vertical="center"/>
    </xf>
    <xf numFmtId="0" fontId="0" fillId="43" borderId="0" xfId="0" applyFont="1" applyFill="1" applyAlignment="1">
      <alignment vertical="center"/>
    </xf>
    <xf numFmtId="0" fontId="0" fillId="28" borderId="1" xfId="0" applyFont="1" applyFill="1" applyBorder="1" applyAlignment="1">
      <alignment horizontal="right" vertical="center"/>
    </xf>
    <xf numFmtId="49" fontId="28" fillId="45" borderId="14" xfId="0" applyNumberFormat="1" applyFont="1" applyFill="1" applyBorder="1" applyAlignment="1" applyProtection="1">
      <alignment horizontal="center" vertical="center"/>
      <protection locked="0"/>
    </xf>
    <xf numFmtId="49" fontId="28" fillId="45" borderId="26" xfId="0" applyNumberFormat="1" applyFont="1" applyFill="1" applyBorder="1" applyAlignment="1" applyProtection="1">
      <alignment horizontal="center" vertical="center"/>
      <protection locked="0"/>
    </xf>
    <xf numFmtId="49" fontId="28" fillId="45" borderId="73" xfId="0" applyNumberFormat="1" applyFont="1" applyFill="1" applyBorder="1" applyAlignment="1" applyProtection="1">
      <alignment horizontal="center" vertical="center"/>
      <protection locked="0"/>
    </xf>
    <xf numFmtId="0" fontId="0" fillId="50" borderId="1" xfId="0" applyFill="1" applyBorder="1" applyAlignment="1">
      <alignment vertical="center"/>
    </xf>
    <xf numFmtId="0" fontId="192" fillId="0" borderId="0" xfId="0" applyFont="1"/>
    <xf numFmtId="0" fontId="20" fillId="12" borderId="0" xfId="3" applyFont="1" applyFill="1" applyAlignment="1">
      <alignment vertical="center"/>
    </xf>
    <xf numFmtId="0" fontId="20" fillId="6" borderId="0" xfId="0" applyFont="1" applyFill="1" applyAlignment="1">
      <alignment horizontal="center" vertical="center"/>
    </xf>
    <xf numFmtId="0" fontId="172" fillId="12" borderId="0" xfId="3" applyFill="1" applyAlignment="1">
      <alignment vertical="center"/>
    </xf>
    <xf numFmtId="0" fontId="0" fillId="12" borderId="0" xfId="0" applyFill="1" applyBorder="1" applyAlignment="1">
      <alignment horizontal="center" vertical="center"/>
    </xf>
    <xf numFmtId="49" fontId="17" fillId="12" borderId="0" xfId="1" applyNumberFormat="1" applyFont="1" applyFill="1" applyBorder="1" applyAlignment="1">
      <alignment horizontal="center"/>
    </xf>
    <xf numFmtId="49" fontId="170" fillId="28" borderId="0" xfId="1" applyNumberFormat="1" applyFont="1" applyFill="1" applyBorder="1" applyAlignment="1">
      <alignment horizontal="center"/>
    </xf>
    <xf numFmtId="49" fontId="17" fillId="0" borderId="0" xfId="1" applyNumberFormat="1" applyFont="1" applyBorder="1" applyAlignment="1">
      <alignment horizontal="center"/>
    </xf>
    <xf numFmtId="49" fontId="17" fillId="0" borderId="22" xfId="1" applyNumberFormat="1" applyFont="1" applyBorder="1" applyAlignment="1">
      <alignment horizontal="center"/>
    </xf>
    <xf numFmtId="0" fontId="20" fillId="0" borderId="0" xfId="2" applyNumberFormat="1" applyAlignment="1">
      <alignment horizontal="center" vertical="center"/>
    </xf>
    <xf numFmtId="0" fontId="25" fillId="25" borderId="46" xfId="0" applyFont="1" applyFill="1" applyBorder="1" applyAlignment="1">
      <alignment horizontal="center" vertical="center"/>
    </xf>
    <xf numFmtId="0" fontId="25" fillId="30" borderId="5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28" fillId="47" borderId="45" xfId="0" applyFont="1" applyFill="1" applyBorder="1" applyAlignment="1">
      <alignment horizontal="center" vertical="center" shrinkToFit="1"/>
    </xf>
    <xf numFmtId="0" fontId="28" fillId="47" borderId="1" xfId="0" applyFont="1" applyFill="1" applyBorder="1" applyAlignment="1">
      <alignment horizontal="center" vertical="center" shrinkToFit="1"/>
    </xf>
    <xf numFmtId="0" fontId="28" fillId="47" borderId="27" xfId="0" applyFont="1" applyFill="1" applyBorder="1" applyAlignment="1">
      <alignment horizontal="center" vertical="center" shrinkToFit="1"/>
    </xf>
    <xf numFmtId="0" fontId="28" fillId="47" borderId="28" xfId="0" applyFont="1" applyFill="1" applyBorder="1" applyAlignment="1">
      <alignment horizontal="center" vertical="center" shrinkToFit="1"/>
    </xf>
    <xf numFmtId="0" fontId="2" fillId="38" borderId="0" xfId="0" applyFont="1" applyFill="1" applyAlignment="1">
      <alignment horizontal="center"/>
    </xf>
    <xf numFmtId="0" fontId="14" fillId="29" borderId="11" xfId="0" applyFont="1" applyFill="1" applyBorder="1" applyAlignment="1">
      <alignment horizontal="center" vertical="center"/>
    </xf>
    <xf numFmtId="0" fontId="153" fillId="29" borderId="0" xfId="0" applyFont="1" applyFill="1" applyAlignment="1">
      <alignment horizontal="center"/>
    </xf>
    <xf numFmtId="0" fontId="8" fillId="7" borderId="47" xfId="0" applyFont="1" applyFill="1" applyBorder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138" fillId="15" borderId="48" xfId="0" applyFont="1" applyFill="1" applyBorder="1" applyAlignment="1">
      <alignment horizontal="center" vertical="center"/>
    </xf>
    <xf numFmtId="0" fontId="138" fillId="15" borderId="49" xfId="0" applyFont="1" applyFill="1" applyBorder="1" applyAlignment="1">
      <alignment horizontal="center" vertical="center"/>
    </xf>
    <xf numFmtId="0" fontId="138" fillId="15" borderId="12" xfId="0" applyFont="1" applyFill="1" applyBorder="1" applyAlignment="1">
      <alignment horizontal="center" vertical="center"/>
    </xf>
    <xf numFmtId="0" fontId="55" fillId="7" borderId="0" xfId="0" applyFont="1" applyFill="1" applyAlignment="1">
      <alignment horizontal="right" vertical="top"/>
    </xf>
    <xf numFmtId="0" fontId="102" fillId="7" borderId="0" xfId="0" applyFont="1" applyFill="1" applyAlignment="1">
      <alignment horizontal="left"/>
    </xf>
    <xf numFmtId="0" fontId="19" fillId="7" borderId="0" xfId="0" applyFont="1" applyFill="1" applyAlignment="1">
      <alignment horizontal="left" vertical="center"/>
    </xf>
    <xf numFmtId="0" fontId="50" fillId="7" borderId="0" xfId="0" applyFont="1" applyFill="1" applyAlignment="1">
      <alignment horizontal="left"/>
    </xf>
    <xf numFmtId="0" fontId="135" fillId="7" borderId="0" xfId="0" applyFont="1" applyFill="1" applyAlignment="1">
      <alignment horizontal="left"/>
    </xf>
    <xf numFmtId="0" fontId="28" fillId="46" borderId="12" xfId="0" applyFont="1" applyFill="1" applyBorder="1" applyAlignment="1" applyProtection="1">
      <alignment horizontal="center" vertical="center"/>
      <protection locked="0"/>
    </xf>
    <xf numFmtId="0" fontId="28" fillId="46" borderId="1" xfId="0" applyFont="1" applyFill="1" applyBorder="1" applyAlignment="1" applyProtection="1">
      <alignment horizontal="center" vertical="center"/>
      <protection locked="0"/>
    </xf>
    <xf numFmtId="0" fontId="28" fillId="46" borderId="17" xfId="0" applyFont="1" applyFill="1" applyBorder="1" applyAlignment="1" applyProtection="1">
      <alignment horizontal="center" vertical="center"/>
      <protection locked="0"/>
    </xf>
    <xf numFmtId="0" fontId="28" fillId="47" borderId="45" xfId="0" applyFont="1" applyFill="1" applyBorder="1" applyAlignment="1">
      <alignment horizontal="center" vertical="center"/>
    </xf>
    <xf numFmtId="0" fontId="28" fillId="47" borderId="1" xfId="0" applyFont="1" applyFill="1" applyBorder="1" applyAlignment="1">
      <alignment horizontal="center" vertical="center"/>
    </xf>
    <xf numFmtId="0" fontId="28" fillId="7" borderId="9" xfId="0" applyFont="1" applyFill="1" applyBorder="1" applyAlignment="1">
      <alignment horizontal="center"/>
    </xf>
    <xf numFmtId="0" fontId="28" fillId="12" borderId="48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8" fillId="46" borderId="74" xfId="0" applyFont="1" applyFill="1" applyBorder="1" applyAlignment="1" applyProtection="1">
      <alignment vertical="center" shrinkToFit="1"/>
      <protection locked="0"/>
    </xf>
    <xf numFmtId="0" fontId="28" fillId="46" borderId="61" xfId="0" applyFont="1" applyFill="1" applyBorder="1" applyAlignment="1" applyProtection="1">
      <alignment vertical="center" shrinkToFit="1"/>
      <protection locked="0"/>
    </xf>
    <xf numFmtId="0" fontId="28" fillId="47" borderId="7" xfId="0" applyFont="1" applyFill="1" applyBorder="1" applyAlignment="1">
      <alignment horizontal="center" vertical="center" shrinkToFit="1"/>
    </xf>
    <xf numFmtId="0" fontId="28" fillId="47" borderId="13" xfId="0" applyFont="1" applyFill="1" applyBorder="1" applyAlignment="1">
      <alignment horizontal="center" vertical="center" shrinkToFit="1"/>
    </xf>
    <xf numFmtId="0" fontId="28" fillId="47" borderId="21" xfId="0" applyFont="1" applyFill="1" applyBorder="1" applyAlignment="1">
      <alignment horizontal="center" vertical="center" shrinkToFit="1"/>
    </xf>
    <xf numFmtId="56" fontId="28" fillId="46" borderId="19" xfId="0" applyNumberFormat="1" applyFont="1" applyFill="1" applyBorder="1" applyAlignment="1" applyProtection="1">
      <alignment horizontal="center" vertical="center" shrinkToFit="1"/>
      <protection locked="0"/>
    </xf>
    <xf numFmtId="56" fontId="28" fillId="46" borderId="20" xfId="0" applyNumberFormat="1" applyFont="1" applyFill="1" applyBorder="1" applyAlignment="1" applyProtection="1">
      <alignment horizontal="center" vertical="center" shrinkToFit="1"/>
      <protection locked="0"/>
    </xf>
    <xf numFmtId="0" fontId="130" fillId="47" borderId="7" xfId="0" applyFont="1" applyFill="1" applyBorder="1" applyAlignment="1">
      <alignment horizontal="center" vertical="center"/>
    </xf>
    <xf numFmtId="0" fontId="130" fillId="47" borderId="13" xfId="0" applyFont="1" applyFill="1" applyBorder="1" applyAlignment="1">
      <alignment horizontal="center" vertical="center"/>
    </xf>
    <xf numFmtId="0" fontId="130" fillId="47" borderId="4" xfId="0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49" fontId="28" fillId="46" borderId="14" xfId="0" applyNumberFormat="1" applyFont="1" applyFill="1" applyBorder="1" applyAlignment="1" applyProtection="1">
      <alignment horizontal="center" vertical="center" wrapText="1"/>
      <protection locked="0"/>
    </xf>
    <xf numFmtId="49" fontId="28" fillId="46" borderId="3" xfId="0" applyNumberFormat="1" applyFont="1" applyFill="1" applyBorder="1" applyAlignment="1" applyProtection="1">
      <alignment horizontal="center" vertical="center" wrapText="1"/>
      <protection locked="0"/>
    </xf>
    <xf numFmtId="49" fontId="28" fillId="46" borderId="16" xfId="0" applyNumberFormat="1" applyFont="1" applyFill="1" applyBorder="1" applyAlignment="1" applyProtection="1">
      <alignment horizontal="center" vertical="center" wrapText="1"/>
      <protection locked="0"/>
    </xf>
    <xf numFmtId="49" fontId="28" fillId="46" borderId="14" xfId="0" applyNumberFormat="1" applyFont="1" applyFill="1" applyBorder="1" applyAlignment="1" applyProtection="1">
      <alignment vertical="center" wrapText="1"/>
      <protection locked="0"/>
    </xf>
    <xf numFmtId="49" fontId="28" fillId="46" borderId="3" xfId="0" applyNumberFormat="1" applyFont="1" applyFill="1" applyBorder="1" applyAlignment="1" applyProtection="1">
      <alignment vertical="center" wrapText="1"/>
      <protection locked="0"/>
    </xf>
    <xf numFmtId="49" fontId="28" fillId="46" borderId="16" xfId="0" applyNumberFormat="1" applyFont="1" applyFill="1" applyBorder="1" applyAlignment="1" applyProtection="1">
      <alignment vertical="center" wrapText="1"/>
      <protection locked="0"/>
    </xf>
    <xf numFmtId="0" fontId="2" fillId="7" borderId="0" xfId="0" applyFont="1" applyFill="1" applyAlignment="1">
      <alignment horizontal="center" vertical="center"/>
    </xf>
    <xf numFmtId="0" fontId="80" fillId="15" borderId="1" xfId="0" applyFont="1" applyFill="1" applyBorder="1" applyAlignment="1">
      <alignment horizontal="center" vertical="center"/>
    </xf>
    <xf numFmtId="0" fontId="80" fillId="15" borderId="22" xfId="0" applyFont="1" applyFill="1" applyBorder="1" applyAlignment="1">
      <alignment horizontal="center" vertical="center"/>
    </xf>
    <xf numFmtId="0" fontId="25" fillId="30" borderId="62" xfId="0" applyFont="1" applyFill="1" applyBorder="1" applyAlignment="1">
      <alignment horizontal="center" vertical="center"/>
    </xf>
    <xf numFmtId="0" fontId="25" fillId="30" borderId="46" xfId="0" applyFont="1" applyFill="1" applyBorder="1" applyAlignment="1">
      <alignment horizontal="center" vertical="center"/>
    </xf>
    <xf numFmtId="0" fontId="80" fillId="15" borderId="36" xfId="0" applyFont="1" applyFill="1" applyBorder="1" applyAlignment="1">
      <alignment horizontal="center" vertical="center"/>
    </xf>
    <xf numFmtId="0" fontId="142" fillId="22" borderId="51" xfId="0" applyFont="1" applyFill="1" applyBorder="1" applyAlignment="1">
      <alignment horizontal="center" vertical="center" textRotation="255"/>
    </xf>
    <xf numFmtId="0" fontId="142" fillId="22" borderId="52" xfId="0" applyFont="1" applyFill="1" applyBorder="1" applyAlignment="1">
      <alignment horizontal="center" vertical="center" textRotation="255"/>
    </xf>
    <xf numFmtId="0" fontId="142" fillId="22" borderId="53" xfId="0" applyFont="1" applyFill="1" applyBorder="1" applyAlignment="1">
      <alignment horizontal="center" vertical="center" textRotation="255"/>
    </xf>
    <xf numFmtId="0" fontId="28" fillId="46" borderId="12" xfId="0" applyFont="1" applyFill="1" applyBorder="1" applyAlignment="1" applyProtection="1">
      <alignment horizontal="center" vertical="center" wrapText="1" readingOrder="1"/>
      <protection locked="0"/>
    </xf>
    <xf numFmtId="0" fontId="28" fillId="46" borderId="1" xfId="0" applyFont="1" applyFill="1" applyBorder="1" applyAlignment="1" applyProtection="1">
      <alignment horizontal="center" vertical="center" wrapText="1" readingOrder="1"/>
      <protection locked="0"/>
    </xf>
    <xf numFmtId="0" fontId="28" fillId="46" borderId="17" xfId="0" applyFont="1" applyFill="1" applyBorder="1" applyAlignment="1" applyProtection="1">
      <alignment horizontal="center" vertical="center" wrapText="1" readingOrder="1"/>
      <protection locked="0"/>
    </xf>
    <xf numFmtId="0" fontId="28" fillId="46" borderId="40" xfId="0" applyFont="1" applyFill="1" applyBorder="1" applyAlignment="1" applyProtection="1">
      <alignment horizontal="center" vertical="center" wrapText="1" readingOrder="1"/>
      <protection locked="0"/>
    </xf>
    <xf numFmtId="0" fontId="28" fillId="46" borderId="36" xfId="0" applyFont="1" applyFill="1" applyBorder="1" applyAlignment="1" applyProtection="1">
      <alignment horizontal="center" vertical="center" wrapText="1" readingOrder="1"/>
      <protection locked="0"/>
    </xf>
    <xf numFmtId="0" fontId="28" fillId="46" borderId="38" xfId="0" applyFont="1" applyFill="1" applyBorder="1" applyAlignment="1" applyProtection="1">
      <alignment horizontal="center" vertical="center" wrapText="1" readingOrder="1"/>
      <protection locked="0"/>
    </xf>
    <xf numFmtId="0" fontId="83" fillId="22" borderId="52" xfId="0" applyFont="1" applyFill="1" applyBorder="1" applyAlignment="1">
      <alignment horizontal="center" vertical="center" textRotation="255"/>
    </xf>
    <xf numFmtId="0" fontId="83" fillId="22" borderId="53" xfId="0" applyFont="1" applyFill="1" applyBorder="1" applyAlignment="1">
      <alignment horizontal="center" vertical="center" textRotation="255"/>
    </xf>
    <xf numFmtId="0" fontId="80" fillId="15" borderId="3" xfId="0" applyFont="1" applyFill="1" applyBorder="1" applyAlignment="1">
      <alignment horizontal="center" vertical="center"/>
    </xf>
    <xf numFmtId="0" fontId="80" fillId="15" borderId="28" xfId="0" applyFont="1" applyFill="1" applyBorder="1" applyAlignment="1">
      <alignment horizontal="center" vertical="center"/>
    </xf>
    <xf numFmtId="0" fontId="51" fillId="47" borderId="45" xfId="0" applyFont="1" applyFill="1" applyBorder="1" applyAlignment="1">
      <alignment horizontal="center" vertical="center" wrapText="1" shrinkToFit="1"/>
    </xf>
    <xf numFmtId="0" fontId="51" fillId="47" borderId="1" xfId="0" applyFont="1" applyFill="1" applyBorder="1" applyAlignment="1">
      <alignment horizontal="center" vertical="center" wrapText="1" shrinkToFit="1"/>
    </xf>
    <xf numFmtId="0" fontId="51" fillId="47" borderId="55" xfId="0" applyFont="1" applyFill="1" applyBorder="1" applyAlignment="1">
      <alignment horizontal="center" vertical="center" wrapText="1" shrinkToFit="1"/>
    </xf>
    <xf numFmtId="0" fontId="51" fillId="47" borderId="36" xfId="0" applyFont="1" applyFill="1" applyBorder="1" applyAlignment="1">
      <alignment horizontal="center" vertical="center" wrapText="1" shrinkToFit="1"/>
    </xf>
    <xf numFmtId="0" fontId="80" fillId="15" borderId="75" xfId="0" applyFont="1" applyFill="1" applyBorder="1" applyAlignment="1">
      <alignment horizontal="center" vertical="center"/>
    </xf>
    <xf numFmtId="0" fontId="80" fillId="15" borderId="40" xfId="0" applyFont="1" applyFill="1" applyBorder="1" applyAlignment="1">
      <alignment horizontal="center" vertical="center"/>
    </xf>
    <xf numFmtId="0" fontId="81" fillId="15" borderId="28" xfId="0" applyFont="1" applyFill="1" applyBorder="1" applyAlignment="1">
      <alignment horizontal="center" vertical="center"/>
    </xf>
    <xf numFmtId="0" fontId="81" fillId="15" borderId="1" xfId="0" applyFont="1" applyFill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109" fillId="36" borderId="57" xfId="0" applyFont="1" applyFill="1" applyBorder="1" applyAlignment="1">
      <alignment horizontal="center" vertical="center"/>
    </xf>
    <xf numFmtId="0" fontId="109" fillId="36" borderId="54" xfId="0" applyFont="1" applyFill="1" applyBorder="1" applyAlignment="1">
      <alignment horizontal="center" vertical="center"/>
    </xf>
    <xf numFmtId="0" fontId="109" fillId="36" borderId="26" xfId="0" applyFont="1" applyFill="1" applyBorder="1" applyAlignment="1">
      <alignment horizontal="center" vertical="center"/>
    </xf>
    <xf numFmtId="0" fontId="109" fillId="36" borderId="58" xfId="0" applyFont="1" applyFill="1" applyBorder="1" applyAlignment="1">
      <alignment horizontal="center" vertical="center"/>
    </xf>
    <xf numFmtId="0" fontId="109" fillId="36" borderId="2" xfId="0" applyFont="1" applyFill="1" applyBorder="1" applyAlignment="1">
      <alignment horizontal="center" vertical="center"/>
    </xf>
    <xf numFmtId="0" fontId="109" fillId="36" borderId="14" xfId="0" applyFont="1" applyFill="1" applyBorder="1" applyAlignment="1">
      <alignment horizontal="center" vertical="center"/>
    </xf>
    <xf numFmtId="0" fontId="81" fillId="15" borderId="22" xfId="0" applyFont="1" applyFill="1" applyBorder="1" applyAlignment="1">
      <alignment horizontal="center" vertical="center"/>
    </xf>
    <xf numFmtId="0" fontId="28" fillId="7" borderId="0" xfId="0" applyFont="1" applyFill="1" applyAlignment="1">
      <alignment horizontal="right" vertical="center"/>
    </xf>
    <xf numFmtId="0" fontId="55" fillId="7" borderId="0" xfId="0" applyFont="1" applyFill="1" applyAlignment="1">
      <alignment horizontal="right" vertical="center"/>
    </xf>
    <xf numFmtId="0" fontId="49" fillId="32" borderId="0" xfId="0" applyFont="1" applyFill="1" applyAlignment="1">
      <alignment horizontal="center"/>
    </xf>
    <xf numFmtId="0" fontId="81" fillId="15" borderId="36" xfId="0" applyFont="1" applyFill="1" applyBorder="1" applyAlignment="1">
      <alignment horizontal="center" vertical="center"/>
    </xf>
    <xf numFmtId="0" fontId="81" fillId="15" borderId="3" xfId="0" applyFont="1" applyFill="1" applyBorder="1" applyAlignment="1">
      <alignment horizontal="center" vertical="center"/>
    </xf>
    <xf numFmtId="0" fontId="28" fillId="8" borderId="77" xfId="0" applyFont="1" applyFill="1" applyBorder="1" applyAlignment="1" applyProtection="1">
      <alignment horizontal="left" vertical="center"/>
      <protection locked="0"/>
    </xf>
    <xf numFmtId="0" fontId="28" fillId="8" borderId="78" xfId="0" applyFont="1" applyFill="1" applyBorder="1" applyAlignment="1" applyProtection="1">
      <alignment horizontal="left" vertical="center"/>
      <protection locked="0"/>
    </xf>
    <xf numFmtId="0" fontId="28" fillId="8" borderId="87" xfId="0" applyFont="1" applyFill="1" applyBorder="1" applyAlignment="1" applyProtection="1">
      <alignment horizontal="left" vertical="center"/>
      <protection locked="0"/>
    </xf>
    <xf numFmtId="0" fontId="28" fillId="8" borderId="79" xfId="0" applyFont="1" applyFill="1" applyBorder="1" applyAlignment="1" applyProtection="1">
      <alignment horizontal="left" vertical="center"/>
      <protection locked="0"/>
    </xf>
    <xf numFmtId="0" fontId="28" fillId="8" borderId="80" xfId="0" applyFont="1" applyFill="1" applyBorder="1" applyAlignment="1" applyProtection="1">
      <alignment horizontal="left" vertical="center"/>
      <protection locked="0"/>
    </xf>
    <xf numFmtId="0" fontId="28" fillId="8" borderId="76" xfId="0" applyFont="1" applyFill="1" applyBorder="1" applyAlignment="1" applyProtection="1">
      <alignment horizontal="left" vertical="center"/>
      <protection locked="0"/>
    </xf>
    <xf numFmtId="0" fontId="28" fillId="8" borderId="88" xfId="0" applyFont="1" applyFill="1" applyBorder="1" applyAlignment="1" applyProtection="1">
      <alignment horizontal="left" vertical="center"/>
      <protection locked="0"/>
    </xf>
    <xf numFmtId="0" fontId="28" fillId="8" borderId="81" xfId="0" applyFont="1" applyFill="1" applyBorder="1" applyAlignment="1" applyProtection="1">
      <alignment horizontal="left" vertical="center"/>
      <protection locked="0"/>
    </xf>
    <xf numFmtId="0" fontId="28" fillId="8" borderId="82" xfId="0" applyFont="1" applyFill="1" applyBorder="1" applyAlignment="1" applyProtection="1">
      <alignment horizontal="left" vertical="center"/>
      <protection locked="0"/>
    </xf>
    <xf numFmtId="0" fontId="28" fillId="8" borderId="83" xfId="0" applyFont="1" applyFill="1" applyBorder="1" applyAlignment="1" applyProtection="1">
      <alignment horizontal="left" vertical="center"/>
      <protection locked="0"/>
    </xf>
    <xf numFmtId="0" fontId="28" fillId="8" borderId="89" xfId="0" applyFont="1" applyFill="1" applyBorder="1" applyAlignment="1" applyProtection="1">
      <alignment horizontal="left" vertical="center"/>
      <protection locked="0"/>
    </xf>
    <xf numFmtId="0" fontId="28" fillId="8" borderId="84" xfId="0" applyFont="1" applyFill="1" applyBorder="1" applyAlignment="1" applyProtection="1">
      <alignment horizontal="left" vertical="center"/>
      <protection locked="0"/>
    </xf>
    <xf numFmtId="0" fontId="132" fillId="7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81" fillId="15" borderId="48" xfId="0" applyFont="1" applyFill="1" applyBorder="1" applyAlignment="1">
      <alignment horizontal="center" vertical="center"/>
    </xf>
    <xf numFmtId="0" fontId="81" fillId="15" borderId="12" xfId="0" applyFont="1" applyFill="1" applyBorder="1" applyAlignment="1">
      <alignment horizontal="center" vertical="center"/>
    </xf>
    <xf numFmtId="0" fontId="2" fillId="29" borderId="0" xfId="0" applyFont="1" applyFill="1" applyAlignment="1">
      <alignment horizontal="center"/>
    </xf>
    <xf numFmtId="0" fontId="55" fillId="7" borderId="0" xfId="0" applyFont="1" applyFill="1" applyAlignment="1">
      <alignment horizontal="center" vertical="center"/>
    </xf>
    <xf numFmtId="0" fontId="81" fillId="15" borderId="75" xfId="0" applyFont="1" applyFill="1" applyBorder="1" applyAlignment="1">
      <alignment horizontal="center" vertical="center"/>
    </xf>
    <xf numFmtId="0" fontId="81" fillId="15" borderId="40" xfId="0" applyFont="1" applyFill="1" applyBorder="1" applyAlignment="1">
      <alignment horizontal="center" vertical="center"/>
    </xf>
    <xf numFmtId="0" fontId="158" fillId="36" borderId="48" xfId="0" applyFont="1" applyFill="1" applyBorder="1" applyAlignment="1">
      <alignment horizontal="center" vertical="center"/>
    </xf>
    <xf numFmtId="0" fontId="158" fillId="36" borderId="49" xfId="0" applyFont="1" applyFill="1" applyBorder="1" applyAlignment="1">
      <alignment horizontal="center" vertical="center"/>
    </xf>
    <xf numFmtId="0" fontId="158" fillId="36" borderId="12" xfId="0" applyFont="1" applyFill="1" applyBorder="1" applyAlignment="1">
      <alignment horizontal="center" vertical="center"/>
    </xf>
    <xf numFmtId="0" fontId="14" fillId="29" borderId="0" xfId="0" applyFont="1" applyFill="1" applyAlignment="1">
      <alignment horizontal="center" vertical="center"/>
    </xf>
    <xf numFmtId="0" fontId="33" fillId="7" borderId="57" xfId="0" applyFont="1" applyFill="1" applyBorder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3" fillId="7" borderId="43" xfId="0" applyFont="1" applyFill="1" applyBorder="1" applyAlignment="1">
      <alignment horizontal="left" vertical="center"/>
    </xf>
    <xf numFmtId="0" fontId="53" fillId="7" borderId="47" xfId="0" applyFont="1" applyFill="1" applyBorder="1" applyAlignment="1">
      <alignment horizontal="left" vertical="center"/>
    </xf>
    <xf numFmtId="0" fontId="53" fillId="7" borderId="0" xfId="0" applyFont="1" applyFill="1" applyAlignment="1">
      <alignment horizontal="left" vertical="center"/>
    </xf>
    <xf numFmtId="0" fontId="104" fillId="26" borderId="48" xfId="0" applyFont="1" applyFill="1" applyBorder="1" applyAlignment="1">
      <alignment horizontal="center" vertical="center"/>
    </xf>
    <xf numFmtId="0" fontId="104" fillId="26" borderId="49" xfId="0" applyFont="1" applyFill="1" applyBorder="1" applyAlignment="1">
      <alignment horizontal="center" vertical="center"/>
    </xf>
    <xf numFmtId="0" fontId="104" fillId="26" borderId="12" xfId="0" applyFont="1" applyFill="1" applyBorder="1" applyAlignment="1">
      <alignment horizontal="center" vertical="center"/>
    </xf>
    <xf numFmtId="0" fontId="93" fillId="45" borderId="48" xfId="0" applyFont="1" applyFill="1" applyBorder="1" applyAlignment="1">
      <alignment horizontal="center" vertical="center"/>
    </xf>
    <xf numFmtId="0" fontId="93" fillId="45" borderId="12" xfId="0" applyFont="1" applyFill="1" applyBorder="1" applyAlignment="1">
      <alignment horizontal="center" vertical="center"/>
    </xf>
    <xf numFmtId="0" fontId="33" fillId="7" borderId="58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55" fillId="7" borderId="0" xfId="0" applyFont="1" applyFill="1" applyAlignment="1">
      <alignment horizontal="left"/>
    </xf>
    <xf numFmtId="0" fontId="121" fillId="47" borderId="3" xfId="0" applyFont="1" applyFill="1" applyBorder="1" applyAlignment="1">
      <alignment horizontal="center" vertical="center"/>
    </xf>
    <xf numFmtId="0" fontId="121" fillId="47" borderId="1" xfId="0" applyFont="1" applyFill="1" applyBorder="1" applyAlignment="1">
      <alignment horizontal="center" vertical="center"/>
    </xf>
    <xf numFmtId="0" fontId="120" fillId="47" borderId="28" xfId="0" applyFont="1" applyFill="1" applyBorder="1" applyAlignment="1">
      <alignment horizontal="center" vertical="center"/>
    </xf>
    <xf numFmtId="0" fontId="120" fillId="47" borderId="1" xfId="0" applyFont="1" applyFill="1" applyBorder="1" applyAlignment="1">
      <alignment horizontal="center" vertical="center"/>
    </xf>
    <xf numFmtId="0" fontId="120" fillId="47" borderId="36" xfId="0" applyFont="1" applyFill="1" applyBorder="1" applyAlignment="1">
      <alignment horizontal="center" vertical="center"/>
    </xf>
    <xf numFmtId="0" fontId="120" fillId="47" borderId="3" xfId="0" applyFont="1" applyFill="1" applyBorder="1" applyAlignment="1">
      <alignment horizontal="center" vertical="center"/>
    </xf>
    <xf numFmtId="0" fontId="120" fillId="47" borderId="22" xfId="0" applyFont="1" applyFill="1" applyBorder="1" applyAlignment="1">
      <alignment horizontal="center" vertical="center"/>
    </xf>
    <xf numFmtId="0" fontId="25" fillId="30" borderId="27" xfId="0" applyFont="1" applyFill="1" applyBorder="1" applyAlignment="1">
      <alignment horizontal="center" vertical="center"/>
    </xf>
    <xf numFmtId="0" fontId="25" fillId="30" borderId="28" xfId="0" applyFont="1" applyFill="1" applyBorder="1" applyAlignment="1">
      <alignment horizontal="center" vertical="center"/>
    </xf>
    <xf numFmtId="0" fontId="121" fillId="47" borderId="36" xfId="0" applyFont="1" applyFill="1" applyBorder="1" applyAlignment="1">
      <alignment horizontal="center" vertical="center"/>
    </xf>
    <xf numFmtId="0" fontId="121" fillId="47" borderId="22" xfId="0" applyFont="1" applyFill="1" applyBorder="1" applyAlignment="1">
      <alignment horizontal="center" vertical="center"/>
    </xf>
    <xf numFmtId="0" fontId="121" fillId="47" borderId="28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134" fillId="22" borderId="51" xfId="0" applyFont="1" applyFill="1" applyBorder="1" applyAlignment="1">
      <alignment horizontal="center" vertical="center" textRotation="255"/>
    </xf>
    <xf numFmtId="0" fontId="134" fillId="22" borderId="52" xfId="0" applyFont="1" applyFill="1" applyBorder="1" applyAlignment="1">
      <alignment horizontal="center" vertical="center" textRotation="255"/>
    </xf>
    <xf numFmtId="0" fontId="134" fillId="22" borderId="53" xfId="0" applyFont="1" applyFill="1" applyBorder="1" applyAlignment="1">
      <alignment horizontal="center" vertical="center" textRotation="255"/>
    </xf>
    <xf numFmtId="0" fontId="201" fillId="22" borderId="52" xfId="0" applyFont="1" applyFill="1" applyBorder="1" applyAlignment="1">
      <alignment horizontal="center" vertical="center" textRotation="255"/>
    </xf>
    <xf numFmtId="0" fontId="201" fillId="22" borderId="53" xfId="0" applyFont="1" applyFill="1" applyBorder="1" applyAlignment="1">
      <alignment horizontal="center" vertical="center" textRotation="255"/>
    </xf>
    <xf numFmtId="0" fontId="52" fillId="27" borderId="73" xfId="0" applyFont="1" applyFill="1" applyBorder="1" applyAlignment="1">
      <alignment horizontal="center" vertical="center"/>
    </xf>
    <xf numFmtId="0" fontId="52" fillId="27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2" fillId="25" borderId="50" xfId="0" applyFont="1" applyFill="1" applyBorder="1" applyAlignment="1">
      <alignment horizontal="center" vertical="center"/>
    </xf>
    <xf numFmtId="0" fontId="52" fillId="25" borderId="46" xfId="0" applyFont="1" applyFill="1" applyBorder="1" applyAlignment="1">
      <alignment horizontal="center" vertical="center"/>
    </xf>
    <xf numFmtId="0" fontId="165" fillId="7" borderId="0" xfId="0" applyFont="1" applyFill="1" applyAlignment="1">
      <alignment horizontal="left" vertical="top"/>
    </xf>
    <xf numFmtId="0" fontId="75" fillId="7" borderId="11" xfId="0" applyFont="1" applyFill="1" applyBorder="1" applyAlignment="1">
      <alignment horizontal="center"/>
    </xf>
    <xf numFmtId="0" fontId="73" fillId="28" borderId="7" xfId="0" applyFont="1" applyFill="1" applyBorder="1" applyAlignment="1">
      <alignment horizontal="center" vertical="center"/>
    </xf>
    <xf numFmtId="0" fontId="73" fillId="28" borderId="4" xfId="0" applyFont="1" applyFill="1" applyBorder="1" applyAlignment="1">
      <alignment horizontal="center" vertical="center"/>
    </xf>
    <xf numFmtId="0" fontId="52" fillId="25" borderId="61" xfId="0" applyFont="1" applyFill="1" applyBorder="1" applyAlignment="1">
      <alignment horizontal="center" vertical="center"/>
    </xf>
    <xf numFmtId="0" fontId="73" fillId="7" borderId="11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17" fillId="28" borderId="22" xfId="2" applyFont="1" applyFill="1" applyBorder="1" applyAlignment="1" applyProtection="1">
      <alignment horizontal="center" vertical="center"/>
      <protection locked="0"/>
    </xf>
    <xf numFmtId="0" fontId="17" fillId="28" borderId="23" xfId="2" applyFont="1" applyFill="1" applyBorder="1" applyAlignment="1" applyProtection="1">
      <alignment horizontal="center" vertical="center"/>
      <protection locked="0"/>
    </xf>
    <xf numFmtId="0" fontId="17" fillId="28" borderId="35" xfId="2" applyFont="1" applyFill="1" applyBorder="1" applyAlignment="1" applyProtection="1">
      <alignment horizontal="center" vertical="center"/>
      <protection locked="0"/>
    </xf>
    <xf numFmtId="0" fontId="17" fillId="45" borderId="22" xfId="2" applyFont="1" applyFill="1" applyBorder="1" applyAlignment="1" applyProtection="1">
      <alignment horizontal="center" vertical="center"/>
      <protection locked="0"/>
    </xf>
    <xf numFmtId="0" fontId="17" fillId="45" borderId="23" xfId="2" applyFont="1" applyFill="1" applyBorder="1" applyAlignment="1" applyProtection="1">
      <alignment horizontal="center" vertical="center"/>
      <protection locked="0"/>
    </xf>
    <xf numFmtId="0" fontId="17" fillId="45" borderId="35" xfId="2" applyFont="1" applyFill="1" applyBorder="1" applyAlignment="1" applyProtection="1">
      <alignment horizontal="center" vertical="center"/>
      <protection locked="0"/>
    </xf>
    <xf numFmtId="0" fontId="52" fillId="7" borderId="11" xfId="0" applyFont="1" applyFill="1" applyBorder="1" applyAlignment="1">
      <alignment horizontal="center"/>
    </xf>
    <xf numFmtId="0" fontId="32" fillId="44" borderId="0" xfId="0" applyFont="1" applyFill="1" applyAlignment="1">
      <alignment horizontal="center" vertical="center"/>
    </xf>
    <xf numFmtId="0" fontId="51" fillId="7" borderId="24" xfId="0" applyFont="1" applyFill="1" applyBorder="1" applyAlignment="1">
      <alignment horizontal="left" vertical="center"/>
    </xf>
    <xf numFmtId="0" fontId="51" fillId="7" borderId="0" xfId="0" applyFont="1" applyFill="1" applyAlignment="1">
      <alignment horizontal="left" vertical="center"/>
    </xf>
    <xf numFmtId="0" fontId="11" fillId="26" borderId="7" xfId="0" applyFont="1" applyFill="1" applyBorder="1" applyAlignment="1">
      <alignment horizontal="center" vertical="center"/>
    </xf>
    <xf numFmtId="0" fontId="11" fillId="26" borderId="13" xfId="0" applyFont="1" applyFill="1" applyBorder="1" applyAlignment="1">
      <alignment horizontal="center" vertical="center"/>
    </xf>
    <xf numFmtId="0" fontId="11" fillId="26" borderId="4" xfId="0" applyFont="1" applyFill="1" applyBorder="1" applyAlignment="1">
      <alignment horizontal="center" vertical="center"/>
    </xf>
    <xf numFmtId="0" fontId="11" fillId="15" borderId="7" xfId="0" applyFont="1" applyFill="1" applyBorder="1" applyAlignment="1">
      <alignment horizontal="center" vertical="center"/>
    </xf>
    <xf numFmtId="0" fontId="11" fillId="15" borderId="13" xfId="0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/>
    </xf>
    <xf numFmtId="0" fontId="42" fillId="48" borderId="0" xfId="0" applyFont="1" applyFill="1" applyAlignment="1">
      <alignment horizontal="left"/>
    </xf>
    <xf numFmtId="0" fontId="42" fillId="48" borderId="0" xfId="0" applyFont="1" applyFill="1" applyAlignment="1">
      <alignment horizontal="left" vertical="center"/>
    </xf>
    <xf numFmtId="0" fontId="52" fillId="25" borderId="27" xfId="0" applyFont="1" applyFill="1" applyBorder="1" applyAlignment="1">
      <alignment horizontal="center" vertical="center"/>
    </xf>
    <xf numFmtId="0" fontId="52" fillId="25" borderId="28" xfId="0" applyFont="1" applyFill="1" applyBorder="1" applyAlignment="1">
      <alignment horizontal="center" vertical="center"/>
    </xf>
    <xf numFmtId="0" fontId="73" fillId="7" borderId="0" xfId="0" applyFont="1" applyFill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165" fillId="7" borderId="11" xfId="0" applyFont="1" applyFill="1" applyBorder="1" applyAlignment="1">
      <alignment horizontal="left" vertical="top"/>
    </xf>
    <xf numFmtId="0" fontId="11" fillId="22" borderId="7" xfId="0" applyFont="1" applyFill="1" applyBorder="1" applyAlignment="1">
      <alignment horizontal="center" vertical="center"/>
    </xf>
    <xf numFmtId="0" fontId="11" fillId="22" borderId="13" xfId="0" applyFont="1" applyFill="1" applyBorder="1" applyAlignment="1">
      <alignment horizontal="center" vertical="center"/>
    </xf>
    <xf numFmtId="0" fontId="11" fillId="22" borderId="4" xfId="0" applyFont="1" applyFill="1" applyBorder="1" applyAlignment="1">
      <alignment horizontal="center" vertical="center"/>
    </xf>
    <xf numFmtId="0" fontId="11" fillId="36" borderId="7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6" borderId="4" xfId="0" applyFont="1" applyFill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123" fillId="0" borderId="7" xfId="0" applyFont="1" applyBorder="1" applyAlignment="1">
      <alignment horizontal="center"/>
    </xf>
    <xf numFmtId="0" fontId="123" fillId="0" borderId="13" xfId="0" applyFont="1" applyBorder="1" applyAlignment="1">
      <alignment horizontal="center"/>
    </xf>
    <xf numFmtId="0" fontId="123" fillId="0" borderId="4" xfId="0" applyFont="1" applyBorder="1" applyAlignment="1">
      <alignment horizontal="center"/>
    </xf>
    <xf numFmtId="0" fontId="65" fillId="42" borderId="0" xfId="0" applyFont="1" applyFill="1" applyAlignment="1">
      <alignment horizontal="center" vertical="center"/>
    </xf>
    <xf numFmtId="0" fontId="16" fillId="39" borderId="0" xfId="0" applyFont="1" applyFill="1" applyAlignment="1">
      <alignment horizontal="center"/>
    </xf>
    <xf numFmtId="0" fontId="16" fillId="15" borderId="0" xfId="0" applyFont="1" applyFill="1" applyAlignment="1">
      <alignment horizontal="center"/>
    </xf>
    <xf numFmtId="49" fontId="156" fillId="40" borderId="0" xfId="0" applyNumberFormat="1" applyFont="1" applyFill="1" applyAlignment="1">
      <alignment horizontal="center"/>
    </xf>
    <xf numFmtId="0" fontId="167" fillId="42" borderId="0" xfId="0" applyFont="1" applyFill="1" applyAlignment="1">
      <alignment horizontal="center" vertical="center"/>
    </xf>
    <xf numFmtId="49" fontId="156" fillId="41" borderId="0" xfId="0" applyNumberFormat="1" applyFont="1" applyFill="1" applyAlignment="1">
      <alignment horizontal="center"/>
    </xf>
    <xf numFmtId="0" fontId="67" fillId="28" borderId="7" xfId="0" applyFont="1" applyFill="1" applyBorder="1" applyAlignment="1">
      <alignment horizontal="center" vertical="center"/>
    </xf>
    <xf numFmtId="0" fontId="67" fillId="28" borderId="13" xfId="0" applyFont="1" applyFill="1" applyBorder="1" applyAlignment="1">
      <alignment horizontal="center" vertical="center"/>
    </xf>
    <xf numFmtId="0" fontId="67" fillId="28" borderId="21" xfId="0" applyFont="1" applyFill="1" applyBorder="1" applyAlignment="1">
      <alignment horizontal="center" vertical="center"/>
    </xf>
    <xf numFmtId="0" fontId="19" fillId="7" borderId="45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48" xfId="0" applyFont="1" applyFill="1" applyBorder="1" applyAlignment="1">
      <alignment horizontal="center" vertical="center"/>
    </xf>
    <xf numFmtId="0" fontId="8" fillId="7" borderId="49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top"/>
    </xf>
    <xf numFmtId="0" fontId="8" fillId="26" borderId="36" xfId="0" applyFont="1" applyFill="1" applyBorder="1" applyAlignment="1">
      <alignment horizontal="center" vertical="center"/>
    </xf>
    <xf numFmtId="0" fontId="19" fillId="28" borderId="51" xfId="0" applyFont="1" applyFill="1" applyBorder="1" applyAlignment="1">
      <alignment horizontal="center" vertical="center" textRotation="255"/>
    </xf>
    <xf numFmtId="0" fontId="19" fillId="28" borderId="52" xfId="0" applyFont="1" applyFill="1" applyBorder="1" applyAlignment="1">
      <alignment horizontal="center" vertical="center" textRotation="255"/>
    </xf>
    <xf numFmtId="0" fontId="19" fillId="28" borderId="53" xfId="0" applyFont="1" applyFill="1" applyBorder="1" applyAlignment="1">
      <alignment horizontal="center" vertical="center" textRotation="255"/>
    </xf>
    <xf numFmtId="0" fontId="8" fillId="28" borderId="60" xfId="0" applyFont="1" applyFill="1" applyBorder="1" applyAlignment="1">
      <alignment horizontal="center" vertical="center" textRotation="255"/>
    </xf>
    <xf numFmtId="0" fontId="8" fillId="28" borderId="32" xfId="0" applyFont="1" applyFill="1" applyBorder="1" applyAlignment="1">
      <alignment horizontal="center" vertical="center" textRotation="255"/>
    </xf>
    <xf numFmtId="0" fontId="8" fillId="28" borderId="15" xfId="0" applyFont="1" applyFill="1" applyBorder="1" applyAlignment="1">
      <alignment horizontal="center" vertical="center" textRotation="255"/>
    </xf>
    <xf numFmtId="0" fontId="8" fillId="15" borderId="30" xfId="0" applyFont="1" applyFill="1" applyBorder="1" applyAlignment="1">
      <alignment horizontal="center" vertical="center" textRotation="255"/>
    </xf>
    <xf numFmtId="0" fontId="8" fillId="15" borderId="32" xfId="0" applyFont="1" applyFill="1" applyBorder="1" applyAlignment="1">
      <alignment horizontal="center" vertical="center" textRotation="255"/>
    </xf>
    <xf numFmtId="0" fontId="8" fillId="15" borderId="34" xfId="0" applyFont="1" applyFill="1" applyBorder="1" applyAlignment="1">
      <alignment horizontal="center" vertical="center" textRotation="255"/>
    </xf>
    <xf numFmtId="0" fontId="19" fillId="23" borderId="7" xfId="0" applyFont="1" applyFill="1" applyBorder="1" applyAlignment="1">
      <alignment horizontal="center" vertical="center"/>
    </xf>
    <xf numFmtId="0" fontId="19" fillId="23" borderId="13" xfId="0" applyFont="1" applyFill="1" applyBorder="1" applyAlignment="1">
      <alignment horizontal="center" vertical="center"/>
    </xf>
    <xf numFmtId="0" fontId="19" fillId="23" borderId="4" xfId="0" applyFont="1" applyFill="1" applyBorder="1" applyAlignment="1">
      <alignment horizontal="center" vertical="center"/>
    </xf>
    <xf numFmtId="0" fontId="19" fillId="31" borderId="7" xfId="0" applyFont="1" applyFill="1" applyBorder="1" applyAlignment="1">
      <alignment horizontal="center" vertical="center"/>
    </xf>
    <xf numFmtId="0" fontId="19" fillId="31" borderId="13" xfId="0" applyFont="1" applyFill="1" applyBorder="1" applyAlignment="1">
      <alignment horizontal="center" vertical="center"/>
    </xf>
    <xf numFmtId="0" fontId="19" fillId="31" borderId="21" xfId="0" applyFont="1" applyFill="1" applyBorder="1" applyAlignment="1">
      <alignment horizontal="center" vertical="center"/>
    </xf>
    <xf numFmtId="0" fontId="19" fillId="7" borderId="27" xfId="0" applyFont="1" applyFill="1" applyBorder="1" applyAlignment="1">
      <alignment horizontal="center" vertical="center"/>
    </xf>
    <xf numFmtId="0" fontId="19" fillId="7" borderId="28" xfId="0" applyFont="1" applyFill="1" applyBorder="1" applyAlignment="1">
      <alignment horizontal="center" vertical="center"/>
    </xf>
    <xf numFmtId="0" fontId="67" fillId="26" borderId="55" xfId="0" applyFont="1" applyFill="1" applyBorder="1" applyAlignment="1">
      <alignment horizontal="center" vertical="center"/>
    </xf>
    <xf numFmtId="0" fontId="67" fillId="26" borderId="36" xfId="0" applyFont="1" applyFill="1" applyBorder="1" applyAlignment="1">
      <alignment horizontal="center" vertical="center"/>
    </xf>
    <xf numFmtId="0" fontId="45" fillId="23" borderId="42" xfId="0" applyFont="1" applyFill="1" applyBorder="1" applyAlignment="1">
      <alignment horizontal="center" vertical="center"/>
    </xf>
    <xf numFmtId="0" fontId="45" fillId="23" borderId="85" xfId="0" applyFont="1" applyFill="1" applyBorder="1" applyAlignment="1">
      <alignment horizontal="center" vertical="center"/>
    </xf>
    <xf numFmtId="0" fontId="45" fillId="23" borderId="4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6" borderId="28" xfId="0" applyFont="1" applyFill="1" applyBorder="1" applyAlignment="1">
      <alignment horizontal="center" vertical="center"/>
    </xf>
    <xf numFmtId="0" fontId="8" fillId="28" borderId="34" xfId="0" applyFont="1" applyFill="1" applyBorder="1" applyAlignment="1">
      <alignment horizontal="center" vertical="center" textRotation="255"/>
    </xf>
    <xf numFmtId="177" fontId="168" fillId="8" borderId="13" xfId="0" applyNumberFormat="1" applyFont="1" applyFill="1" applyBorder="1" applyAlignment="1">
      <alignment horizontal="center" vertical="center"/>
    </xf>
    <xf numFmtId="0" fontId="16" fillId="8" borderId="0" xfId="0" applyFont="1" applyFill="1" applyAlignment="1">
      <alignment horizontal="left" vertical="center"/>
    </xf>
    <xf numFmtId="0" fontId="16" fillId="0" borderId="0" xfId="0" applyFont="1" applyAlignment="1">
      <alignment horizontal="center"/>
    </xf>
    <xf numFmtId="0" fontId="112" fillId="8" borderId="7" xfId="0" applyFont="1" applyFill="1" applyBorder="1" applyAlignment="1">
      <alignment horizontal="center" vertical="center"/>
    </xf>
    <xf numFmtId="0" fontId="112" fillId="8" borderId="13" xfId="0" applyFont="1" applyFill="1" applyBorder="1" applyAlignment="1">
      <alignment horizontal="center" vertical="center"/>
    </xf>
    <xf numFmtId="0" fontId="112" fillId="8" borderId="0" xfId="0" applyFont="1" applyFill="1" applyAlignment="1">
      <alignment horizontal="center" vertical="top"/>
    </xf>
    <xf numFmtId="0" fontId="32" fillId="8" borderId="0" xfId="0" applyFont="1" applyFill="1" applyAlignment="1">
      <alignment horizontal="center"/>
    </xf>
    <xf numFmtId="0" fontId="108" fillId="8" borderId="0" xfId="0" applyFont="1" applyFill="1" applyAlignment="1">
      <alignment horizontal="center" vertical="center"/>
    </xf>
    <xf numFmtId="0" fontId="65" fillId="8" borderId="18" xfId="0" applyFont="1" applyFill="1" applyBorder="1" applyAlignment="1">
      <alignment horizontal="center" vertical="center"/>
    </xf>
    <xf numFmtId="0" fontId="65" fillId="8" borderId="19" xfId="0" applyFont="1" applyFill="1" applyBorder="1" applyAlignment="1">
      <alignment horizontal="center" vertical="center"/>
    </xf>
    <xf numFmtId="0" fontId="65" fillId="8" borderId="20" xfId="0" applyFont="1" applyFill="1" applyBorder="1" applyAlignment="1">
      <alignment horizontal="center" vertical="center"/>
    </xf>
    <xf numFmtId="0" fontId="65" fillId="8" borderId="32" xfId="0" applyFont="1" applyFill="1" applyBorder="1" applyAlignment="1">
      <alignment horizontal="left" vertical="center"/>
    </xf>
    <xf numFmtId="0" fontId="65" fillId="8" borderId="23" xfId="0" applyFont="1" applyFill="1" applyBorder="1" applyAlignment="1">
      <alignment horizontal="left" vertical="center"/>
    </xf>
    <xf numFmtId="0" fontId="65" fillId="8" borderId="33" xfId="0" applyFont="1" applyFill="1" applyBorder="1" applyAlignment="1">
      <alignment horizontal="left" vertical="center"/>
    </xf>
    <xf numFmtId="49" fontId="65" fillId="8" borderId="18" xfId="0" applyNumberFormat="1" applyFont="1" applyFill="1" applyBorder="1" applyAlignment="1">
      <alignment horizontal="left" vertical="center"/>
    </xf>
    <xf numFmtId="49" fontId="65" fillId="8" borderId="19" xfId="0" applyNumberFormat="1" applyFont="1" applyFill="1" applyBorder="1" applyAlignment="1">
      <alignment horizontal="left" vertical="center"/>
    </xf>
    <xf numFmtId="49" fontId="65" fillId="8" borderId="20" xfId="0" applyNumberFormat="1" applyFont="1" applyFill="1" applyBorder="1" applyAlignment="1">
      <alignment horizontal="left" vertical="center"/>
    </xf>
    <xf numFmtId="56" fontId="107" fillId="8" borderId="13" xfId="0" applyNumberFormat="1" applyFont="1" applyFill="1" applyBorder="1" applyAlignment="1">
      <alignment horizontal="center" vertical="center"/>
    </xf>
    <xf numFmtId="56" fontId="107" fillId="8" borderId="4" xfId="0" applyNumberFormat="1" applyFont="1" applyFill="1" applyBorder="1" applyAlignment="1">
      <alignment horizontal="center" vertical="center"/>
    </xf>
    <xf numFmtId="0" fontId="113" fillId="0" borderId="7" xfId="0" applyFont="1" applyBorder="1" applyAlignment="1">
      <alignment horizontal="center" vertical="center"/>
    </xf>
    <xf numFmtId="0" fontId="113" fillId="0" borderId="13" xfId="0" applyFont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29" fillId="8" borderId="0" xfId="0" applyFont="1" applyFill="1" applyAlignment="1">
      <alignment horizontal="left"/>
    </xf>
    <xf numFmtId="0" fontId="129" fillId="8" borderId="0" xfId="0" applyFont="1" applyFill="1" applyAlignment="1">
      <alignment horizontal="right"/>
    </xf>
    <xf numFmtId="0" fontId="16" fillId="8" borderId="0" xfId="0" applyFont="1" applyFill="1" applyAlignment="1">
      <alignment horizontal="left"/>
    </xf>
    <xf numFmtId="0" fontId="16" fillId="8" borderId="0" xfId="0" applyFont="1" applyFill="1" applyAlignment="1">
      <alignment horizontal="center"/>
    </xf>
    <xf numFmtId="0" fontId="129" fillId="8" borderId="0" xfId="0" applyFont="1" applyFill="1" applyAlignment="1">
      <alignment horizontal="center"/>
    </xf>
    <xf numFmtId="0" fontId="16" fillId="8" borderId="0" xfId="0" applyFont="1" applyFill="1" applyAlignment="1">
      <alignment horizontal="center" vertical="center"/>
    </xf>
    <xf numFmtId="0" fontId="32" fillId="8" borderId="0" xfId="0" applyFont="1" applyFill="1" applyAlignment="1">
      <alignment horizontal="center" vertical="center"/>
    </xf>
    <xf numFmtId="0" fontId="42" fillId="15" borderId="7" xfId="0" applyFont="1" applyFill="1" applyBorder="1" applyAlignment="1">
      <alignment horizontal="center" vertical="center"/>
    </xf>
    <xf numFmtId="0" fontId="42" fillId="15" borderId="4" xfId="0" applyFont="1" applyFill="1" applyBorder="1" applyAlignment="1">
      <alignment horizontal="center" vertical="center"/>
    </xf>
    <xf numFmtId="0" fontId="8" fillId="15" borderId="60" xfId="0" applyFont="1" applyFill="1" applyBorder="1" applyAlignment="1">
      <alignment horizontal="center" vertical="center" textRotation="255"/>
    </xf>
    <xf numFmtId="0" fontId="8" fillId="26" borderId="73" xfId="0" applyFont="1" applyFill="1" applyBorder="1" applyAlignment="1">
      <alignment horizontal="center" vertical="center"/>
    </xf>
    <xf numFmtId="0" fontId="8" fillId="26" borderId="2" xfId="0" applyFont="1" applyFill="1" applyBorder="1" applyAlignment="1">
      <alignment horizontal="center" vertical="center"/>
    </xf>
    <xf numFmtId="0" fontId="8" fillId="26" borderId="14" xfId="0" applyFont="1" applyFill="1" applyBorder="1" applyAlignment="1">
      <alignment horizontal="center" vertical="center"/>
    </xf>
    <xf numFmtId="0" fontId="8" fillId="7" borderId="75" xfId="0" applyFont="1" applyFill="1" applyBorder="1" applyAlignment="1">
      <alignment horizontal="center" vertical="center"/>
    </xf>
    <xf numFmtId="0" fontId="8" fillId="7" borderId="85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68" fillId="31" borderId="7" xfId="0" applyFont="1" applyFill="1" applyBorder="1" applyAlignment="1">
      <alignment horizontal="center" vertical="center"/>
    </xf>
    <xf numFmtId="0" fontId="68" fillId="31" borderId="13" xfId="0" applyFont="1" applyFill="1" applyBorder="1" applyAlignment="1">
      <alignment horizontal="center" vertical="center"/>
    </xf>
    <xf numFmtId="0" fontId="68" fillId="31" borderId="21" xfId="0" applyFont="1" applyFill="1" applyBorder="1" applyAlignment="1">
      <alignment horizontal="center" vertical="center"/>
    </xf>
    <xf numFmtId="0" fontId="19" fillId="28" borderId="0" xfId="0" applyFont="1" applyFill="1" applyAlignment="1">
      <alignment horizontal="center" vertical="center"/>
    </xf>
    <xf numFmtId="0" fontId="86" fillId="12" borderId="0" xfId="0" applyFont="1" applyFill="1" applyAlignment="1">
      <alignment horizontal="center" vertical="center"/>
    </xf>
    <xf numFmtId="49" fontId="14" fillId="0" borderId="90" xfId="0" applyNumberFormat="1" applyFont="1" applyBorder="1" applyAlignment="1">
      <alignment horizontal="center"/>
    </xf>
    <xf numFmtId="49" fontId="14" fillId="0" borderId="91" xfId="0" applyNumberFormat="1" applyFont="1" applyBorder="1" applyAlignment="1">
      <alignment horizontal="center"/>
    </xf>
    <xf numFmtId="49" fontId="25" fillId="0" borderId="90" xfId="0" applyNumberFormat="1" applyFont="1" applyBorder="1" applyAlignment="1">
      <alignment horizontal="center"/>
    </xf>
    <xf numFmtId="0" fontId="107" fillId="0" borderId="0" xfId="0" applyFont="1" applyAlignment="1">
      <alignment horizontal="center" vertical="center"/>
    </xf>
    <xf numFmtId="0" fontId="107" fillId="34" borderId="48" xfId="0" applyFont="1" applyFill="1" applyBorder="1" applyAlignment="1">
      <alignment horizontal="center" vertical="center"/>
    </xf>
    <xf numFmtId="0" fontId="107" fillId="34" borderId="49" xfId="0" applyFont="1" applyFill="1" applyBorder="1" applyAlignment="1">
      <alignment horizontal="center" vertical="center"/>
    </xf>
    <xf numFmtId="0" fontId="44" fillId="28" borderId="0" xfId="0" applyFont="1" applyFill="1" applyAlignment="1">
      <alignment horizontal="center" vertical="center"/>
    </xf>
    <xf numFmtId="0" fontId="44" fillId="15" borderId="48" xfId="0" applyFont="1" applyFill="1" applyBorder="1" applyAlignment="1">
      <alignment horizontal="center" vertical="center"/>
    </xf>
    <xf numFmtId="0" fontId="44" fillId="15" borderId="49" xfId="0" applyFont="1" applyFill="1" applyBorder="1" applyAlignment="1">
      <alignment horizontal="center" vertical="center"/>
    </xf>
    <xf numFmtId="0" fontId="44" fillId="15" borderId="12" xfId="0" applyFont="1" applyFill="1" applyBorder="1" applyAlignment="1">
      <alignment horizontal="center" vertical="center"/>
    </xf>
    <xf numFmtId="0" fontId="107" fillId="15" borderId="7" xfId="0" applyFont="1" applyFill="1" applyBorder="1" applyAlignment="1">
      <alignment horizontal="center" vertical="center"/>
    </xf>
    <xf numFmtId="0" fontId="149" fillId="15" borderId="13" xfId="0" applyFont="1" applyFill="1" applyBorder="1" applyAlignment="1">
      <alignment horizontal="center" vertical="center"/>
    </xf>
    <xf numFmtId="0" fontId="154" fillId="28" borderId="7" xfId="0" applyFont="1" applyFill="1" applyBorder="1" applyAlignment="1">
      <alignment horizontal="center" vertical="center"/>
    </xf>
    <xf numFmtId="0" fontId="155" fillId="28" borderId="13" xfId="0" applyFont="1" applyFill="1" applyBorder="1" applyAlignment="1">
      <alignment horizontal="center" vertical="center"/>
    </xf>
    <xf numFmtId="0" fontId="106" fillId="7" borderId="0" xfId="0" applyFont="1" applyFill="1" applyAlignment="1">
      <alignment horizontal="center" vertical="center"/>
    </xf>
    <xf numFmtId="0" fontId="44" fillId="28" borderId="13" xfId="0" applyFont="1" applyFill="1" applyBorder="1" applyAlignment="1">
      <alignment horizontal="center" vertical="center"/>
    </xf>
    <xf numFmtId="0" fontId="44" fillId="28" borderId="4" xfId="0" applyFont="1" applyFill="1" applyBorder="1" applyAlignment="1">
      <alignment horizontal="center" vertical="center"/>
    </xf>
    <xf numFmtId="0" fontId="43" fillId="15" borderId="13" xfId="0" applyFont="1" applyFill="1" applyBorder="1" applyAlignment="1">
      <alignment horizontal="center" vertical="center"/>
    </xf>
    <xf numFmtId="0" fontId="43" fillId="15" borderId="4" xfId="0" applyFont="1" applyFill="1" applyBorder="1" applyAlignment="1">
      <alignment horizontal="center" vertical="center"/>
    </xf>
    <xf numFmtId="0" fontId="11" fillId="23" borderId="7" xfId="0" applyFont="1" applyFill="1" applyBorder="1" applyAlignment="1">
      <alignment horizontal="center"/>
    </xf>
    <xf numFmtId="0" fontId="11" fillId="23" borderId="4" xfId="0" applyFont="1" applyFill="1" applyBorder="1" applyAlignment="1">
      <alignment horizontal="center"/>
    </xf>
    <xf numFmtId="0" fontId="65" fillId="23" borderId="8" xfId="0" applyFont="1" applyFill="1" applyBorder="1" applyAlignment="1">
      <alignment horizontal="center" vertical="center"/>
    </xf>
    <xf numFmtId="0" fontId="65" fillId="23" borderId="10" xfId="0" applyFont="1" applyFill="1" applyBorder="1" applyAlignment="1">
      <alignment horizontal="center" vertical="center"/>
    </xf>
    <xf numFmtId="0" fontId="65" fillId="23" borderId="6" xfId="0" applyFont="1" applyFill="1" applyBorder="1" applyAlignment="1">
      <alignment horizontal="center" vertical="center"/>
    </xf>
    <xf numFmtId="0" fontId="65" fillId="23" borderId="5" xfId="0" applyFont="1" applyFill="1" applyBorder="1" applyAlignment="1">
      <alignment horizontal="center" vertical="center"/>
    </xf>
    <xf numFmtId="0" fontId="11" fillId="28" borderId="7" xfId="0" applyFont="1" applyFill="1" applyBorder="1" applyAlignment="1">
      <alignment horizontal="center"/>
    </xf>
    <xf numFmtId="0" fontId="11" fillId="28" borderId="4" xfId="0" applyFont="1" applyFill="1" applyBorder="1" applyAlignment="1">
      <alignment horizontal="center"/>
    </xf>
    <xf numFmtId="0" fontId="65" fillId="28" borderId="8" xfId="0" applyFont="1" applyFill="1" applyBorder="1" applyAlignment="1">
      <alignment horizontal="center" vertical="center"/>
    </xf>
    <xf numFmtId="0" fontId="65" fillId="28" borderId="10" xfId="0" applyFont="1" applyFill="1" applyBorder="1" applyAlignment="1">
      <alignment horizontal="center" vertical="center"/>
    </xf>
    <xf numFmtId="0" fontId="65" fillId="28" borderId="6" xfId="0" applyFont="1" applyFill="1" applyBorder="1" applyAlignment="1">
      <alignment horizontal="center" vertical="center"/>
    </xf>
    <xf numFmtId="0" fontId="65" fillId="28" borderId="5" xfId="0" applyFont="1" applyFill="1" applyBorder="1" applyAlignment="1">
      <alignment horizontal="center" vertical="center"/>
    </xf>
    <xf numFmtId="0" fontId="103" fillId="28" borderId="47" xfId="0" applyFont="1" applyFill="1" applyBorder="1" applyAlignment="1">
      <alignment horizontal="center"/>
    </xf>
    <xf numFmtId="0" fontId="103" fillId="28" borderId="0" xfId="0" applyFont="1" applyFill="1" applyAlignment="1">
      <alignment horizontal="center"/>
    </xf>
    <xf numFmtId="0" fontId="103" fillId="15" borderId="7" xfId="0" applyFont="1" applyFill="1" applyBorder="1" applyAlignment="1">
      <alignment horizontal="center"/>
    </xf>
    <xf numFmtId="0" fontId="103" fillId="15" borderId="13" xfId="0" applyFont="1" applyFill="1" applyBorder="1" applyAlignment="1">
      <alignment horizontal="center"/>
    </xf>
    <xf numFmtId="0" fontId="103" fillId="15" borderId="4" xfId="0" applyFont="1" applyFill="1" applyBorder="1" applyAlignment="1">
      <alignment horizontal="center"/>
    </xf>
    <xf numFmtId="49" fontId="103" fillId="35" borderId="7" xfId="0" applyNumberFormat="1" applyFont="1" applyFill="1" applyBorder="1" applyAlignment="1">
      <alignment horizontal="center"/>
    </xf>
    <xf numFmtId="49" fontId="103" fillId="35" borderId="13" xfId="0" applyNumberFormat="1" applyFont="1" applyFill="1" applyBorder="1" applyAlignment="1">
      <alignment horizontal="center"/>
    </xf>
    <xf numFmtId="49" fontId="103" fillId="35" borderId="4" xfId="0" applyNumberFormat="1" applyFont="1" applyFill="1" applyBorder="1" applyAlignment="1">
      <alignment horizontal="center"/>
    </xf>
  </cellXfs>
  <cellStyles count="4">
    <cellStyle name="標準" xfId="0" builtinId="0"/>
    <cellStyle name="標準 2" xfId="3" xr:uid="{3B52812A-CAA8-452C-B4DB-7A6CB9716C1A}"/>
    <cellStyle name="標準_Ｈ１1県高校総体（水北地区）申込みvol2" xfId="1" xr:uid="{00000000-0005-0000-0000-000001000000}"/>
    <cellStyle name="標準_東新申込" xfId="2" xr:uid="{00000000-0005-0000-0000-000002000000}"/>
  </cellStyles>
  <dxfs count="0"/>
  <tableStyles count="0" defaultTableStyle="TableStyleMedium9" defaultPivotStyle="PivotStyleLight16"/>
  <colors>
    <mruColors>
      <color rgb="FF3333FF"/>
      <color rgb="FFFFFFE1"/>
      <color rgb="FF99FFCC"/>
      <color rgb="FFF9EDF8"/>
      <color rgb="FFE5FFFF"/>
      <color rgb="FFF3D9F1"/>
      <color rgb="FFCCFFFF"/>
      <color rgb="FFFFFFF3"/>
      <color rgb="FF9FFF81"/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t45-masami-t\My%20Documents\My%20Documents\&#26481;&#38517;&#20013;&#38306;&#20418;\&#38520;&#19978;&#38306;&#20418;\&#65320;&#65297;&#65300;&#30476;&#26032;&#20154;&#38520;&#19978;\&#21508;&#22320;&#21306;&#25552;&#20986;\&#38520;&#19978;\H14&#36890;&#38520;\&#36890;&#20449;&#30003;&#36796;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v-file\&#20808;&#29983;\Users\pft45-masami-t\AppData\Local\Microsoft\Windows\Temporary%20Internet%20Files\Content.IE5\O0Z6XPXS\Documents%20and%20Settings\pft45-masami-t\My%20Documents\My%20Documents\&#26481;&#38517;&#20013;&#38306;&#20418;\&#38520;&#19978;&#38306;&#20418;\&#65320;&#65297;&#65300;&#30476;&#26032;&#20154;&#38520;&#19978;\&#21508;&#22320;&#21306;&#25552;&#20986;\&#38520;&#19978;\H14&#36890;&#38520;\&#36890;&#20449;&#30003;&#36796;.xls?DA1D8745" TargetMode="External"/><Relationship Id="rId1" Type="http://schemas.openxmlformats.org/officeDocument/2006/relationships/externalLinkPath" Target="file:///\\DA1D8745\&#36890;&#20449;&#30003;&#3679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KAHASHI\Desktop\&#31179;&#23395;&#12539;&#12486;&#12473;&#12488;\&#21407;&#26412;\H29&#12539;&#31179;&#23395;&#30003;&#12375;&#36796;&#12415;&#12501;&#12457;&#12540;&#12512;&#12539;&#19968;&#33324;&#22823;&#2339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KAHASHI\Desktop\&#31179;&#23395;&#12539;&#12486;&#12473;&#12488;\H29&#12539;&#31179;&#23395;&#30003;&#12375;&#36796;&#12415;&#12501;&#12457;&#12540;&#12512;&#12539;&#23567;&#233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用"/>
      <sheetName val="提出用"/>
      <sheetName val="データ"/>
    </sheetNames>
    <sheetDataSet>
      <sheetData sheetId="0"/>
      <sheetData sheetId="1"/>
      <sheetData sheetId="2">
        <row r="2">
          <cell r="A2" t="str">
            <v>男</v>
          </cell>
          <cell r="B2">
            <v>1</v>
          </cell>
          <cell r="E2">
            <v>100</v>
          </cell>
          <cell r="F2" t="str">
            <v>002</v>
          </cell>
          <cell r="I2" t="str">
            <v>岩手</v>
          </cell>
          <cell r="J2" t="str">
            <v>03</v>
          </cell>
        </row>
        <row r="3">
          <cell r="A3" t="str">
            <v>女</v>
          </cell>
          <cell r="B3">
            <v>2</v>
          </cell>
          <cell r="E3">
            <v>200</v>
          </cell>
          <cell r="F3" t="str">
            <v>003</v>
          </cell>
        </row>
        <row r="4">
          <cell r="E4">
            <v>400</v>
          </cell>
          <cell r="F4" t="str">
            <v>005</v>
          </cell>
        </row>
        <row r="5">
          <cell r="E5">
            <v>800</v>
          </cell>
          <cell r="F5" t="str">
            <v>006</v>
          </cell>
        </row>
        <row r="6">
          <cell r="E6">
            <v>1500</v>
          </cell>
          <cell r="F6" t="str">
            <v>008</v>
          </cell>
        </row>
        <row r="7">
          <cell r="E7">
            <v>3000</v>
          </cell>
          <cell r="F7" t="str">
            <v>010</v>
          </cell>
        </row>
        <row r="8">
          <cell r="E8" t="str">
            <v>110Ｈ</v>
          </cell>
          <cell r="F8" t="str">
            <v>032</v>
          </cell>
        </row>
        <row r="9">
          <cell r="E9" t="str">
            <v>100Ｈ</v>
          </cell>
          <cell r="F9" t="str">
            <v>042</v>
          </cell>
        </row>
        <row r="10">
          <cell r="E10" t="str">
            <v>4×100Ｒ</v>
          </cell>
          <cell r="F10" t="str">
            <v>601</v>
          </cell>
        </row>
        <row r="11">
          <cell r="E11" t="str">
            <v>4×200Ｒ</v>
          </cell>
          <cell r="F11" t="str">
            <v>602</v>
          </cell>
        </row>
        <row r="12">
          <cell r="E12" t="str">
            <v>走高跳</v>
          </cell>
          <cell r="F12" t="str">
            <v>071</v>
          </cell>
        </row>
        <row r="13">
          <cell r="E13" t="str">
            <v>棒高跳</v>
          </cell>
          <cell r="F13" t="str">
            <v>072</v>
          </cell>
        </row>
        <row r="14">
          <cell r="E14" t="str">
            <v>走幅跳</v>
          </cell>
          <cell r="F14" t="str">
            <v>073</v>
          </cell>
        </row>
        <row r="15">
          <cell r="E15" t="str">
            <v>砲丸投男</v>
          </cell>
          <cell r="F15" t="str">
            <v>083</v>
          </cell>
        </row>
        <row r="16">
          <cell r="E16" t="str">
            <v>砲丸投女</v>
          </cell>
          <cell r="F16" t="str">
            <v>085</v>
          </cell>
        </row>
        <row r="17">
          <cell r="E17" t="str">
            <v>男三種Ａ</v>
          </cell>
          <cell r="F17" t="str">
            <v>206</v>
          </cell>
        </row>
        <row r="18">
          <cell r="E18" t="str">
            <v>男三種Ｂ</v>
          </cell>
          <cell r="F18" t="str">
            <v>207</v>
          </cell>
        </row>
        <row r="19">
          <cell r="E19" t="str">
            <v>女三種Ａ</v>
          </cell>
          <cell r="F19" t="str">
            <v>208</v>
          </cell>
        </row>
        <row r="20">
          <cell r="E20" t="str">
            <v>女三種Ｂ</v>
          </cell>
          <cell r="F20" t="str">
            <v>209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用"/>
      <sheetName val="提出用"/>
      <sheetName val="データ"/>
    </sheetNames>
    <sheetDataSet>
      <sheetData sheetId="0"/>
      <sheetData sheetId="1"/>
      <sheetData sheetId="2">
        <row r="2">
          <cell r="A2" t="str">
            <v>男</v>
          </cell>
          <cell r="B2">
            <v>1</v>
          </cell>
          <cell r="C2" t="str">
            <v>釜石東</v>
          </cell>
          <cell r="D2" t="str">
            <v>032024</v>
          </cell>
          <cell r="E2">
            <v>100</v>
          </cell>
          <cell r="F2" t="str">
            <v>002</v>
          </cell>
          <cell r="G2" t="str">
            <v>１年</v>
          </cell>
          <cell r="H2" t="str">
            <v xml:space="preserve">01 </v>
          </cell>
          <cell r="I2" t="str">
            <v>岩手</v>
          </cell>
          <cell r="J2" t="str">
            <v>03</v>
          </cell>
        </row>
        <row r="3">
          <cell r="A3" t="str">
            <v>女</v>
          </cell>
          <cell r="B3">
            <v>2</v>
          </cell>
          <cell r="C3" t="str">
            <v>大平</v>
          </cell>
          <cell r="D3" t="str">
            <v>032063</v>
          </cell>
          <cell r="E3">
            <v>200</v>
          </cell>
          <cell r="F3" t="str">
            <v>003</v>
          </cell>
          <cell r="G3" t="str">
            <v>２年</v>
          </cell>
          <cell r="H3" t="str">
            <v xml:space="preserve">02 </v>
          </cell>
        </row>
        <row r="4">
          <cell r="C4" t="str">
            <v>釜石二</v>
          </cell>
          <cell r="D4" t="str">
            <v>032064</v>
          </cell>
          <cell r="E4">
            <v>400</v>
          </cell>
          <cell r="F4" t="str">
            <v>005</v>
          </cell>
          <cell r="G4" t="str">
            <v>３年</v>
          </cell>
          <cell r="H4" t="str">
            <v xml:space="preserve">03 </v>
          </cell>
        </row>
        <row r="5">
          <cell r="C5" t="str">
            <v>小佐野</v>
          </cell>
          <cell r="D5" t="str">
            <v>032065</v>
          </cell>
          <cell r="E5">
            <v>800</v>
          </cell>
          <cell r="F5" t="str">
            <v>006</v>
          </cell>
          <cell r="G5" t="str">
            <v>２，３年</v>
          </cell>
          <cell r="H5" t="str">
            <v xml:space="preserve">04 </v>
          </cell>
        </row>
        <row r="6">
          <cell r="C6" t="str">
            <v>大槌</v>
          </cell>
          <cell r="D6" t="str">
            <v>032066</v>
          </cell>
          <cell r="E6">
            <v>1500</v>
          </cell>
          <cell r="F6" t="str">
            <v>008</v>
          </cell>
          <cell r="G6" t="str">
            <v>共通</v>
          </cell>
          <cell r="H6" t="str">
            <v xml:space="preserve">00 </v>
          </cell>
        </row>
        <row r="7">
          <cell r="C7" t="str">
            <v>甲子</v>
          </cell>
          <cell r="D7" t="str">
            <v>032088</v>
          </cell>
          <cell r="E7">
            <v>3000</v>
          </cell>
          <cell r="F7" t="str">
            <v>010</v>
          </cell>
          <cell r="G7" t="str">
            <v>低学年</v>
          </cell>
          <cell r="H7" t="str">
            <v xml:space="preserve">09 </v>
          </cell>
        </row>
        <row r="8">
          <cell r="C8" t="str">
            <v>釜石一</v>
          </cell>
          <cell r="D8" t="str">
            <v>032111</v>
          </cell>
          <cell r="E8" t="str">
            <v>110Ｈ</v>
          </cell>
          <cell r="F8" t="str">
            <v>032</v>
          </cell>
        </row>
        <row r="9">
          <cell r="C9" t="str">
            <v>橋野</v>
          </cell>
          <cell r="D9" t="str">
            <v>032160</v>
          </cell>
          <cell r="E9" t="str">
            <v>100Ｈ</v>
          </cell>
          <cell r="F9" t="str">
            <v>042</v>
          </cell>
        </row>
        <row r="10">
          <cell r="C10" t="str">
            <v>唐丹</v>
          </cell>
          <cell r="D10" t="str">
            <v>032161</v>
          </cell>
          <cell r="E10" t="str">
            <v>4×100Ｒ</v>
          </cell>
          <cell r="F10" t="str">
            <v>601</v>
          </cell>
        </row>
        <row r="11">
          <cell r="C11" t="str">
            <v>吉里吉里</v>
          </cell>
          <cell r="D11" t="str">
            <v>032193</v>
          </cell>
          <cell r="E11" t="str">
            <v>4×200Ｒ</v>
          </cell>
          <cell r="F11" t="str">
            <v>602</v>
          </cell>
        </row>
        <row r="12">
          <cell r="E12" t="str">
            <v>走高跳</v>
          </cell>
          <cell r="F12" t="str">
            <v>071</v>
          </cell>
        </row>
        <row r="13">
          <cell r="E13" t="str">
            <v>棒高跳</v>
          </cell>
          <cell r="F13" t="str">
            <v>072</v>
          </cell>
        </row>
        <row r="14">
          <cell r="E14" t="str">
            <v>走幅跳</v>
          </cell>
          <cell r="F14" t="str">
            <v>073</v>
          </cell>
        </row>
        <row r="15">
          <cell r="E15" t="str">
            <v>砲丸投男</v>
          </cell>
          <cell r="F15" t="str">
            <v>083</v>
          </cell>
        </row>
        <row r="16">
          <cell r="E16" t="str">
            <v>砲丸投女</v>
          </cell>
          <cell r="F16" t="str">
            <v>085</v>
          </cell>
        </row>
        <row r="17">
          <cell r="E17" t="str">
            <v>男三種Ａ</v>
          </cell>
          <cell r="F17" t="str">
            <v>206</v>
          </cell>
        </row>
        <row r="18">
          <cell r="E18" t="str">
            <v>男三種Ｂ</v>
          </cell>
          <cell r="F18" t="str">
            <v>207</v>
          </cell>
        </row>
        <row r="19">
          <cell r="E19" t="str">
            <v>女三種Ａ</v>
          </cell>
          <cell r="F19" t="str">
            <v>208</v>
          </cell>
        </row>
        <row r="20">
          <cell r="E20" t="str">
            <v>女三種Ｂ</v>
          </cell>
          <cell r="F20" t="str">
            <v>209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所属・種目コー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所属・種目コード"/>
      <sheetName val="入力の注意"/>
      <sheetName val="個人データ入力用"/>
      <sheetName val="男子リレ-入力"/>
      <sheetName val="女子リレ-入力"/>
      <sheetName val="個人データ提出用"/>
      <sheetName val="申し込み確認書"/>
      <sheetName val="男子リレーデータ提出"/>
      <sheetName val="女子リレーデータ提出"/>
      <sheetName val="未登録者データ入力"/>
      <sheetName val="競技者原本"/>
      <sheetName val="一般・大学競技者"/>
      <sheetName val="高校競技者"/>
      <sheetName val="中学競技者"/>
      <sheetName val="小学競技者"/>
      <sheetName val="リレーデータ形式"/>
      <sheetName val="MAT提出用"/>
      <sheetName val="地区全校提出用を貼り付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48"/>
  </sheetPr>
  <dimension ref="A1:CN844"/>
  <sheetViews>
    <sheetView tabSelected="1" zoomScale="55" zoomScaleNormal="55" zoomScaleSheetLayoutView="40" workbookViewId="0">
      <selection activeCell="L20" sqref="L20"/>
    </sheetView>
  </sheetViews>
  <sheetFormatPr defaultColWidth="11" defaultRowHeight="17.25"/>
  <cols>
    <col min="1" max="1" width="2.625" style="1" customWidth="1"/>
    <col min="2" max="2" width="6.375" style="1" customWidth="1"/>
    <col min="3" max="3" width="5.625" style="111" customWidth="1"/>
    <col min="4" max="4" width="7.375" style="3" customWidth="1"/>
    <col min="5" max="6" width="5.125" style="4" customWidth="1"/>
    <col min="7" max="7" width="12" style="4" customWidth="1"/>
    <col min="8" max="8" width="18.625" style="1" customWidth="1"/>
    <col min="9" max="9" width="7.625" style="3" customWidth="1"/>
    <col min="10" max="10" width="15.375" style="1" customWidth="1"/>
    <col min="11" max="11" width="15.125" style="1" customWidth="1"/>
    <col min="12" max="12" width="22.625" style="3" customWidth="1"/>
    <col min="13" max="13" width="35.125" style="231" customWidth="1"/>
    <col min="14" max="14" width="13.625" style="3" customWidth="1"/>
    <col min="15" max="15" width="22.625" style="3" customWidth="1"/>
    <col min="16" max="16" width="35.125" style="232" customWidth="1"/>
    <col min="17" max="17" width="14" style="1" customWidth="1"/>
    <col min="18" max="18" width="20.625" style="3" hidden="1" customWidth="1"/>
    <col min="19" max="19" width="30.625" style="540" hidden="1" customWidth="1"/>
    <col min="20" max="20" width="12.625" style="231" hidden="1" customWidth="1"/>
    <col min="21" max="21" width="11.125" style="231" hidden="1" customWidth="1"/>
    <col min="22" max="25" width="16.625" style="231" hidden="1" customWidth="1"/>
    <col min="26" max="26" width="9.875" style="1" hidden="1" customWidth="1"/>
    <col min="27" max="27" width="13.125" style="1" hidden="1" customWidth="1"/>
    <col min="28" max="28" width="13.125" style="3" hidden="1" customWidth="1"/>
    <col min="29" max="29" width="8.125" style="1" hidden="1" customWidth="1"/>
    <col min="30" max="31" width="8.625" style="3" hidden="1" customWidth="1"/>
    <col min="32" max="32" width="9.625" style="3" hidden="1" customWidth="1"/>
    <col min="33" max="33" width="3.375" hidden="1" customWidth="1"/>
    <col min="34" max="34" width="13.125" style="21" hidden="1" customWidth="1"/>
    <col min="35" max="36" width="11" hidden="1" customWidth="1"/>
    <col min="37" max="37" width="9.625" style="1" hidden="1" customWidth="1"/>
    <col min="38" max="39" width="20.5" style="3" hidden="1" customWidth="1"/>
    <col min="40" max="40" width="15.5" style="3" hidden="1" customWidth="1"/>
    <col min="41" max="41" width="6.5" style="3" hidden="1" customWidth="1"/>
    <col min="42" max="42" width="10.625" style="3" hidden="1" customWidth="1"/>
    <col min="43" max="44" width="7.625" style="3" hidden="1" customWidth="1"/>
    <col min="45" max="45" width="9.625" style="3" hidden="1" customWidth="1"/>
    <col min="46" max="46" width="16.125" style="3" hidden="1" customWidth="1"/>
    <col min="47" max="47" width="11.375" style="3" hidden="1" customWidth="1"/>
    <col min="48" max="49" width="9.5" style="3" hidden="1" customWidth="1"/>
    <col min="50" max="50" width="15.875" style="3" hidden="1" customWidth="1"/>
    <col min="51" max="51" width="11.375" style="1" hidden="1" customWidth="1"/>
    <col min="52" max="52" width="6.125" style="1" hidden="1" customWidth="1"/>
    <col min="53" max="53" width="15.375" style="3" hidden="1" customWidth="1"/>
    <col min="54" max="54" width="18.625" style="3" hidden="1" customWidth="1"/>
    <col min="55" max="55" width="10.125" style="1" hidden="1" customWidth="1"/>
    <col min="56" max="61" width="11.5" style="3" hidden="1" customWidth="1"/>
    <col min="62" max="62" width="10.125" style="1" hidden="1" customWidth="1"/>
    <col min="63" max="64" width="11" style="1" hidden="1" customWidth="1"/>
    <col min="65" max="65" width="5.625" style="1" hidden="1" customWidth="1"/>
    <col min="66" max="66" width="22.625" style="1" hidden="1" customWidth="1"/>
    <col min="67" max="67" width="11" style="1" hidden="1" customWidth="1"/>
    <col min="68" max="69" width="26.5" style="540" hidden="1" customWidth="1"/>
    <col min="70" max="70" width="31.875" style="540" hidden="1" customWidth="1"/>
    <col min="71" max="71" width="23.375" style="540" hidden="1" customWidth="1"/>
    <col min="72" max="75" width="11" style="540" customWidth="1"/>
    <col min="76" max="80" width="11" style="540"/>
    <col min="81" max="16384" width="11" style="1"/>
  </cols>
  <sheetData>
    <row r="1" spans="1:92" s="111" customFormat="1">
      <c r="D1" s="115"/>
      <c r="I1" s="115"/>
      <c r="L1" s="115"/>
      <c r="M1" s="113"/>
      <c r="N1" s="115"/>
      <c r="O1" s="115"/>
      <c r="P1" s="199"/>
      <c r="R1" s="115"/>
      <c r="S1" s="534"/>
      <c r="T1" s="113"/>
      <c r="U1" s="113"/>
      <c r="V1" s="113"/>
      <c r="W1" s="113"/>
      <c r="X1" s="113"/>
      <c r="Y1" s="113"/>
      <c r="AB1" s="115"/>
      <c r="AD1" s="115"/>
      <c r="AE1" s="115"/>
      <c r="AF1" s="115"/>
      <c r="AG1" s="107"/>
      <c r="AH1" s="171"/>
      <c r="AI1" s="107"/>
      <c r="AJ1" s="107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BA1" s="115"/>
      <c r="BB1" s="115"/>
      <c r="BD1" s="115"/>
      <c r="BE1" s="115"/>
      <c r="BF1" s="115"/>
      <c r="BG1" s="115"/>
      <c r="BH1" s="115"/>
      <c r="BI1" s="115"/>
      <c r="BP1" s="534"/>
      <c r="BQ1" s="534"/>
      <c r="BR1" s="534"/>
      <c r="BS1" s="534"/>
      <c r="BT1" s="534"/>
      <c r="BU1" s="534"/>
      <c r="BV1" s="534"/>
      <c r="BW1" s="534"/>
      <c r="BX1" s="534"/>
      <c r="BY1" s="534"/>
      <c r="BZ1" s="534"/>
      <c r="CA1" s="534"/>
      <c r="CB1" s="534"/>
    </row>
    <row r="2" spans="1:92" ht="12.6" customHeight="1">
      <c r="A2" s="111"/>
      <c r="B2" s="111"/>
      <c r="D2" s="115"/>
      <c r="E2" s="111"/>
      <c r="F2" s="111"/>
      <c r="G2" s="111"/>
      <c r="H2" s="913" t="s">
        <v>11992</v>
      </c>
      <c r="I2" s="914"/>
      <c r="J2" s="914"/>
      <c r="K2" s="914"/>
      <c r="L2" s="915"/>
      <c r="M2" s="113"/>
      <c r="N2" s="115"/>
      <c r="O2" s="115"/>
      <c r="P2" s="199"/>
      <c r="Q2" s="111"/>
      <c r="R2" s="115"/>
      <c r="S2" s="534"/>
      <c r="T2" s="113"/>
      <c r="U2" s="113"/>
      <c r="V2" s="113"/>
      <c r="W2" s="113"/>
      <c r="X2" s="113"/>
      <c r="Y2" s="113"/>
      <c r="Z2" s="111"/>
      <c r="AA2" s="111"/>
      <c r="AB2" s="115"/>
      <c r="AC2" s="111"/>
      <c r="AD2" s="115"/>
      <c r="AE2" s="115"/>
      <c r="AF2" s="115"/>
      <c r="AG2" s="107"/>
      <c r="AH2" s="171"/>
      <c r="AI2" s="107"/>
      <c r="AJ2" s="107"/>
      <c r="AK2" s="111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1"/>
      <c r="AZ2" s="111"/>
      <c r="BA2" s="115"/>
      <c r="BB2" s="115"/>
      <c r="BC2" s="111"/>
      <c r="BD2" s="115"/>
      <c r="BE2" s="115"/>
      <c r="BF2" s="115"/>
      <c r="BG2" s="115"/>
      <c r="BH2" s="115"/>
      <c r="BI2" s="115"/>
      <c r="BJ2" s="111"/>
      <c r="BK2" s="111"/>
      <c r="BL2" s="111"/>
      <c r="BM2" s="111"/>
      <c r="BN2" s="111"/>
      <c r="BO2" s="111"/>
      <c r="BP2" s="534"/>
      <c r="BQ2" s="534"/>
      <c r="BR2" s="534"/>
      <c r="BS2" s="534"/>
      <c r="BT2" s="534"/>
      <c r="BU2" s="534"/>
      <c r="BV2" s="534"/>
      <c r="BW2" s="534"/>
      <c r="BX2" s="534"/>
      <c r="BY2" s="534"/>
      <c r="BZ2" s="534"/>
      <c r="CA2" s="534"/>
      <c r="CB2" s="534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</row>
    <row r="3" spans="1:92" ht="34.35" customHeight="1">
      <c r="A3" s="111"/>
      <c r="B3" s="111"/>
      <c r="D3" s="911" t="s">
        <v>9223</v>
      </c>
      <c r="E3" s="912"/>
      <c r="F3" s="629"/>
      <c r="G3" s="111"/>
      <c r="H3" s="916"/>
      <c r="I3" s="917"/>
      <c r="J3" s="917"/>
      <c r="K3" s="917"/>
      <c r="L3" s="918"/>
      <c r="M3" s="113"/>
      <c r="N3" s="115"/>
      <c r="O3" s="449"/>
      <c r="P3" s="199"/>
      <c r="Q3" s="449"/>
      <c r="R3" s="115"/>
      <c r="S3" s="534"/>
      <c r="T3" s="113"/>
      <c r="U3" s="113"/>
      <c r="V3" s="113"/>
      <c r="W3" s="113"/>
      <c r="X3" s="113"/>
      <c r="Y3" s="113"/>
      <c r="Z3" s="111"/>
      <c r="AA3" s="111"/>
      <c r="BK3" s="111"/>
      <c r="BL3" s="111"/>
      <c r="BM3" s="111"/>
      <c r="BN3" s="111"/>
      <c r="BO3" s="111"/>
      <c r="BP3" s="534"/>
      <c r="BQ3" s="534"/>
      <c r="BR3" s="534"/>
      <c r="BS3" s="534"/>
      <c r="BT3" s="534"/>
      <c r="BU3" s="534"/>
      <c r="BV3" s="534"/>
      <c r="BW3" s="534"/>
      <c r="BX3" s="534"/>
      <c r="BY3" s="534"/>
      <c r="BZ3" s="534"/>
      <c r="CA3" s="534"/>
      <c r="CB3" s="534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</row>
    <row r="4" spans="1:92" ht="8.4499999999999993" customHeight="1">
      <c r="A4" s="111"/>
      <c r="B4" s="111"/>
      <c r="D4" s="115"/>
      <c r="E4" s="111"/>
      <c r="F4" s="111"/>
      <c r="G4" s="111"/>
      <c r="H4" s="324"/>
      <c r="I4" s="324"/>
      <c r="J4" s="324"/>
      <c r="K4" s="324"/>
      <c r="L4" s="324"/>
      <c r="M4" s="392"/>
      <c r="N4" s="115"/>
      <c r="O4" s="115"/>
      <c r="P4" s="199"/>
      <c r="Q4" s="111"/>
      <c r="R4" s="115"/>
      <c r="S4" s="534"/>
      <c r="T4" s="113"/>
      <c r="U4" s="113"/>
      <c r="V4" s="113"/>
      <c r="W4" s="113"/>
      <c r="X4" s="113"/>
      <c r="Y4" s="113"/>
      <c r="Z4" s="111"/>
      <c r="AA4" s="111"/>
      <c r="BK4" s="111"/>
      <c r="BL4" s="111"/>
      <c r="BM4" s="111"/>
      <c r="BN4" s="111"/>
      <c r="BO4" s="111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534"/>
      <c r="CA4" s="534"/>
      <c r="CB4" s="534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</row>
    <row r="5" spans="1:92" ht="20.45" customHeight="1">
      <c r="A5" s="111"/>
      <c r="B5" s="111"/>
      <c r="D5" s="115"/>
      <c r="E5" s="111"/>
      <c r="F5" s="111"/>
      <c r="G5" s="111"/>
      <c r="H5" s="324"/>
      <c r="I5" s="324"/>
      <c r="J5" s="324"/>
      <c r="K5" s="920" t="s">
        <v>9266</v>
      </c>
      <c r="L5" s="920"/>
      <c r="M5" s="764" t="s">
        <v>9267</v>
      </c>
      <c r="N5" s="626"/>
      <c r="O5" s="260"/>
      <c r="P5" s="197"/>
      <c r="Q5" s="111"/>
      <c r="R5" s="115"/>
      <c r="S5" s="534"/>
      <c r="T5" s="113"/>
      <c r="U5" s="113"/>
      <c r="V5" s="113"/>
      <c r="W5" s="113"/>
      <c r="X5" s="113"/>
      <c r="Y5" s="113"/>
      <c r="Z5" s="111"/>
      <c r="AA5" s="111"/>
      <c r="BK5" s="111"/>
      <c r="BL5" s="111"/>
      <c r="BM5" s="111"/>
      <c r="BN5" s="111"/>
      <c r="BO5" s="111"/>
      <c r="BP5" s="534"/>
      <c r="BQ5" s="534"/>
      <c r="BR5" s="534"/>
      <c r="BS5" s="534"/>
      <c r="BT5" s="534"/>
      <c r="BU5" s="534"/>
      <c r="BV5" s="534"/>
      <c r="BW5" s="534"/>
      <c r="BX5" s="534"/>
      <c r="BY5" s="534"/>
      <c r="BZ5" s="534"/>
      <c r="CA5" s="534"/>
      <c r="CB5" s="534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</row>
    <row r="6" spans="1:92" ht="24.6" customHeight="1">
      <c r="A6" s="111"/>
      <c r="B6" s="111"/>
      <c r="D6" s="702" t="s">
        <v>8645</v>
      </c>
      <c r="E6" s="649"/>
      <c r="F6" s="847" t="s">
        <v>8734</v>
      </c>
      <c r="G6" s="848"/>
      <c r="H6" s="848"/>
      <c r="I6" s="324"/>
      <c r="J6" s="324"/>
      <c r="K6" s="324"/>
      <c r="L6" s="623" t="s">
        <v>9268</v>
      </c>
      <c r="M6" s="393"/>
      <c r="N6" s="111"/>
      <c r="O6" s="115"/>
      <c r="P6" s="199"/>
      <c r="Q6" s="325"/>
      <c r="R6" s="115"/>
      <c r="S6" s="534"/>
      <c r="T6" s="113"/>
      <c r="U6" s="113"/>
      <c r="V6" s="113"/>
      <c r="W6" s="113"/>
      <c r="X6" s="113"/>
      <c r="Y6" s="113"/>
      <c r="Z6" s="111"/>
      <c r="AA6" s="111"/>
      <c r="BK6" s="111"/>
      <c r="BL6" s="111"/>
      <c r="BM6" s="111"/>
      <c r="BN6" s="111"/>
      <c r="BO6" s="111"/>
      <c r="BP6" s="534"/>
      <c r="BQ6" s="618"/>
      <c r="BR6" s="534"/>
      <c r="BS6" s="534"/>
      <c r="BT6" s="534"/>
      <c r="BU6" s="534"/>
      <c r="BV6" s="534"/>
      <c r="BW6" s="534"/>
      <c r="BX6" s="534"/>
      <c r="BY6" s="534"/>
      <c r="BZ6" s="534"/>
      <c r="CA6" s="534"/>
      <c r="CB6" s="534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</row>
    <row r="7" spans="1:92" ht="21.6" customHeight="1" thickBot="1">
      <c r="A7" s="111"/>
      <c r="B7" s="111"/>
      <c r="D7" s="115"/>
      <c r="E7" s="111"/>
      <c r="F7" s="111"/>
      <c r="G7" s="111"/>
      <c r="H7" s="111"/>
      <c r="I7" s="115"/>
      <c r="J7" s="450"/>
      <c r="K7" s="544"/>
      <c r="L7" s="627" t="s">
        <v>9219</v>
      </c>
      <c r="M7" s="544"/>
      <c r="N7" s="544"/>
      <c r="O7" s="544"/>
      <c r="P7" s="199"/>
      <c r="Q7" s="111"/>
      <c r="R7" s="115"/>
      <c r="S7" s="534"/>
      <c r="T7" s="114"/>
      <c r="U7" s="114"/>
      <c r="V7" s="114"/>
      <c r="W7" s="114"/>
      <c r="X7" s="114"/>
      <c r="Y7" s="114"/>
      <c r="Z7" s="111"/>
      <c r="AA7" s="111"/>
      <c r="AF7" s="21"/>
      <c r="AJ7" s="1"/>
      <c r="BK7" s="111"/>
      <c r="BL7" s="111"/>
      <c r="BM7" s="111"/>
      <c r="BN7" s="111"/>
      <c r="BO7" s="111"/>
      <c r="BP7" s="534"/>
      <c r="BQ7" s="618"/>
      <c r="BR7" s="576" t="s">
        <v>9213</v>
      </c>
      <c r="BS7" s="534"/>
      <c r="BT7" s="534"/>
      <c r="BU7" s="534"/>
      <c r="BV7" s="534"/>
      <c r="BW7" s="534"/>
      <c r="BX7" s="534"/>
      <c r="BY7" s="534"/>
      <c r="BZ7" s="534"/>
      <c r="CA7" s="534"/>
      <c r="CB7" s="534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</row>
    <row r="8" spans="1:92" ht="26.45" customHeight="1" thickBot="1">
      <c r="A8" s="111"/>
      <c r="B8" s="111"/>
      <c r="D8" s="874" t="s">
        <v>8754</v>
      </c>
      <c r="E8" s="875"/>
      <c r="F8" s="875"/>
      <c r="G8" s="876"/>
      <c r="H8" s="877"/>
      <c r="I8" s="877"/>
      <c r="J8" s="200"/>
      <c r="K8" s="200"/>
      <c r="L8" s="852" t="s">
        <v>9220</v>
      </c>
      <c r="M8" s="852"/>
      <c r="N8" s="628" t="s">
        <v>9221</v>
      </c>
      <c r="O8" s="115"/>
      <c r="P8" s="199"/>
      <c r="Q8" s="111"/>
      <c r="R8" s="115"/>
      <c r="S8" s="534"/>
      <c r="T8" s="114"/>
      <c r="U8" s="114"/>
      <c r="V8" s="114"/>
      <c r="W8" s="114"/>
      <c r="X8" s="114"/>
      <c r="Y8" s="114"/>
      <c r="Z8" s="111"/>
      <c r="AA8" s="111"/>
      <c r="AF8" s="21"/>
      <c r="AJ8" s="1"/>
      <c r="BK8" s="111"/>
      <c r="BL8" s="111"/>
      <c r="BM8" s="111"/>
      <c r="BN8" s="111"/>
      <c r="BO8" s="111"/>
      <c r="BP8" s="534"/>
      <c r="BQ8" s="618"/>
      <c r="BR8" s="576" t="s">
        <v>9214</v>
      </c>
      <c r="BS8" s="534"/>
      <c r="BT8" s="534"/>
      <c r="BU8" s="534"/>
      <c r="BV8" s="534"/>
      <c r="BW8" s="534"/>
      <c r="BX8" s="534"/>
      <c r="BY8" s="534"/>
      <c r="BZ8" s="534"/>
      <c r="CA8" s="534"/>
      <c r="CB8" s="534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</row>
    <row r="9" spans="1:92" ht="28.35" customHeight="1" thickBot="1">
      <c r="A9" s="111"/>
      <c r="B9" s="111"/>
      <c r="D9" s="869" t="s">
        <v>8736</v>
      </c>
      <c r="E9" s="870"/>
      <c r="F9" s="870"/>
      <c r="G9" s="871"/>
      <c r="H9" s="872" t="s">
        <v>9285</v>
      </c>
      <c r="I9" s="873"/>
      <c r="J9" s="111"/>
      <c r="K9" s="535"/>
      <c r="L9" s="535"/>
      <c r="M9" s="535"/>
      <c r="N9" s="535"/>
      <c r="O9" s="535"/>
      <c r="P9" s="111"/>
      <c r="Q9" s="256"/>
      <c r="R9" s="386"/>
      <c r="S9" s="535"/>
      <c r="T9" s="256"/>
      <c r="U9" s="256"/>
      <c r="V9" s="256"/>
      <c r="W9" s="256"/>
      <c r="X9" s="256"/>
      <c r="Y9" s="256"/>
      <c r="Z9" s="256"/>
      <c r="AA9" s="256"/>
      <c r="AB9" s="365"/>
      <c r="AC9" s="255"/>
      <c r="AD9" s="365"/>
      <c r="AE9" s="365"/>
      <c r="AF9" s="365"/>
      <c r="AG9" s="255"/>
      <c r="AH9" s="255"/>
      <c r="AI9" s="255"/>
      <c r="AJ9" s="255"/>
      <c r="AK9" s="25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255"/>
      <c r="AZ9" s="255"/>
      <c r="BA9" s="365"/>
      <c r="BB9" s="365"/>
      <c r="BC9" s="255"/>
      <c r="BD9" s="365"/>
      <c r="BE9" s="365"/>
      <c r="BF9" s="365"/>
      <c r="BG9" s="365"/>
      <c r="BH9" s="365"/>
      <c r="BI9" s="365"/>
      <c r="BJ9" s="255"/>
      <c r="BK9" s="256"/>
      <c r="BL9" s="111"/>
      <c r="BM9" s="111"/>
      <c r="BN9" s="111"/>
      <c r="BO9" s="111"/>
      <c r="BP9" s="534"/>
      <c r="BQ9" s="618"/>
      <c r="BR9" s="576" t="s">
        <v>9215</v>
      </c>
      <c r="BS9" s="534"/>
      <c r="BT9" s="534"/>
      <c r="BU9" s="534"/>
      <c r="BV9" s="534"/>
      <c r="BW9" s="534"/>
      <c r="BX9" s="534"/>
      <c r="BY9" s="534"/>
      <c r="BZ9" s="534"/>
      <c r="CA9" s="534"/>
      <c r="CB9" s="534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</row>
    <row r="10" spans="1:92" ht="22.35" customHeight="1">
      <c r="A10" s="111"/>
      <c r="B10" s="111"/>
      <c r="D10" s="842" t="s">
        <v>8723</v>
      </c>
      <c r="E10" s="843"/>
      <c r="F10" s="843"/>
      <c r="G10" s="867"/>
      <c r="H10" s="867"/>
      <c r="I10" s="868"/>
      <c r="J10" s="115"/>
      <c r="K10" s="535"/>
      <c r="L10" s="849" t="s">
        <v>9235</v>
      </c>
      <c r="M10" s="850"/>
      <c r="N10" s="851"/>
      <c r="O10" s="535"/>
      <c r="P10" s="111"/>
      <c r="Q10" s="111"/>
      <c r="R10" s="115"/>
      <c r="S10" s="534"/>
      <c r="T10" s="111"/>
      <c r="U10" s="111"/>
      <c r="V10" s="111"/>
      <c r="W10" s="111"/>
      <c r="X10" s="115"/>
      <c r="Y10" s="107"/>
      <c r="Z10" s="115"/>
      <c r="AA10" s="107"/>
      <c r="AB10" s="21"/>
      <c r="AC10" s="21"/>
      <c r="AG10" s="1"/>
      <c r="AH10" s="1"/>
      <c r="AI10" s="1"/>
      <c r="AJ10" s="1"/>
      <c r="BE10" s="379"/>
      <c r="BF10" s="379"/>
      <c r="BG10" s="379"/>
      <c r="BH10" s="379"/>
      <c r="BI10" s="115"/>
      <c r="BJ10" s="111"/>
      <c r="BK10" s="111"/>
      <c r="BL10" s="111"/>
      <c r="BM10" s="111"/>
      <c r="BN10" s="111"/>
      <c r="BO10" s="111"/>
      <c r="BP10" s="534"/>
      <c r="BQ10" s="594"/>
      <c r="BR10" s="576" t="s">
        <v>9216</v>
      </c>
      <c r="BS10" s="534"/>
      <c r="BT10" s="534"/>
      <c r="BU10" s="534"/>
      <c r="BV10" s="534"/>
      <c r="BW10" s="534"/>
      <c r="BX10" s="534"/>
      <c r="BY10" s="534"/>
      <c r="BZ10" s="534"/>
      <c r="CA10" s="534"/>
      <c r="CB10" s="534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</row>
    <row r="11" spans="1:92" ht="22.35" customHeight="1">
      <c r="A11" s="111"/>
      <c r="B11" s="111"/>
      <c r="D11" s="840" t="s">
        <v>8724</v>
      </c>
      <c r="E11" s="841"/>
      <c r="F11" s="841"/>
      <c r="G11" s="881"/>
      <c r="H11" s="882"/>
      <c r="I11" s="883"/>
      <c r="J11" s="115"/>
      <c r="K11" s="260" t="s">
        <v>9265</v>
      </c>
      <c r="L11" s="260"/>
      <c r="M11" s="260"/>
      <c r="N11" s="260"/>
      <c r="O11" s="260"/>
      <c r="P11" s="111"/>
      <c r="Q11" s="310"/>
      <c r="R11" s="379"/>
      <c r="S11" s="536"/>
      <c r="T11" s="310"/>
      <c r="U11" s="310"/>
      <c r="V11" s="310"/>
      <c r="W11" s="310"/>
      <c r="X11" s="310"/>
      <c r="Y11" s="310"/>
      <c r="Z11" s="111"/>
      <c r="AA11" s="111"/>
      <c r="AB11" s="21"/>
      <c r="AC11"/>
      <c r="AI11" s="3"/>
      <c r="AJ11" s="3"/>
      <c r="AK11" s="3"/>
      <c r="BK11" s="937"/>
      <c r="BL11" s="937"/>
      <c r="BM11" s="937"/>
      <c r="BN11" s="111"/>
      <c r="BO11" s="111"/>
      <c r="BP11" s="534"/>
      <c r="BQ11" s="594"/>
      <c r="BR11" s="576" t="s">
        <v>9217</v>
      </c>
      <c r="BS11" s="534"/>
      <c r="BT11" s="534"/>
      <c r="BU11" s="534"/>
      <c r="BV11" s="534"/>
      <c r="BW11" s="534"/>
      <c r="BX11" s="534"/>
      <c r="BY11" s="534"/>
      <c r="BZ11" s="534"/>
      <c r="CA11" s="534"/>
      <c r="CB11" s="534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</row>
    <row r="12" spans="1:92" ht="22.35" customHeight="1">
      <c r="A12" s="111"/>
      <c r="B12" s="111"/>
      <c r="D12" s="860" t="s">
        <v>8725</v>
      </c>
      <c r="E12" s="861"/>
      <c r="F12" s="861"/>
      <c r="G12" s="857"/>
      <c r="H12" s="858"/>
      <c r="I12" s="859"/>
      <c r="J12" s="200"/>
      <c r="K12" s="854" t="s">
        <v>9222</v>
      </c>
      <c r="L12" s="854"/>
      <c r="M12" s="854"/>
      <c r="N12" s="854"/>
      <c r="O12" s="854"/>
      <c r="P12" s="111"/>
      <c r="Q12" s="311"/>
      <c r="R12" s="371"/>
      <c r="S12" s="537"/>
      <c r="T12" s="311"/>
      <c r="U12" s="311"/>
      <c r="V12" s="311"/>
      <c r="W12" s="311"/>
      <c r="X12" s="311"/>
      <c r="Y12" s="311"/>
      <c r="Z12" s="200"/>
      <c r="AA12" s="200"/>
      <c r="AB12" s="202"/>
      <c r="AF12" s="21"/>
      <c r="AJ12" s="1"/>
      <c r="BK12" s="937"/>
      <c r="BL12" s="937"/>
      <c r="BM12" s="937"/>
      <c r="BN12" s="312"/>
      <c r="BO12" s="111"/>
      <c r="BP12" s="534"/>
      <c r="BQ12" s="575"/>
      <c r="BR12" s="534"/>
      <c r="BS12" s="534"/>
      <c r="BT12" s="534"/>
      <c r="BU12" s="534"/>
      <c r="BV12" s="534"/>
      <c r="BW12" s="534"/>
      <c r="BX12" s="534"/>
      <c r="BY12" s="534"/>
      <c r="BZ12" s="534"/>
      <c r="CA12" s="534"/>
      <c r="CB12" s="534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</row>
    <row r="13" spans="1:92" ht="22.35" customHeight="1">
      <c r="A13" s="111"/>
      <c r="B13" s="111"/>
      <c r="D13" s="840" t="s">
        <v>8647</v>
      </c>
      <c r="E13" s="841"/>
      <c r="F13" s="841"/>
      <c r="G13" s="878"/>
      <c r="H13" s="879"/>
      <c r="I13" s="880"/>
      <c r="J13" s="200"/>
      <c r="K13" s="111"/>
      <c r="L13" s="703" t="s">
        <v>8731</v>
      </c>
      <c r="M13" s="855" t="s">
        <v>9176</v>
      </c>
      <c r="N13" s="856"/>
      <c r="O13" s="856"/>
      <c r="P13" s="111"/>
      <c r="Q13" s="322"/>
      <c r="R13" s="372"/>
      <c r="S13" s="322"/>
      <c r="T13" s="311"/>
      <c r="U13" s="311"/>
      <c r="V13" s="311"/>
      <c r="W13" s="311"/>
      <c r="X13" s="311"/>
      <c r="Y13" s="311"/>
      <c r="Z13" s="200"/>
      <c r="AA13" s="200"/>
      <c r="AB13" s="202"/>
      <c r="AF13" s="21"/>
      <c r="AJ13" s="1"/>
      <c r="BK13" s="111"/>
      <c r="BL13" s="111"/>
      <c r="BM13" s="111"/>
      <c r="BN13" s="111"/>
      <c r="BO13" s="111"/>
      <c r="BP13" s="534"/>
      <c r="BQ13" s="534"/>
      <c r="BR13" s="534"/>
      <c r="BS13" s="534"/>
      <c r="BT13" s="534"/>
      <c r="BU13" s="534"/>
      <c r="BV13" s="534"/>
      <c r="BW13" s="534"/>
      <c r="BX13" s="534"/>
      <c r="BY13" s="534"/>
      <c r="BZ13" s="534"/>
      <c r="CA13" s="534"/>
      <c r="CB13" s="534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</row>
    <row r="14" spans="1:92" ht="18.600000000000001" customHeight="1">
      <c r="A14" s="111"/>
      <c r="B14" s="111"/>
      <c r="D14" s="903" t="s">
        <v>11970</v>
      </c>
      <c r="E14" s="904"/>
      <c r="F14" s="904"/>
      <c r="G14" s="893"/>
      <c r="H14" s="894"/>
      <c r="I14" s="895"/>
      <c r="J14" s="200"/>
      <c r="K14" s="111"/>
      <c r="L14" s="383"/>
      <c r="M14" s="395"/>
      <c r="N14" s="111"/>
      <c r="O14" s="198"/>
      <c r="P14" s="198"/>
      <c r="Q14" s="200"/>
      <c r="R14" s="200"/>
      <c r="S14" s="538"/>
      <c r="T14" s="201"/>
      <c r="U14" s="201"/>
      <c r="V14" s="201"/>
      <c r="W14" s="201"/>
      <c r="X14" s="201"/>
      <c r="Y14" s="201"/>
      <c r="Z14" s="200"/>
      <c r="AA14" s="200"/>
      <c r="AB14" s="202"/>
      <c r="AF14" s="21"/>
      <c r="AJ14" s="1"/>
      <c r="BK14" s="111"/>
      <c r="BL14" s="111"/>
      <c r="BM14" s="111"/>
      <c r="BN14" s="111"/>
      <c r="BO14" s="111"/>
      <c r="BP14" s="534"/>
      <c r="BQ14" s="534"/>
      <c r="BR14" s="534"/>
      <c r="BS14" s="534"/>
      <c r="BT14" s="534"/>
      <c r="BU14" s="534"/>
      <c r="BV14" s="534"/>
      <c r="BW14" s="534"/>
      <c r="BX14" s="534"/>
      <c r="BY14" s="534"/>
      <c r="BZ14" s="534"/>
      <c r="CA14" s="534"/>
      <c r="CB14" s="534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</row>
    <row r="15" spans="1:92" ht="18.600000000000001" customHeight="1" thickBot="1">
      <c r="A15" s="111"/>
      <c r="B15" s="111"/>
      <c r="D15" s="905"/>
      <c r="E15" s="906"/>
      <c r="F15" s="906"/>
      <c r="G15" s="896"/>
      <c r="H15" s="897"/>
      <c r="I15" s="898"/>
      <c r="J15" s="200"/>
      <c r="K15" s="209"/>
      <c r="L15" s="209"/>
      <c r="M15" s="394"/>
      <c r="N15" s="111"/>
      <c r="O15" s="198"/>
      <c r="P15" s="198"/>
      <c r="Q15" s="203"/>
      <c r="R15" s="387"/>
      <c r="S15" s="203"/>
      <c r="T15" s="203"/>
      <c r="U15" s="203"/>
      <c r="V15" s="203"/>
      <c r="W15" s="203"/>
      <c r="X15" s="203"/>
      <c r="Y15" s="203"/>
      <c r="Z15" s="200"/>
      <c r="AA15" s="200"/>
      <c r="AB15" s="202"/>
      <c r="AF15" s="21"/>
      <c r="AJ15" s="1"/>
      <c r="BK15" s="111"/>
      <c r="BL15" s="111"/>
      <c r="BM15" s="111"/>
      <c r="BN15" s="111"/>
      <c r="BO15" s="111"/>
      <c r="BP15" s="534"/>
      <c r="BQ15" s="534"/>
      <c r="BR15" s="534"/>
      <c r="BS15" s="534"/>
      <c r="BT15" s="534"/>
      <c r="BU15" s="534"/>
      <c r="BV15" s="534"/>
      <c r="BW15" s="534"/>
      <c r="BX15" s="534"/>
      <c r="BY15" s="534"/>
      <c r="BZ15" s="534"/>
      <c r="CA15" s="534"/>
      <c r="CB15" s="534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</row>
    <row r="16" spans="1:92" ht="21" customHeight="1">
      <c r="A16" s="111"/>
      <c r="B16" s="111"/>
      <c r="D16" s="115"/>
      <c r="E16" s="862" t="s">
        <v>9236</v>
      </c>
      <c r="F16" s="862"/>
      <c r="G16" s="862"/>
      <c r="H16" s="862"/>
      <c r="I16" s="862"/>
      <c r="J16" s="200"/>
      <c r="K16" s="921" t="s">
        <v>9270</v>
      </c>
      <c r="L16" s="921"/>
      <c r="M16" s="921"/>
      <c r="N16" s="863" t="s">
        <v>9271</v>
      </c>
      <c r="O16" s="864"/>
      <c r="P16" s="769" t="s">
        <v>9272</v>
      </c>
      <c r="Q16" s="204"/>
      <c r="R16" s="387"/>
      <c r="S16" s="204"/>
      <c r="T16" s="204"/>
      <c r="U16" s="204"/>
      <c r="V16" s="204"/>
      <c r="W16" s="204"/>
      <c r="X16" s="204"/>
      <c r="Y16" s="204"/>
      <c r="Z16" s="200"/>
      <c r="AA16" s="200"/>
      <c r="AB16" s="202"/>
      <c r="AF16" s="21"/>
      <c r="AJ16" s="1"/>
      <c r="BK16" s="111"/>
      <c r="BL16" s="111"/>
      <c r="BM16" s="111"/>
      <c r="BN16" s="111"/>
      <c r="BO16" s="111"/>
      <c r="BP16" s="534"/>
      <c r="BQ16" s="534"/>
      <c r="BR16" s="534"/>
      <c r="BS16" s="534"/>
      <c r="BT16" s="534"/>
      <c r="BU16" s="534"/>
      <c r="BV16" s="534"/>
      <c r="BW16" s="534"/>
      <c r="BX16" s="534"/>
      <c r="BY16" s="534"/>
      <c r="BZ16" s="534"/>
      <c r="CA16" s="534"/>
      <c r="CB16" s="534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</row>
    <row r="17" spans="1:92" ht="24.6" customHeight="1">
      <c r="A17" s="111"/>
      <c r="B17" s="111"/>
      <c r="D17" s="115"/>
      <c r="E17" s="247"/>
      <c r="F17" s="247"/>
      <c r="G17" s="247"/>
      <c r="H17" s="111"/>
      <c r="I17" s="205"/>
      <c r="J17" s="205"/>
      <c r="K17" s="853" t="s">
        <v>9288</v>
      </c>
      <c r="L17" s="853"/>
      <c r="M17" s="853"/>
      <c r="N17" s="853"/>
      <c r="O17" s="853"/>
      <c r="P17" s="205"/>
      <c r="Q17" s="205"/>
      <c r="R17" s="384"/>
      <c r="S17" s="205"/>
      <c r="T17" s="205"/>
      <c r="U17" s="205"/>
      <c r="V17" s="205"/>
      <c r="W17" s="205"/>
      <c r="X17" s="205"/>
      <c r="Y17" s="205"/>
      <c r="Z17" s="206"/>
      <c r="AA17" s="207"/>
      <c r="AB17" s="865" t="s">
        <v>8885</v>
      </c>
      <c r="AC17" s="865"/>
      <c r="AD17" s="846" t="s">
        <v>8887</v>
      </c>
      <c r="AE17" s="846"/>
      <c r="AF17" s="846"/>
      <c r="AJ17" s="1"/>
      <c r="BK17" s="111"/>
      <c r="BL17" s="111"/>
      <c r="BM17" s="29"/>
      <c r="BN17" s="29"/>
      <c r="BO17" s="29"/>
      <c r="BP17" s="553"/>
      <c r="BQ17" s="553"/>
      <c r="BR17" s="553"/>
      <c r="BS17" s="553"/>
      <c r="BT17" s="534"/>
      <c r="BU17" s="534"/>
      <c r="BV17" s="534"/>
      <c r="BW17" s="534"/>
      <c r="BX17" s="534"/>
      <c r="BY17" s="534"/>
      <c r="BZ17" s="534"/>
      <c r="CA17" s="534"/>
      <c r="CB17" s="534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</row>
    <row r="18" spans="1:92" ht="19.350000000000001" customHeight="1" thickBot="1">
      <c r="A18" s="111"/>
      <c r="B18" s="111"/>
      <c r="D18" s="208"/>
      <c r="E18" s="208"/>
      <c r="F18" s="208"/>
      <c r="G18" s="208"/>
      <c r="H18" s="938" t="s">
        <v>8727</v>
      </c>
      <c r="I18" s="938"/>
      <c r="J18" s="209"/>
      <c r="K18" s="210"/>
      <c r="L18" s="209"/>
      <c r="M18" s="395"/>
      <c r="N18" s="205"/>
      <c r="O18" s="384"/>
      <c r="P18" s="205"/>
      <c r="Q18" s="205"/>
      <c r="R18" s="384"/>
      <c r="S18" s="205"/>
      <c r="T18" s="205"/>
      <c r="U18" s="205"/>
      <c r="V18" s="205"/>
      <c r="W18" s="205"/>
      <c r="X18" s="205"/>
      <c r="Y18" s="205"/>
      <c r="Z18" s="206"/>
      <c r="AA18" s="207"/>
      <c r="AB18" s="866"/>
      <c r="AC18" s="866"/>
      <c r="AD18" s="845" t="s">
        <v>8886</v>
      </c>
      <c r="AE18" s="845"/>
      <c r="AF18" s="845"/>
      <c r="AH18" s="839" t="s">
        <v>8880</v>
      </c>
      <c r="AI18" s="839"/>
      <c r="AJ18" s="839"/>
      <c r="AK18" s="839"/>
      <c r="AL18" s="375" t="s">
        <v>8879</v>
      </c>
      <c r="AM18" s="390" t="s">
        <v>8878</v>
      </c>
      <c r="AN18" s="844" t="s">
        <v>8885</v>
      </c>
      <c r="AO18" s="844"/>
      <c r="AP18" s="838" t="s">
        <v>8878</v>
      </c>
      <c r="AQ18" s="838"/>
      <c r="AR18" s="838"/>
      <c r="AS18" s="838"/>
      <c r="AT18" s="838"/>
      <c r="AU18" s="838"/>
      <c r="AV18" s="838"/>
      <c r="AW18" s="838"/>
      <c r="AX18" s="838"/>
      <c r="AY18" s="838"/>
      <c r="AZ18" s="838"/>
      <c r="BA18" s="838"/>
      <c r="BB18" s="838"/>
      <c r="BD18" s="941" t="s">
        <v>8877</v>
      </c>
      <c r="BE18" s="941"/>
      <c r="BF18" s="941"/>
      <c r="BG18" s="941"/>
      <c r="BH18" s="941"/>
      <c r="BI18" s="375"/>
      <c r="BK18" s="111"/>
      <c r="BL18" s="111"/>
      <c r="BM18" s="29"/>
      <c r="BN18" s="29"/>
      <c r="BO18" s="29"/>
      <c r="BP18" s="553"/>
      <c r="BQ18" s="553"/>
      <c r="BR18" s="553"/>
      <c r="BS18" s="553"/>
      <c r="BT18" s="534"/>
      <c r="BU18" s="534"/>
      <c r="BV18" s="534"/>
      <c r="BW18" s="534"/>
      <c r="BX18" s="534"/>
      <c r="BY18" s="534"/>
      <c r="BZ18" s="534"/>
      <c r="CA18" s="534"/>
      <c r="CB18" s="534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</row>
    <row r="19" spans="1:92" s="122" customFormat="1" ht="20.45" customHeight="1" thickBot="1">
      <c r="A19" s="116"/>
      <c r="B19" s="116"/>
      <c r="C19" s="116"/>
      <c r="D19" s="780" t="s">
        <v>8655</v>
      </c>
      <c r="E19" s="887" t="s">
        <v>8637</v>
      </c>
      <c r="F19" s="888"/>
      <c r="G19" s="257" t="s">
        <v>8638</v>
      </c>
      <c r="H19" s="258" t="s">
        <v>8642</v>
      </c>
      <c r="I19" s="258" t="s">
        <v>20</v>
      </c>
      <c r="J19" s="326" t="s">
        <v>25</v>
      </c>
      <c r="K19" s="783" t="s">
        <v>8799</v>
      </c>
      <c r="L19" s="797" t="s">
        <v>9226</v>
      </c>
      <c r="M19" s="798" t="s">
        <v>9225</v>
      </c>
      <c r="N19" s="799" t="s">
        <v>9253</v>
      </c>
      <c r="O19" s="482" t="s">
        <v>9290</v>
      </c>
      <c r="P19" s="481" t="s">
        <v>9228</v>
      </c>
      <c r="Q19" s="368" t="s">
        <v>9229</v>
      </c>
      <c r="R19" s="345" t="s">
        <v>9230</v>
      </c>
      <c r="S19" s="345" t="s">
        <v>9231</v>
      </c>
      <c r="T19" s="382" t="s">
        <v>9232</v>
      </c>
      <c r="U19" s="332"/>
      <c r="V19" s="332"/>
      <c r="W19" s="332"/>
      <c r="X19" s="389"/>
      <c r="Y19" s="332"/>
      <c r="Z19" s="884"/>
      <c r="AA19" s="884"/>
      <c r="AB19" s="117"/>
      <c r="AC19" s="118" t="s">
        <v>45</v>
      </c>
      <c r="AD19" s="119" t="s">
        <v>8634</v>
      </c>
      <c r="AE19" s="120" t="s">
        <v>8635</v>
      </c>
      <c r="AF19" s="121" t="s">
        <v>8636</v>
      </c>
      <c r="AH19" s="399" t="s">
        <v>8829</v>
      </c>
      <c r="AI19" s="399" t="s">
        <v>45</v>
      </c>
      <c r="AJ19" s="399" t="s">
        <v>373</v>
      </c>
      <c r="AK19" s="399" t="s">
        <v>372</v>
      </c>
      <c r="AL19" s="378" t="s">
        <v>8785</v>
      </c>
      <c r="AM19" s="377" t="s">
        <v>8786</v>
      </c>
      <c r="AN19" s="399" t="s">
        <v>8828</v>
      </c>
      <c r="AO19" s="399" t="s">
        <v>4</v>
      </c>
      <c r="AP19" s="377" t="s">
        <v>39</v>
      </c>
      <c r="AQ19" s="377" t="s">
        <v>33</v>
      </c>
      <c r="AR19" s="377" t="s">
        <v>22</v>
      </c>
      <c r="AS19" s="377" t="s">
        <v>8823</v>
      </c>
      <c r="AT19" s="377" t="s">
        <v>35</v>
      </c>
      <c r="AU19" s="377" t="s">
        <v>34</v>
      </c>
      <c r="AV19" s="377" t="s">
        <v>22</v>
      </c>
      <c r="AW19" s="377" t="s">
        <v>8826</v>
      </c>
      <c r="AX19" s="377" t="s">
        <v>36</v>
      </c>
      <c r="AY19" s="377" t="s">
        <v>37</v>
      </c>
      <c r="AZ19" s="377" t="s">
        <v>22</v>
      </c>
      <c r="BA19" s="377" t="s">
        <v>8827</v>
      </c>
      <c r="BB19" s="377" t="s">
        <v>38</v>
      </c>
      <c r="BD19" s="378" t="s">
        <v>33</v>
      </c>
      <c r="BE19" s="378" t="s">
        <v>381</v>
      </c>
      <c r="BF19" s="378" t="s">
        <v>34</v>
      </c>
      <c r="BG19" s="378" t="s">
        <v>381</v>
      </c>
      <c r="BH19" s="378" t="s">
        <v>37</v>
      </c>
      <c r="BI19" s="378" t="s">
        <v>8827</v>
      </c>
      <c r="BK19" s="116"/>
      <c r="BL19" s="116"/>
      <c r="BM19" s="116"/>
      <c r="BN19" s="116"/>
      <c r="BO19" s="116"/>
      <c r="BP19" s="609" t="s">
        <v>9210</v>
      </c>
      <c r="BQ19" s="610" t="s">
        <v>9302</v>
      </c>
      <c r="BR19" s="610" t="s">
        <v>9303</v>
      </c>
      <c r="BS19" s="575"/>
      <c r="BT19" s="330"/>
      <c r="BU19" s="330"/>
      <c r="BV19" s="330"/>
      <c r="BW19" s="330"/>
      <c r="BX19" s="330"/>
      <c r="BY19" s="330"/>
      <c r="BZ19" s="330"/>
      <c r="CA19" s="330"/>
      <c r="CB19" s="330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</row>
    <row r="20" spans="1:92" s="123" customFormat="1" ht="24.95" customHeight="1">
      <c r="A20" s="29"/>
      <c r="B20" s="899" t="s">
        <v>8748</v>
      </c>
      <c r="C20" s="29"/>
      <c r="D20" s="283" t="s">
        <v>8716</v>
      </c>
      <c r="E20" s="885">
        <v>1</v>
      </c>
      <c r="F20" s="885"/>
      <c r="G20" s="577"/>
      <c r="H20" s="684" t="str">
        <f>IF($G20="","",(VLOOKUP($G20,高校競技者!$M$2:$S$748,3,0)))</f>
        <v/>
      </c>
      <c r="I20" s="684" t="str">
        <f>IF($G20="","",(VLOOKUP($G20,高校競技者!$M$2:$S$748,7,0)))</f>
        <v/>
      </c>
      <c r="J20" s="685" t="str">
        <f>IF($G20="","",(VLOOKUP($G20,高校競技者!$M$2:$S$748,4,0)))</f>
        <v/>
      </c>
      <c r="K20" s="784" t="str">
        <f>IF($G20="","",(VLOOKUP($G20,高校競技者!$M$1:$S$748,5,0)))</f>
        <v/>
      </c>
      <c r="L20" s="734"/>
      <c r="M20" s="622"/>
      <c r="N20" s="624"/>
      <c r="O20" s="734"/>
      <c r="P20" s="622"/>
      <c r="Q20" s="582"/>
      <c r="R20" s="580"/>
      <c r="S20" s="581"/>
      <c r="T20" s="582"/>
      <c r="U20" s="350"/>
      <c r="V20" s="350"/>
      <c r="W20" s="350"/>
      <c r="X20" s="389"/>
      <c r="Y20" s="350"/>
      <c r="Z20" s="134"/>
      <c r="AA20" s="134"/>
      <c r="AB20" s="135" t="s">
        <v>24</v>
      </c>
      <c r="AC20" s="136" t="s">
        <v>46</v>
      </c>
      <c r="AD20" s="405" t="s">
        <v>83</v>
      </c>
      <c r="AE20" s="405" t="s">
        <v>83</v>
      </c>
      <c r="AF20" s="405" t="s">
        <v>83</v>
      </c>
      <c r="AH20" s="122" t="str">
        <f t="shared" ref="AH20:AH51" si="0">K20</f>
        <v/>
      </c>
      <c r="AI20" s="122">
        <f>IF(AC20="","",VLOOKUP(AC20,所属・種目コード!U:V,2,FALSE))</f>
        <v>3</v>
      </c>
      <c r="AJ20" s="138">
        <f t="shared" ref="AJ20:AJ51" si="1">G20</f>
        <v>0</v>
      </c>
      <c r="AK20" s="122" t="str">
        <f t="shared" ref="AK20:AK51" si="2">I20</f>
        <v/>
      </c>
      <c r="AL20" s="122" t="str">
        <f t="shared" ref="AL20:AL51" si="3">H20</f>
        <v/>
      </c>
      <c r="AM20" s="122" t="str">
        <f t="shared" ref="AM20:AM51" si="4">CONCATENATE(H20,"(",I20,")")</f>
        <v>()</v>
      </c>
      <c r="AN20" s="122" t="str">
        <f t="shared" ref="AN20:AN51" si="5">J20</f>
        <v/>
      </c>
      <c r="AO20" s="122">
        <f>IF(AB20="","",VLOOKUP(AB20,所属・種目コード!$X$1:$Y$2,2,FALSE))</f>
        <v>2</v>
      </c>
      <c r="AP20" s="122" t="str">
        <f>IF(K20="","",VLOOKUP(K20,所属・種目コード!$C$1:$E$76,3,FALSE))</f>
        <v/>
      </c>
      <c r="AQ20" s="122" t="str">
        <f>IF(M20="","",VLOOKUP(M20,所属・種目コード!$AD$31:$AE$55,2,FALSE))</f>
        <v/>
      </c>
      <c r="AR20" s="122" t="str">
        <f>IF(L20="","",VLOOKUP(L20,所属・種目コード!$Z$2:$AB$5,3,FALSE))</f>
        <v/>
      </c>
      <c r="AS20" s="366">
        <f t="shared" ref="AS20:AS51" si="6">N20</f>
        <v>0</v>
      </c>
      <c r="AT20" s="122" t="str">
        <f>CONCATENATE(AQ20,AR20," ",AS20)</f>
        <v xml:space="preserve"> 0</v>
      </c>
      <c r="AU20" s="122" t="str">
        <f>IF(P20="","",VLOOKUP(P20,所属・種目コード!$AD$31:$AE$55,2,FALSE))</f>
        <v/>
      </c>
      <c r="AV20" s="122" t="str">
        <f>IF(O20="","",VLOOKUP(O20,所属・種目コード!$Z$2:$AB$5,3,FALSE))</f>
        <v/>
      </c>
      <c r="AW20" s="366">
        <f>Q20</f>
        <v>0</v>
      </c>
      <c r="AX20" s="122" t="str">
        <f t="shared" ref="AX20:AX51" si="7">IF(P20="","",CONCATENATE(AU20,AV20," ",Q20))</f>
        <v/>
      </c>
      <c r="AY20" s="122" t="str">
        <f>IF(S20="","",VLOOKUP(S20,所属・種目コード!$AD$31:$AE$55,2,FALSE))</f>
        <v/>
      </c>
      <c r="AZ20" s="122" t="str">
        <f>IF(R20="","",VLOOKUP(R20,所属・種目コード!$Z$2:$AB$5,3,FALSE))</f>
        <v/>
      </c>
      <c r="BA20" s="366">
        <f>T20</f>
        <v>0</v>
      </c>
      <c r="BB20" s="122" t="str">
        <f>CONCATENATE(AY20,AZ20," ",BA20)</f>
        <v xml:space="preserve"> 0</v>
      </c>
      <c r="BD20" s="122" t="str">
        <f>IF(M20="","",VLOOKUP(M20,所属・種目コード!$AD$27:$AF$49,3,FALSE))</f>
        <v/>
      </c>
      <c r="BE20" s="366">
        <f t="shared" ref="BE20:BE51" si="8">N20</f>
        <v>0</v>
      </c>
      <c r="BF20" s="122" t="str">
        <f>IF(P20="","",VLOOKUP(P20,所属・種目コード!$AD$27:$AF$52,3,FALSE))</f>
        <v/>
      </c>
      <c r="BG20" s="366">
        <f>Q20</f>
        <v>0</v>
      </c>
      <c r="BH20" s="122" t="str">
        <f>IF(S20="","",VLOOKUP(S20,所属・種目コード!$AD$27:$AF$48,3,FALSE))</f>
        <v/>
      </c>
      <c r="BI20" s="366">
        <f>T20</f>
        <v>0</v>
      </c>
      <c r="BK20" s="29"/>
      <c r="BL20" s="29"/>
      <c r="BM20" s="29"/>
      <c r="BN20" s="29"/>
      <c r="BO20" s="29"/>
      <c r="BP20" s="613" t="s">
        <v>9279</v>
      </c>
      <c r="BQ20" s="611" t="s">
        <v>8803</v>
      </c>
      <c r="BR20" s="611" t="s">
        <v>9311</v>
      </c>
      <c r="BS20" s="553"/>
      <c r="BT20" s="553"/>
      <c r="BU20" s="553"/>
      <c r="BV20" s="553"/>
      <c r="BW20" s="553"/>
      <c r="BX20" s="553"/>
      <c r="BY20" s="553"/>
      <c r="BZ20" s="553"/>
      <c r="CA20" s="553"/>
      <c r="CB20" s="553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</row>
    <row r="21" spans="1:92" s="123" customFormat="1" ht="24.95" customHeight="1">
      <c r="A21" s="29"/>
      <c r="B21" s="899"/>
      <c r="C21" s="29"/>
      <c r="D21" s="679" t="s">
        <v>8716</v>
      </c>
      <c r="E21" s="885">
        <v>2</v>
      </c>
      <c r="F21" s="885"/>
      <c r="G21" s="578"/>
      <c r="H21" s="684" t="str">
        <f>IF($G21="","",(VLOOKUP($G21,高校競技者!$M$2:$S$748,3,0)))</f>
        <v/>
      </c>
      <c r="I21" s="684" t="str">
        <f>IF($G21="","",(VLOOKUP($G21,高校競技者!$M$2:$S$748,7,0)))</f>
        <v/>
      </c>
      <c r="J21" s="685" t="str">
        <f>IF($G21="","",(VLOOKUP($G21,高校競技者!$M$2:$S$748,4,0)))</f>
        <v/>
      </c>
      <c r="K21" s="784" t="str">
        <f>IF($G21="","",(VLOOKUP($G21,高校競技者!$M$1:$S$748,5,0)))</f>
        <v/>
      </c>
      <c r="L21" s="580"/>
      <c r="M21" s="581"/>
      <c r="N21" s="582"/>
      <c r="O21" s="580"/>
      <c r="P21" s="581"/>
      <c r="Q21" s="582"/>
      <c r="R21" s="580"/>
      <c r="S21" s="581"/>
      <c r="T21" s="582"/>
      <c r="U21" s="350"/>
      <c r="V21" s="350"/>
      <c r="W21" s="350"/>
      <c r="X21" s="389"/>
      <c r="Y21" s="350"/>
      <c r="Z21" s="134"/>
      <c r="AA21" s="134"/>
      <c r="AB21" s="227" t="s">
        <v>24</v>
      </c>
      <c r="AC21" s="136" t="s">
        <v>46</v>
      </c>
      <c r="AD21" s="405" t="s">
        <v>83</v>
      </c>
      <c r="AE21" s="405" t="s">
        <v>83</v>
      </c>
      <c r="AF21" s="405" t="s">
        <v>83</v>
      </c>
      <c r="AH21" s="122" t="str">
        <f t="shared" si="0"/>
        <v/>
      </c>
      <c r="AI21" s="122">
        <f>IF(AC21="","",VLOOKUP(AC21,所属・種目コード!U:V,2,FALSE))</f>
        <v>3</v>
      </c>
      <c r="AJ21" s="138">
        <f t="shared" si="1"/>
        <v>0</v>
      </c>
      <c r="AK21" s="122" t="str">
        <f t="shared" si="2"/>
        <v/>
      </c>
      <c r="AL21" s="122" t="str">
        <f t="shared" si="3"/>
        <v/>
      </c>
      <c r="AM21" s="122" t="str">
        <f t="shared" si="4"/>
        <v>()</v>
      </c>
      <c r="AN21" s="122" t="str">
        <f t="shared" si="5"/>
        <v/>
      </c>
      <c r="AO21" s="122">
        <f>IF(AB21="","",VLOOKUP(AB21,所属・種目コード!$X$1:$Y$2,2,FALSE))</f>
        <v>2</v>
      </c>
      <c r="AP21" s="122" t="str">
        <f>IF(K21="","",VLOOKUP(K21,所属・種目コード!$C$1:$E$76,3,FALSE))</f>
        <v/>
      </c>
      <c r="AQ21" s="122" t="str">
        <f>IF(M21="","",VLOOKUP(M21,所属・種目コード!$AD$31:$AE$55,2,FALSE))</f>
        <v/>
      </c>
      <c r="AR21" s="122" t="str">
        <f>IF(L21="","",VLOOKUP(L21,所属・種目コード!$Z$2:$AB$5,3,FALSE))</f>
        <v/>
      </c>
      <c r="AS21" s="366">
        <f t="shared" si="6"/>
        <v>0</v>
      </c>
      <c r="AT21" s="122" t="str">
        <f t="shared" ref="AT21:AT69" si="9">CONCATENATE(AQ21,AR21," ",AS21)</f>
        <v xml:space="preserve"> 0</v>
      </c>
      <c r="AU21" s="122" t="str">
        <f>IF(P21="","",VLOOKUP(P21,所属・種目コード!$AD$31:$AE$55,2,FALSE))</f>
        <v/>
      </c>
      <c r="AV21" s="122" t="str">
        <f>IF(O21="","",VLOOKUP(O21,所属・種目コード!$Z$2:$AB$5,3,FALSE))</f>
        <v/>
      </c>
      <c r="AW21" s="366">
        <f t="shared" ref="AW21:AW69" si="10">Q21</f>
        <v>0</v>
      </c>
      <c r="AX21" s="122" t="str">
        <f t="shared" si="7"/>
        <v/>
      </c>
      <c r="AY21" s="122" t="str">
        <f>IF(S21="","",VLOOKUP(S21,所属・種目コード!$AD$31:$AE$55,2,FALSE))</f>
        <v/>
      </c>
      <c r="AZ21" s="122" t="str">
        <f>IF(R21="","",VLOOKUP(R21,所属・種目コード!$Z$2:$AB$5,3,FALSE))</f>
        <v/>
      </c>
      <c r="BA21" s="366">
        <f t="shared" ref="BA21:BA69" si="11">T21</f>
        <v>0</v>
      </c>
      <c r="BB21" s="122" t="str">
        <f t="shared" ref="BB21:BB69" si="12">CONCATENATE(AY21,AZ21," ",BA21)</f>
        <v xml:space="preserve"> 0</v>
      </c>
      <c r="BD21" s="122" t="str">
        <f>IF(M21="","",VLOOKUP(M21,所属・種目コード!$AD$27:$AF$49,3,FALSE))</f>
        <v/>
      </c>
      <c r="BE21" s="366">
        <f t="shared" si="8"/>
        <v>0</v>
      </c>
      <c r="BF21" s="122" t="str">
        <f>IF(P21="","",VLOOKUP(P21,所属・種目コード!$AD$27:$AF$52,3,FALSE))</f>
        <v/>
      </c>
      <c r="BG21" s="366">
        <f t="shared" ref="BG21:BG69" si="13">Q21</f>
        <v>0</v>
      </c>
      <c r="BH21" s="122" t="str">
        <f>IF(S21="","",VLOOKUP(S21,所属・種目コード!$AD$27:$AF$48,3,FALSE))</f>
        <v/>
      </c>
      <c r="BI21" s="366">
        <f t="shared" ref="BI21:BI69" si="14">T21</f>
        <v>0</v>
      </c>
      <c r="BK21" s="29"/>
      <c r="BL21" s="29"/>
      <c r="BM21" s="29"/>
      <c r="BN21" s="29"/>
      <c r="BO21" s="29"/>
      <c r="BP21" s="611" t="s">
        <v>8803</v>
      </c>
      <c r="BQ21" s="611" t="s">
        <v>8804</v>
      </c>
      <c r="BR21" s="611" t="s">
        <v>9319</v>
      </c>
      <c r="BS21" s="553"/>
      <c r="BT21" s="553"/>
      <c r="BU21" s="553"/>
      <c r="BV21" s="553"/>
      <c r="BW21" s="553"/>
      <c r="BX21" s="553"/>
      <c r="BY21" s="553"/>
      <c r="BZ21" s="553"/>
      <c r="CA21" s="553"/>
      <c r="CB21" s="553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</row>
    <row r="22" spans="1:92" s="123" customFormat="1" ht="24.95" customHeight="1" thickBot="1">
      <c r="A22" s="29"/>
      <c r="B22" s="900"/>
      <c r="C22" s="29"/>
      <c r="D22" s="679" t="s">
        <v>8716</v>
      </c>
      <c r="E22" s="885">
        <v>3</v>
      </c>
      <c r="F22" s="885"/>
      <c r="G22" s="578"/>
      <c r="H22" s="684" t="str">
        <f>IF($G22="","",(VLOOKUP($G22,高校競技者!$M$2:$S$748,3,0)))</f>
        <v/>
      </c>
      <c r="I22" s="684" t="str">
        <f>IF($G22="","",(VLOOKUP($G22,高校競技者!$M$2:$S$748,7,0)))</f>
        <v/>
      </c>
      <c r="J22" s="685" t="str">
        <f>IF($G22="","",(VLOOKUP($G22,高校競技者!$M$2:$S$748,4,0)))</f>
        <v/>
      </c>
      <c r="K22" s="784" t="str">
        <f>IF($G22="","",(VLOOKUP($G22,高校競技者!$M$1:$S$748,5,0)))</f>
        <v/>
      </c>
      <c r="L22" s="580"/>
      <c r="M22" s="581"/>
      <c r="N22" s="582"/>
      <c r="O22" s="580"/>
      <c r="P22" s="581"/>
      <c r="Q22" s="582"/>
      <c r="R22" s="580"/>
      <c r="S22" s="581"/>
      <c r="T22" s="582"/>
      <c r="U22" s="350"/>
      <c r="V22" s="350"/>
      <c r="W22" s="350"/>
      <c r="X22" s="389"/>
      <c r="Y22" s="350"/>
      <c r="Z22" s="134"/>
      <c r="AA22" s="134"/>
      <c r="AB22" s="227" t="s">
        <v>24</v>
      </c>
      <c r="AC22" s="136" t="s">
        <v>46</v>
      </c>
      <c r="AD22" s="405" t="s">
        <v>83</v>
      </c>
      <c r="AE22" s="405" t="s">
        <v>83</v>
      </c>
      <c r="AF22" s="405" t="s">
        <v>83</v>
      </c>
      <c r="AH22" s="122" t="str">
        <f t="shared" si="0"/>
        <v/>
      </c>
      <c r="AI22" s="122">
        <f>IF(AC22="","",VLOOKUP(AC22,所属・種目コード!U:V,2,FALSE))</f>
        <v>3</v>
      </c>
      <c r="AJ22" s="138">
        <f t="shared" si="1"/>
        <v>0</v>
      </c>
      <c r="AK22" s="122" t="str">
        <f t="shared" si="2"/>
        <v/>
      </c>
      <c r="AL22" s="122" t="str">
        <f t="shared" si="3"/>
        <v/>
      </c>
      <c r="AM22" s="122" t="str">
        <f t="shared" si="4"/>
        <v>()</v>
      </c>
      <c r="AN22" s="122" t="str">
        <f t="shared" si="5"/>
        <v/>
      </c>
      <c r="AO22" s="122">
        <f>IF(AB22="","",VLOOKUP(AB22,所属・種目コード!$X$1:$Y$2,2,FALSE))</f>
        <v>2</v>
      </c>
      <c r="AP22" s="122" t="str">
        <f>IF(K22="","",VLOOKUP(K22,所属・種目コード!$C$1:$E$76,3,FALSE))</f>
        <v/>
      </c>
      <c r="AQ22" s="122" t="str">
        <f>IF(M22="","",VLOOKUP(M22,所属・種目コード!$AD$31:$AE$55,2,FALSE))</f>
        <v/>
      </c>
      <c r="AR22" s="122" t="str">
        <f>IF(L22="","",VLOOKUP(L22,所属・種目コード!$Z$2:$AB$5,3,FALSE))</f>
        <v/>
      </c>
      <c r="AS22" s="366">
        <f t="shared" si="6"/>
        <v>0</v>
      </c>
      <c r="AT22" s="122" t="str">
        <f t="shared" si="9"/>
        <v xml:space="preserve"> 0</v>
      </c>
      <c r="AU22" s="122" t="str">
        <f>IF(P22="","",VLOOKUP(P22,所属・種目コード!$AD$31:$AE$55,2,FALSE))</f>
        <v/>
      </c>
      <c r="AV22" s="122" t="str">
        <f>IF(O22="","",VLOOKUP(O22,所属・種目コード!$Z$2:$AB$5,3,FALSE))</f>
        <v/>
      </c>
      <c r="AW22" s="366">
        <f t="shared" si="10"/>
        <v>0</v>
      </c>
      <c r="AX22" s="122" t="str">
        <f t="shared" si="7"/>
        <v/>
      </c>
      <c r="AY22" s="122" t="str">
        <f>IF(S22="","",VLOOKUP(S22,所属・種目コード!$AD$31:$AE$55,2,FALSE))</f>
        <v/>
      </c>
      <c r="AZ22" s="122" t="str">
        <f>IF(R22="","",VLOOKUP(R22,所属・種目コード!$Z$2:$AB$5,3,FALSE))</f>
        <v/>
      </c>
      <c r="BA22" s="366">
        <f t="shared" si="11"/>
        <v>0</v>
      </c>
      <c r="BB22" s="122" t="str">
        <f t="shared" si="12"/>
        <v xml:space="preserve"> 0</v>
      </c>
      <c r="BD22" s="122" t="str">
        <f>IF(M22="","",VLOOKUP(M22,所属・種目コード!$AD$27:$AF$49,3,FALSE))</f>
        <v/>
      </c>
      <c r="BE22" s="366">
        <f t="shared" si="8"/>
        <v>0</v>
      </c>
      <c r="BF22" s="122" t="str">
        <f>IF(P22="","",VLOOKUP(P22,所属・種目コード!$AD$27:$AF$52,3,FALSE))</f>
        <v/>
      </c>
      <c r="BG22" s="366">
        <f t="shared" si="13"/>
        <v>0</v>
      </c>
      <c r="BH22" s="122" t="str">
        <f>IF(S22="","",VLOOKUP(S22,所属・種目コード!$AD$27:$AF$48,3,FALSE))</f>
        <v/>
      </c>
      <c r="BI22" s="366">
        <f t="shared" si="14"/>
        <v>0</v>
      </c>
      <c r="BK22" s="29"/>
      <c r="BL22" s="29"/>
      <c r="BM22" s="29"/>
      <c r="BN22" s="29"/>
      <c r="BO22" s="29"/>
      <c r="BP22" s="611" t="s">
        <v>8804</v>
      </c>
      <c r="BQ22" s="611" t="s">
        <v>8800</v>
      </c>
      <c r="BR22" s="611" t="s">
        <v>9320</v>
      </c>
      <c r="BS22" s="553"/>
      <c r="BT22" s="553"/>
      <c r="BU22" s="553"/>
      <c r="BV22" s="553"/>
      <c r="BW22" s="553"/>
      <c r="BX22" s="553"/>
      <c r="BY22" s="553"/>
      <c r="BZ22" s="553"/>
      <c r="CA22" s="553"/>
      <c r="CB22" s="553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</row>
    <row r="23" spans="1:92" s="123" customFormat="1" ht="24.95" customHeight="1">
      <c r="A23" s="29"/>
      <c r="B23" s="29"/>
      <c r="C23" s="29"/>
      <c r="D23" s="679" t="s">
        <v>8716</v>
      </c>
      <c r="E23" s="885">
        <v>4</v>
      </c>
      <c r="F23" s="885"/>
      <c r="G23" s="578"/>
      <c r="H23" s="684" t="str">
        <f>IF($G23="","",(VLOOKUP($G23,高校競技者!$M$2:$S$748,3,0)))</f>
        <v/>
      </c>
      <c r="I23" s="684" t="str">
        <f>IF($G23="","",(VLOOKUP($G23,高校競技者!$M$2:$S$748,7,0)))</f>
        <v/>
      </c>
      <c r="J23" s="685" t="str">
        <f>IF($G23="","",(VLOOKUP($G23,高校競技者!$M$2:$S$748,4,0)))</f>
        <v/>
      </c>
      <c r="K23" s="784" t="str">
        <f>IF($G23="","",(VLOOKUP($G23,高校競技者!$M$1:$S$748,5,0)))</f>
        <v/>
      </c>
      <c r="L23" s="580"/>
      <c r="M23" s="581"/>
      <c r="N23" s="582"/>
      <c r="O23" s="580"/>
      <c r="P23" s="581"/>
      <c r="Q23" s="582"/>
      <c r="R23" s="580"/>
      <c r="S23" s="581"/>
      <c r="T23" s="582"/>
      <c r="U23" s="350"/>
      <c r="V23" s="350"/>
      <c r="W23" s="350"/>
      <c r="X23" s="389"/>
      <c r="Y23" s="350"/>
      <c r="Z23" s="134"/>
      <c r="AA23" s="134"/>
      <c r="AB23" s="227" t="s">
        <v>24</v>
      </c>
      <c r="AC23" s="136" t="s">
        <v>384</v>
      </c>
      <c r="AD23" s="405" t="s">
        <v>83</v>
      </c>
      <c r="AE23" s="405" t="s">
        <v>83</v>
      </c>
      <c r="AF23" s="405" t="s">
        <v>83</v>
      </c>
      <c r="AH23" s="122" t="str">
        <f t="shared" si="0"/>
        <v/>
      </c>
      <c r="AI23" s="122">
        <f>IF(AC23="","",VLOOKUP(AC23,所属・種目コード!U:V,2,FALSE))</f>
        <v>3</v>
      </c>
      <c r="AJ23" s="138">
        <f t="shared" si="1"/>
        <v>0</v>
      </c>
      <c r="AK23" s="122" t="str">
        <f t="shared" si="2"/>
        <v/>
      </c>
      <c r="AL23" s="122" t="str">
        <f t="shared" si="3"/>
        <v/>
      </c>
      <c r="AM23" s="122" t="str">
        <f t="shared" si="4"/>
        <v>()</v>
      </c>
      <c r="AN23" s="122" t="str">
        <f t="shared" si="5"/>
        <v/>
      </c>
      <c r="AO23" s="122">
        <f>IF(AB23="","",VLOOKUP(AB23,所属・種目コード!$X$1:$Y$2,2,FALSE))</f>
        <v>2</v>
      </c>
      <c r="AP23" s="122" t="str">
        <f>IF(K23="","",VLOOKUP(K23,所属・種目コード!$C$1:$E$76,3,FALSE))</f>
        <v/>
      </c>
      <c r="AQ23" s="122" t="str">
        <f>IF(M23="","",VLOOKUP(M23,所属・種目コード!$AD$31:$AE$55,2,FALSE))</f>
        <v/>
      </c>
      <c r="AR23" s="122" t="str">
        <f>IF(L23="","",VLOOKUP(L23,所属・種目コード!$Z$2:$AB$5,3,FALSE))</f>
        <v/>
      </c>
      <c r="AS23" s="366">
        <f t="shared" si="6"/>
        <v>0</v>
      </c>
      <c r="AT23" s="122" t="str">
        <f t="shared" si="9"/>
        <v xml:space="preserve"> 0</v>
      </c>
      <c r="AU23" s="122" t="str">
        <f>IF(P23="","",VLOOKUP(P23,所属・種目コード!$AD$31:$AE$55,2,FALSE))</f>
        <v/>
      </c>
      <c r="AV23" s="122" t="str">
        <f>IF(O23="","",VLOOKUP(O23,所属・種目コード!$Z$2:$AB$5,3,FALSE))</f>
        <v/>
      </c>
      <c r="AW23" s="366">
        <f t="shared" si="10"/>
        <v>0</v>
      </c>
      <c r="AX23" s="122" t="str">
        <f t="shared" si="7"/>
        <v/>
      </c>
      <c r="AY23" s="122" t="str">
        <f>IF(S23="","",VLOOKUP(S23,所属・種目コード!$AD$31:$AE$55,2,FALSE))</f>
        <v/>
      </c>
      <c r="AZ23" s="122" t="str">
        <f>IF(R23="","",VLOOKUP(R23,所属・種目コード!$Z$2:$AB$5,3,FALSE))</f>
        <v/>
      </c>
      <c r="BA23" s="366">
        <f t="shared" si="11"/>
        <v>0</v>
      </c>
      <c r="BB23" s="122" t="str">
        <f t="shared" si="12"/>
        <v xml:space="preserve"> 0</v>
      </c>
      <c r="BD23" s="122" t="str">
        <f>IF(M23="","",VLOOKUP(M23,所属・種目コード!$AD$27:$AF$49,3,FALSE))</f>
        <v/>
      </c>
      <c r="BE23" s="366">
        <f t="shared" si="8"/>
        <v>0</v>
      </c>
      <c r="BF23" s="122" t="str">
        <f>IF(P23="","",VLOOKUP(P23,所属・種目コード!$AD$27:$AF$52,3,FALSE))</f>
        <v/>
      </c>
      <c r="BG23" s="366">
        <f t="shared" si="13"/>
        <v>0</v>
      </c>
      <c r="BH23" s="122" t="str">
        <f>IF(S23="","",VLOOKUP(S23,所属・種目コード!$AD$27:$AF$48,3,FALSE))</f>
        <v/>
      </c>
      <c r="BI23" s="366">
        <f t="shared" si="14"/>
        <v>0</v>
      </c>
      <c r="BK23" s="29"/>
      <c r="BL23" s="29"/>
      <c r="BM23" s="29"/>
      <c r="BN23" s="29"/>
      <c r="BO23" s="29"/>
      <c r="BP23" s="611" t="s">
        <v>8800</v>
      </c>
      <c r="BQ23" s="611" t="s">
        <v>9296</v>
      </c>
      <c r="BR23" s="611" t="s">
        <v>9321</v>
      </c>
      <c r="BS23" s="553"/>
      <c r="BT23" s="553"/>
      <c r="BU23" s="553"/>
      <c r="BV23" s="553"/>
      <c r="BW23" s="553"/>
      <c r="BX23" s="553"/>
      <c r="BY23" s="553"/>
      <c r="BZ23" s="553"/>
      <c r="CA23" s="553"/>
      <c r="CB23" s="553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</row>
    <row r="24" spans="1:92" s="123" customFormat="1" ht="24.95" customHeight="1" thickBot="1">
      <c r="A24" s="29"/>
      <c r="B24" s="29"/>
      <c r="C24" s="29"/>
      <c r="D24" s="680" t="s">
        <v>8716</v>
      </c>
      <c r="E24" s="889">
        <v>5</v>
      </c>
      <c r="F24" s="889"/>
      <c r="G24" s="579"/>
      <c r="H24" s="687" t="str">
        <f>IF($G24="","",(VLOOKUP($G24,高校競技者!$M$2:$S$748,3,0)))</f>
        <v/>
      </c>
      <c r="I24" s="687" t="str">
        <f>IF($G24="","",(VLOOKUP($G24,高校競技者!$M$2:$S$748,7,0)))</f>
        <v/>
      </c>
      <c r="J24" s="688" t="str">
        <f>IF($G24="","",(VLOOKUP($G24,高校競技者!$M$2:$S$748,4,0)))</f>
        <v/>
      </c>
      <c r="K24" s="785" t="str">
        <f>IF($G24="","",(VLOOKUP($G24,高校競技者!$M$1:$S$748,5,0)))</f>
        <v/>
      </c>
      <c r="L24" s="725"/>
      <c r="M24" s="620"/>
      <c r="N24" s="726"/>
      <c r="O24" s="583"/>
      <c r="P24" s="584"/>
      <c r="Q24" s="726"/>
      <c r="R24" s="725"/>
      <c r="S24" s="620"/>
      <c r="T24" s="726"/>
      <c r="U24" s="350"/>
      <c r="V24" s="350"/>
      <c r="W24" s="350"/>
      <c r="X24" s="389"/>
      <c r="Y24" s="350"/>
      <c r="Z24" s="134"/>
      <c r="AA24" s="134"/>
      <c r="AB24" s="227" t="s">
        <v>24</v>
      </c>
      <c r="AC24" s="136" t="s">
        <v>384</v>
      </c>
      <c r="AD24" s="405" t="s">
        <v>83</v>
      </c>
      <c r="AE24" s="405" t="s">
        <v>83</v>
      </c>
      <c r="AF24" s="405" t="s">
        <v>83</v>
      </c>
      <c r="AH24" s="122" t="str">
        <f t="shared" si="0"/>
        <v/>
      </c>
      <c r="AI24" s="122">
        <f>IF(AC24="","",VLOOKUP(AC24,所属・種目コード!U:V,2,FALSE))</f>
        <v>3</v>
      </c>
      <c r="AJ24" s="138">
        <f t="shared" si="1"/>
        <v>0</v>
      </c>
      <c r="AK24" s="122" t="str">
        <f t="shared" si="2"/>
        <v/>
      </c>
      <c r="AL24" s="122" t="str">
        <f t="shared" si="3"/>
        <v/>
      </c>
      <c r="AM24" s="122" t="str">
        <f t="shared" si="4"/>
        <v>()</v>
      </c>
      <c r="AN24" s="122" t="str">
        <f t="shared" si="5"/>
        <v/>
      </c>
      <c r="AO24" s="122">
        <f>IF(AB24="","",VLOOKUP(AB24,所属・種目コード!$X$1:$Y$2,2,FALSE))</f>
        <v>2</v>
      </c>
      <c r="AP24" s="122" t="str">
        <f>IF(K24="","",VLOOKUP(K24,所属・種目コード!$C$1:$E$76,3,FALSE))</f>
        <v/>
      </c>
      <c r="AQ24" s="122" t="str">
        <f>IF(M24="","",VLOOKUP(M24,所属・種目コード!$AD$31:$AE$55,2,FALSE))</f>
        <v/>
      </c>
      <c r="AR24" s="122" t="str">
        <f>IF(L24="","",VLOOKUP(L24,所属・種目コード!$Z$2:$AB$5,3,FALSE))</f>
        <v/>
      </c>
      <c r="AS24" s="366">
        <f t="shared" si="6"/>
        <v>0</v>
      </c>
      <c r="AT24" s="122" t="str">
        <f t="shared" si="9"/>
        <v xml:space="preserve"> 0</v>
      </c>
      <c r="AU24" s="122" t="str">
        <f>IF(P24="","",VLOOKUP(P24,所属・種目コード!$AD$31:$AE$55,2,FALSE))</f>
        <v/>
      </c>
      <c r="AV24" s="122" t="str">
        <f>IF(O24="","",VLOOKUP(O24,所属・種目コード!$Z$2:$AB$5,3,FALSE))</f>
        <v/>
      </c>
      <c r="AW24" s="366">
        <f t="shared" si="10"/>
        <v>0</v>
      </c>
      <c r="AX24" s="122" t="str">
        <f t="shared" si="7"/>
        <v/>
      </c>
      <c r="AY24" s="122" t="str">
        <f>IF(S24="","",VLOOKUP(S24,所属・種目コード!$AD$31:$AE$55,2,FALSE))</f>
        <v/>
      </c>
      <c r="AZ24" s="122" t="str">
        <f>IF(R24="","",VLOOKUP(R24,所属・種目コード!$Z$2:$AB$5,3,FALSE))</f>
        <v/>
      </c>
      <c r="BA24" s="366">
        <f t="shared" si="11"/>
        <v>0</v>
      </c>
      <c r="BB24" s="122" t="str">
        <f t="shared" si="12"/>
        <v xml:space="preserve"> 0</v>
      </c>
      <c r="BD24" s="122" t="str">
        <f>IF(M24="","",VLOOKUP(M24,所属・種目コード!$AD$27:$AF$49,3,FALSE))</f>
        <v/>
      </c>
      <c r="BE24" s="366">
        <f t="shared" si="8"/>
        <v>0</v>
      </c>
      <c r="BF24" s="122" t="str">
        <f>IF(P24="","",VLOOKUP(P24,所属・種目コード!$AD$27:$AF$52,3,FALSE))</f>
        <v/>
      </c>
      <c r="BG24" s="366">
        <f t="shared" si="13"/>
        <v>0</v>
      </c>
      <c r="BH24" s="122" t="str">
        <f>IF(S24="","",VLOOKUP(S24,所属・種目コード!$AD$27:$AF$48,3,FALSE))</f>
        <v/>
      </c>
      <c r="BI24" s="366">
        <f t="shared" si="14"/>
        <v>0</v>
      </c>
      <c r="BK24" s="29"/>
      <c r="BL24" s="29"/>
      <c r="BM24" s="29"/>
      <c r="BN24" s="29"/>
      <c r="BO24" s="29"/>
      <c r="BP24" s="611" t="s">
        <v>9296</v>
      </c>
      <c r="BQ24" s="611" t="s">
        <v>9251</v>
      </c>
      <c r="BR24" s="612"/>
      <c r="BS24" s="553"/>
      <c r="BT24" s="553"/>
      <c r="BU24" s="553"/>
      <c r="BV24" s="553"/>
      <c r="BW24" s="553"/>
      <c r="BX24" s="553"/>
      <c r="BY24" s="553"/>
      <c r="BZ24" s="553"/>
      <c r="CA24" s="553"/>
      <c r="CB24" s="553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</row>
    <row r="25" spans="1:92" s="123" customFormat="1" ht="24.95" customHeight="1">
      <c r="A25" s="29"/>
      <c r="B25" s="29"/>
      <c r="C25" s="29"/>
      <c r="D25" s="727" t="s">
        <v>8716</v>
      </c>
      <c r="E25" s="901">
        <v>6</v>
      </c>
      <c r="F25" s="901"/>
      <c r="G25" s="577"/>
      <c r="H25" s="684" t="str">
        <f>IF($G25="","",(VLOOKUP($G25,高校競技者!$M$2:$S$748,3,0)))</f>
        <v/>
      </c>
      <c r="I25" s="684" t="str">
        <f>IF($G25="","",(VLOOKUP($G25,高校競技者!$M$2:$S$748,7,0)))</f>
        <v/>
      </c>
      <c r="J25" s="685" t="str">
        <f>IF($G25="","",(VLOOKUP($G25,高校競技者!$M$2:$S$748,4,0)))</f>
        <v/>
      </c>
      <c r="K25" s="686" t="str">
        <f>IF($G25="","",(VLOOKUP($G25,高校競技者!$M$1:$S$748,5,0)))</f>
        <v/>
      </c>
      <c r="L25" s="811"/>
      <c r="M25" s="622"/>
      <c r="N25" s="776"/>
      <c r="O25" s="734"/>
      <c r="P25" s="622"/>
      <c r="Q25" s="624"/>
      <c r="R25" s="734"/>
      <c r="S25" s="622"/>
      <c r="T25" s="624"/>
      <c r="U25" s="350"/>
      <c r="V25" s="350"/>
      <c r="W25" s="350"/>
      <c r="X25" s="389"/>
      <c r="Y25" s="350"/>
      <c r="Z25" s="134"/>
      <c r="AA25" s="134"/>
      <c r="AB25" s="227" t="s">
        <v>24</v>
      </c>
      <c r="AC25" s="136" t="s">
        <v>384</v>
      </c>
      <c r="AD25" s="405" t="s">
        <v>83</v>
      </c>
      <c r="AE25" s="405" t="s">
        <v>83</v>
      </c>
      <c r="AF25" s="405" t="s">
        <v>83</v>
      </c>
      <c r="AH25" s="122" t="str">
        <f t="shared" si="0"/>
        <v/>
      </c>
      <c r="AI25" s="122">
        <f>IF(AC25="","",VLOOKUP(AC25,所属・種目コード!U:V,2,FALSE))</f>
        <v>3</v>
      </c>
      <c r="AJ25" s="138">
        <f t="shared" si="1"/>
        <v>0</v>
      </c>
      <c r="AK25" s="122" t="str">
        <f t="shared" si="2"/>
        <v/>
      </c>
      <c r="AL25" s="122" t="str">
        <f t="shared" si="3"/>
        <v/>
      </c>
      <c r="AM25" s="122" t="str">
        <f t="shared" si="4"/>
        <v>()</v>
      </c>
      <c r="AN25" s="122" t="str">
        <f t="shared" si="5"/>
        <v/>
      </c>
      <c r="AO25" s="122">
        <f>IF(AB25="","",VLOOKUP(AB25,所属・種目コード!$X$1:$Y$2,2,FALSE))</f>
        <v>2</v>
      </c>
      <c r="AP25" s="122" t="str">
        <f>IF(K25="","",VLOOKUP(K25,所属・種目コード!$C$1:$E$76,3,FALSE))</f>
        <v/>
      </c>
      <c r="AQ25" s="122" t="str">
        <f>IF(M25="","",VLOOKUP(M25,所属・種目コード!$AD$31:$AE$55,2,FALSE))</f>
        <v/>
      </c>
      <c r="AR25" s="122" t="str">
        <f>IF(L25="","",VLOOKUP(L25,所属・種目コード!$Z$2:$AB$5,3,FALSE))</f>
        <v/>
      </c>
      <c r="AS25" s="366">
        <f t="shared" si="6"/>
        <v>0</v>
      </c>
      <c r="AT25" s="122" t="str">
        <f t="shared" si="9"/>
        <v xml:space="preserve"> 0</v>
      </c>
      <c r="AU25" s="122" t="str">
        <f>IF(P25="","",VLOOKUP(P25,所属・種目コード!$AD$31:$AE$55,2,FALSE))</f>
        <v/>
      </c>
      <c r="AV25" s="122" t="str">
        <f>IF(O25="","",VLOOKUP(O25,所属・種目コード!$Z$2:$AB$5,3,FALSE))</f>
        <v/>
      </c>
      <c r="AW25" s="366">
        <f t="shared" si="10"/>
        <v>0</v>
      </c>
      <c r="AX25" s="122" t="str">
        <f t="shared" si="7"/>
        <v/>
      </c>
      <c r="AY25" s="122" t="str">
        <f>IF(S25="","",VLOOKUP(S25,所属・種目コード!$AD$31:$AE$55,2,FALSE))</f>
        <v/>
      </c>
      <c r="AZ25" s="122" t="str">
        <f>IF(R25="","",VLOOKUP(R25,所属・種目コード!$Z$2:$AB$5,3,FALSE))</f>
        <v/>
      </c>
      <c r="BA25" s="366">
        <f t="shared" si="11"/>
        <v>0</v>
      </c>
      <c r="BB25" s="122" t="str">
        <f t="shared" si="12"/>
        <v xml:space="preserve"> 0</v>
      </c>
      <c r="BD25" s="122" t="str">
        <f>IF(M25="","",VLOOKUP(M25,所属・種目コード!$AD$27:$AF$49,3,FALSE))</f>
        <v/>
      </c>
      <c r="BE25" s="366">
        <f t="shared" si="8"/>
        <v>0</v>
      </c>
      <c r="BF25" s="122" t="str">
        <f>IF(P25="","",VLOOKUP(P25,所属・種目コード!$AD$27:$AF$52,3,FALSE))</f>
        <v/>
      </c>
      <c r="BG25" s="366">
        <f t="shared" si="13"/>
        <v>0</v>
      </c>
      <c r="BH25" s="122" t="str">
        <f>IF(S25="","",VLOOKUP(S25,所属・種目コード!$AD$27:$AF$48,3,FALSE))</f>
        <v/>
      </c>
      <c r="BI25" s="366">
        <f t="shared" si="14"/>
        <v>0</v>
      </c>
      <c r="BK25" s="29"/>
      <c r="BL25" s="29"/>
      <c r="BM25" s="29"/>
      <c r="BN25" s="29"/>
      <c r="BO25" s="29"/>
      <c r="BP25" s="611" t="s">
        <v>9251</v>
      </c>
      <c r="BQ25" s="611" t="s">
        <v>9252</v>
      </c>
      <c r="BR25" s="215"/>
      <c r="BS25" s="553" t="s">
        <v>9249</v>
      </c>
      <c r="BT25" s="553"/>
      <c r="BU25" s="553"/>
      <c r="BV25" s="553"/>
      <c r="BW25" s="553"/>
      <c r="BX25" s="553"/>
      <c r="BY25" s="553"/>
      <c r="BZ25" s="553"/>
      <c r="CA25" s="553"/>
      <c r="CB25" s="553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</row>
    <row r="26" spans="1:92" s="123" customFormat="1" ht="24.95" customHeight="1">
      <c r="A26" s="29"/>
      <c r="B26" s="29"/>
      <c r="C26" s="29"/>
      <c r="D26" s="679" t="s">
        <v>8716</v>
      </c>
      <c r="E26" s="885">
        <v>7</v>
      </c>
      <c r="F26" s="885"/>
      <c r="G26" s="578"/>
      <c r="H26" s="684" t="str">
        <f>IF($G26="","",(VLOOKUP($G26,高校競技者!$M$2:$S$748,3,0)))</f>
        <v/>
      </c>
      <c r="I26" s="684" t="str">
        <f>IF($G26="","",(VLOOKUP($G26,高校競技者!$M$2:$S$748,7,0)))</f>
        <v/>
      </c>
      <c r="J26" s="685" t="str">
        <f>IF($G26="","",(VLOOKUP($G26,高校競技者!$M$2:$S$748,4,0)))</f>
        <v/>
      </c>
      <c r="K26" s="686" t="str">
        <f>IF($G26="","",(VLOOKUP($G26,高校競技者!$M$1:$S$748,5,0)))</f>
        <v/>
      </c>
      <c r="L26" s="619"/>
      <c r="M26" s="581"/>
      <c r="N26" s="777"/>
      <c r="O26" s="580"/>
      <c r="P26" s="581"/>
      <c r="Q26" s="582"/>
      <c r="R26" s="580"/>
      <c r="S26" s="581"/>
      <c r="T26" s="582"/>
      <c r="U26" s="350"/>
      <c r="V26" s="350"/>
      <c r="W26" s="350"/>
      <c r="X26" s="389"/>
      <c r="Y26" s="350"/>
      <c r="Z26" s="134"/>
      <c r="AA26" s="134"/>
      <c r="AB26" s="227" t="s">
        <v>24</v>
      </c>
      <c r="AC26" s="136" t="s">
        <v>384</v>
      </c>
      <c r="AD26" s="405" t="s">
        <v>83</v>
      </c>
      <c r="AE26" s="405" t="s">
        <v>83</v>
      </c>
      <c r="AF26" s="405" t="s">
        <v>83</v>
      </c>
      <c r="AH26" s="122" t="str">
        <f t="shared" si="0"/>
        <v/>
      </c>
      <c r="AI26" s="122">
        <f>IF(AC26="","",VLOOKUP(AC26,所属・種目コード!U:V,2,FALSE))</f>
        <v>3</v>
      </c>
      <c r="AJ26" s="138">
        <f t="shared" si="1"/>
        <v>0</v>
      </c>
      <c r="AK26" s="122" t="str">
        <f t="shared" si="2"/>
        <v/>
      </c>
      <c r="AL26" s="122" t="str">
        <f t="shared" si="3"/>
        <v/>
      </c>
      <c r="AM26" s="122" t="str">
        <f t="shared" si="4"/>
        <v>()</v>
      </c>
      <c r="AN26" s="122" t="str">
        <f t="shared" si="5"/>
        <v/>
      </c>
      <c r="AO26" s="122">
        <f>IF(AB26="","",VLOOKUP(AB26,所属・種目コード!$X$1:$Y$2,2,FALSE))</f>
        <v>2</v>
      </c>
      <c r="AP26" s="122" t="str">
        <f>IF(K26="","",VLOOKUP(K26,所属・種目コード!$C$1:$E$76,3,FALSE))</f>
        <v/>
      </c>
      <c r="AQ26" s="122" t="str">
        <f>IF(M26="","",VLOOKUP(M26,所属・種目コード!$AD$31:$AE$55,2,FALSE))</f>
        <v/>
      </c>
      <c r="AR26" s="122" t="str">
        <f>IF(L26="","",VLOOKUP(L26,所属・種目コード!$Z$2:$AB$5,3,FALSE))</f>
        <v/>
      </c>
      <c r="AS26" s="366">
        <f t="shared" si="6"/>
        <v>0</v>
      </c>
      <c r="AT26" s="122" t="str">
        <f t="shared" si="9"/>
        <v xml:space="preserve"> 0</v>
      </c>
      <c r="AU26" s="122" t="str">
        <f>IF(P26="","",VLOOKUP(P26,所属・種目コード!$AD$31:$AE$55,2,FALSE))</f>
        <v/>
      </c>
      <c r="AV26" s="122" t="str">
        <f>IF(O26="","",VLOOKUP(O26,所属・種目コード!$Z$2:$AB$5,3,FALSE))</f>
        <v/>
      </c>
      <c r="AW26" s="366">
        <f t="shared" si="10"/>
        <v>0</v>
      </c>
      <c r="AX26" s="122" t="str">
        <f t="shared" si="7"/>
        <v/>
      </c>
      <c r="AY26" s="122" t="str">
        <f>IF(S26="","",VLOOKUP(S26,所属・種目コード!$AD$31:$AE$55,2,FALSE))</f>
        <v/>
      </c>
      <c r="AZ26" s="122" t="str">
        <f>IF(R26="","",VLOOKUP(R26,所属・種目コード!$Z$2:$AB$5,3,FALSE))</f>
        <v/>
      </c>
      <c r="BA26" s="366">
        <f t="shared" si="11"/>
        <v>0</v>
      </c>
      <c r="BB26" s="122" t="str">
        <f t="shared" si="12"/>
        <v xml:space="preserve"> 0</v>
      </c>
      <c r="BD26" s="122" t="str">
        <f>IF(M26="","",VLOOKUP(M26,所属・種目コード!$AD$27:$AF$49,3,FALSE))</f>
        <v/>
      </c>
      <c r="BE26" s="366">
        <f t="shared" si="8"/>
        <v>0</v>
      </c>
      <c r="BF26" s="122" t="str">
        <f>IF(P26="","",VLOOKUP(P26,所属・種目コード!$AD$27:$AF$52,3,FALSE))</f>
        <v/>
      </c>
      <c r="BG26" s="366">
        <f t="shared" si="13"/>
        <v>0</v>
      </c>
      <c r="BH26" s="122" t="str">
        <f>IF(S26="","",VLOOKUP(S26,所属・種目コード!$AD$27:$AF$48,3,FALSE))</f>
        <v/>
      </c>
      <c r="BI26" s="366">
        <f t="shared" si="14"/>
        <v>0</v>
      </c>
      <c r="BK26" s="29"/>
      <c r="BL26" s="29"/>
      <c r="BM26" s="29"/>
      <c r="BN26" s="29"/>
      <c r="BO26" s="29"/>
      <c r="BP26" s="611" t="s">
        <v>9250</v>
      </c>
      <c r="BQ26" s="813"/>
      <c r="BR26" s="614"/>
      <c r="BS26" s="553" t="s">
        <v>9256</v>
      </c>
      <c r="BT26" s="553"/>
      <c r="BU26" s="553"/>
      <c r="BV26" s="553"/>
      <c r="BW26" s="553"/>
      <c r="BX26" s="553"/>
      <c r="BY26" s="553"/>
      <c r="BZ26" s="553"/>
      <c r="CA26" s="553"/>
      <c r="CB26" s="553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</row>
    <row r="27" spans="1:92" s="123" customFormat="1" ht="24.95" customHeight="1">
      <c r="A27" s="29"/>
      <c r="B27" s="29"/>
      <c r="C27" s="29"/>
      <c r="D27" s="679" t="s">
        <v>8716</v>
      </c>
      <c r="E27" s="885">
        <v>8</v>
      </c>
      <c r="F27" s="885"/>
      <c r="G27" s="578"/>
      <c r="H27" s="684" t="str">
        <f>IF($G27="","",(VLOOKUP($G27,高校競技者!$M$2:$S$748,3,0)))</f>
        <v/>
      </c>
      <c r="I27" s="684" t="str">
        <f>IF($G27="","",(VLOOKUP($G27,高校競技者!$M$2:$S$748,7,0)))</f>
        <v/>
      </c>
      <c r="J27" s="685" t="str">
        <f>IF($G27="","",(VLOOKUP($G27,高校競技者!$M$2:$S$748,4,0)))</f>
        <v/>
      </c>
      <c r="K27" s="686" t="str">
        <f>IF($G27="","",(VLOOKUP($G27,高校競技者!$M$1:$S$748,5,0)))</f>
        <v/>
      </c>
      <c r="L27" s="619"/>
      <c r="M27" s="581"/>
      <c r="N27" s="777"/>
      <c r="O27" s="580"/>
      <c r="P27" s="581"/>
      <c r="Q27" s="582"/>
      <c r="R27" s="580"/>
      <c r="S27" s="581"/>
      <c r="T27" s="582"/>
      <c r="U27" s="350"/>
      <c r="V27" s="350"/>
      <c r="W27" s="350"/>
      <c r="X27" s="389"/>
      <c r="Y27" s="350"/>
      <c r="Z27" s="134"/>
      <c r="AA27" s="134"/>
      <c r="AB27" s="227" t="s">
        <v>24</v>
      </c>
      <c r="AC27" s="136" t="s">
        <v>384</v>
      </c>
      <c r="AD27" s="405" t="s">
        <v>83</v>
      </c>
      <c r="AE27" s="405" t="s">
        <v>83</v>
      </c>
      <c r="AF27" s="405" t="s">
        <v>83</v>
      </c>
      <c r="AH27" s="122" t="str">
        <f t="shared" si="0"/>
        <v/>
      </c>
      <c r="AI27" s="122">
        <f>IF(AC27="","",VLOOKUP(AC27,所属・種目コード!U:V,2,FALSE))</f>
        <v>3</v>
      </c>
      <c r="AJ27" s="138">
        <f t="shared" si="1"/>
        <v>0</v>
      </c>
      <c r="AK27" s="122" t="str">
        <f t="shared" si="2"/>
        <v/>
      </c>
      <c r="AL27" s="122" t="str">
        <f t="shared" si="3"/>
        <v/>
      </c>
      <c r="AM27" s="122" t="str">
        <f t="shared" si="4"/>
        <v>()</v>
      </c>
      <c r="AN27" s="122" t="str">
        <f t="shared" si="5"/>
        <v/>
      </c>
      <c r="AO27" s="122">
        <f>IF(AB27="","",VLOOKUP(AB27,所属・種目コード!$X$1:$Y$2,2,FALSE))</f>
        <v>2</v>
      </c>
      <c r="AP27" s="122" t="str">
        <f>IF(K27="","",VLOOKUP(K27,所属・種目コード!$C$1:$E$76,3,FALSE))</f>
        <v/>
      </c>
      <c r="AQ27" s="122" t="str">
        <f>IF(M27="","",VLOOKUP(M27,所属・種目コード!$AD$31:$AE$55,2,FALSE))</f>
        <v/>
      </c>
      <c r="AR27" s="122" t="str">
        <f>IF(L27="","",VLOOKUP(L27,所属・種目コード!$Z$2:$AB$5,3,FALSE))</f>
        <v/>
      </c>
      <c r="AS27" s="366">
        <f t="shared" si="6"/>
        <v>0</v>
      </c>
      <c r="AT27" s="122" t="str">
        <f t="shared" si="9"/>
        <v xml:space="preserve"> 0</v>
      </c>
      <c r="AU27" s="122" t="str">
        <f>IF(P27="","",VLOOKUP(P27,所属・種目コード!$AD$31:$AE$55,2,FALSE))</f>
        <v/>
      </c>
      <c r="AV27" s="122" t="str">
        <f>IF(O27="","",VLOOKUP(O27,所属・種目コード!$Z$2:$AB$5,3,FALSE))</f>
        <v/>
      </c>
      <c r="AW27" s="366">
        <f t="shared" si="10"/>
        <v>0</v>
      </c>
      <c r="AX27" s="122" t="str">
        <f t="shared" si="7"/>
        <v/>
      </c>
      <c r="AY27" s="122" t="str">
        <f>IF(S27="","",VLOOKUP(S27,所属・種目コード!$AD$31:$AE$55,2,FALSE))</f>
        <v/>
      </c>
      <c r="AZ27" s="122" t="str">
        <f>IF(R27="","",VLOOKUP(R27,所属・種目コード!$Z$2:$AB$5,3,FALSE))</f>
        <v/>
      </c>
      <c r="BA27" s="366">
        <f t="shared" si="11"/>
        <v>0</v>
      </c>
      <c r="BB27" s="122" t="str">
        <f t="shared" si="12"/>
        <v xml:space="preserve"> 0</v>
      </c>
      <c r="BD27" s="122" t="str">
        <f>IF(M27="","",VLOOKUP(M27,所属・種目コード!$AD$27:$AF$49,3,FALSE))</f>
        <v/>
      </c>
      <c r="BE27" s="366">
        <f t="shared" si="8"/>
        <v>0</v>
      </c>
      <c r="BF27" s="122" t="str">
        <f>IF(P27="","",VLOOKUP(P27,所属・種目コード!$AD$27:$AF$52,3,FALSE))</f>
        <v/>
      </c>
      <c r="BG27" s="366">
        <f t="shared" si="13"/>
        <v>0</v>
      </c>
      <c r="BH27" s="122" t="str">
        <f>IF(S27="","",VLOOKUP(S27,所属・種目コード!$AD$27:$AF$48,3,FALSE))</f>
        <v/>
      </c>
      <c r="BI27" s="366">
        <f t="shared" si="14"/>
        <v>0</v>
      </c>
      <c r="BK27" s="29"/>
      <c r="BL27" s="29"/>
      <c r="BM27" s="29"/>
      <c r="BN27" s="29"/>
      <c r="BO27" s="29"/>
      <c r="BP27" s="613" t="s">
        <v>9256</v>
      </c>
      <c r="BQ27" s="814"/>
      <c r="BR27" s="215"/>
      <c r="BS27" s="553" t="s">
        <v>9255</v>
      </c>
      <c r="BT27" s="553"/>
      <c r="BU27" s="553"/>
      <c r="BV27" s="553"/>
      <c r="BW27" s="553"/>
      <c r="BX27" s="553"/>
      <c r="BY27" s="553"/>
      <c r="BZ27" s="553"/>
      <c r="CA27" s="553"/>
      <c r="CB27" s="553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</row>
    <row r="28" spans="1:92" s="123" customFormat="1" ht="24.95" customHeight="1">
      <c r="A28" s="29"/>
      <c r="B28" s="29"/>
      <c r="C28" s="29"/>
      <c r="D28" s="679" t="s">
        <v>8716</v>
      </c>
      <c r="E28" s="885">
        <v>9</v>
      </c>
      <c r="F28" s="885"/>
      <c r="G28" s="578"/>
      <c r="H28" s="684" t="str">
        <f>IF($G28="","",(VLOOKUP($G28,高校競技者!$M$2:$S$748,3,0)))</f>
        <v/>
      </c>
      <c r="I28" s="684" t="str">
        <f>IF($G28="","",(VLOOKUP($G28,高校競技者!$M$2:$S$748,7,0)))</f>
        <v/>
      </c>
      <c r="J28" s="685" t="str">
        <f>IF($G28="","",(VLOOKUP($G28,高校競技者!$M$2:$S$748,4,0)))</f>
        <v/>
      </c>
      <c r="K28" s="686" t="str">
        <f>IF($G28="","",(VLOOKUP($G28,高校競技者!$M$1:$S$748,5,0)))</f>
        <v/>
      </c>
      <c r="L28" s="619"/>
      <c r="M28" s="581"/>
      <c r="N28" s="777"/>
      <c r="O28" s="580"/>
      <c r="P28" s="581"/>
      <c r="Q28" s="582"/>
      <c r="R28" s="580"/>
      <c r="S28" s="581"/>
      <c r="T28" s="582"/>
      <c r="U28" s="350"/>
      <c r="V28" s="350"/>
      <c r="W28" s="350"/>
      <c r="X28" s="215"/>
      <c r="Y28" s="350"/>
      <c r="Z28" s="134"/>
      <c r="AA28" s="134"/>
      <c r="AB28" s="227" t="s">
        <v>24</v>
      </c>
      <c r="AC28" s="136" t="s">
        <v>384</v>
      </c>
      <c r="AD28" s="405" t="s">
        <v>83</v>
      </c>
      <c r="AE28" s="405" t="s">
        <v>83</v>
      </c>
      <c r="AF28" s="405" t="s">
        <v>83</v>
      </c>
      <c r="AH28" s="122" t="str">
        <f t="shared" si="0"/>
        <v/>
      </c>
      <c r="AI28" s="122">
        <f>IF(AC28="","",VLOOKUP(AC28,所属・種目コード!U:V,2,FALSE))</f>
        <v>3</v>
      </c>
      <c r="AJ28" s="138">
        <f t="shared" si="1"/>
        <v>0</v>
      </c>
      <c r="AK28" s="122" t="str">
        <f t="shared" si="2"/>
        <v/>
      </c>
      <c r="AL28" s="122" t="str">
        <f t="shared" si="3"/>
        <v/>
      </c>
      <c r="AM28" s="122" t="str">
        <f t="shared" si="4"/>
        <v>()</v>
      </c>
      <c r="AN28" s="122" t="str">
        <f t="shared" si="5"/>
        <v/>
      </c>
      <c r="AO28" s="122">
        <f>IF(AB28="","",VLOOKUP(AB28,所属・種目コード!$X$1:$Y$2,2,FALSE))</f>
        <v>2</v>
      </c>
      <c r="AP28" s="122" t="str">
        <f>IF(K28="","",VLOOKUP(K28,所属・種目コード!$C$1:$E$76,3,FALSE))</f>
        <v/>
      </c>
      <c r="AQ28" s="122" t="str">
        <f>IF(M28="","",VLOOKUP(M28,所属・種目コード!$AD$31:$AE$55,2,FALSE))</f>
        <v/>
      </c>
      <c r="AR28" s="122" t="str">
        <f>IF(L28="","",VLOOKUP(L28,所属・種目コード!$Z$2:$AB$5,3,FALSE))</f>
        <v/>
      </c>
      <c r="AS28" s="366">
        <f t="shared" si="6"/>
        <v>0</v>
      </c>
      <c r="AT28" s="122" t="str">
        <f t="shared" si="9"/>
        <v xml:space="preserve"> 0</v>
      </c>
      <c r="AU28" s="122" t="str">
        <f>IF(P28="","",VLOOKUP(P28,所属・種目コード!$AD$31:$AE$55,2,FALSE))</f>
        <v/>
      </c>
      <c r="AV28" s="122" t="str">
        <f>IF(O28="","",VLOOKUP(O28,所属・種目コード!$Z$2:$AB$5,3,FALSE))</f>
        <v/>
      </c>
      <c r="AW28" s="366">
        <f t="shared" si="10"/>
        <v>0</v>
      </c>
      <c r="AX28" s="122" t="str">
        <f t="shared" si="7"/>
        <v/>
      </c>
      <c r="AY28" s="122" t="str">
        <f>IF(S28="","",VLOOKUP(S28,所属・種目コード!$AD$31:$AE$55,2,FALSE))</f>
        <v/>
      </c>
      <c r="AZ28" s="122" t="str">
        <f>IF(R28="","",VLOOKUP(R28,所属・種目コード!$Z$2:$AB$5,3,FALSE))</f>
        <v/>
      </c>
      <c r="BA28" s="366">
        <f t="shared" si="11"/>
        <v>0</v>
      </c>
      <c r="BB28" s="122" t="str">
        <f t="shared" si="12"/>
        <v xml:space="preserve"> 0</v>
      </c>
      <c r="BD28" s="122" t="str">
        <f>IF(M28="","",VLOOKUP(M28,所属・種目コード!$AD$27:$AF$49,3,FALSE))</f>
        <v/>
      </c>
      <c r="BE28" s="366">
        <f t="shared" si="8"/>
        <v>0</v>
      </c>
      <c r="BF28" s="122" t="str">
        <f>IF(P28="","",VLOOKUP(P28,所属・種目コード!$AD$27:$AF$52,3,FALSE))</f>
        <v/>
      </c>
      <c r="BG28" s="366">
        <f t="shared" si="13"/>
        <v>0</v>
      </c>
      <c r="BH28" s="122" t="str">
        <f>IF(S28="","",VLOOKUP(S28,所属・種目コード!$AD$27:$AF$48,3,FALSE))</f>
        <v/>
      </c>
      <c r="BI28" s="366">
        <f t="shared" si="14"/>
        <v>0</v>
      </c>
      <c r="BK28" s="29"/>
      <c r="BL28" s="29"/>
      <c r="BM28" s="29"/>
      <c r="BN28" s="29"/>
      <c r="BO28" s="29"/>
      <c r="BP28" s="615" t="s">
        <v>9255</v>
      </c>
      <c r="BQ28" s="815"/>
      <c r="BR28" s="215"/>
      <c r="BS28" s="553" t="s">
        <v>9264</v>
      </c>
      <c r="BT28" s="553"/>
      <c r="BU28" s="553"/>
      <c r="BV28" s="553"/>
      <c r="BW28" s="553"/>
      <c r="BX28" s="553"/>
      <c r="BY28" s="553"/>
      <c r="BZ28" s="553"/>
      <c r="CA28" s="553"/>
      <c r="CB28" s="553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</row>
    <row r="29" spans="1:92" s="123" customFormat="1" ht="24.95" customHeight="1" thickBot="1">
      <c r="A29" s="29"/>
      <c r="B29" s="29"/>
      <c r="C29" s="29"/>
      <c r="D29" s="720" t="s">
        <v>8716</v>
      </c>
      <c r="E29" s="886">
        <v>10</v>
      </c>
      <c r="F29" s="886"/>
      <c r="G29" s="721"/>
      <c r="H29" s="722" t="str">
        <f>IF($G29="","",(VLOOKUP($G29,高校競技者!$M$2:$S$748,3,0)))</f>
        <v/>
      </c>
      <c r="I29" s="722" t="str">
        <f>IF($G29="","",(VLOOKUP($G29,高校競技者!$M$2:$S$748,7,0)))</f>
        <v/>
      </c>
      <c r="J29" s="723" t="str">
        <f>IF($G29="","",(VLOOKUP($G29,高校競技者!$M$2:$S$748,4,0)))</f>
        <v/>
      </c>
      <c r="K29" s="724" t="str">
        <f>IF($G29="","",(VLOOKUP($G29,高校競技者!$M$1:$S$748,5,0)))</f>
        <v/>
      </c>
      <c r="L29" s="621"/>
      <c r="M29" s="584"/>
      <c r="N29" s="778"/>
      <c r="O29" s="583"/>
      <c r="P29" s="584"/>
      <c r="Q29" s="585"/>
      <c r="R29" s="583"/>
      <c r="S29" s="584"/>
      <c r="T29" s="585"/>
      <c r="U29" s="350"/>
      <c r="V29" s="350"/>
      <c r="W29" s="350"/>
      <c r="X29" s="215"/>
      <c r="Y29" s="350"/>
      <c r="Z29" s="134"/>
      <c r="AA29" s="134"/>
      <c r="AB29" s="227" t="s">
        <v>24</v>
      </c>
      <c r="AC29" s="136" t="s">
        <v>384</v>
      </c>
      <c r="AD29" s="405" t="s">
        <v>83</v>
      </c>
      <c r="AE29" s="405" t="s">
        <v>83</v>
      </c>
      <c r="AF29" s="405" t="s">
        <v>83</v>
      </c>
      <c r="AH29" s="122" t="str">
        <f t="shared" si="0"/>
        <v/>
      </c>
      <c r="AI29" s="122">
        <f>IF(AC29="","",VLOOKUP(AC29,所属・種目コード!U:V,2,FALSE))</f>
        <v>3</v>
      </c>
      <c r="AJ29" s="138">
        <f t="shared" si="1"/>
        <v>0</v>
      </c>
      <c r="AK29" s="122" t="str">
        <f t="shared" si="2"/>
        <v/>
      </c>
      <c r="AL29" s="122" t="str">
        <f t="shared" si="3"/>
        <v/>
      </c>
      <c r="AM29" s="122" t="str">
        <f t="shared" si="4"/>
        <v>()</v>
      </c>
      <c r="AN29" s="122" t="str">
        <f t="shared" si="5"/>
        <v/>
      </c>
      <c r="AO29" s="122">
        <f>IF(AB29="","",VLOOKUP(AB29,所属・種目コード!$X$1:$Y$2,2,FALSE))</f>
        <v>2</v>
      </c>
      <c r="AP29" s="122" t="str">
        <f>IF(K29="","",VLOOKUP(K29,所属・種目コード!$C$1:$E$76,3,FALSE))</f>
        <v/>
      </c>
      <c r="AQ29" s="122" t="str">
        <f>IF(M29="","",VLOOKUP(M29,所属・種目コード!$AD$31:$AE$55,2,FALSE))</f>
        <v/>
      </c>
      <c r="AR29" s="122" t="str">
        <f>IF(L29="","",VLOOKUP(L29,所属・種目コード!$Z$2:$AB$5,3,FALSE))</f>
        <v/>
      </c>
      <c r="AS29" s="366">
        <f t="shared" si="6"/>
        <v>0</v>
      </c>
      <c r="AT29" s="122" t="str">
        <f t="shared" si="9"/>
        <v xml:space="preserve"> 0</v>
      </c>
      <c r="AU29" s="122" t="str">
        <f>IF(P29="","",VLOOKUP(P29,所属・種目コード!$AD$31:$AE$55,2,FALSE))</f>
        <v/>
      </c>
      <c r="AV29" s="122" t="str">
        <f>IF(O29="","",VLOOKUP(O29,所属・種目コード!$Z$2:$AB$5,3,FALSE))</f>
        <v/>
      </c>
      <c r="AW29" s="366">
        <f t="shared" si="10"/>
        <v>0</v>
      </c>
      <c r="AX29" s="122" t="str">
        <f t="shared" si="7"/>
        <v/>
      </c>
      <c r="AY29" s="122" t="str">
        <f>IF(S29="","",VLOOKUP(S29,所属・種目コード!$AD$31:$AE$55,2,FALSE))</f>
        <v/>
      </c>
      <c r="AZ29" s="122" t="str">
        <f>IF(R29="","",VLOOKUP(R29,所属・種目コード!$Z$2:$AB$5,3,FALSE))</f>
        <v/>
      </c>
      <c r="BA29" s="366">
        <f t="shared" si="11"/>
        <v>0</v>
      </c>
      <c r="BB29" s="122" t="str">
        <f t="shared" si="12"/>
        <v xml:space="preserve"> 0</v>
      </c>
      <c r="BD29" s="122" t="str">
        <f>IF(M29="","",VLOOKUP(M29,所属・種目コード!$AD$27:$AF$49,3,FALSE))</f>
        <v/>
      </c>
      <c r="BE29" s="366">
        <f t="shared" si="8"/>
        <v>0</v>
      </c>
      <c r="BF29" s="122" t="str">
        <f>IF(P29="","",VLOOKUP(P29,所属・種目コード!$AD$27:$AF$52,3,FALSE))</f>
        <v/>
      </c>
      <c r="BG29" s="366">
        <f t="shared" si="13"/>
        <v>0</v>
      </c>
      <c r="BH29" s="122" t="str">
        <f>IF(S29="","",VLOOKUP(S29,所属・種目コード!$AD$27:$AF$48,3,FALSE))</f>
        <v/>
      </c>
      <c r="BI29" s="366">
        <f t="shared" si="14"/>
        <v>0</v>
      </c>
      <c r="BK29" s="29"/>
      <c r="BL29" s="29"/>
      <c r="BM29" s="29"/>
      <c r="BN29" s="29"/>
      <c r="BO29" s="29"/>
      <c r="BP29" s="616" t="s">
        <v>9194</v>
      </c>
      <c r="BQ29" s="816"/>
      <c r="BR29" s="215"/>
      <c r="BS29" s="553" t="s">
        <v>9262</v>
      </c>
      <c r="BT29" s="553"/>
      <c r="BU29" s="553"/>
      <c r="BV29" s="553"/>
      <c r="BW29" s="553"/>
      <c r="BX29" s="553"/>
      <c r="BY29" s="553"/>
      <c r="BZ29" s="553"/>
      <c r="CA29" s="553"/>
      <c r="CB29" s="553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</row>
    <row r="30" spans="1:92" s="123" customFormat="1" ht="24.95" customHeight="1">
      <c r="A30" s="29"/>
      <c r="B30" s="29"/>
      <c r="C30" s="29"/>
      <c r="D30" s="729" t="s">
        <v>8716</v>
      </c>
      <c r="E30" s="902">
        <v>11</v>
      </c>
      <c r="F30" s="902"/>
      <c r="G30" s="730"/>
      <c r="H30" s="731" t="str">
        <f>IF($G30="","",(VLOOKUP($G30,高校競技者!$M$2:$S$748,3,0)))</f>
        <v/>
      </c>
      <c r="I30" s="731" t="str">
        <f>IF($G30="","",(VLOOKUP($G30,高校競技者!$M$2:$S$748,7,0)))</f>
        <v/>
      </c>
      <c r="J30" s="732" t="str">
        <f>IF($G30="","",(VLOOKUP($G30,高校競技者!$M$2:$S$748,4,0)))</f>
        <v/>
      </c>
      <c r="K30" s="786" t="str">
        <f>IF($G30="","",(VLOOKUP($G30,高校競技者!$M$1:$S$748,5,0)))</f>
        <v/>
      </c>
      <c r="L30" s="824"/>
      <c r="M30" s="674"/>
      <c r="N30" s="675"/>
      <c r="O30" s="734"/>
      <c r="P30" s="622"/>
      <c r="Q30" s="624"/>
      <c r="R30" s="734"/>
      <c r="S30" s="622"/>
      <c r="T30" s="624"/>
      <c r="U30" s="350"/>
      <c r="V30" s="350"/>
      <c r="W30" s="350"/>
      <c r="X30" s="215"/>
      <c r="Y30" s="350"/>
      <c r="Z30" s="134"/>
      <c r="AA30" s="134"/>
      <c r="AB30" s="227" t="s">
        <v>24</v>
      </c>
      <c r="AC30" s="136" t="s">
        <v>384</v>
      </c>
      <c r="AD30" s="405" t="s">
        <v>83</v>
      </c>
      <c r="AE30" s="405" t="s">
        <v>83</v>
      </c>
      <c r="AF30" s="405" t="s">
        <v>83</v>
      </c>
      <c r="AH30" s="122" t="str">
        <f t="shared" si="0"/>
        <v/>
      </c>
      <c r="AI30" s="122">
        <f>IF(AC30="","",VLOOKUP(AC30,所属・種目コード!U:V,2,FALSE))</f>
        <v>3</v>
      </c>
      <c r="AJ30" s="138">
        <f t="shared" si="1"/>
        <v>0</v>
      </c>
      <c r="AK30" s="122" t="str">
        <f t="shared" si="2"/>
        <v/>
      </c>
      <c r="AL30" s="122" t="str">
        <f t="shared" si="3"/>
        <v/>
      </c>
      <c r="AM30" s="122" t="str">
        <f t="shared" si="4"/>
        <v>()</v>
      </c>
      <c r="AN30" s="122" t="str">
        <f t="shared" si="5"/>
        <v/>
      </c>
      <c r="AO30" s="122">
        <f>IF(AB30="","",VLOOKUP(AB30,所属・種目コード!$X$1:$Y$2,2,FALSE))</f>
        <v>2</v>
      </c>
      <c r="AP30" s="122" t="str">
        <f>IF(K30="","",VLOOKUP(K30,所属・種目コード!$C$1:$E$76,3,FALSE))</f>
        <v/>
      </c>
      <c r="AQ30" s="122" t="str">
        <f>IF(M30="","",VLOOKUP(M30,所属・種目コード!$AD$31:$AE$55,2,FALSE))</f>
        <v/>
      </c>
      <c r="AR30" s="122" t="str">
        <f>IF(L30="","",VLOOKUP(L30,所属・種目コード!$Z$2:$AB$5,3,FALSE))</f>
        <v/>
      </c>
      <c r="AS30" s="366">
        <f t="shared" si="6"/>
        <v>0</v>
      </c>
      <c r="AT30" s="122" t="str">
        <f t="shared" si="9"/>
        <v xml:space="preserve"> 0</v>
      </c>
      <c r="AU30" s="122" t="str">
        <f>IF(P30="","",VLOOKUP(P30,所属・種目コード!$AD$31:$AE$55,2,FALSE))</f>
        <v/>
      </c>
      <c r="AV30" s="122" t="str">
        <f>IF(O30="","",VLOOKUP(O30,所属・種目コード!$Z$2:$AB$5,3,FALSE))</f>
        <v/>
      </c>
      <c r="AW30" s="366">
        <f t="shared" si="10"/>
        <v>0</v>
      </c>
      <c r="AX30" s="122" t="str">
        <f t="shared" si="7"/>
        <v/>
      </c>
      <c r="AY30" s="122" t="str">
        <f>IF(S30="","",VLOOKUP(S30,所属・種目コード!$AD$31:$AE$55,2,FALSE))</f>
        <v/>
      </c>
      <c r="AZ30" s="122" t="str">
        <f>IF(R30="","",VLOOKUP(R30,所属・種目コード!$Z$2:$AB$5,3,FALSE))</f>
        <v/>
      </c>
      <c r="BA30" s="366">
        <f t="shared" si="11"/>
        <v>0</v>
      </c>
      <c r="BB30" s="122" t="str">
        <f t="shared" si="12"/>
        <v xml:space="preserve"> 0</v>
      </c>
      <c r="BD30" s="122" t="str">
        <f>IF(M30="","",VLOOKUP(M30,所属・種目コード!$AD$27:$AF$49,3,FALSE))</f>
        <v/>
      </c>
      <c r="BE30" s="366">
        <f t="shared" si="8"/>
        <v>0</v>
      </c>
      <c r="BF30" s="122" t="str">
        <f>IF(P30="","",VLOOKUP(P30,所属・種目コード!$AD$27:$AF$52,3,FALSE))</f>
        <v/>
      </c>
      <c r="BG30" s="366">
        <f t="shared" si="13"/>
        <v>0</v>
      </c>
      <c r="BH30" s="122" t="str">
        <f>IF(S30="","",VLOOKUP(S30,所属・種目コード!$AD$27:$AF$48,3,FALSE))</f>
        <v/>
      </c>
      <c r="BI30" s="366">
        <f t="shared" si="14"/>
        <v>0</v>
      </c>
      <c r="BK30" s="29"/>
      <c r="BL30" s="29"/>
      <c r="BM30" s="29"/>
      <c r="BN30" s="29"/>
      <c r="BO30" s="29"/>
      <c r="BP30" s="611" t="s">
        <v>9262</v>
      </c>
      <c r="BQ30" s="816"/>
      <c r="BR30" s="215"/>
      <c r="BS30" s="553" t="s">
        <v>9254</v>
      </c>
      <c r="BT30" s="553"/>
      <c r="BU30" s="553"/>
      <c r="BV30" s="553"/>
      <c r="BW30" s="553"/>
      <c r="BX30" s="553"/>
      <c r="BY30" s="553"/>
      <c r="BZ30" s="553"/>
      <c r="CA30" s="553"/>
      <c r="CB30" s="553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</row>
    <row r="31" spans="1:92" s="123" customFormat="1" ht="24.95" customHeight="1">
      <c r="A31" s="29"/>
      <c r="B31" s="29"/>
      <c r="C31" s="29"/>
      <c r="D31" s="679" t="s">
        <v>8716</v>
      </c>
      <c r="E31" s="885">
        <v>12</v>
      </c>
      <c r="F31" s="885"/>
      <c r="G31" s="578"/>
      <c r="H31" s="684" t="str">
        <f>IF($G31="","",(VLOOKUP($G31,高校競技者!$M$2:$S$748,3,0)))</f>
        <v/>
      </c>
      <c r="I31" s="684" t="str">
        <f>IF($G31="","",(VLOOKUP($G31,高校競技者!$M$2:$S$748,7,0)))</f>
        <v/>
      </c>
      <c r="J31" s="685" t="str">
        <f>IF($G31="","",(VLOOKUP($G31,高校競技者!$M$2:$S$748,4,0)))</f>
        <v/>
      </c>
      <c r="K31" s="784" t="str">
        <f>IF($G31="","",(VLOOKUP($G31,高校競技者!$M$1:$S$748,5,0)))</f>
        <v/>
      </c>
      <c r="L31" s="619"/>
      <c r="M31" s="581"/>
      <c r="N31" s="582"/>
      <c r="O31" s="580"/>
      <c r="P31" s="581"/>
      <c r="Q31" s="582"/>
      <c r="R31" s="580"/>
      <c r="S31" s="581"/>
      <c r="T31" s="582"/>
      <c r="U31" s="350"/>
      <c r="V31" s="350"/>
      <c r="W31" s="350"/>
      <c r="X31" s="332"/>
      <c r="Y31" s="350"/>
      <c r="Z31" s="134"/>
      <c r="AA31" s="134"/>
      <c r="AB31" s="227" t="s">
        <v>24</v>
      </c>
      <c r="AC31" s="136" t="s">
        <v>384</v>
      </c>
      <c r="AD31" s="405" t="s">
        <v>83</v>
      </c>
      <c r="AE31" s="405" t="s">
        <v>83</v>
      </c>
      <c r="AF31" s="405" t="s">
        <v>83</v>
      </c>
      <c r="AH31" s="122" t="str">
        <f t="shared" si="0"/>
        <v/>
      </c>
      <c r="AI31" s="122">
        <f>IF(AC31="","",VLOOKUP(AC31,所属・種目コード!U:V,2,FALSE))</f>
        <v>3</v>
      </c>
      <c r="AJ31" s="138">
        <f t="shared" si="1"/>
        <v>0</v>
      </c>
      <c r="AK31" s="122" t="str">
        <f t="shared" si="2"/>
        <v/>
      </c>
      <c r="AL31" s="122" t="str">
        <f t="shared" si="3"/>
        <v/>
      </c>
      <c r="AM31" s="122" t="str">
        <f t="shared" si="4"/>
        <v>()</v>
      </c>
      <c r="AN31" s="122" t="str">
        <f t="shared" si="5"/>
        <v/>
      </c>
      <c r="AO31" s="122">
        <f>IF(AB31="","",VLOOKUP(AB31,所属・種目コード!$X$1:$Y$2,2,FALSE))</f>
        <v>2</v>
      </c>
      <c r="AP31" s="122" t="str">
        <f>IF(K31="","",VLOOKUP(K31,所属・種目コード!$C$1:$E$76,3,FALSE))</f>
        <v/>
      </c>
      <c r="AQ31" s="122" t="str">
        <f>IF(M31="","",VLOOKUP(M31,所属・種目コード!$AD$31:$AE$55,2,FALSE))</f>
        <v/>
      </c>
      <c r="AR31" s="122" t="str">
        <f>IF(L31="","",VLOOKUP(L31,所属・種目コード!$Z$2:$AB$5,3,FALSE))</f>
        <v/>
      </c>
      <c r="AS31" s="366">
        <f t="shared" si="6"/>
        <v>0</v>
      </c>
      <c r="AT31" s="122" t="str">
        <f t="shared" si="9"/>
        <v xml:space="preserve"> 0</v>
      </c>
      <c r="AU31" s="122" t="str">
        <f>IF(P31="","",VLOOKUP(P31,所属・種目コード!$AD$31:$AE$55,2,FALSE))</f>
        <v/>
      </c>
      <c r="AV31" s="122" t="str">
        <f>IF(O31="","",VLOOKUP(O31,所属・種目コード!$Z$2:$AB$5,3,FALSE))</f>
        <v/>
      </c>
      <c r="AW31" s="366">
        <f t="shared" si="10"/>
        <v>0</v>
      </c>
      <c r="AX31" s="122" t="str">
        <f t="shared" si="7"/>
        <v/>
      </c>
      <c r="AY31" s="122" t="str">
        <f>IF(S31="","",VLOOKUP(S31,所属・種目コード!$AD$31:$AE$55,2,FALSE))</f>
        <v/>
      </c>
      <c r="AZ31" s="122" t="str">
        <f>IF(R31="","",VLOOKUP(R31,所属・種目コード!$Z$2:$AB$5,3,FALSE))</f>
        <v/>
      </c>
      <c r="BA31" s="366">
        <f t="shared" si="11"/>
        <v>0</v>
      </c>
      <c r="BB31" s="122" t="str">
        <f t="shared" si="12"/>
        <v xml:space="preserve"> 0</v>
      </c>
      <c r="BD31" s="122" t="str">
        <f>IF(M31="","",VLOOKUP(M31,所属・種目コード!$AD$27:$AF$49,3,FALSE))</f>
        <v/>
      </c>
      <c r="BE31" s="366">
        <f t="shared" si="8"/>
        <v>0</v>
      </c>
      <c r="BF31" s="122" t="str">
        <f>IF(P31="","",VLOOKUP(P31,所属・種目コード!$AD$27:$AF$52,3,FALSE))</f>
        <v/>
      </c>
      <c r="BG31" s="366">
        <f t="shared" si="13"/>
        <v>0</v>
      </c>
      <c r="BH31" s="122" t="str">
        <f>IF(S31="","",VLOOKUP(S31,所属・種目コード!$AD$27:$AF$48,3,FALSE))</f>
        <v/>
      </c>
      <c r="BI31" s="366">
        <f t="shared" si="14"/>
        <v>0</v>
      </c>
      <c r="BK31" s="29"/>
      <c r="BL31" s="29"/>
      <c r="BM31" s="29"/>
      <c r="BN31" s="29"/>
      <c r="BO31" s="29"/>
      <c r="BP31" s="611" t="s">
        <v>9254</v>
      </c>
      <c r="BQ31" s="816"/>
      <c r="BR31" s="215"/>
      <c r="BS31" s="553" t="s">
        <v>9263</v>
      </c>
      <c r="BT31" s="553"/>
      <c r="BU31" s="553"/>
      <c r="BV31" s="553"/>
      <c r="BW31" s="553"/>
      <c r="BX31" s="553"/>
      <c r="BY31" s="553"/>
      <c r="BZ31" s="553"/>
      <c r="CA31" s="553"/>
      <c r="CB31" s="553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</row>
    <row r="32" spans="1:92" s="123" customFormat="1" ht="24.95" customHeight="1">
      <c r="A32" s="29"/>
      <c r="B32" s="29"/>
      <c r="C32" s="29"/>
      <c r="D32" s="679" t="s">
        <v>8716</v>
      </c>
      <c r="E32" s="885">
        <v>13</v>
      </c>
      <c r="F32" s="885"/>
      <c r="G32" s="578"/>
      <c r="H32" s="684" t="str">
        <f>IF($G32="","",(VLOOKUP($G32,高校競技者!$M$2:$S$748,3,0)))</f>
        <v/>
      </c>
      <c r="I32" s="684" t="str">
        <f>IF($G32="","",(VLOOKUP($G32,高校競技者!$M$2:$S$748,7,0)))</f>
        <v/>
      </c>
      <c r="J32" s="685" t="str">
        <f>IF($G32="","",(VLOOKUP($G32,高校競技者!$M$2:$S$748,4,0)))</f>
        <v/>
      </c>
      <c r="K32" s="784" t="str">
        <f>IF($G32="","",(VLOOKUP($G32,高校競技者!$M$1:$S$748,5,0)))</f>
        <v/>
      </c>
      <c r="L32" s="619"/>
      <c r="M32" s="581"/>
      <c r="N32" s="582"/>
      <c r="O32" s="580"/>
      <c r="P32" s="581"/>
      <c r="Q32" s="582"/>
      <c r="R32" s="580"/>
      <c r="S32" s="581"/>
      <c r="T32" s="582"/>
      <c r="U32" s="350"/>
      <c r="V32" s="350"/>
      <c r="W32" s="350"/>
      <c r="X32" s="134"/>
      <c r="Y32" s="350"/>
      <c r="Z32" s="134"/>
      <c r="AA32" s="134"/>
      <c r="AB32" s="227" t="s">
        <v>24</v>
      </c>
      <c r="AC32" s="136" t="s">
        <v>384</v>
      </c>
      <c r="AD32" s="405" t="s">
        <v>83</v>
      </c>
      <c r="AE32" s="405" t="s">
        <v>83</v>
      </c>
      <c r="AF32" s="405" t="s">
        <v>83</v>
      </c>
      <c r="AH32" s="122" t="str">
        <f t="shared" si="0"/>
        <v/>
      </c>
      <c r="AI32" s="122">
        <f>IF(AC32="","",VLOOKUP(AC32,所属・種目コード!U:V,2,FALSE))</f>
        <v>3</v>
      </c>
      <c r="AJ32" s="138">
        <f t="shared" si="1"/>
        <v>0</v>
      </c>
      <c r="AK32" s="122" t="str">
        <f t="shared" si="2"/>
        <v/>
      </c>
      <c r="AL32" s="122" t="str">
        <f t="shared" si="3"/>
        <v/>
      </c>
      <c r="AM32" s="122" t="str">
        <f t="shared" si="4"/>
        <v>()</v>
      </c>
      <c r="AN32" s="122" t="str">
        <f t="shared" si="5"/>
        <v/>
      </c>
      <c r="AO32" s="122">
        <f>IF(AB32="","",VLOOKUP(AB32,所属・種目コード!$X$1:$Y$2,2,FALSE))</f>
        <v>2</v>
      </c>
      <c r="AP32" s="122" t="str">
        <f>IF(K32="","",VLOOKUP(K32,所属・種目コード!$C$1:$E$76,3,FALSE))</f>
        <v/>
      </c>
      <c r="AQ32" s="122" t="str">
        <f>IF(M32="","",VLOOKUP(M32,所属・種目コード!$AD$31:$AE$55,2,FALSE))</f>
        <v/>
      </c>
      <c r="AR32" s="122" t="str">
        <f>IF(L32="","",VLOOKUP(L32,所属・種目コード!$Z$2:$AB$5,3,FALSE))</f>
        <v/>
      </c>
      <c r="AS32" s="366">
        <f t="shared" si="6"/>
        <v>0</v>
      </c>
      <c r="AT32" s="122" t="str">
        <f t="shared" si="9"/>
        <v xml:space="preserve"> 0</v>
      </c>
      <c r="AU32" s="122" t="str">
        <f>IF(P32="","",VLOOKUP(P32,所属・種目コード!$AD$31:$AE$55,2,FALSE))</f>
        <v/>
      </c>
      <c r="AV32" s="122" t="str">
        <f>IF(O32="","",VLOOKUP(O32,所属・種目コード!$Z$2:$AB$5,3,FALSE))</f>
        <v/>
      </c>
      <c r="AW32" s="366">
        <f t="shared" si="10"/>
        <v>0</v>
      </c>
      <c r="AX32" s="122" t="str">
        <f t="shared" si="7"/>
        <v/>
      </c>
      <c r="AY32" s="122" t="str">
        <f>IF(S32="","",VLOOKUP(S32,所属・種目コード!$AD$31:$AE$55,2,FALSE))</f>
        <v/>
      </c>
      <c r="AZ32" s="122" t="str">
        <f>IF(R32="","",VLOOKUP(R32,所属・種目コード!$Z$2:$AB$5,3,FALSE))</f>
        <v/>
      </c>
      <c r="BA32" s="366">
        <f t="shared" si="11"/>
        <v>0</v>
      </c>
      <c r="BB32" s="122" t="str">
        <f t="shared" si="12"/>
        <v xml:space="preserve"> 0</v>
      </c>
      <c r="BD32" s="122" t="str">
        <f>IF(M32="","",VLOOKUP(M32,所属・種目コード!$AD$27:$AF$49,3,FALSE))</f>
        <v/>
      </c>
      <c r="BE32" s="366">
        <f t="shared" si="8"/>
        <v>0</v>
      </c>
      <c r="BF32" s="122" t="str">
        <f>IF(P32="","",VLOOKUP(P32,所属・種目コード!$AD$27:$AF$52,3,FALSE))</f>
        <v/>
      </c>
      <c r="BG32" s="366">
        <f t="shared" si="13"/>
        <v>0</v>
      </c>
      <c r="BH32" s="122" t="str">
        <f>IF(S32="","",VLOOKUP(S32,所属・種目コード!$AD$27:$AF$48,3,FALSE))</f>
        <v/>
      </c>
      <c r="BI32" s="366">
        <f t="shared" si="14"/>
        <v>0</v>
      </c>
      <c r="BK32" s="29"/>
      <c r="BL32" s="29"/>
      <c r="BM32" s="29"/>
      <c r="BN32" s="29"/>
      <c r="BO32" s="29"/>
      <c r="BP32" s="611" t="s">
        <v>9263</v>
      </c>
      <c r="BQ32" s="816"/>
      <c r="BR32" s="215"/>
      <c r="BS32" s="553" t="s">
        <v>9252</v>
      </c>
      <c r="BT32" s="553"/>
      <c r="BU32" s="553"/>
      <c r="BV32" s="553"/>
      <c r="BW32" s="553"/>
      <c r="BX32" s="553"/>
      <c r="BY32" s="553"/>
      <c r="BZ32" s="553"/>
      <c r="CA32" s="553"/>
      <c r="CB32" s="553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</row>
    <row r="33" spans="1:92" s="123" customFormat="1" ht="24.95" customHeight="1">
      <c r="A33" s="29"/>
      <c r="B33" s="29"/>
      <c r="C33" s="29"/>
      <c r="D33" s="679" t="s">
        <v>8716</v>
      </c>
      <c r="E33" s="885">
        <v>14</v>
      </c>
      <c r="F33" s="885"/>
      <c r="G33" s="578"/>
      <c r="H33" s="684" t="str">
        <f>IF($G33="","",(VLOOKUP($G33,高校競技者!$M$2:$S$748,3,0)))</f>
        <v/>
      </c>
      <c r="I33" s="684" t="str">
        <f>IF($G33="","",(VLOOKUP($G33,高校競技者!$M$2:$S$748,7,0)))</f>
        <v/>
      </c>
      <c r="J33" s="685" t="str">
        <f>IF($G33="","",(VLOOKUP($G33,高校競技者!$M$2:$S$748,4,0)))</f>
        <v/>
      </c>
      <c r="K33" s="784" t="str">
        <f>IF($G33="","",(VLOOKUP($G33,高校競技者!$M$1:$S$748,5,0)))</f>
        <v/>
      </c>
      <c r="L33" s="619"/>
      <c r="M33" s="581"/>
      <c r="N33" s="582"/>
      <c r="O33" s="580"/>
      <c r="P33" s="581"/>
      <c r="Q33" s="582"/>
      <c r="R33" s="580"/>
      <c r="S33" s="581"/>
      <c r="T33" s="582"/>
      <c r="U33" s="350"/>
      <c r="V33" s="350"/>
      <c r="W33" s="350"/>
      <c r="X33" s="134"/>
      <c r="Y33" s="350"/>
      <c r="Z33" s="134"/>
      <c r="AA33" s="134"/>
      <c r="AB33" s="227" t="s">
        <v>24</v>
      </c>
      <c r="AC33" s="136" t="s">
        <v>384</v>
      </c>
      <c r="AD33" s="405" t="s">
        <v>83</v>
      </c>
      <c r="AE33" s="405" t="s">
        <v>83</v>
      </c>
      <c r="AF33" s="405" t="s">
        <v>83</v>
      </c>
      <c r="AH33" s="122" t="str">
        <f t="shared" si="0"/>
        <v/>
      </c>
      <c r="AI33" s="122">
        <f>IF(AC33="","",VLOOKUP(AC33,所属・種目コード!U:V,2,FALSE))</f>
        <v>3</v>
      </c>
      <c r="AJ33" s="138">
        <f t="shared" si="1"/>
        <v>0</v>
      </c>
      <c r="AK33" s="122" t="str">
        <f t="shared" si="2"/>
        <v/>
      </c>
      <c r="AL33" s="122" t="str">
        <f t="shared" si="3"/>
        <v/>
      </c>
      <c r="AM33" s="122" t="str">
        <f t="shared" si="4"/>
        <v>()</v>
      </c>
      <c r="AN33" s="122" t="str">
        <f t="shared" si="5"/>
        <v/>
      </c>
      <c r="AO33" s="122">
        <f>IF(AB33="","",VLOOKUP(AB33,所属・種目コード!$X$1:$Y$2,2,FALSE))</f>
        <v>2</v>
      </c>
      <c r="AP33" s="122" t="str">
        <f>IF(K33="","",VLOOKUP(K33,所属・種目コード!$C$1:$E$76,3,FALSE))</f>
        <v/>
      </c>
      <c r="AQ33" s="122" t="str">
        <f>IF(M33="","",VLOOKUP(M33,所属・種目コード!$AD$31:$AE$55,2,FALSE))</f>
        <v/>
      </c>
      <c r="AR33" s="122" t="str">
        <f>IF(L33="","",VLOOKUP(L33,所属・種目コード!$Z$2:$AB$5,3,FALSE))</f>
        <v/>
      </c>
      <c r="AS33" s="366">
        <f t="shared" si="6"/>
        <v>0</v>
      </c>
      <c r="AT33" s="122" t="str">
        <f t="shared" si="9"/>
        <v xml:space="preserve"> 0</v>
      </c>
      <c r="AU33" s="122" t="str">
        <f>IF(P33="","",VLOOKUP(P33,所属・種目コード!$AD$31:$AE$55,2,FALSE))</f>
        <v/>
      </c>
      <c r="AV33" s="122" t="str">
        <f>IF(O33="","",VLOOKUP(O33,所属・種目コード!$Z$2:$AB$5,3,FALSE))</f>
        <v/>
      </c>
      <c r="AW33" s="366">
        <f t="shared" si="10"/>
        <v>0</v>
      </c>
      <c r="AX33" s="122" t="str">
        <f t="shared" si="7"/>
        <v/>
      </c>
      <c r="AY33" s="122" t="str">
        <f>IF(S33="","",VLOOKUP(S33,所属・種目コード!$AD$31:$AE$55,2,FALSE))</f>
        <v/>
      </c>
      <c r="AZ33" s="122" t="str">
        <f>IF(R33="","",VLOOKUP(R33,所属・種目コード!$Z$2:$AB$5,3,FALSE))</f>
        <v/>
      </c>
      <c r="BA33" s="366">
        <f t="shared" si="11"/>
        <v>0</v>
      </c>
      <c r="BB33" s="122" t="str">
        <f t="shared" si="12"/>
        <v xml:space="preserve"> 0</v>
      </c>
      <c r="BD33" s="122" t="str">
        <f>IF(M33="","",VLOOKUP(M33,所属・種目コード!$AD$27:$AF$49,3,FALSE))</f>
        <v/>
      </c>
      <c r="BE33" s="366">
        <f t="shared" si="8"/>
        <v>0</v>
      </c>
      <c r="BF33" s="122" t="str">
        <f>IF(P33="","",VLOOKUP(P33,所属・種目コード!$AD$27:$AF$52,3,FALSE))</f>
        <v/>
      </c>
      <c r="BG33" s="366">
        <f t="shared" si="13"/>
        <v>0</v>
      </c>
      <c r="BH33" s="122" t="str">
        <f>IF(S33="","",VLOOKUP(S33,所属・種目コード!$AD$27:$AF$48,3,FALSE))</f>
        <v/>
      </c>
      <c r="BI33" s="366">
        <f t="shared" si="14"/>
        <v>0</v>
      </c>
      <c r="BK33" s="29"/>
      <c r="BL33" s="29"/>
      <c r="BM33" s="29"/>
      <c r="BN33" s="29"/>
      <c r="BO33" s="29"/>
      <c r="BP33" s="611" t="s">
        <v>9252</v>
      </c>
      <c r="BQ33" s="816"/>
      <c r="BR33" s="215"/>
      <c r="BS33" s="553" t="s">
        <v>9257</v>
      </c>
      <c r="BT33" s="553"/>
      <c r="BU33" s="553"/>
      <c r="BV33" s="553"/>
      <c r="BW33" s="553"/>
      <c r="BX33" s="553"/>
      <c r="BY33" s="553"/>
      <c r="BZ33" s="553"/>
      <c r="CA33" s="553"/>
      <c r="CB33" s="553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</row>
    <row r="34" spans="1:92" s="123" customFormat="1" ht="24.95" customHeight="1" thickBot="1">
      <c r="A34" s="29"/>
      <c r="B34" s="29"/>
      <c r="C34" s="29"/>
      <c r="D34" s="680" t="s">
        <v>8716</v>
      </c>
      <c r="E34" s="889">
        <v>15</v>
      </c>
      <c r="F34" s="889"/>
      <c r="G34" s="579"/>
      <c r="H34" s="687" t="str">
        <f>IF($G34="","",(VLOOKUP($G34,高校競技者!$M$2:$S$748,3,0)))</f>
        <v/>
      </c>
      <c r="I34" s="687" t="str">
        <f>IF($G34="","",(VLOOKUP($G34,高校競技者!$M$2:$S$748,7,0)))</f>
        <v/>
      </c>
      <c r="J34" s="688" t="str">
        <f>IF($G34="","",(VLOOKUP($G34,高校競技者!$M$2:$S$748,4,0)))</f>
        <v/>
      </c>
      <c r="K34" s="785" t="str">
        <f>IF($G34="","",(VLOOKUP($G34,高校競技者!$M$1:$S$748,5,0)))</f>
        <v/>
      </c>
      <c r="L34" s="738"/>
      <c r="M34" s="620"/>
      <c r="N34" s="726"/>
      <c r="O34" s="583"/>
      <c r="P34" s="584"/>
      <c r="Q34" s="585"/>
      <c r="R34" s="583"/>
      <c r="S34" s="584"/>
      <c r="T34" s="585"/>
      <c r="U34" s="350"/>
      <c r="V34" s="350"/>
      <c r="W34" s="350"/>
      <c r="X34" s="134"/>
      <c r="Y34" s="350"/>
      <c r="Z34" s="134"/>
      <c r="AA34" s="134"/>
      <c r="AB34" s="227" t="s">
        <v>24</v>
      </c>
      <c r="AC34" s="136" t="s">
        <v>384</v>
      </c>
      <c r="AD34" s="405" t="s">
        <v>83</v>
      </c>
      <c r="AE34" s="405" t="s">
        <v>83</v>
      </c>
      <c r="AF34" s="405" t="s">
        <v>83</v>
      </c>
      <c r="AH34" s="122" t="str">
        <f t="shared" si="0"/>
        <v/>
      </c>
      <c r="AI34" s="122">
        <f>IF(AC34="","",VLOOKUP(AC34,所属・種目コード!U:V,2,FALSE))</f>
        <v>3</v>
      </c>
      <c r="AJ34" s="138">
        <f t="shared" si="1"/>
        <v>0</v>
      </c>
      <c r="AK34" s="122" t="str">
        <f t="shared" si="2"/>
        <v/>
      </c>
      <c r="AL34" s="122" t="str">
        <f t="shared" si="3"/>
        <v/>
      </c>
      <c r="AM34" s="122" t="str">
        <f t="shared" si="4"/>
        <v>()</v>
      </c>
      <c r="AN34" s="122" t="str">
        <f t="shared" si="5"/>
        <v/>
      </c>
      <c r="AO34" s="122">
        <f>IF(AB34="","",VLOOKUP(AB34,所属・種目コード!$X$1:$Y$2,2,FALSE))</f>
        <v>2</v>
      </c>
      <c r="AP34" s="122" t="str">
        <f>IF(K34="","",VLOOKUP(K34,所属・種目コード!$C$1:$E$76,3,FALSE))</f>
        <v/>
      </c>
      <c r="AQ34" s="122" t="str">
        <f>IF(M34="","",VLOOKUP(M34,所属・種目コード!$AD$31:$AE$55,2,FALSE))</f>
        <v/>
      </c>
      <c r="AR34" s="122" t="str">
        <f>IF(L34="","",VLOOKUP(L34,所属・種目コード!$Z$2:$AB$5,3,FALSE))</f>
        <v/>
      </c>
      <c r="AS34" s="366">
        <f t="shared" si="6"/>
        <v>0</v>
      </c>
      <c r="AT34" s="122" t="str">
        <f t="shared" si="9"/>
        <v xml:space="preserve"> 0</v>
      </c>
      <c r="AU34" s="122" t="str">
        <f>IF(P34="","",VLOOKUP(P34,所属・種目コード!$AD$31:$AE$55,2,FALSE))</f>
        <v/>
      </c>
      <c r="AV34" s="122" t="str">
        <f>IF(O34="","",VLOOKUP(O34,所属・種目コード!$Z$2:$AB$5,3,FALSE))</f>
        <v/>
      </c>
      <c r="AW34" s="366">
        <f t="shared" si="10"/>
        <v>0</v>
      </c>
      <c r="AX34" s="122" t="str">
        <f t="shared" si="7"/>
        <v/>
      </c>
      <c r="AY34" s="122" t="str">
        <f>IF(S34="","",VLOOKUP(S34,所属・種目コード!$AD$31:$AE$55,2,FALSE))</f>
        <v/>
      </c>
      <c r="AZ34" s="122" t="str">
        <f>IF(R34="","",VLOOKUP(R34,所属・種目コード!$Z$2:$AB$5,3,FALSE))</f>
        <v/>
      </c>
      <c r="BA34" s="366">
        <f t="shared" si="11"/>
        <v>0</v>
      </c>
      <c r="BB34" s="122" t="str">
        <f t="shared" si="12"/>
        <v xml:space="preserve"> 0</v>
      </c>
      <c r="BD34" s="122" t="str">
        <f>IF(M34="","",VLOOKUP(M34,所属・種目コード!$AD$27:$AF$49,3,FALSE))</f>
        <v/>
      </c>
      <c r="BE34" s="366">
        <f t="shared" si="8"/>
        <v>0</v>
      </c>
      <c r="BF34" s="122" t="str">
        <f>IF(P34="","",VLOOKUP(P34,所属・種目コード!$AD$27:$AF$52,3,FALSE))</f>
        <v/>
      </c>
      <c r="BG34" s="366">
        <f t="shared" si="13"/>
        <v>0</v>
      </c>
      <c r="BH34" s="122" t="str">
        <f>IF(S34="","",VLOOKUP(S34,所属・種目コード!$AD$27:$AF$48,3,FALSE))</f>
        <v/>
      </c>
      <c r="BI34" s="366">
        <f t="shared" si="14"/>
        <v>0</v>
      </c>
      <c r="BK34" s="29"/>
      <c r="BL34" s="29"/>
      <c r="BM34" s="29"/>
      <c r="BN34" s="29"/>
      <c r="BO34" s="29"/>
      <c r="BP34" s="611" t="s">
        <v>9257</v>
      </c>
      <c r="BQ34" s="817"/>
      <c r="BR34" s="215"/>
      <c r="BS34" s="553" t="s">
        <v>8910</v>
      </c>
      <c r="BT34" s="553"/>
      <c r="BU34" s="553"/>
      <c r="BV34" s="553"/>
      <c r="BW34" s="553"/>
      <c r="BX34" s="553"/>
      <c r="BY34" s="553"/>
      <c r="BZ34" s="553"/>
      <c r="CA34" s="553"/>
      <c r="CB34" s="553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</row>
    <row r="35" spans="1:92" s="123" customFormat="1" ht="24.95" customHeight="1">
      <c r="A35" s="29"/>
      <c r="B35" s="29"/>
      <c r="C35" s="29"/>
      <c r="D35" s="727" t="s">
        <v>8716</v>
      </c>
      <c r="E35" s="901">
        <v>16</v>
      </c>
      <c r="F35" s="901"/>
      <c r="G35" s="577"/>
      <c r="H35" s="684" t="str">
        <f>IF($G35="","",(VLOOKUP($G35,高校競技者!$M$2:$S$748,3,0)))</f>
        <v/>
      </c>
      <c r="I35" s="684" t="str">
        <f>IF($G35="","",(VLOOKUP($G35,高校競技者!$M$2:$S$748,7,0)))</f>
        <v/>
      </c>
      <c r="J35" s="685" t="str">
        <f>IF($G35="","",(VLOOKUP($G35,高校競技者!$M$2:$S$748,4,0)))</f>
        <v/>
      </c>
      <c r="K35" s="686" t="str">
        <f>IF($G35="","",(VLOOKUP($G35,高校競技者!$M$1:$S$748,5,0)))</f>
        <v/>
      </c>
      <c r="L35" s="811"/>
      <c r="M35" s="622"/>
      <c r="N35" s="624"/>
      <c r="O35" s="734"/>
      <c r="P35" s="622"/>
      <c r="Q35" s="624"/>
      <c r="R35" s="734"/>
      <c r="S35" s="622"/>
      <c r="T35" s="624"/>
      <c r="U35" s="350"/>
      <c r="V35" s="350"/>
      <c r="W35" s="350"/>
      <c r="X35" s="134"/>
      <c r="Y35" s="350"/>
      <c r="Z35" s="134"/>
      <c r="AA35" s="134"/>
      <c r="AB35" s="227" t="s">
        <v>24</v>
      </c>
      <c r="AC35" s="136" t="s">
        <v>384</v>
      </c>
      <c r="AD35" s="405" t="s">
        <v>83</v>
      </c>
      <c r="AE35" s="405" t="s">
        <v>83</v>
      </c>
      <c r="AF35" s="405" t="s">
        <v>83</v>
      </c>
      <c r="AH35" s="122" t="str">
        <f t="shared" si="0"/>
        <v/>
      </c>
      <c r="AI35" s="122">
        <f>IF(AC35="","",VLOOKUP(AC35,所属・種目コード!U:V,2,FALSE))</f>
        <v>3</v>
      </c>
      <c r="AJ35" s="138">
        <f t="shared" si="1"/>
        <v>0</v>
      </c>
      <c r="AK35" s="122" t="str">
        <f t="shared" si="2"/>
        <v/>
      </c>
      <c r="AL35" s="122" t="str">
        <f t="shared" si="3"/>
        <v/>
      </c>
      <c r="AM35" s="122" t="str">
        <f t="shared" si="4"/>
        <v>()</v>
      </c>
      <c r="AN35" s="122" t="str">
        <f t="shared" si="5"/>
        <v/>
      </c>
      <c r="AO35" s="122">
        <f>IF(AB35="","",VLOOKUP(AB35,所属・種目コード!$X$1:$Y$2,2,FALSE))</f>
        <v>2</v>
      </c>
      <c r="AP35" s="122" t="str">
        <f>IF(K35="","",VLOOKUP(K35,所属・種目コード!$C$1:$E$76,3,FALSE))</f>
        <v/>
      </c>
      <c r="AQ35" s="122" t="str">
        <f>IF(M35="","",VLOOKUP(M35,所属・種目コード!$AD$31:$AE$55,2,FALSE))</f>
        <v/>
      </c>
      <c r="AR35" s="122" t="str">
        <f>IF(L35="","",VLOOKUP(L35,所属・種目コード!$Z$2:$AB$5,3,FALSE))</f>
        <v/>
      </c>
      <c r="AS35" s="366">
        <f t="shared" si="6"/>
        <v>0</v>
      </c>
      <c r="AT35" s="122" t="str">
        <f t="shared" si="9"/>
        <v xml:space="preserve"> 0</v>
      </c>
      <c r="AU35" s="122" t="str">
        <f>IF(P35="","",VLOOKUP(P35,所属・種目コード!$AD$31:$AE$55,2,FALSE))</f>
        <v/>
      </c>
      <c r="AV35" s="122" t="str">
        <f>IF(O35="","",VLOOKUP(O35,所属・種目コード!$Z$2:$AB$5,3,FALSE))</f>
        <v/>
      </c>
      <c r="AW35" s="366">
        <f t="shared" si="10"/>
        <v>0</v>
      </c>
      <c r="AX35" s="122" t="str">
        <f t="shared" si="7"/>
        <v/>
      </c>
      <c r="AY35" s="122" t="str">
        <f>IF(S35="","",VLOOKUP(S35,所属・種目コード!$AD$31:$AE$55,2,FALSE))</f>
        <v/>
      </c>
      <c r="AZ35" s="122" t="str">
        <f>IF(R35="","",VLOOKUP(R35,所属・種目コード!$Z$2:$AB$5,3,FALSE))</f>
        <v/>
      </c>
      <c r="BA35" s="366">
        <f t="shared" si="11"/>
        <v>0</v>
      </c>
      <c r="BB35" s="122" t="str">
        <f t="shared" si="12"/>
        <v xml:space="preserve"> 0</v>
      </c>
      <c r="BD35" s="122" t="str">
        <f>IF(M35="","",VLOOKUP(M35,所属・種目コード!$AD$27:$AF$49,3,FALSE))</f>
        <v/>
      </c>
      <c r="BE35" s="366">
        <f t="shared" si="8"/>
        <v>0</v>
      </c>
      <c r="BF35" s="122" t="str">
        <f>IF(P35="","",VLOOKUP(P35,所属・種目コード!$AD$27:$AF$52,3,FALSE))</f>
        <v/>
      </c>
      <c r="BG35" s="366">
        <f t="shared" si="13"/>
        <v>0</v>
      </c>
      <c r="BH35" s="122" t="str">
        <f>IF(S35="","",VLOOKUP(S35,所属・種目コード!$AD$27:$AF$48,3,FALSE))</f>
        <v/>
      </c>
      <c r="BI35" s="366">
        <f t="shared" si="14"/>
        <v>0</v>
      </c>
      <c r="BK35" s="29"/>
      <c r="BL35" s="29"/>
      <c r="BM35" s="29"/>
      <c r="BN35" s="29"/>
      <c r="BO35" s="29"/>
      <c r="BP35" s="617" t="s">
        <v>8910</v>
      </c>
      <c r="BQ35" s="817"/>
      <c r="BR35" s="215"/>
      <c r="BS35" s="553" t="s">
        <v>8911</v>
      </c>
      <c r="BT35" s="553"/>
      <c r="BU35" s="553"/>
      <c r="BV35" s="553"/>
      <c r="BW35" s="553"/>
      <c r="BX35" s="553"/>
      <c r="BY35" s="553"/>
      <c r="BZ35" s="553"/>
      <c r="CA35" s="553"/>
      <c r="CB35" s="553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</row>
    <row r="36" spans="1:92" s="123" customFormat="1" ht="24.95" customHeight="1">
      <c r="A36" s="29"/>
      <c r="B36" s="29"/>
      <c r="C36" s="29"/>
      <c r="D36" s="679" t="s">
        <v>8716</v>
      </c>
      <c r="E36" s="885">
        <v>17</v>
      </c>
      <c r="F36" s="885"/>
      <c r="G36" s="578"/>
      <c r="H36" s="684" t="str">
        <f>IF($G36="","",(VLOOKUP($G36,高校競技者!$M$2:$S$748,3,0)))</f>
        <v/>
      </c>
      <c r="I36" s="684" t="str">
        <f>IF($G36="","",(VLOOKUP($G36,高校競技者!$M$2:$S$748,7,0)))</f>
        <v/>
      </c>
      <c r="J36" s="685" t="str">
        <f>IF($G36="","",(VLOOKUP($G36,高校競技者!$M$2:$S$748,4,0)))</f>
        <v/>
      </c>
      <c r="K36" s="686" t="str">
        <f>IF($G36="","",(VLOOKUP($G36,高校競技者!$M$1:$S$748,5,0)))</f>
        <v/>
      </c>
      <c r="L36" s="619"/>
      <c r="M36" s="581"/>
      <c r="N36" s="582"/>
      <c r="O36" s="580"/>
      <c r="P36" s="581"/>
      <c r="Q36" s="582"/>
      <c r="R36" s="580"/>
      <c r="S36" s="581"/>
      <c r="T36" s="582"/>
      <c r="U36" s="350"/>
      <c r="V36" s="350"/>
      <c r="W36" s="350"/>
      <c r="X36" s="350"/>
      <c r="Y36" s="350"/>
      <c r="Z36" s="134"/>
      <c r="AA36" s="134"/>
      <c r="AB36" s="227" t="s">
        <v>24</v>
      </c>
      <c r="AC36" s="136" t="s">
        <v>384</v>
      </c>
      <c r="AD36" s="405" t="s">
        <v>83</v>
      </c>
      <c r="AE36" s="405" t="s">
        <v>83</v>
      </c>
      <c r="AF36" s="405" t="s">
        <v>83</v>
      </c>
      <c r="AH36" s="122" t="str">
        <f t="shared" si="0"/>
        <v/>
      </c>
      <c r="AI36" s="122">
        <f>IF(AC36="","",VLOOKUP(AC36,所属・種目コード!U:V,2,FALSE))</f>
        <v>3</v>
      </c>
      <c r="AJ36" s="138">
        <f t="shared" si="1"/>
        <v>0</v>
      </c>
      <c r="AK36" s="122" t="str">
        <f t="shared" si="2"/>
        <v/>
      </c>
      <c r="AL36" s="122" t="str">
        <f t="shared" si="3"/>
        <v/>
      </c>
      <c r="AM36" s="122" t="str">
        <f t="shared" si="4"/>
        <v>()</v>
      </c>
      <c r="AN36" s="122" t="str">
        <f t="shared" si="5"/>
        <v/>
      </c>
      <c r="AO36" s="122">
        <f>IF(AB36="","",VLOOKUP(AB36,所属・種目コード!$X$1:$Y$2,2,FALSE))</f>
        <v>2</v>
      </c>
      <c r="AP36" s="122" t="str">
        <f>IF(K36="","",VLOOKUP(K36,所属・種目コード!$C$1:$E$76,3,FALSE))</f>
        <v/>
      </c>
      <c r="AQ36" s="122" t="str">
        <f>IF(M36="","",VLOOKUP(M36,所属・種目コード!$AD$31:$AE$55,2,FALSE))</f>
        <v/>
      </c>
      <c r="AR36" s="122" t="str">
        <f>IF(L36="","",VLOOKUP(L36,所属・種目コード!$Z$2:$AB$5,3,FALSE))</f>
        <v/>
      </c>
      <c r="AS36" s="366">
        <f t="shared" si="6"/>
        <v>0</v>
      </c>
      <c r="AT36" s="122" t="str">
        <f t="shared" si="9"/>
        <v xml:space="preserve"> 0</v>
      </c>
      <c r="AU36" s="122" t="str">
        <f>IF(P36="","",VLOOKUP(P36,所属・種目コード!$AD$31:$AE$55,2,FALSE))</f>
        <v/>
      </c>
      <c r="AV36" s="122" t="str">
        <f>IF(O36="","",VLOOKUP(O36,所属・種目コード!$Z$2:$AB$5,3,FALSE))</f>
        <v/>
      </c>
      <c r="AW36" s="366">
        <f t="shared" si="10"/>
        <v>0</v>
      </c>
      <c r="AX36" s="122" t="str">
        <f t="shared" si="7"/>
        <v/>
      </c>
      <c r="AY36" s="122" t="str">
        <f>IF(S36="","",VLOOKUP(S36,所属・種目コード!$AD$31:$AE$55,2,FALSE))</f>
        <v/>
      </c>
      <c r="AZ36" s="122" t="str">
        <f>IF(R36="","",VLOOKUP(R36,所属・種目コード!$Z$2:$AB$5,3,FALSE))</f>
        <v/>
      </c>
      <c r="BA36" s="366">
        <f t="shared" si="11"/>
        <v>0</v>
      </c>
      <c r="BB36" s="122" t="str">
        <f t="shared" si="12"/>
        <v xml:space="preserve"> 0</v>
      </c>
      <c r="BD36" s="122" t="str">
        <f>IF(M36="","",VLOOKUP(M36,所属・種目コード!$AD$27:$AF$49,3,FALSE))</f>
        <v/>
      </c>
      <c r="BE36" s="366">
        <f t="shared" si="8"/>
        <v>0</v>
      </c>
      <c r="BF36" s="122" t="str">
        <f>IF(P36="","",VLOOKUP(P36,所属・種目コード!$AD$27:$AF$52,3,FALSE))</f>
        <v/>
      </c>
      <c r="BG36" s="366">
        <f t="shared" si="13"/>
        <v>0</v>
      </c>
      <c r="BH36" s="122" t="str">
        <f>IF(S36="","",VLOOKUP(S36,所属・種目コード!$AD$27:$AF$48,3,FALSE))</f>
        <v/>
      </c>
      <c r="BI36" s="366">
        <f t="shared" si="14"/>
        <v>0</v>
      </c>
      <c r="BK36" s="29"/>
      <c r="BL36" s="29"/>
      <c r="BM36" s="29"/>
      <c r="BN36" s="29"/>
      <c r="BO36" s="29"/>
      <c r="BP36" s="617" t="s">
        <v>8911</v>
      </c>
      <c r="BQ36" s="817"/>
      <c r="BR36" s="215"/>
      <c r="BS36" s="553" t="s">
        <v>9013</v>
      </c>
      <c r="BT36" s="553"/>
      <c r="BU36" s="553"/>
      <c r="BV36" s="553"/>
      <c r="BW36" s="553"/>
      <c r="BX36" s="553"/>
      <c r="BY36" s="553"/>
      <c r="BZ36" s="553"/>
      <c r="CA36" s="553"/>
      <c r="CB36" s="553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</row>
    <row r="37" spans="1:92" s="123" customFormat="1" ht="24.95" customHeight="1">
      <c r="A37" s="29"/>
      <c r="B37" s="29"/>
      <c r="C37" s="29"/>
      <c r="D37" s="679" t="s">
        <v>8716</v>
      </c>
      <c r="E37" s="885">
        <v>18</v>
      </c>
      <c r="F37" s="885"/>
      <c r="G37" s="578"/>
      <c r="H37" s="684" t="str">
        <f>IF($G37="","",(VLOOKUP($G37,高校競技者!$M$2:$S$748,3,0)))</f>
        <v/>
      </c>
      <c r="I37" s="684" t="str">
        <f>IF($G37="","",(VLOOKUP($G37,高校競技者!$M$2:$S$748,7,0)))</f>
        <v/>
      </c>
      <c r="J37" s="685" t="str">
        <f>IF($G37="","",(VLOOKUP($G37,高校競技者!$M$2:$S$748,4,0)))</f>
        <v/>
      </c>
      <c r="K37" s="686" t="str">
        <f>IF($G37="","",(VLOOKUP($G37,高校競技者!$M$1:$S$748,5,0)))</f>
        <v/>
      </c>
      <c r="L37" s="619"/>
      <c r="M37" s="581"/>
      <c r="N37" s="582"/>
      <c r="O37" s="580"/>
      <c r="P37" s="581"/>
      <c r="Q37" s="582"/>
      <c r="R37" s="580"/>
      <c r="S37" s="581"/>
      <c r="T37" s="582"/>
      <c r="U37" s="350"/>
      <c r="V37" s="350"/>
      <c r="W37" s="350"/>
      <c r="X37" s="350"/>
      <c r="Y37" s="350"/>
      <c r="Z37" s="134"/>
      <c r="AA37" s="134"/>
      <c r="AB37" s="227" t="s">
        <v>24</v>
      </c>
      <c r="AC37" s="136" t="s">
        <v>384</v>
      </c>
      <c r="AD37" s="405" t="s">
        <v>83</v>
      </c>
      <c r="AE37" s="405" t="s">
        <v>83</v>
      </c>
      <c r="AF37" s="405" t="s">
        <v>83</v>
      </c>
      <c r="AH37" s="122" t="str">
        <f t="shared" si="0"/>
        <v/>
      </c>
      <c r="AI37" s="122">
        <f>IF(AC37="","",VLOOKUP(AC37,所属・種目コード!U:V,2,FALSE))</f>
        <v>3</v>
      </c>
      <c r="AJ37" s="138">
        <f t="shared" si="1"/>
        <v>0</v>
      </c>
      <c r="AK37" s="122" t="str">
        <f t="shared" si="2"/>
        <v/>
      </c>
      <c r="AL37" s="122" t="str">
        <f t="shared" si="3"/>
        <v/>
      </c>
      <c r="AM37" s="122" t="str">
        <f t="shared" si="4"/>
        <v>()</v>
      </c>
      <c r="AN37" s="122" t="str">
        <f t="shared" si="5"/>
        <v/>
      </c>
      <c r="AO37" s="122">
        <f>IF(AB37="","",VLOOKUP(AB37,所属・種目コード!$X$1:$Y$2,2,FALSE))</f>
        <v>2</v>
      </c>
      <c r="AP37" s="122" t="str">
        <f>IF(K37="","",VLOOKUP(K37,所属・種目コード!$C$1:$E$76,3,FALSE))</f>
        <v/>
      </c>
      <c r="AQ37" s="122" t="str">
        <f>IF(M37="","",VLOOKUP(M37,所属・種目コード!$AD$31:$AE$55,2,FALSE))</f>
        <v/>
      </c>
      <c r="AR37" s="122" t="str">
        <f>IF(L37="","",VLOOKUP(L37,所属・種目コード!$Z$2:$AB$5,3,FALSE))</f>
        <v/>
      </c>
      <c r="AS37" s="366">
        <f t="shared" si="6"/>
        <v>0</v>
      </c>
      <c r="AT37" s="122" t="str">
        <f t="shared" si="9"/>
        <v xml:space="preserve"> 0</v>
      </c>
      <c r="AU37" s="122" t="str">
        <f>IF(P37="","",VLOOKUP(P37,所属・種目コード!$AD$31:$AE$55,2,FALSE))</f>
        <v/>
      </c>
      <c r="AV37" s="122" t="str">
        <f>IF(O37="","",VLOOKUP(O37,所属・種目コード!$Z$2:$AB$5,3,FALSE))</f>
        <v/>
      </c>
      <c r="AW37" s="366">
        <f t="shared" si="10"/>
        <v>0</v>
      </c>
      <c r="AX37" s="122" t="str">
        <f t="shared" si="7"/>
        <v/>
      </c>
      <c r="AY37" s="122" t="str">
        <f>IF(S37="","",VLOOKUP(S37,所属・種目コード!$AD$31:$AE$55,2,FALSE))</f>
        <v/>
      </c>
      <c r="AZ37" s="122" t="str">
        <f>IF(R37="","",VLOOKUP(R37,所属・種目コード!$Z$2:$AB$5,3,FALSE))</f>
        <v/>
      </c>
      <c r="BA37" s="366">
        <f t="shared" si="11"/>
        <v>0</v>
      </c>
      <c r="BB37" s="122" t="str">
        <f t="shared" si="12"/>
        <v xml:space="preserve"> 0</v>
      </c>
      <c r="BD37" s="122" t="str">
        <f>IF(M37="","",VLOOKUP(M37,所属・種目コード!$AD$27:$AF$49,3,FALSE))</f>
        <v/>
      </c>
      <c r="BE37" s="366">
        <f t="shared" si="8"/>
        <v>0</v>
      </c>
      <c r="BF37" s="122" t="str">
        <f>IF(P37="","",VLOOKUP(P37,所属・種目コード!$AD$27:$AF$52,3,FALSE))</f>
        <v/>
      </c>
      <c r="BG37" s="366">
        <f t="shared" si="13"/>
        <v>0</v>
      </c>
      <c r="BH37" s="122" t="str">
        <f>IF(S37="","",VLOOKUP(S37,所属・種目コード!$AD$27:$AF$48,3,FALSE))</f>
        <v/>
      </c>
      <c r="BI37" s="366">
        <f t="shared" si="14"/>
        <v>0</v>
      </c>
      <c r="BK37" s="29"/>
      <c r="BL37" s="29"/>
      <c r="BM37" s="29"/>
      <c r="BN37" s="29"/>
      <c r="BO37" s="29"/>
      <c r="BP37" s="617" t="s">
        <v>9013</v>
      </c>
      <c r="BQ37" s="817"/>
      <c r="BR37" s="215"/>
      <c r="BS37" s="553" t="s">
        <v>9014</v>
      </c>
      <c r="BT37" s="553"/>
      <c r="BU37" s="553"/>
      <c r="BV37" s="553"/>
      <c r="BW37" s="553"/>
      <c r="BX37" s="553"/>
      <c r="BY37" s="553"/>
      <c r="BZ37" s="553"/>
      <c r="CA37" s="553"/>
      <c r="CB37" s="553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</row>
    <row r="38" spans="1:92" s="123" customFormat="1" ht="24.95" customHeight="1">
      <c r="A38" s="29"/>
      <c r="B38" s="29"/>
      <c r="C38" s="29"/>
      <c r="D38" s="679" t="s">
        <v>8716</v>
      </c>
      <c r="E38" s="885">
        <v>19</v>
      </c>
      <c r="F38" s="885"/>
      <c r="G38" s="578"/>
      <c r="H38" s="684" t="str">
        <f>IF($G38="","",(VLOOKUP($G38,高校競技者!$M$2:$S$748,3,0)))</f>
        <v/>
      </c>
      <c r="I38" s="684" t="str">
        <f>IF($G38="","",(VLOOKUP($G38,高校競技者!$M$2:$S$748,7,0)))</f>
        <v/>
      </c>
      <c r="J38" s="685" t="str">
        <f>IF($G38="","",(VLOOKUP($G38,高校競技者!$M$2:$S$748,4,0)))</f>
        <v/>
      </c>
      <c r="K38" s="686" t="str">
        <f>IF($G38="","",(VLOOKUP($G38,高校競技者!$M$1:$S$748,5,0)))</f>
        <v/>
      </c>
      <c r="L38" s="619"/>
      <c r="M38" s="581"/>
      <c r="N38" s="582"/>
      <c r="O38" s="580"/>
      <c r="P38" s="581"/>
      <c r="Q38" s="582"/>
      <c r="R38" s="580"/>
      <c r="S38" s="581"/>
      <c r="T38" s="582"/>
      <c r="U38" s="350"/>
      <c r="V38" s="350"/>
      <c r="W38" s="350"/>
      <c r="X38" s="350"/>
      <c r="Y38" s="350"/>
      <c r="Z38" s="134"/>
      <c r="AA38" s="134"/>
      <c r="AB38" s="227" t="s">
        <v>24</v>
      </c>
      <c r="AC38" s="136" t="s">
        <v>384</v>
      </c>
      <c r="AD38" s="405" t="s">
        <v>83</v>
      </c>
      <c r="AE38" s="405" t="s">
        <v>83</v>
      </c>
      <c r="AF38" s="405" t="s">
        <v>83</v>
      </c>
      <c r="AH38" s="122" t="str">
        <f t="shared" si="0"/>
        <v/>
      </c>
      <c r="AI38" s="122">
        <f>IF(AC38="","",VLOOKUP(AC38,所属・種目コード!U:V,2,FALSE))</f>
        <v>3</v>
      </c>
      <c r="AJ38" s="138">
        <f t="shared" si="1"/>
        <v>0</v>
      </c>
      <c r="AK38" s="122" t="str">
        <f t="shared" si="2"/>
        <v/>
      </c>
      <c r="AL38" s="122" t="str">
        <f t="shared" si="3"/>
        <v/>
      </c>
      <c r="AM38" s="122" t="str">
        <f t="shared" si="4"/>
        <v>()</v>
      </c>
      <c r="AN38" s="122" t="str">
        <f t="shared" si="5"/>
        <v/>
      </c>
      <c r="AO38" s="122">
        <f>IF(AB38="","",VLOOKUP(AB38,所属・種目コード!$X$1:$Y$2,2,FALSE))</f>
        <v>2</v>
      </c>
      <c r="AP38" s="122" t="str">
        <f>IF(K38="","",VLOOKUP(K38,所属・種目コード!$C$1:$E$76,3,FALSE))</f>
        <v/>
      </c>
      <c r="AQ38" s="122" t="str">
        <f>IF(M38="","",VLOOKUP(M38,所属・種目コード!$AD$31:$AE$55,2,FALSE))</f>
        <v/>
      </c>
      <c r="AR38" s="122" t="str">
        <f>IF(L38="","",VLOOKUP(L38,所属・種目コード!$Z$2:$AB$5,3,FALSE))</f>
        <v/>
      </c>
      <c r="AS38" s="366">
        <f t="shared" si="6"/>
        <v>0</v>
      </c>
      <c r="AT38" s="122" t="str">
        <f t="shared" si="9"/>
        <v xml:space="preserve"> 0</v>
      </c>
      <c r="AU38" s="122" t="str">
        <f>IF(P38="","",VLOOKUP(P38,所属・種目コード!$AD$31:$AE$55,2,FALSE))</f>
        <v/>
      </c>
      <c r="AV38" s="122" t="str">
        <f>IF(O38="","",VLOOKUP(O38,所属・種目コード!$Z$2:$AB$5,3,FALSE))</f>
        <v/>
      </c>
      <c r="AW38" s="366">
        <f t="shared" si="10"/>
        <v>0</v>
      </c>
      <c r="AX38" s="122" t="str">
        <f t="shared" si="7"/>
        <v/>
      </c>
      <c r="AY38" s="122" t="str">
        <f>IF(S38="","",VLOOKUP(S38,所属・種目コード!$AD$31:$AE$55,2,FALSE))</f>
        <v/>
      </c>
      <c r="AZ38" s="122" t="str">
        <f>IF(R38="","",VLOOKUP(R38,所属・種目コード!$Z$2:$AB$5,3,FALSE))</f>
        <v/>
      </c>
      <c r="BA38" s="366">
        <f t="shared" si="11"/>
        <v>0</v>
      </c>
      <c r="BB38" s="122" t="str">
        <f t="shared" si="12"/>
        <v xml:space="preserve"> 0</v>
      </c>
      <c r="BD38" s="122" t="str">
        <f>IF(M38="","",VLOOKUP(M38,所属・種目コード!$AD$27:$AF$49,3,FALSE))</f>
        <v/>
      </c>
      <c r="BE38" s="366">
        <f t="shared" si="8"/>
        <v>0</v>
      </c>
      <c r="BF38" s="122" t="str">
        <f>IF(P38="","",VLOOKUP(P38,所属・種目コード!$AD$27:$AF$52,3,FALSE))</f>
        <v/>
      </c>
      <c r="BG38" s="366">
        <f t="shared" si="13"/>
        <v>0</v>
      </c>
      <c r="BH38" s="122" t="str">
        <f>IF(S38="","",VLOOKUP(S38,所属・種目コード!$AD$27:$AF$48,3,FALSE))</f>
        <v/>
      </c>
      <c r="BI38" s="366">
        <f t="shared" si="14"/>
        <v>0</v>
      </c>
      <c r="BK38" s="29"/>
      <c r="BL38" s="29"/>
      <c r="BM38" s="29"/>
      <c r="BN38" s="29"/>
      <c r="BO38" s="29"/>
      <c r="BP38" s="821" t="s">
        <v>9326</v>
      </c>
      <c r="BQ38" s="812"/>
      <c r="BR38" s="221"/>
      <c r="BS38" s="553"/>
      <c r="BT38" s="553"/>
      <c r="BU38" s="553"/>
      <c r="BV38" s="553"/>
      <c r="BW38" s="553"/>
      <c r="BX38" s="553"/>
      <c r="BY38" s="553"/>
      <c r="BZ38" s="553"/>
      <c r="CA38" s="553"/>
      <c r="CB38" s="553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</row>
    <row r="39" spans="1:92" s="123" customFormat="1" ht="24.95" customHeight="1" thickBot="1">
      <c r="A39" s="29"/>
      <c r="B39" s="29"/>
      <c r="C39" s="29"/>
      <c r="D39" s="720" t="s">
        <v>8716</v>
      </c>
      <c r="E39" s="886">
        <v>20</v>
      </c>
      <c r="F39" s="886"/>
      <c r="G39" s="721"/>
      <c r="H39" s="722" t="str">
        <f>IF($G39="","",(VLOOKUP($G39,高校競技者!$M$2:$S$748,3,0)))</f>
        <v/>
      </c>
      <c r="I39" s="722" t="str">
        <f>IF($G39="","",(VLOOKUP($G39,高校競技者!$M$2:$S$748,7,0)))</f>
        <v/>
      </c>
      <c r="J39" s="723" t="str">
        <f>IF($G39="","",(VLOOKUP($G39,高校競技者!$M$2:$S$748,4,0)))</f>
        <v/>
      </c>
      <c r="K39" s="724" t="str">
        <f>IF($G39="","",(VLOOKUP($G39,高校競技者!$M$1:$S$748,5,0)))</f>
        <v/>
      </c>
      <c r="L39" s="621"/>
      <c r="M39" s="584"/>
      <c r="N39" s="585"/>
      <c r="O39" s="583"/>
      <c r="P39" s="584"/>
      <c r="Q39" s="585"/>
      <c r="R39" s="583"/>
      <c r="S39" s="584"/>
      <c r="T39" s="585"/>
      <c r="U39" s="350"/>
      <c r="V39" s="350"/>
      <c r="W39" s="350"/>
      <c r="X39" s="350"/>
      <c r="Y39" s="350"/>
      <c r="Z39" s="134"/>
      <c r="AA39" s="134"/>
      <c r="AB39" s="227" t="s">
        <v>24</v>
      </c>
      <c r="AC39" s="136" t="s">
        <v>384</v>
      </c>
      <c r="AD39" s="405" t="s">
        <v>83</v>
      </c>
      <c r="AE39" s="405" t="s">
        <v>83</v>
      </c>
      <c r="AF39" s="405" t="s">
        <v>83</v>
      </c>
      <c r="AH39" s="122" t="str">
        <f t="shared" si="0"/>
        <v/>
      </c>
      <c r="AI39" s="122">
        <f>IF(AC39="","",VLOOKUP(AC39,所属・種目コード!U:V,2,FALSE))</f>
        <v>3</v>
      </c>
      <c r="AJ39" s="138">
        <f t="shared" si="1"/>
        <v>0</v>
      </c>
      <c r="AK39" s="122" t="str">
        <f t="shared" si="2"/>
        <v/>
      </c>
      <c r="AL39" s="122" t="str">
        <f t="shared" si="3"/>
        <v/>
      </c>
      <c r="AM39" s="122" t="str">
        <f t="shared" si="4"/>
        <v>()</v>
      </c>
      <c r="AN39" s="122" t="str">
        <f t="shared" si="5"/>
        <v/>
      </c>
      <c r="AO39" s="122">
        <f>IF(AB39="","",VLOOKUP(AB39,所属・種目コード!$X$1:$Y$2,2,FALSE))</f>
        <v>2</v>
      </c>
      <c r="AP39" s="122" t="str">
        <f>IF(K39="","",VLOOKUP(K39,所属・種目コード!$C$1:$E$76,3,FALSE))</f>
        <v/>
      </c>
      <c r="AQ39" s="122" t="str">
        <f>IF(M39="","",VLOOKUP(M39,所属・種目コード!$AD$31:$AE$55,2,FALSE))</f>
        <v/>
      </c>
      <c r="AR39" s="122" t="str">
        <f>IF(L39="","",VLOOKUP(L39,所属・種目コード!$Z$2:$AB$5,3,FALSE))</f>
        <v/>
      </c>
      <c r="AS39" s="366">
        <f t="shared" si="6"/>
        <v>0</v>
      </c>
      <c r="AT39" s="122" t="str">
        <f t="shared" si="9"/>
        <v xml:space="preserve"> 0</v>
      </c>
      <c r="AU39" s="122" t="str">
        <f>IF(P39="","",VLOOKUP(P39,所属・種目コード!$AD$31:$AE$55,2,FALSE))</f>
        <v/>
      </c>
      <c r="AV39" s="122" t="str">
        <f>IF(O39="","",VLOOKUP(O39,所属・種目コード!$Z$2:$AB$5,3,FALSE))</f>
        <v/>
      </c>
      <c r="AW39" s="366">
        <f t="shared" si="10"/>
        <v>0</v>
      </c>
      <c r="AX39" s="122" t="str">
        <f t="shared" si="7"/>
        <v/>
      </c>
      <c r="AY39" s="122" t="str">
        <f>IF(S39="","",VLOOKUP(S39,所属・種目コード!$AD$31:$AE$55,2,FALSE))</f>
        <v/>
      </c>
      <c r="AZ39" s="122" t="str">
        <f>IF(R39="","",VLOOKUP(R39,所属・種目コード!$Z$2:$AB$5,3,FALSE))</f>
        <v/>
      </c>
      <c r="BA39" s="366">
        <f t="shared" si="11"/>
        <v>0</v>
      </c>
      <c r="BB39" s="122" t="str">
        <f t="shared" si="12"/>
        <v xml:space="preserve"> 0</v>
      </c>
      <c r="BD39" s="122" t="str">
        <f>IF(M39="","",VLOOKUP(M39,所属・種目コード!$AD$27:$AF$49,3,FALSE))</f>
        <v/>
      </c>
      <c r="BE39" s="366">
        <f t="shared" si="8"/>
        <v>0</v>
      </c>
      <c r="BF39" s="122" t="str">
        <f>IF(P39="","",VLOOKUP(P39,所属・種目コード!$AD$27:$AF$52,3,FALSE))</f>
        <v/>
      </c>
      <c r="BG39" s="366">
        <f t="shared" si="13"/>
        <v>0</v>
      </c>
      <c r="BH39" s="122" t="str">
        <f>IF(S39="","",VLOOKUP(S39,所属・種目コード!$AD$27:$AF$48,3,FALSE))</f>
        <v/>
      </c>
      <c r="BI39" s="366">
        <f t="shared" si="14"/>
        <v>0</v>
      </c>
      <c r="BK39" s="29"/>
      <c r="BL39" s="29"/>
      <c r="BM39" s="29"/>
      <c r="BN39" s="29"/>
      <c r="BO39" s="29"/>
      <c r="BP39" s="29"/>
      <c r="BQ39" s="553"/>
      <c r="BR39" s="553"/>
      <c r="BS39" s="553"/>
      <c r="BT39" s="553"/>
      <c r="BU39" s="553"/>
      <c r="BV39" s="553"/>
      <c r="BW39" s="553"/>
      <c r="BX39" s="553"/>
      <c r="BY39" s="553"/>
      <c r="BZ39" s="553"/>
      <c r="CA39" s="553"/>
      <c r="CB39" s="553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</row>
    <row r="40" spans="1:92" s="123" customFormat="1" ht="24.95" customHeight="1">
      <c r="A40" s="29"/>
      <c r="B40" s="29"/>
      <c r="C40" s="29"/>
      <c r="D40" s="729" t="s">
        <v>8716</v>
      </c>
      <c r="E40" s="902">
        <v>21</v>
      </c>
      <c r="F40" s="902"/>
      <c r="G40" s="730"/>
      <c r="H40" s="731" t="str">
        <f>IF($G40="","",(VLOOKUP($G40,高校競技者!$M$2:$S$748,3,0)))</f>
        <v/>
      </c>
      <c r="I40" s="731" t="str">
        <f>IF($G40="","",(VLOOKUP($G40,高校競技者!$M$2:$S$748,7,0)))</f>
        <v/>
      </c>
      <c r="J40" s="732" t="str">
        <f>IF($G40="","",(VLOOKUP($G40,高校競技者!$M$2:$S$748,4,0)))</f>
        <v/>
      </c>
      <c r="K40" s="786" t="str">
        <f>IF($G40="","",(VLOOKUP($G40,高校競技者!$M$1:$S$748,5,0)))</f>
        <v/>
      </c>
      <c r="L40" s="728"/>
      <c r="M40" s="674"/>
      <c r="N40" s="675"/>
      <c r="O40" s="728"/>
      <c r="P40" s="674"/>
      <c r="Q40" s="675"/>
      <c r="R40" s="728"/>
      <c r="S40" s="674"/>
      <c r="T40" s="675"/>
      <c r="U40" s="350"/>
      <c r="V40" s="350"/>
      <c r="W40" s="350"/>
      <c r="X40" s="350"/>
      <c r="Y40" s="350"/>
      <c r="Z40" s="134"/>
      <c r="AA40" s="134"/>
      <c r="AB40" s="227" t="s">
        <v>24</v>
      </c>
      <c r="AC40" s="136" t="s">
        <v>384</v>
      </c>
      <c r="AD40" s="405" t="s">
        <v>83</v>
      </c>
      <c r="AE40" s="405" t="s">
        <v>83</v>
      </c>
      <c r="AF40" s="405" t="s">
        <v>83</v>
      </c>
      <c r="AH40" s="122" t="str">
        <f t="shared" si="0"/>
        <v/>
      </c>
      <c r="AI40" s="122">
        <f>IF(AC40="","",VLOOKUP(AC40,所属・種目コード!U:V,2,FALSE))</f>
        <v>3</v>
      </c>
      <c r="AJ40" s="138">
        <f t="shared" si="1"/>
        <v>0</v>
      </c>
      <c r="AK40" s="122" t="str">
        <f t="shared" si="2"/>
        <v/>
      </c>
      <c r="AL40" s="122" t="str">
        <f t="shared" si="3"/>
        <v/>
      </c>
      <c r="AM40" s="122" t="str">
        <f t="shared" si="4"/>
        <v>()</v>
      </c>
      <c r="AN40" s="122" t="str">
        <f t="shared" si="5"/>
        <v/>
      </c>
      <c r="AO40" s="122">
        <f>IF(AB40="","",VLOOKUP(AB40,所属・種目コード!$X$1:$Y$2,2,FALSE))</f>
        <v>2</v>
      </c>
      <c r="AP40" s="122" t="str">
        <f>IF(K40="","",VLOOKUP(K40,所属・種目コード!$C$1:$E$76,3,FALSE))</f>
        <v/>
      </c>
      <c r="AQ40" s="122" t="str">
        <f>IF(M40="","",VLOOKUP(M40,所属・種目コード!$AD$31:$AE$55,2,FALSE))</f>
        <v/>
      </c>
      <c r="AR40" s="122" t="str">
        <f>IF(L40="","",VLOOKUP(L40,所属・種目コード!$Z$2:$AB$5,3,FALSE))</f>
        <v/>
      </c>
      <c r="AS40" s="366">
        <f t="shared" si="6"/>
        <v>0</v>
      </c>
      <c r="AT40" s="122" t="str">
        <f t="shared" si="9"/>
        <v xml:space="preserve"> 0</v>
      </c>
      <c r="AU40" s="122" t="str">
        <f>IF(P40="","",VLOOKUP(P40,所属・種目コード!$AD$31:$AE$55,2,FALSE))</f>
        <v/>
      </c>
      <c r="AV40" s="122" t="str">
        <f>IF(O40="","",VLOOKUP(O40,所属・種目コード!$Z$2:$AB$5,3,FALSE))</f>
        <v/>
      </c>
      <c r="AW40" s="366">
        <f t="shared" si="10"/>
        <v>0</v>
      </c>
      <c r="AX40" s="122" t="str">
        <f t="shared" si="7"/>
        <v/>
      </c>
      <c r="AY40" s="122" t="str">
        <f>IF(S40="","",VLOOKUP(S40,所属・種目コード!$AD$31:$AE$55,2,FALSE))</f>
        <v/>
      </c>
      <c r="AZ40" s="122" t="str">
        <f>IF(R40="","",VLOOKUP(R40,所属・種目コード!$Z$2:$AB$5,3,FALSE))</f>
        <v/>
      </c>
      <c r="BA40" s="366">
        <f t="shared" si="11"/>
        <v>0</v>
      </c>
      <c r="BB40" s="122" t="str">
        <f t="shared" si="12"/>
        <v xml:space="preserve"> 0</v>
      </c>
      <c r="BD40" s="122" t="str">
        <f>IF(M40="","",VLOOKUP(M40,所属・種目コード!$AD$27:$AF$49,3,FALSE))</f>
        <v/>
      </c>
      <c r="BE40" s="366">
        <f t="shared" si="8"/>
        <v>0</v>
      </c>
      <c r="BF40" s="122" t="str">
        <f>IF(P40="","",VLOOKUP(P40,所属・種目コード!$AD$27:$AF$52,3,FALSE))</f>
        <v/>
      </c>
      <c r="BG40" s="366">
        <f t="shared" si="13"/>
        <v>0</v>
      </c>
      <c r="BH40" s="122" t="str">
        <f>IF(S40="","",VLOOKUP(S40,所属・種目コード!$AD$27:$AF$48,3,FALSE))</f>
        <v/>
      </c>
      <c r="BI40" s="366">
        <f t="shared" si="14"/>
        <v>0</v>
      </c>
      <c r="BK40" s="29"/>
      <c r="BL40" s="29"/>
      <c r="BM40" s="29"/>
      <c r="BN40" s="29"/>
      <c r="BO40" s="29"/>
      <c r="BP40" s="29"/>
      <c r="BQ40" s="553"/>
      <c r="BR40" s="553"/>
      <c r="BS40" s="553"/>
      <c r="BT40" s="553"/>
      <c r="BU40" s="553"/>
      <c r="BV40" s="553"/>
      <c r="BW40" s="553"/>
      <c r="BX40" s="553"/>
      <c r="BY40" s="553"/>
      <c r="BZ40" s="553"/>
      <c r="CA40" s="553"/>
      <c r="CB40" s="553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</row>
    <row r="41" spans="1:92" s="123" customFormat="1" ht="24.95" customHeight="1">
      <c r="A41" s="29"/>
      <c r="B41" s="29"/>
      <c r="C41" s="29"/>
      <c r="D41" s="679" t="s">
        <v>8716</v>
      </c>
      <c r="E41" s="885">
        <v>22</v>
      </c>
      <c r="F41" s="885"/>
      <c r="G41" s="578"/>
      <c r="H41" s="684" t="str">
        <f>IF($G41="","",(VLOOKUP($G41,高校競技者!$M$2:$S$748,3,0)))</f>
        <v/>
      </c>
      <c r="I41" s="684" t="str">
        <f>IF($G41="","",(VLOOKUP($G41,高校競技者!$M$2:$S$748,7,0)))</f>
        <v/>
      </c>
      <c r="J41" s="685" t="str">
        <f>IF($G41="","",(VLOOKUP($G41,高校競技者!$M$2:$S$748,4,0)))</f>
        <v/>
      </c>
      <c r="K41" s="784" t="str">
        <f>IF($G41="","",(VLOOKUP($G41,高校競技者!$M$1:$S$748,5,0)))</f>
        <v/>
      </c>
      <c r="L41" s="580"/>
      <c r="M41" s="581"/>
      <c r="N41" s="582"/>
      <c r="O41" s="580"/>
      <c r="P41" s="581"/>
      <c r="Q41" s="582"/>
      <c r="R41" s="580"/>
      <c r="S41" s="581"/>
      <c r="T41" s="582"/>
      <c r="U41" s="350"/>
      <c r="V41" s="350"/>
      <c r="W41" s="350"/>
      <c r="X41" s="350"/>
      <c r="Y41" s="350"/>
      <c r="Z41" s="134"/>
      <c r="AA41" s="134"/>
      <c r="AB41" s="227" t="s">
        <v>24</v>
      </c>
      <c r="AC41" s="136" t="s">
        <v>384</v>
      </c>
      <c r="AD41" s="405" t="s">
        <v>83</v>
      </c>
      <c r="AE41" s="405" t="s">
        <v>83</v>
      </c>
      <c r="AF41" s="405" t="s">
        <v>83</v>
      </c>
      <c r="AH41" s="122" t="str">
        <f t="shared" si="0"/>
        <v/>
      </c>
      <c r="AI41" s="122">
        <f>IF(AC41="","",VLOOKUP(AC41,所属・種目コード!U:V,2,FALSE))</f>
        <v>3</v>
      </c>
      <c r="AJ41" s="138">
        <f t="shared" si="1"/>
        <v>0</v>
      </c>
      <c r="AK41" s="122" t="str">
        <f t="shared" si="2"/>
        <v/>
      </c>
      <c r="AL41" s="122" t="str">
        <f t="shared" si="3"/>
        <v/>
      </c>
      <c r="AM41" s="122" t="str">
        <f t="shared" si="4"/>
        <v>()</v>
      </c>
      <c r="AN41" s="122" t="str">
        <f t="shared" si="5"/>
        <v/>
      </c>
      <c r="AO41" s="122">
        <f>IF(AB41="","",VLOOKUP(AB41,所属・種目コード!$X$1:$Y$2,2,FALSE))</f>
        <v>2</v>
      </c>
      <c r="AP41" s="122" t="str">
        <f>IF(K41="","",VLOOKUP(K41,所属・種目コード!$C$1:$E$76,3,FALSE))</f>
        <v/>
      </c>
      <c r="AQ41" s="122" t="str">
        <f>IF(M41="","",VLOOKUP(M41,所属・種目コード!$AD$31:$AE$55,2,FALSE))</f>
        <v/>
      </c>
      <c r="AR41" s="122" t="str">
        <f>IF(L41="","",VLOOKUP(L41,所属・種目コード!$Z$2:$AB$5,3,FALSE))</f>
        <v/>
      </c>
      <c r="AS41" s="366">
        <f t="shared" si="6"/>
        <v>0</v>
      </c>
      <c r="AT41" s="122" t="str">
        <f t="shared" si="9"/>
        <v xml:space="preserve"> 0</v>
      </c>
      <c r="AU41" s="122" t="str">
        <f>IF(P41="","",VLOOKUP(P41,所属・種目コード!$AD$31:$AE$55,2,FALSE))</f>
        <v/>
      </c>
      <c r="AV41" s="122" t="str">
        <f>IF(O41="","",VLOOKUP(O41,所属・種目コード!$Z$2:$AB$5,3,FALSE))</f>
        <v/>
      </c>
      <c r="AW41" s="366">
        <f t="shared" si="10"/>
        <v>0</v>
      </c>
      <c r="AX41" s="122" t="str">
        <f t="shared" si="7"/>
        <v/>
      </c>
      <c r="AY41" s="122" t="str">
        <f>IF(S41="","",VLOOKUP(S41,所属・種目コード!$AD$31:$AE$55,2,FALSE))</f>
        <v/>
      </c>
      <c r="AZ41" s="122" t="str">
        <f>IF(R41="","",VLOOKUP(R41,所属・種目コード!$Z$2:$AB$5,3,FALSE))</f>
        <v/>
      </c>
      <c r="BA41" s="366">
        <f t="shared" si="11"/>
        <v>0</v>
      </c>
      <c r="BB41" s="122" t="str">
        <f t="shared" si="12"/>
        <v xml:space="preserve"> 0</v>
      </c>
      <c r="BD41" s="122" t="str">
        <f>IF(M41="","",VLOOKUP(M41,所属・種目コード!$AD$27:$AF$49,3,FALSE))</f>
        <v/>
      </c>
      <c r="BE41" s="366">
        <f t="shared" si="8"/>
        <v>0</v>
      </c>
      <c r="BF41" s="122" t="str">
        <f>IF(P41="","",VLOOKUP(P41,所属・種目コード!$AD$27:$AF$52,3,FALSE))</f>
        <v/>
      </c>
      <c r="BG41" s="366">
        <f t="shared" si="13"/>
        <v>0</v>
      </c>
      <c r="BH41" s="122" t="str">
        <f>IF(S41="","",VLOOKUP(S41,所属・種目コード!$AD$27:$AF$48,3,FALSE))</f>
        <v/>
      </c>
      <c r="BI41" s="366">
        <f t="shared" si="14"/>
        <v>0</v>
      </c>
      <c r="BK41" s="29"/>
      <c r="BL41" s="29"/>
      <c r="BM41" s="29"/>
      <c r="BN41" s="29"/>
      <c r="BO41" s="29"/>
      <c r="BP41" s="553"/>
      <c r="BQ41" s="553"/>
      <c r="BR41" s="553"/>
      <c r="BS41" s="553"/>
      <c r="BT41" s="553"/>
      <c r="BU41" s="553"/>
      <c r="BV41" s="553"/>
      <c r="BW41" s="553"/>
      <c r="BX41" s="553"/>
      <c r="BY41" s="553"/>
      <c r="BZ41" s="553"/>
      <c r="CA41" s="553"/>
      <c r="CB41" s="553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</row>
    <row r="42" spans="1:92" s="123" customFormat="1" ht="24.95" customHeight="1">
      <c r="A42" s="29"/>
      <c r="B42" s="29"/>
      <c r="C42" s="29"/>
      <c r="D42" s="679" t="s">
        <v>8716</v>
      </c>
      <c r="E42" s="885">
        <v>23</v>
      </c>
      <c r="F42" s="885"/>
      <c r="G42" s="578"/>
      <c r="H42" s="684" t="str">
        <f>IF($G42="","",(VLOOKUP($G42,高校競技者!$M$2:$S$748,3,0)))</f>
        <v/>
      </c>
      <c r="I42" s="684" t="str">
        <f>IF($G42="","",(VLOOKUP($G42,高校競技者!$M$2:$S$748,7,0)))</f>
        <v/>
      </c>
      <c r="J42" s="685" t="str">
        <f>IF($G42="","",(VLOOKUP($G42,高校競技者!$M$2:$S$748,4,0)))</f>
        <v/>
      </c>
      <c r="K42" s="784" t="str">
        <f>IF($G42="","",(VLOOKUP($G42,高校競技者!$M$1:$S$748,5,0)))</f>
        <v/>
      </c>
      <c r="L42" s="580"/>
      <c r="M42" s="581"/>
      <c r="N42" s="582"/>
      <c r="O42" s="580"/>
      <c r="P42" s="581"/>
      <c r="Q42" s="582"/>
      <c r="R42" s="580"/>
      <c r="S42" s="581"/>
      <c r="T42" s="582"/>
      <c r="U42" s="350"/>
      <c r="V42" s="350"/>
      <c r="W42" s="350"/>
      <c r="X42" s="350"/>
      <c r="Y42" s="350"/>
      <c r="Z42" s="134"/>
      <c r="AA42" s="134"/>
      <c r="AB42" s="227" t="s">
        <v>24</v>
      </c>
      <c r="AC42" s="136" t="s">
        <v>384</v>
      </c>
      <c r="AD42" s="405" t="s">
        <v>83</v>
      </c>
      <c r="AE42" s="405" t="s">
        <v>83</v>
      </c>
      <c r="AF42" s="405" t="s">
        <v>83</v>
      </c>
      <c r="AH42" s="122" t="str">
        <f t="shared" si="0"/>
        <v/>
      </c>
      <c r="AI42" s="122">
        <f>IF(AC42="","",VLOOKUP(AC42,所属・種目コード!U:V,2,FALSE))</f>
        <v>3</v>
      </c>
      <c r="AJ42" s="138">
        <f t="shared" si="1"/>
        <v>0</v>
      </c>
      <c r="AK42" s="122" t="str">
        <f t="shared" si="2"/>
        <v/>
      </c>
      <c r="AL42" s="122" t="str">
        <f t="shared" si="3"/>
        <v/>
      </c>
      <c r="AM42" s="122" t="str">
        <f t="shared" si="4"/>
        <v>()</v>
      </c>
      <c r="AN42" s="122" t="str">
        <f t="shared" si="5"/>
        <v/>
      </c>
      <c r="AO42" s="122">
        <f>IF(AB42="","",VLOOKUP(AB42,所属・種目コード!$X$1:$Y$2,2,FALSE))</f>
        <v>2</v>
      </c>
      <c r="AP42" s="122" t="str">
        <f>IF(K42="","",VLOOKUP(K42,所属・種目コード!$C$1:$E$76,3,FALSE))</f>
        <v/>
      </c>
      <c r="AQ42" s="122" t="s">
        <v>9308</v>
      </c>
      <c r="AR42" s="122" t="str">
        <f>IF(L42="","",VLOOKUP(L42,所属・種目コード!$Z$2:$AB$5,3,FALSE))</f>
        <v/>
      </c>
      <c r="AS42" s="366">
        <f t="shared" si="6"/>
        <v>0</v>
      </c>
      <c r="AT42" s="122" t="str">
        <f t="shared" si="9"/>
        <v>」 0</v>
      </c>
      <c r="AU42" s="122" t="str">
        <f>IF(P42="","",VLOOKUP(P42,所属・種目コード!$AD$31:$AE$55,2,FALSE))</f>
        <v/>
      </c>
      <c r="AV42" s="122" t="str">
        <f>IF(O42="","",VLOOKUP(O42,所属・種目コード!$Z$2:$AB$5,3,FALSE))</f>
        <v/>
      </c>
      <c r="AW42" s="366">
        <f t="shared" si="10"/>
        <v>0</v>
      </c>
      <c r="AX42" s="122" t="str">
        <f t="shared" si="7"/>
        <v/>
      </c>
      <c r="AY42" s="122" t="str">
        <f>IF(S42="","",VLOOKUP(S42,所属・種目コード!$AD$31:$AE$55,2,FALSE))</f>
        <v/>
      </c>
      <c r="AZ42" s="122" t="str">
        <f>IF(R42="","",VLOOKUP(R42,所属・種目コード!$Z$2:$AB$5,3,FALSE))</f>
        <v/>
      </c>
      <c r="BA42" s="366">
        <f t="shared" si="11"/>
        <v>0</v>
      </c>
      <c r="BB42" s="122" t="str">
        <f t="shared" si="12"/>
        <v xml:space="preserve"> 0</v>
      </c>
      <c r="BD42" s="122" t="str">
        <f>IF(M42="","",VLOOKUP(M42,所属・種目コード!$AD$27:$AF$49,3,FALSE))</f>
        <v/>
      </c>
      <c r="BE42" s="366">
        <f t="shared" si="8"/>
        <v>0</v>
      </c>
      <c r="BF42" s="122" t="str">
        <f>IF(P42="","",VLOOKUP(P42,所属・種目コード!$AD$27:$AF$52,3,FALSE))</f>
        <v/>
      </c>
      <c r="BG42" s="366">
        <f t="shared" si="13"/>
        <v>0</v>
      </c>
      <c r="BH42" s="122" t="str">
        <f>IF(S42="","",VLOOKUP(S42,所属・種目コード!$AD$27:$AF$48,3,FALSE))</f>
        <v/>
      </c>
      <c r="BI42" s="366">
        <f t="shared" si="14"/>
        <v>0</v>
      </c>
      <c r="BK42" s="29"/>
      <c r="BL42" s="29"/>
      <c r="BM42" s="29"/>
      <c r="BN42" s="29"/>
      <c r="BO42" s="29"/>
      <c r="BP42" s="553"/>
      <c r="BQ42" s="553"/>
      <c r="BR42" s="553"/>
      <c r="BS42" s="553"/>
      <c r="BT42" s="553"/>
      <c r="BU42" s="553"/>
      <c r="BV42" s="553"/>
      <c r="BW42" s="553"/>
      <c r="BX42" s="553"/>
      <c r="BY42" s="553"/>
      <c r="BZ42" s="553"/>
      <c r="CA42" s="553"/>
      <c r="CB42" s="553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</row>
    <row r="43" spans="1:92" s="123" customFormat="1" ht="24.95" customHeight="1">
      <c r="A43" s="29"/>
      <c r="B43" s="29"/>
      <c r="C43" s="29"/>
      <c r="D43" s="679" t="s">
        <v>8716</v>
      </c>
      <c r="E43" s="885">
        <v>24</v>
      </c>
      <c r="F43" s="885"/>
      <c r="G43" s="578"/>
      <c r="H43" s="684" t="str">
        <f>IF($G43="","",(VLOOKUP($G43,高校競技者!$M$2:$S$748,3,0)))</f>
        <v/>
      </c>
      <c r="I43" s="684" t="str">
        <f>IF($G43="","",(VLOOKUP($G43,高校競技者!$M$2:$S$748,7,0)))</f>
        <v/>
      </c>
      <c r="J43" s="685" t="str">
        <f>IF($G43="","",(VLOOKUP($G43,高校競技者!$M$2:$S$748,4,0)))</f>
        <v/>
      </c>
      <c r="K43" s="784" t="str">
        <f>IF($G43="","",(VLOOKUP($G43,高校競技者!$M$1:$S$748,5,0)))</f>
        <v/>
      </c>
      <c r="L43" s="580"/>
      <c r="M43" s="581"/>
      <c r="N43" s="582"/>
      <c r="O43" s="580"/>
      <c r="P43" s="581"/>
      <c r="Q43" s="582"/>
      <c r="R43" s="580"/>
      <c r="S43" s="581"/>
      <c r="T43" s="582"/>
      <c r="U43" s="350"/>
      <c r="V43" s="350"/>
      <c r="W43" s="350"/>
      <c r="X43" s="350"/>
      <c r="Y43" s="350"/>
      <c r="Z43" s="134"/>
      <c r="AA43" s="134"/>
      <c r="AB43" s="227" t="s">
        <v>24</v>
      </c>
      <c r="AC43" s="136" t="s">
        <v>384</v>
      </c>
      <c r="AD43" s="405" t="s">
        <v>83</v>
      </c>
      <c r="AE43" s="405" t="s">
        <v>83</v>
      </c>
      <c r="AF43" s="405" t="s">
        <v>83</v>
      </c>
      <c r="AH43" s="122" t="str">
        <f t="shared" si="0"/>
        <v/>
      </c>
      <c r="AI43" s="122">
        <f>IF(AC43="","",VLOOKUP(AC43,所属・種目コード!U:V,2,FALSE))</f>
        <v>3</v>
      </c>
      <c r="AJ43" s="138">
        <f t="shared" si="1"/>
        <v>0</v>
      </c>
      <c r="AK43" s="122" t="str">
        <f t="shared" si="2"/>
        <v/>
      </c>
      <c r="AL43" s="122" t="str">
        <f t="shared" si="3"/>
        <v/>
      </c>
      <c r="AM43" s="122" t="str">
        <f t="shared" si="4"/>
        <v>()</v>
      </c>
      <c r="AN43" s="122" t="str">
        <f t="shared" si="5"/>
        <v/>
      </c>
      <c r="AO43" s="122">
        <f>IF(AB43="","",VLOOKUP(AB43,所属・種目コード!$X$1:$Y$2,2,FALSE))</f>
        <v>2</v>
      </c>
      <c r="AP43" s="122" t="str">
        <f>IF(K43="","",VLOOKUP(K43,所属・種目コード!$C$1:$E$76,3,FALSE))</f>
        <v/>
      </c>
      <c r="AQ43" s="122" t="str">
        <f>IF(M43="","",VLOOKUP(M43,所属・種目コード!$AD$31:$AE$55,2,FALSE))</f>
        <v/>
      </c>
      <c r="AR43" s="122" t="str">
        <f>IF(L43="","",VLOOKUP(L43,所属・種目コード!$Z$2:$AB$5,3,FALSE))</f>
        <v/>
      </c>
      <c r="AS43" s="366">
        <f t="shared" si="6"/>
        <v>0</v>
      </c>
      <c r="AT43" s="122" t="str">
        <f t="shared" si="9"/>
        <v xml:space="preserve"> 0</v>
      </c>
      <c r="AU43" s="122" t="str">
        <f>IF(P43="","",VLOOKUP(P43,所属・種目コード!$AD$31:$AE$55,2,FALSE))</f>
        <v/>
      </c>
      <c r="AV43" s="122" t="str">
        <f>IF(O43="","",VLOOKUP(O43,所属・種目コード!$Z$2:$AB$5,3,FALSE))</f>
        <v/>
      </c>
      <c r="AW43" s="366">
        <f t="shared" si="10"/>
        <v>0</v>
      </c>
      <c r="AX43" s="122" t="str">
        <f t="shared" si="7"/>
        <v/>
      </c>
      <c r="AY43" s="122" t="str">
        <f>IF(S43="","",VLOOKUP(S43,所属・種目コード!$AD$31:$AE$55,2,FALSE))</f>
        <v/>
      </c>
      <c r="AZ43" s="122" t="str">
        <f>IF(R43="","",VLOOKUP(R43,所属・種目コード!$Z$2:$AB$5,3,FALSE))</f>
        <v/>
      </c>
      <c r="BA43" s="366">
        <f t="shared" si="11"/>
        <v>0</v>
      </c>
      <c r="BB43" s="122" t="str">
        <f t="shared" si="12"/>
        <v xml:space="preserve"> 0</v>
      </c>
      <c r="BD43" s="122" t="str">
        <f>IF(M43="","",VLOOKUP(M43,所属・種目コード!$AD$27:$AF$49,3,FALSE))</f>
        <v/>
      </c>
      <c r="BE43" s="366">
        <f t="shared" si="8"/>
        <v>0</v>
      </c>
      <c r="BF43" s="122" t="str">
        <f>IF(P43="","",VLOOKUP(P43,所属・種目コード!$AD$27:$AF$52,3,FALSE))</f>
        <v/>
      </c>
      <c r="BG43" s="366">
        <f t="shared" si="13"/>
        <v>0</v>
      </c>
      <c r="BH43" s="122" t="str">
        <f>IF(S43="","",VLOOKUP(S43,所属・種目コード!$AD$27:$AF$48,3,FALSE))</f>
        <v/>
      </c>
      <c r="BI43" s="366">
        <f t="shared" si="14"/>
        <v>0</v>
      </c>
      <c r="BK43" s="29"/>
      <c r="BL43" s="29"/>
      <c r="BM43" s="29"/>
      <c r="BN43" s="29"/>
      <c r="BO43" s="29"/>
      <c r="BP43" s="553"/>
      <c r="BQ43" s="553"/>
      <c r="BR43" s="553"/>
      <c r="BS43" s="553"/>
      <c r="BT43" s="553"/>
      <c r="BU43" s="553"/>
      <c r="BV43" s="553"/>
      <c r="BW43" s="553"/>
      <c r="BX43" s="553"/>
      <c r="BY43" s="553"/>
      <c r="BZ43" s="553"/>
      <c r="CA43" s="553"/>
      <c r="CB43" s="553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</row>
    <row r="44" spans="1:92" s="123" customFormat="1" ht="24.95" customHeight="1" thickBot="1">
      <c r="A44" s="29"/>
      <c r="B44" s="29"/>
      <c r="C44" s="29"/>
      <c r="D44" s="680" t="s">
        <v>8716</v>
      </c>
      <c r="E44" s="889">
        <v>25</v>
      </c>
      <c r="F44" s="889"/>
      <c r="G44" s="579"/>
      <c r="H44" s="687" t="str">
        <f>IF($G44="","",(VLOOKUP($G44,高校競技者!$M$2:$S$748,3,0)))</f>
        <v/>
      </c>
      <c r="I44" s="687" t="str">
        <f>IF($G44="","",(VLOOKUP($G44,高校競技者!$M$2:$S$748,7,0)))</f>
        <v/>
      </c>
      <c r="J44" s="688" t="str">
        <f>IF($G44="","",(VLOOKUP($G44,高校競技者!$M$2:$S$748,4,0)))</f>
        <v/>
      </c>
      <c r="K44" s="785" t="str">
        <f>IF($G44="","",(VLOOKUP($G44,高校競技者!$M$1:$S$748,5,0)))</f>
        <v/>
      </c>
      <c r="L44" s="725"/>
      <c r="M44" s="620"/>
      <c r="N44" s="726"/>
      <c r="O44" s="725"/>
      <c r="P44" s="620"/>
      <c r="Q44" s="726"/>
      <c r="R44" s="725"/>
      <c r="S44" s="620"/>
      <c r="T44" s="726"/>
      <c r="U44" s="350"/>
      <c r="V44" s="350"/>
      <c r="W44" s="350"/>
      <c r="X44" s="350"/>
      <c r="Y44" s="350"/>
      <c r="Z44" s="134"/>
      <c r="AA44" s="134"/>
      <c r="AB44" s="227" t="s">
        <v>24</v>
      </c>
      <c r="AC44" s="136" t="s">
        <v>384</v>
      </c>
      <c r="AD44" s="405" t="s">
        <v>83</v>
      </c>
      <c r="AE44" s="405" t="s">
        <v>83</v>
      </c>
      <c r="AF44" s="405" t="s">
        <v>83</v>
      </c>
      <c r="AH44" s="122" t="str">
        <f t="shared" si="0"/>
        <v/>
      </c>
      <c r="AI44" s="122">
        <f>IF(AC44="","",VLOOKUP(AC44,所属・種目コード!U:V,2,FALSE))</f>
        <v>3</v>
      </c>
      <c r="AJ44" s="138">
        <f t="shared" si="1"/>
        <v>0</v>
      </c>
      <c r="AK44" s="122" t="str">
        <f t="shared" si="2"/>
        <v/>
      </c>
      <c r="AL44" s="122" t="str">
        <f t="shared" si="3"/>
        <v/>
      </c>
      <c r="AM44" s="122" t="str">
        <f t="shared" si="4"/>
        <v>()</v>
      </c>
      <c r="AN44" s="122" t="str">
        <f t="shared" si="5"/>
        <v/>
      </c>
      <c r="AO44" s="122">
        <f>IF(AB44="","",VLOOKUP(AB44,所属・種目コード!$X$1:$Y$2,2,FALSE))</f>
        <v>2</v>
      </c>
      <c r="AP44" s="122" t="str">
        <f>IF(K44="","",VLOOKUP(K44,所属・種目コード!$C$1:$E$76,3,FALSE))</f>
        <v/>
      </c>
      <c r="AQ44" s="122" t="str">
        <f>IF(M44="","",VLOOKUP(M44,所属・種目コード!$AD$31:$AE$55,2,FALSE))</f>
        <v/>
      </c>
      <c r="AR44" s="122" t="str">
        <f>IF(L44="","",VLOOKUP(L44,所属・種目コード!$Z$2:$AB$5,3,FALSE))</f>
        <v/>
      </c>
      <c r="AS44" s="366">
        <f t="shared" si="6"/>
        <v>0</v>
      </c>
      <c r="AT44" s="122" t="str">
        <f t="shared" si="9"/>
        <v xml:space="preserve"> 0</v>
      </c>
      <c r="AU44" s="122" t="str">
        <f>IF(P44="","",VLOOKUP(P44,所属・種目コード!$AD$31:$AE$55,2,FALSE))</f>
        <v/>
      </c>
      <c r="AV44" s="122" t="str">
        <f>IF(O44="","",VLOOKUP(O44,所属・種目コード!$Z$2:$AB$5,3,FALSE))</f>
        <v/>
      </c>
      <c r="AW44" s="366">
        <f t="shared" si="10"/>
        <v>0</v>
      </c>
      <c r="AX44" s="122" t="str">
        <f t="shared" si="7"/>
        <v/>
      </c>
      <c r="AY44" s="122" t="str">
        <f>IF(S44="","",VLOOKUP(S44,所属・種目コード!$AD$31:$AE$55,2,FALSE))</f>
        <v/>
      </c>
      <c r="AZ44" s="122" t="str">
        <f>IF(R44="","",VLOOKUP(R44,所属・種目コード!$Z$2:$AB$5,3,FALSE))</f>
        <v/>
      </c>
      <c r="BA44" s="366">
        <f t="shared" si="11"/>
        <v>0</v>
      </c>
      <c r="BB44" s="122" t="str">
        <f t="shared" si="12"/>
        <v xml:space="preserve"> 0</v>
      </c>
      <c r="BD44" s="122" t="str">
        <f>IF(M44="","",VLOOKUP(M44,所属・種目コード!$AD$27:$AF$49,3,FALSE))</f>
        <v/>
      </c>
      <c r="BE44" s="366">
        <f t="shared" si="8"/>
        <v>0</v>
      </c>
      <c r="BF44" s="122" t="str">
        <f>IF(P44="","",VLOOKUP(P44,所属・種目コード!$AD$27:$AF$52,3,FALSE))</f>
        <v/>
      </c>
      <c r="BG44" s="366">
        <f t="shared" si="13"/>
        <v>0</v>
      </c>
      <c r="BH44" s="122" t="str">
        <f>IF(S44="","",VLOOKUP(S44,所属・種目コード!$AD$27:$AF$48,3,FALSE))</f>
        <v/>
      </c>
      <c r="BI44" s="366">
        <f t="shared" si="14"/>
        <v>0</v>
      </c>
      <c r="BK44" s="29"/>
      <c r="BL44" s="29"/>
      <c r="BM44" s="29"/>
      <c r="BN44" s="29"/>
      <c r="BO44" s="29"/>
      <c r="BP44" s="553"/>
      <c r="BQ44" s="553"/>
      <c r="BR44" s="553"/>
      <c r="BS44" s="553"/>
      <c r="BT44" s="553"/>
      <c r="BU44" s="553"/>
      <c r="BV44" s="553"/>
      <c r="BW44" s="553"/>
      <c r="BX44" s="553"/>
      <c r="BY44" s="553"/>
      <c r="BZ44" s="553"/>
      <c r="CA44" s="553"/>
      <c r="CB44" s="553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</row>
    <row r="45" spans="1:92" s="123" customFormat="1" ht="24.95" customHeight="1">
      <c r="A45" s="29"/>
      <c r="B45" s="29"/>
      <c r="C45" s="29"/>
      <c r="D45" s="727" t="s">
        <v>8716</v>
      </c>
      <c r="E45" s="901">
        <v>26</v>
      </c>
      <c r="F45" s="901"/>
      <c r="G45" s="577"/>
      <c r="H45" s="684" t="str">
        <f>IF($G45="","",(VLOOKUP($G45,高校競技者!$M$2:$S$748,3,0)))</f>
        <v/>
      </c>
      <c r="I45" s="684" t="str">
        <f>IF($G45="","",(VLOOKUP($G45,高校競技者!$M$2:$S$748,7,0)))</f>
        <v/>
      </c>
      <c r="J45" s="685" t="str">
        <f>IF($G45="","",(VLOOKUP($G45,高校競技者!$M$2:$S$748,4,0)))</f>
        <v/>
      </c>
      <c r="K45" s="686" t="str">
        <f>IF($G45="","",(VLOOKUP($G45,高校競技者!$M$1:$S$748,5,0)))</f>
        <v/>
      </c>
      <c r="L45" s="734"/>
      <c r="M45" s="622"/>
      <c r="N45" s="624"/>
      <c r="O45" s="734"/>
      <c r="P45" s="622"/>
      <c r="Q45" s="624"/>
      <c r="R45" s="734"/>
      <c r="S45" s="622"/>
      <c r="T45" s="624"/>
      <c r="U45" s="350"/>
      <c r="V45" s="350"/>
      <c r="W45" s="350"/>
      <c r="X45" s="350"/>
      <c r="Y45" s="350"/>
      <c r="Z45" s="134"/>
      <c r="AA45" s="134"/>
      <c r="AB45" s="227" t="s">
        <v>24</v>
      </c>
      <c r="AC45" s="136" t="s">
        <v>384</v>
      </c>
      <c r="AD45" s="405" t="s">
        <v>83</v>
      </c>
      <c r="AE45" s="405" t="s">
        <v>83</v>
      </c>
      <c r="AF45" s="405" t="s">
        <v>83</v>
      </c>
      <c r="AH45" s="122" t="str">
        <f t="shared" si="0"/>
        <v/>
      </c>
      <c r="AI45" s="122">
        <f>IF(AC45="","",VLOOKUP(AC45,所属・種目コード!U:V,2,FALSE))</f>
        <v>3</v>
      </c>
      <c r="AJ45" s="138">
        <f t="shared" si="1"/>
        <v>0</v>
      </c>
      <c r="AK45" s="122" t="str">
        <f t="shared" si="2"/>
        <v/>
      </c>
      <c r="AL45" s="122" t="str">
        <f t="shared" si="3"/>
        <v/>
      </c>
      <c r="AM45" s="122" t="str">
        <f t="shared" si="4"/>
        <v>()</v>
      </c>
      <c r="AN45" s="122" t="str">
        <f t="shared" si="5"/>
        <v/>
      </c>
      <c r="AO45" s="122">
        <f>IF(AB45="","",VLOOKUP(AB45,所属・種目コード!$X$1:$Y$2,2,FALSE))</f>
        <v>2</v>
      </c>
      <c r="AP45" s="122" t="str">
        <f>IF(K45="","",VLOOKUP(K45,所属・種目コード!$C$1:$E$76,3,FALSE))</f>
        <v/>
      </c>
      <c r="AQ45" s="122" t="str">
        <f>IF(M45="","",VLOOKUP(M45,所属・種目コード!$AD$31:$AE$55,2,FALSE))</f>
        <v/>
      </c>
      <c r="AR45" s="122" t="str">
        <f>IF(L45="","",VLOOKUP(L45,所属・種目コード!$Z$2:$AB$5,3,FALSE))</f>
        <v/>
      </c>
      <c r="AS45" s="366">
        <f t="shared" si="6"/>
        <v>0</v>
      </c>
      <c r="AT45" s="122" t="str">
        <f t="shared" si="9"/>
        <v xml:space="preserve"> 0</v>
      </c>
      <c r="AU45" s="122" t="str">
        <f>IF(P45="","",VLOOKUP(P45,所属・種目コード!$AD$31:$AE$55,2,FALSE))</f>
        <v/>
      </c>
      <c r="AV45" s="122" t="str">
        <f>IF(O45="","",VLOOKUP(O45,所属・種目コード!$Z$2:$AB$5,3,FALSE))</f>
        <v/>
      </c>
      <c r="AW45" s="366">
        <f t="shared" si="10"/>
        <v>0</v>
      </c>
      <c r="AX45" s="122" t="str">
        <f t="shared" si="7"/>
        <v/>
      </c>
      <c r="AY45" s="122" t="str">
        <f>IF(S45="","",VLOOKUP(S45,所属・種目コード!$AD$31:$AE$55,2,FALSE))</f>
        <v/>
      </c>
      <c r="AZ45" s="122" t="str">
        <f>IF(R45="","",VLOOKUP(R45,所属・種目コード!$Z$2:$AB$5,3,FALSE))</f>
        <v/>
      </c>
      <c r="BA45" s="366">
        <f t="shared" si="11"/>
        <v>0</v>
      </c>
      <c r="BB45" s="122" t="str">
        <f t="shared" si="12"/>
        <v xml:space="preserve"> 0</v>
      </c>
      <c r="BD45" s="122" t="str">
        <f>IF(M45="","",VLOOKUP(M45,所属・種目コード!$AD$27:$AF$49,3,FALSE))</f>
        <v/>
      </c>
      <c r="BE45" s="366">
        <f t="shared" si="8"/>
        <v>0</v>
      </c>
      <c r="BF45" s="122" t="str">
        <f>IF(P45="","",VLOOKUP(P45,所属・種目コード!$AD$27:$AF$52,3,FALSE))</f>
        <v/>
      </c>
      <c r="BG45" s="366">
        <f t="shared" si="13"/>
        <v>0</v>
      </c>
      <c r="BH45" s="122" t="str">
        <f>IF(S45="","",VLOOKUP(S45,所属・種目コード!$AD$27:$AF$48,3,FALSE))</f>
        <v/>
      </c>
      <c r="BI45" s="366">
        <f t="shared" si="14"/>
        <v>0</v>
      </c>
      <c r="BK45" s="29"/>
      <c r="BL45" s="29"/>
      <c r="BM45" s="29"/>
      <c r="BN45" s="29"/>
      <c r="BO45" s="29"/>
      <c r="BP45" s="553"/>
      <c r="BQ45" s="553"/>
      <c r="BR45" s="553"/>
      <c r="BS45" s="553"/>
      <c r="BT45" s="553"/>
      <c r="BU45" s="553"/>
      <c r="BV45" s="553"/>
      <c r="BW45" s="553"/>
      <c r="BX45" s="553"/>
      <c r="BY45" s="553"/>
      <c r="BZ45" s="553"/>
      <c r="CA45" s="553"/>
      <c r="CB45" s="553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</row>
    <row r="46" spans="1:92" s="123" customFormat="1" ht="24.95" customHeight="1">
      <c r="A46" s="29"/>
      <c r="B46" s="29"/>
      <c r="C46" s="29"/>
      <c r="D46" s="679" t="s">
        <v>8716</v>
      </c>
      <c r="E46" s="885">
        <v>27</v>
      </c>
      <c r="F46" s="885"/>
      <c r="G46" s="578"/>
      <c r="H46" s="684" t="str">
        <f>IF($G46="","",(VLOOKUP($G46,高校競技者!$M$2:$S$748,3,0)))</f>
        <v/>
      </c>
      <c r="I46" s="684" t="str">
        <f>IF($G46="","",(VLOOKUP($G46,高校競技者!$M$2:$S$748,7,0)))</f>
        <v/>
      </c>
      <c r="J46" s="685" t="str">
        <f>IF($G46="","",(VLOOKUP($G46,高校競技者!$M$2:$S$748,4,0)))</f>
        <v/>
      </c>
      <c r="K46" s="686" t="str">
        <f>IF($G46="","",(VLOOKUP($G46,高校競技者!$M$1:$S$748,5,0)))</f>
        <v/>
      </c>
      <c r="L46" s="580"/>
      <c r="M46" s="581"/>
      <c r="N46" s="582"/>
      <c r="O46" s="580"/>
      <c r="P46" s="581"/>
      <c r="Q46" s="582"/>
      <c r="R46" s="580"/>
      <c r="S46" s="581"/>
      <c r="T46" s="582"/>
      <c r="U46" s="350"/>
      <c r="V46" s="350"/>
      <c r="W46" s="350"/>
      <c r="X46" s="350"/>
      <c r="Y46" s="350"/>
      <c r="Z46" s="134"/>
      <c r="AA46" s="134"/>
      <c r="AB46" s="227" t="s">
        <v>24</v>
      </c>
      <c r="AC46" s="136" t="s">
        <v>384</v>
      </c>
      <c r="AD46" s="405" t="s">
        <v>83</v>
      </c>
      <c r="AE46" s="405" t="s">
        <v>83</v>
      </c>
      <c r="AF46" s="405" t="s">
        <v>83</v>
      </c>
      <c r="AH46" s="122" t="str">
        <f t="shared" si="0"/>
        <v/>
      </c>
      <c r="AI46" s="122">
        <f>IF(AC46="","",VLOOKUP(AC46,所属・種目コード!U:V,2,FALSE))</f>
        <v>3</v>
      </c>
      <c r="AJ46" s="138">
        <f t="shared" si="1"/>
        <v>0</v>
      </c>
      <c r="AK46" s="122" t="str">
        <f t="shared" si="2"/>
        <v/>
      </c>
      <c r="AL46" s="122" t="str">
        <f t="shared" si="3"/>
        <v/>
      </c>
      <c r="AM46" s="122" t="str">
        <f t="shared" si="4"/>
        <v>()</v>
      </c>
      <c r="AN46" s="122" t="str">
        <f t="shared" si="5"/>
        <v/>
      </c>
      <c r="AO46" s="122">
        <f>IF(AB46="","",VLOOKUP(AB46,所属・種目コード!$X$1:$Y$2,2,FALSE))</f>
        <v>2</v>
      </c>
      <c r="AP46" s="122" t="str">
        <f>IF(K46="","",VLOOKUP(K46,所属・種目コード!$C$1:$E$76,3,FALSE))</f>
        <v/>
      </c>
      <c r="AQ46" s="122" t="str">
        <f>IF(M46="","",VLOOKUP(M46,所属・種目コード!$AD$31:$AE$55,2,FALSE))</f>
        <v/>
      </c>
      <c r="AR46" s="122" t="str">
        <f>IF(L46="","",VLOOKUP(L46,所属・種目コード!$Z$2:$AB$5,3,FALSE))</f>
        <v/>
      </c>
      <c r="AS46" s="366">
        <f t="shared" si="6"/>
        <v>0</v>
      </c>
      <c r="AT46" s="122" t="str">
        <f t="shared" si="9"/>
        <v xml:space="preserve"> 0</v>
      </c>
      <c r="AU46" s="122" t="str">
        <f>IF(P46="","",VLOOKUP(P46,所属・種目コード!$AD$31:$AE$55,2,FALSE))</f>
        <v/>
      </c>
      <c r="AV46" s="122" t="str">
        <f>IF(O46="","",VLOOKUP(O46,所属・種目コード!$Z$2:$AB$5,3,FALSE))</f>
        <v/>
      </c>
      <c r="AW46" s="366">
        <f t="shared" si="10"/>
        <v>0</v>
      </c>
      <c r="AX46" s="122" t="str">
        <f t="shared" si="7"/>
        <v/>
      </c>
      <c r="AY46" s="122" t="str">
        <f>IF(S46="","",VLOOKUP(S46,所属・種目コード!$AD$31:$AE$55,2,FALSE))</f>
        <v/>
      </c>
      <c r="AZ46" s="122" t="str">
        <f>IF(R46="","",VLOOKUP(R46,所属・種目コード!$Z$2:$AB$5,3,FALSE))</f>
        <v/>
      </c>
      <c r="BA46" s="366">
        <f t="shared" si="11"/>
        <v>0</v>
      </c>
      <c r="BB46" s="122" t="str">
        <f t="shared" si="12"/>
        <v xml:space="preserve"> 0</v>
      </c>
      <c r="BD46" s="122" t="str">
        <f>IF(M46="","",VLOOKUP(M46,所属・種目コード!$AD$27:$AF$49,3,FALSE))</f>
        <v/>
      </c>
      <c r="BE46" s="366">
        <f t="shared" si="8"/>
        <v>0</v>
      </c>
      <c r="BF46" s="122" t="str">
        <f>IF(P46="","",VLOOKUP(P46,所属・種目コード!$AD$27:$AF$52,3,FALSE))</f>
        <v/>
      </c>
      <c r="BG46" s="366">
        <f t="shared" si="13"/>
        <v>0</v>
      </c>
      <c r="BH46" s="122" t="str">
        <f>IF(S46="","",VLOOKUP(S46,所属・種目コード!$AD$27:$AF$48,3,FALSE))</f>
        <v/>
      </c>
      <c r="BI46" s="366">
        <f t="shared" si="14"/>
        <v>0</v>
      </c>
      <c r="BK46" s="29"/>
      <c r="BL46" s="29"/>
      <c r="BM46" s="29"/>
      <c r="BN46" s="29"/>
      <c r="BO46" s="29"/>
      <c r="BP46" s="553"/>
      <c r="BQ46" s="553"/>
      <c r="BR46" s="553"/>
      <c r="BS46" s="553"/>
      <c r="BT46" s="553"/>
      <c r="BU46" s="553"/>
      <c r="BV46" s="553"/>
      <c r="BW46" s="553"/>
      <c r="BX46" s="553"/>
      <c r="BY46" s="553"/>
      <c r="BZ46" s="553"/>
      <c r="CA46" s="553"/>
      <c r="CB46" s="553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</row>
    <row r="47" spans="1:92" s="123" customFormat="1" ht="24.95" customHeight="1">
      <c r="A47" s="29"/>
      <c r="B47" s="29"/>
      <c r="C47" s="29"/>
      <c r="D47" s="679" t="s">
        <v>8716</v>
      </c>
      <c r="E47" s="885">
        <v>28</v>
      </c>
      <c r="F47" s="885"/>
      <c r="G47" s="578"/>
      <c r="H47" s="684" t="str">
        <f>IF($G47="","",(VLOOKUP($G47,高校競技者!$M$2:$S$748,3,0)))</f>
        <v/>
      </c>
      <c r="I47" s="684" t="str">
        <f>IF($G47="","",(VLOOKUP($G47,高校競技者!$M$2:$S$748,7,0)))</f>
        <v/>
      </c>
      <c r="J47" s="685" t="str">
        <f>IF($G47="","",(VLOOKUP($G47,高校競技者!$M$2:$S$748,4,0)))</f>
        <v/>
      </c>
      <c r="K47" s="686" t="str">
        <f>IF($G47="","",(VLOOKUP($G47,高校競技者!$M$1:$S$748,5,0)))</f>
        <v/>
      </c>
      <c r="L47" s="580"/>
      <c r="M47" s="581"/>
      <c r="N47" s="582"/>
      <c r="O47" s="580"/>
      <c r="P47" s="581"/>
      <c r="Q47" s="582"/>
      <c r="R47" s="580"/>
      <c r="S47" s="581"/>
      <c r="T47" s="582"/>
      <c r="U47" s="350"/>
      <c r="V47" s="350"/>
      <c r="W47" s="350"/>
      <c r="X47" s="350"/>
      <c r="Y47" s="350"/>
      <c r="Z47" s="134"/>
      <c r="AA47" s="134"/>
      <c r="AB47" s="227" t="s">
        <v>24</v>
      </c>
      <c r="AC47" s="136" t="s">
        <v>384</v>
      </c>
      <c r="AD47" s="405" t="s">
        <v>83</v>
      </c>
      <c r="AE47" s="405" t="s">
        <v>83</v>
      </c>
      <c r="AF47" s="405" t="s">
        <v>83</v>
      </c>
      <c r="AH47" s="122" t="str">
        <f t="shared" si="0"/>
        <v/>
      </c>
      <c r="AI47" s="122">
        <f>IF(AC47="","",VLOOKUP(AC47,所属・種目コード!U:V,2,FALSE))</f>
        <v>3</v>
      </c>
      <c r="AJ47" s="138">
        <f t="shared" si="1"/>
        <v>0</v>
      </c>
      <c r="AK47" s="122" t="str">
        <f t="shared" si="2"/>
        <v/>
      </c>
      <c r="AL47" s="122" t="str">
        <f t="shared" si="3"/>
        <v/>
      </c>
      <c r="AM47" s="122" t="str">
        <f t="shared" si="4"/>
        <v>()</v>
      </c>
      <c r="AN47" s="122" t="str">
        <f t="shared" si="5"/>
        <v/>
      </c>
      <c r="AO47" s="122">
        <f>IF(AB47="","",VLOOKUP(AB47,所属・種目コード!$X$1:$Y$2,2,FALSE))</f>
        <v>2</v>
      </c>
      <c r="AP47" s="122" t="str">
        <f>IF(K47="","",VLOOKUP(K47,所属・種目コード!$C$1:$E$76,3,FALSE))</f>
        <v/>
      </c>
      <c r="AQ47" s="122" t="str">
        <f>IF(M47="","",VLOOKUP(M47,所属・種目コード!$AD$31:$AE$55,2,FALSE))</f>
        <v/>
      </c>
      <c r="AR47" s="122" t="str">
        <f>IF(L47="","",VLOOKUP(L47,所属・種目コード!$Z$2:$AB$5,3,FALSE))</f>
        <v/>
      </c>
      <c r="AS47" s="366">
        <f t="shared" si="6"/>
        <v>0</v>
      </c>
      <c r="AT47" s="122" t="str">
        <f t="shared" si="9"/>
        <v xml:space="preserve"> 0</v>
      </c>
      <c r="AU47" s="122" t="str">
        <f>IF(P47="","",VLOOKUP(P47,所属・種目コード!$AD$31:$AE$55,2,FALSE))</f>
        <v/>
      </c>
      <c r="AV47" s="122" t="str">
        <f>IF(O47="","",VLOOKUP(O47,所属・種目コード!$Z$2:$AB$5,3,FALSE))</f>
        <v/>
      </c>
      <c r="AW47" s="366">
        <f t="shared" si="10"/>
        <v>0</v>
      </c>
      <c r="AX47" s="122" t="str">
        <f t="shared" si="7"/>
        <v/>
      </c>
      <c r="AY47" s="122" t="str">
        <f>IF(S47="","",VLOOKUP(S47,所属・種目コード!$AD$31:$AE$55,2,FALSE))</f>
        <v/>
      </c>
      <c r="AZ47" s="122" t="str">
        <f>IF(R47="","",VLOOKUP(R47,所属・種目コード!$Z$2:$AB$5,3,FALSE))</f>
        <v/>
      </c>
      <c r="BA47" s="366">
        <f t="shared" si="11"/>
        <v>0</v>
      </c>
      <c r="BB47" s="122" t="str">
        <f t="shared" si="12"/>
        <v xml:space="preserve"> 0</v>
      </c>
      <c r="BD47" s="122" t="str">
        <f>IF(M47="","",VLOOKUP(M47,所属・種目コード!$AD$27:$AF$49,3,FALSE))</f>
        <v/>
      </c>
      <c r="BE47" s="366">
        <f t="shared" si="8"/>
        <v>0</v>
      </c>
      <c r="BF47" s="122" t="str">
        <f>IF(P47="","",VLOOKUP(P47,所属・種目コード!$AD$27:$AF$52,3,FALSE))</f>
        <v/>
      </c>
      <c r="BG47" s="366">
        <f t="shared" si="13"/>
        <v>0</v>
      </c>
      <c r="BH47" s="122" t="str">
        <f>IF(S47="","",VLOOKUP(S47,所属・種目コード!$AD$27:$AF$48,3,FALSE))</f>
        <v/>
      </c>
      <c r="BI47" s="366">
        <f t="shared" si="14"/>
        <v>0</v>
      </c>
      <c r="BK47" s="29"/>
      <c r="BL47" s="29"/>
      <c r="BM47" s="29"/>
      <c r="BN47" s="29"/>
      <c r="BO47" s="29"/>
      <c r="BP47" s="553"/>
      <c r="BQ47" s="553"/>
      <c r="BR47" s="553"/>
      <c r="BS47" s="553"/>
      <c r="BT47" s="553"/>
      <c r="BU47" s="553"/>
      <c r="BV47" s="553"/>
      <c r="BW47" s="553"/>
      <c r="BX47" s="553"/>
      <c r="BY47" s="553"/>
      <c r="BZ47" s="553"/>
      <c r="CA47" s="553"/>
      <c r="CB47" s="553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</row>
    <row r="48" spans="1:92" s="123" customFormat="1" ht="24.95" customHeight="1">
      <c r="A48" s="29"/>
      <c r="B48" s="29"/>
      <c r="C48" s="29"/>
      <c r="D48" s="679" t="s">
        <v>8716</v>
      </c>
      <c r="E48" s="885">
        <v>29</v>
      </c>
      <c r="F48" s="885"/>
      <c r="G48" s="578"/>
      <c r="H48" s="684" t="str">
        <f>IF($G48="","",(VLOOKUP($G48,高校競技者!$M$2:$S$748,3,0)))</f>
        <v/>
      </c>
      <c r="I48" s="684" t="str">
        <f>IF($G48="","",(VLOOKUP($G48,高校競技者!$M$2:$S$748,7,0)))</f>
        <v/>
      </c>
      <c r="J48" s="685" t="str">
        <f>IF($G48="","",(VLOOKUP($G48,高校競技者!$M$2:$S$748,4,0)))</f>
        <v/>
      </c>
      <c r="K48" s="686" t="str">
        <f>IF($G48="","",(VLOOKUP($G48,高校競技者!$M$1:$S$748,5,0)))</f>
        <v/>
      </c>
      <c r="L48" s="580"/>
      <c r="M48" s="581"/>
      <c r="N48" s="582"/>
      <c r="O48" s="580"/>
      <c r="P48" s="581"/>
      <c r="Q48" s="582"/>
      <c r="R48" s="580"/>
      <c r="S48" s="581"/>
      <c r="T48" s="582"/>
      <c r="U48" s="350"/>
      <c r="V48" s="350"/>
      <c r="W48" s="350"/>
      <c r="X48" s="350"/>
      <c r="Y48" s="350"/>
      <c r="Z48" s="134"/>
      <c r="AA48" s="134"/>
      <c r="AB48" s="227" t="s">
        <v>24</v>
      </c>
      <c r="AC48" s="136" t="s">
        <v>384</v>
      </c>
      <c r="AD48" s="405" t="s">
        <v>83</v>
      </c>
      <c r="AE48" s="405" t="s">
        <v>83</v>
      </c>
      <c r="AF48" s="405" t="s">
        <v>83</v>
      </c>
      <c r="AH48" s="122" t="str">
        <f t="shared" si="0"/>
        <v/>
      </c>
      <c r="AI48" s="122">
        <f>IF(AC48="","",VLOOKUP(AC48,所属・種目コード!U:V,2,FALSE))</f>
        <v>3</v>
      </c>
      <c r="AJ48" s="138">
        <f t="shared" si="1"/>
        <v>0</v>
      </c>
      <c r="AK48" s="122" t="str">
        <f t="shared" si="2"/>
        <v/>
      </c>
      <c r="AL48" s="122" t="str">
        <f t="shared" si="3"/>
        <v/>
      </c>
      <c r="AM48" s="122" t="str">
        <f t="shared" si="4"/>
        <v>()</v>
      </c>
      <c r="AN48" s="122" t="str">
        <f t="shared" si="5"/>
        <v/>
      </c>
      <c r="AO48" s="122">
        <f>IF(AB48="","",VLOOKUP(AB48,所属・種目コード!$X$1:$Y$2,2,FALSE))</f>
        <v>2</v>
      </c>
      <c r="AP48" s="122" t="str">
        <f>IF(K48="","",VLOOKUP(K48,所属・種目コード!$C$1:$E$76,3,FALSE))</f>
        <v/>
      </c>
      <c r="AQ48" s="122" t="str">
        <f>IF(M48="","",VLOOKUP(M48,所属・種目コード!$AD$31:$AE$55,2,FALSE))</f>
        <v/>
      </c>
      <c r="AR48" s="122" t="str">
        <f>IF(L48="","",VLOOKUP(L48,所属・種目コード!$Z$2:$AB$5,3,FALSE))</f>
        <v/>
      </c>
      <c r="AS48" s="366">
        <f t="shared" si="6"/>
        <v>0</v>
      </c>
      <c r="AT48" s="122" t="str">
        <f t="shared" si="9"/>
        <v xml:space="preserve"> 0</v>
      </c>
      <c r="AU48" s="122" t="str">
        <f>IF(P48="","",VLOOKUP(P48,所属・種目コード!$AD$31:$AE$55,2,FALSE))</f>
        <v/>
      </c>
      <c r="AV48" s="122" t="str">
        <f>IF(O48="","",VLOOKUP(O48,所属・種目コード!$Z$2:$AB$5,3,FALSE))</f>
        <v/>
      </c>
      <c r="AW48" s="366">
        <f t="shared" si="10"/>
        <v>0</v>
      </c>
      <c r="AX48" s="122" t="str">
        <f t="shared" si="7"/>
        <v/>
      </c>
      <c r="AY48" s="122" t="str">
        <f>IF(S48="","",VLOOKUP(S48,所属・種目コード!$AD$31:$AE$55,2,FALSE))</f>
        <v/>
      </c>
      <c r="AZ48" s="122" t="str">
        <f>IF(R48="","",VLOOKUP(R48,所属・種目コード!$Z$2:$AB$5,3,FALSE))</f>
        <v/>
      </c>
      <c r="BA48" s="366">
        <f t="shared" si="11"/>
        <v>0</v>
      </c>
      <c r="BB48" s="122" t="str">
        <f t="shared" si="12"/>
        <v xml:space="preserve"> 0</v>
      </c>
      <c r="BD48" s="122" t="str">
        <f>IF(M48="","",VLOOKUP(M48,所属・種目コード!$AD$27:$AF$49,3,FALSE))</f>
        <v/>
      </c>
      <c r="BE48" s="366">
        <f t="shared" si="8"/>
        <v>0</v>
      </c>
      <c r="BF48" s="122" t="str">
        <f>IF(P48="","",VLOOKUP(P48,所属・種目コード!$AD$27:$AF$52,3,FALSE))</f>
        <v/>
      </c>
      <c r="BG48" s="366">
        <f t="shared" si="13"/>
        <v>0</v>
      </c>
      <c r="BH48" s="122" t="str">
        <f>IF(S48="","",VLOOKUP(S48,所属・種目コード!$AD$27:$AF$48,3,FALSE))</f>
        <v/>
      </c>
      <c r="BI48" s="366">
        <f t="shared" si="14"/>
        <v>0</v>
      </c>
      <c r="BK48" s="29"/>
      <c r="BL48" s="29"/>
      <c r="BM48" s="29"/>
      <c r="BN48" s="29"/>
      <c r="BO48" s="29"/>
      <c r="BP48" s="553"/>
      <c r="BQ48" s="553"/>
      <c r="BR48" s="553"/>
      <c r="BS48" s="553"/>
      <c r="BT48" s="553"/>
      <c r="BU48" s="553"/>
      <c r="BV48" s="553"/>
      <c r="BW48" s="553"/>
      <c r="BX48" s="553"/>
      <c r="BY48" s="553"/>
      <c r="BZ48" s="553"/>
      <c r="CA48" s="553"/>
      <c r="CB48" s="553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</row>
    <row r="49" spans="1:92" s="123" customFormat="1" ht="24.95" customHeight="1" thickBot="1">
      <c r="A49" s="29"/>
      <c r="B49" s="29"/>
      <c r="C49" s="29"/>
      <c r="D49" s="720" t="s">
        <v>8716</v>
      </c>
      <c r="E49" s="886">
        <v>30</v>
      </c>
      <c r="F49" s="886"/>
      <c r="G49" s="721"/>
      <c r="H49" s="722" t="str">
        <f>IF($G49="","",(VLOOKUP($G49,高校競技者!$M$2:$S$748,3,0)))</f>
        <v/>
      </c>
      <c r="I49" s="722" t="str">
        <f>IF($G49="","",(VLOOKUP($G49,高校競技者!$M$2:$S$748,7,0)))</f>
        <v/>
      </c>
      <c r="J49" s="723" t="str">
        <f>IF($G49="","",(VLOOKUP($G49,高校競技者!$M$2:$S$748,4,0)))</f>
        <v/>
      </c>
      <c r="K49" s="724" t="str">
        <f>IF($G49="","",(VLOOKUP($G49,高校競技者!$M$1:$S$748,5,0)))</f>
        <v/>
      </c>
      <c r="L49" s="725"/>
      <c r="M49" s="620"/>
      <c r="N49" s="726"/>
      <c r="O49" s="583"/>
      <c r="P49" s="584"/>
      <c r="Q49" s="585"/>
      <c r="R49" s="583"/>
      <c r="S49" s="584"/>
      <c r="T49" s="585"/>
      <c r="U49" s="350"/>
      <c r="V49" s="350"/>
      <c r="W49" s="350"/>
      <c r="X49" s="350"/>
      <c r="Y49" s="350"/>
      <c r="Z49" s="134"/>
      <c r="AA49" s="134"/>
      <c r="AB49" s="227" t="s">
        <v>24</v>
      </c>
      <c r="AC49" s="136" t="s">
        <v>384</v>
      </c>
      <c r="AD49" s="405" t="s">
        <v>83</v>
      </c>
      <c r="AE49" s="405" t="s">
        <v>83</v>
      </c>
      <c r="AF49" s="405" t="s">
        <v>83</v>
      </c>
      <c r="AH49" s="122" t="str">
        <f t="shared" si="0"/>
        <v/>
      </c>
      <c r="AI49" s="122">
        <f>IF(AC49="","",VLOOKUP(AC49,所属・種目コード!U:V,2,FALSE))</f>
        <v>3</v>
      </c>
      <c r="AJ49" s="138">
        <f t="shared" si="1"/>
        <v>0</v>
      </c>
      <c r="AK49" s="122" t="str">
        <f t="shared" si="2"/>
        <v/>
      </c>
      <c r="AL49" s="122" t="str">
        <f t="shared" si="3"/>
        <v/>
      </c>
      <c r="AM49" s="122" t="str">
        <f t="shared" si="4"/>
        <v>()</v>
      </c>
      <c r="AN49" s="122" t="str">
        <f t="shared" si="5"/>
        <v/>
      </c>
      <c r="AO49" s="122">
        <f>IF(AB49="","",VLOOKUP(AB49,所属・種目コード!$X$1:$Y$2,2,FALSE))</f>
        <v>2</v>
      </c>
      <c r="AP49" s="122" t="str">
        <f>IF(K49="","",VLOOKUP(K49,所属・種目コード!$C$1:$E$76,3,FALSE))</f>
        <v/>
      </c>
      <c r="AQ49" s="122" t="str">
        <f>IF(M49="","",VLOOKUP(M49,所属・種目コード!$AD$31:$AE$55,2,FALSE))</f>
        <v/>
      </c>
      <c r="AR49" s="122" t="str">
        <f>IF(L49="","",VLOOKUP(L49,所属・種目コード!$Z$2:$AB$5,3,FALSE))</f>
        <v/>
      </c>
      <c r="AS49" s="366">
        <f t="shared" si="6"/>
        <v>0</v>
      </c>
      <c r="AT49" s="122" t="str">
        <f t="shared" si="9"/>
        <v xml:space="preserve"> 0</v>
      </c>
      <c r="AU49" s="122" t="str">
        <f>IF(P49="","",VLOOKUP(P49,所属・種目コード!$AD$31:$AE$55,2,FALSE))</f>
        <v/>
      </c>
      <c r="AV49" s="122" t="str">
        <f>IF(O49="","",VLOOKUP(O49,所属・種目コード!$Z$2:$AB$5,3,FALSE))</f>
        <v/>
      </c>
      <c r="AW49" s="366">
        <f t="shared" si="10"/>
        <v>0</v>
      </c>
      <c r="AX49" s="122" t="str">
        <f t="shared" si="7"/>
        <v/>
      </c>
      <c r="AY49" s="122" t="str">
        <f>IF(S49="","",VLOOKUP(S49,所属・種目コード!$AD$31:$AE$55,2,FALSE))</f>
        <v/>
      </c>
      <c r="AZ49" s="122" t="str">
        <f>IF(R49="","",VLOOKUP(R49,所属・種目コード!$Z$2:$AB$5,3,FALSE))</f>
        <v/>
      </c>
      <c r="BA49" s="366">
        <f t="shared" si="11"/>
        <v>0</v>
      </c>
      <c r="BB49" s="122" t="str">
        <f t="shared" si="12"/>
        <v xml:space="preserve"> 0</v>
      </c>
      <c r="BD49" s="122" t="str">
        <f>IF(M49="","",VLOOKUP(M49,所属・種目コード!$AD$27:$AF$49,3,FALSE))</f>
        <v/>
      </c>
      <c r="BE49" s="366">
        <f t="shared" si="8"/>
        <v>0</v>
      </c>
      <c r="BF49" s="122" t="str">
        <f>IF(P49="","",VLOOKUP(P49,所属・種目コード!$AD$27:$AF$52,3,FALSE))</f>
        <v/>
      </c>
      <c r="BG49" s="366">
        <f t="shared" si="13"/>
        <v>0</v>
      </c>
      <c r="BH49" s="122" t="str">
        <f>IF(S49="","",VLOOKUP(S49,所属・種目コード!$AD$27:$AF$48,3,FALSE))</f>
        <v/>
      </c>
      <c r="BI49" s="366">
        <f t="shared" si="14"/>
        <v>0</v>
      </c>
      <c r="BK49" s="29"/>
      <c r="BL49" s="29"/>
      <c r="BM49" s="29"/>
      <c r="BN49" s="29"/>
      <c r="BO49" s="29"/>
      <c r="BP49" s="553"/>
      <c r="BQ49" s="553"/>
      <c r="BR49" s="553"/>
      <c r="BS49" s="553"/>
      <c r="BT49" s="553"/>
      <c r="BU49" s="553"/>
      <c r="BV49" s="553"/>
      <c r="BW49" s="553"/>
      <c r="BX49" s="553"/>
      <c r="BY49" s="553"/>
      <c r="BZ49" s="553"/>
      <c r="CA49" s="553"/>
      <c r="CB49" s="553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</row>
    <row r="50" spans="1:92" s="123" customFormat="1" ht="24.95" customHeight="1">
      <c r="A50" s="29"/>
      <c r="B50" s="29"/>
      <c r="C50" s="29"/>
      <c r="D50" s="729" t="s">
        <v>8716</v>
      </c>
      <c r="E50" s="902">
        <v>31</v>
      </c>
      <c r="F50" s="902"/>
      <c r="G50" s="730"/>
      <c r="H50" s="731" t="str">
        <f>IF($G50="","",(VLOOKUP($G50,高校競技者!$M$2:$S$748,3,0)))</f>
        <v/>
      </c>
      <c r="I50" s="731" t="str">
        <f>IF($G50="","",(VLOOKUP($G50,高校競技者!$M$2:$S$748,7,0)))</f>
        <v/>
      </c>
      <c r="J50" s="732" t="str">
        <f>IF($G50="","",(VLOOKUP($G50,高校競技者!$M$2:$S$748,4,0)))</f>
        <v/>
      </c>
      <c r="K50" s="786" t="str">
        <f>IF($G50="","",(VLOOKUP($G50,高校競技者!$M$1:$S$748,5,0)))</f>
        <v/>
      </c>
      <c r="L50" s="811"/>
      <c r="M50" s="622"/>
      <c r="N50" s="624"/>
      <c r="O50" s="822"/>
      <c r="P50" s="674"/>
      <c r="Q50" s="675"/>
      <c r="R50" s="728"/>
      <c r="S50" s="674"/>
      <c r="T50" s="675"/>
      <c r="U50" s="350"/>
      <c r="V50" s="350"/>
      <c r="W50" s="350"/>
      <c r="X50" s="350"/>
      <c r="Y50" s="350"/>
      <c r="Z50" s="134"/>
      <c r="AA50" s="134"/>
      <c r="AB50" s="227" t="s">
        <v>24</v>
      </c>
      <c r="AC50" s="136" t="s">
        <v>384</v>
      </c>
      <c r="AD50" s="405" t="s">
        <v>83</v>
      </c>
      <c r="AE50" s="405" t="s">
        <v>83</v>
      </c>
      <c r="AF50" s="405" t="s">
        <v>83</v>
      </c>
      <c r="AH50" s="122" t="str">
        <f t="shared" si="0"/>
        <v/>
      </c>
      <c r="AI50" s="122">
        <f>IF(AC50="","",VLOOKUP(AC50,所属・種目コード!U:V,2,FALSE))</f>
        <v>3</v>
      </c>
      <c r="AJ50" s="138">
        <f t="shared" si="1"/>
        <v>0</v>
      </c>
      <c r="AK50" s="122" t="str">
        <f t="shared" si="2"/>
        <v/>
      </c>
      <c r="AL50" s="122" t="str">
        <f t="shared" si="3"/>
        <v/>
      </c>
      <c r="AM50" s="122" t="str">
        <f t="shared" si="4"/>
        <v>()</v>
      </c>
      <c r="AN50" s="122" t="str">
        <f t="shared" si="5"/>
        <v/>
      </c>
      <c r="AO50" s="122">
        <f>IF(AB50="","",VLOOKUP(AB50,所属・種目コード!$X$1:$Y$2,2,FALSE))</f>
        <v>2</v>
      </c>
      <c r="AP50" s="122" t="str">
        <f>IF(K50="","",VLOOKUP(K50,所属・種目コード!$C$1:$E$76,3,FALSE))</f>
        <v/>
      </c>
      <c r="AQ50" s="122" t="str">
        <f>IF(M50="","",VLOOKUP(M50,所属・種目コード!$AD$31:$AE$55,2,FALSE))</f>
        <v/>
      </c>
      <c r="AR50" s="122" t="str">
        <f>IF(L50="","",VLOOKUP(L50,所属・種目コード!$Z$2:$AB$5,3,FALSE))</f>
        <v/>
      </c>
      <c r="AS50" s="366">
        <f t="shared" si="6"/>
        <v>0</v>
      </c>
      <c r="AT50" s="122" t="str">
        <f t="shared" si="9"/>
        <v xml:space="preserve"> 0</v>
      </c>
      <c r="AU50" s="122" t="str">
        <f>IF(P50="","",VLOOKUP(P50,所属・種目コード!$AD$31:$AE$55,2,FALSE))</f>
        <v/>
      </c>
      <c r="AV50" s="122" t="str">
        <f>IF(O50="","",VLOOKUP(O50,所属・種目コード!$Z$2:$AB$5,3,FALSE))</f>
        <v/>
      </c>
      <c r="AW50" s="366">
        <f t="shared" si="10"/>
        <v>0</v>
      </c>
      <c r="AX50" s="122" t="str">
        <f t="shared" si="7"/>
        <v/>
      </c>
      <c r="AY50" s="122" t="str">
        <f>IF(S50="","",VLOOKUP(S50,所属・種目コード!$AD$31:$AE$55,2,FALSE))</f>
        <v/>
      </c>
      <c r="AZ50" s="122" t="str">
        <f>IF(R50="","",VLOOKUP(R50,所属・種目コード!$Z$2:$AB$5,3,FALSE))</f>
        <v/>
      </c>
      <c r="BA50" s="366">
        <f t="shared" si="11"/>
        <v>0</v>
      </c>
      <c r="BB50" s="122" t="str">
        <f t="shared" si="12"/>
        <v xml:space="preserve"> 0</v>
      </c>
      <c r="BD50" s="122" t="str">
        <f>IF(M50="","",VLOOKUP(M50,所属・種目コード!$AD$27:$AF$49,3,FALSE))</f>
        <v/>
      </c>
      <c r="BE50" s="366">
        <f t="shared" si="8"/>
        <v>0</v>
      </c>
      <c r="BF50" s="122" t="str">
        <f>IF(P50="","",VLOOKUP(P50,所属・種目コード!$AD$27:$AF$52,3,FALSE))</f>
        <v/>
      </c>
      <c r="BG50" s="366">
        <f t="shared" si="13"/>
        <v>0</v>
      </c>
      <c r="BH50" s="122" t="str">
        <f>IF(S50="","",VLOOKUP(S50,所属・種目コード!$AD$27:$AF$48,3,FALSE))</f>
        <v/>
      </c>
      <c r="BI50" s="366">
        <f t="shared" si="14"/>
        <v>0</v>
      </c>
      <c r="BK50" s="29"/>
      <c r="BL50" s="29"/>
      <c r="BM50" s="29"/>
      <c r="BN50" s="29"/>
      <c r="BO50" s="29"/>
      <c r="BP50" s="553"/>
      <c r="BQ50" s="553"/>
      <c r="BR50" s="553"/>
      <c r="BS50" s="553"/>
      <c r="BT50" s="553"/>
      <c r="BU50" s="553"/>
      <c r="BV50" s="553"/>
      <c r="BW50" s="553"/>
      <c r="BX50" s="553"/>
      <c r="BY50" s="553"/>
      <c r="BZ50" s="553"/>
      <c r="CA50" s="553"/>
      <c r="CB50" s="553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</row>
    <row r="51" spans="1:92" s="123" customFormat="1" ht="24.95" customHeight="1">
      <c r="A51" s="29"/>
      <c r="B51" s="29"/>
      <c r="C51" s="29"/>
      <c r="D51" s="679" t="s">
        <v>8716</v>
      </c>
      <c r="E51" s="885">
        <v>32</v>
      </c>
      <c r="F51" s="885"/>
      <c r="G51" s="578"/>
      <c r="H51" s="684" t="str">
        <f>IF($G51="","",(VLOOKUP($G51,高校競技者!$M$2:$S$748,3,0)))</f>
        <v/>
      </c>
      <c r="I51" s="684" t="str">
        <f>IF($G51="","",(VLOOKUP($G51,高校競技者!$M$2:$S$748,7,0)))</f>
        <v/>
      </c>
      <c r="J51" s="685" t="str">
        <f>IF($G51="","",(VLOOKUP($G51,高校競技者!$M$2:$S$748,4,0)))</f>
        <v/>
      </c>
      <c r="K51" s="784" t="str">
        <f>IF($G51="","",(VLOOKUP($G51,高校競技者!$M$1:$S$748,5,0)))</f>
        <v/>
      </c>
      <c r="L51" s="619"/>
      <c r="M51" s="581"/>
      <c r="N51" s="582"/>
      <c r="O51" s="677"/>
      <c r="P51" s="581"/>
      <c r="Q51" s="582"/>
      <c r="R51" s="580"/>
      <c r="S51" s="581"/>
      <c r="T51" s="582"/>
      <c r="U51" s="350"/>
      <c r="V51" s="350"/>
      <c r="W51" s="350"/>
      <c r="X51" s="350"/>
      <c r="Y51" s="350"/>
      <c r="Z51" s="134"/>
      <c r="AA51" s="134"/>
      <c r="AB51" s="227" t="s">
        <v>24</v>
      </c>
      <c r="AC51" s="136" t="s">
        <v>384</v>
      </c>
      <c r="AD51" s="405" t="s">
        <v>83</v>
      </c>
      <c r="AE51" s="405" t="s">
        <v>83</v>
      </c>
      <c r="AF51" s="405" t="s">
        <v>83</v>
      </c>
      <c r="AH51" s="122" t="str">
        <f t="shared" si="0"/>
        <v/>
      </c>
      <c r="AI51" s="122">
        <f>IF(AC51="","",VLOOKUP(AC51,所属・種目コード!U:V,2,FALSE))</f>
        <v>3</v>
      </c>
      <c r="AJ51" s="138">
        <f t="shared" si="1"/>
        <v>0</v>
      </c>
      <c r="AK51" s="122" t="str">
        <f t="shared" si="2"/>
        <v/>
      </c>
      <c r="AL51" s="122" t="str">
        <f t="shared" si="3"/>
        <v/>
      </c>
      <c r="AM51" s="122" t="str">
        <f t="shared" si="4"/>
        <v>()</v>
      </c>
      <c r="AN51" s="122" t="str">
        <f t="shared" si="5"/>
        <v/>
      </c>
      <c r="AO51" s="122">
        <f>IF(AB51="","",VLOOKUP(AB51,所属・種目コード!$X$1:$Y$2,2,FALSE))</f>
        <v>2</v>
      </c>
      <c r="AP51" s="122" t="str">
        <f>IF(K51="","",VLOOKUP(K51,所属・種目コード!$C$1:$E$76,3,FALSE))</f>
        <v/>
      </c>
      <c r="AQ51" s="122" t="str">
        <f>IF(M51="","",VLOOKUP(M51,所属・種目コード!$AD$31:$AE$55,2,FALSE))</f>
        <v/>
      </c>
      <c r="AR51" s="122" t="str">
        <f>IF(L51="","",VLOOKUP(L51,所属・種目コード!$Z$2:$AB$5,3,FALSE))</f>
        <v/>
      </c>
      <c r="AS51" s="366">
        <f t="shared" si="6"/>
        <v>0</v>
      </c>
      <c r="AT51" s="122" t="str">
        <f t="shared" si="9"/>
        <v xml:space="preserve"> 0</v>
      </c>
      <c r="AU51" s="122" t="str">
        <f>IF(P51="","",VLOOKUP(P51,所属・種目コード!$AD$31:$AE$55,2,FALSE))</f>
        <v/>
      </c>
      <c r="AV51" s="122" t="str">
        <f>IF(O51="","",VLOOKUP(O51,所属・種目コード!$Z$2:$AB$5,3,FALSE))</f>
        <v/>
      </c>
      <c r="AW51" s="366">
        <f t="shared" si="10"/>
        <v>0</v>
      </c>
      <c r="AX51" s="122" t="str">
        <f t="shared" si="7"/>
        <v/>
      </c>
      <c r="AY51" s="122" t="str">
        <f>IF(S51="","",VLOOKUP(S51,所属・種目コード!$AD$31:$AE$55,2,FALSE))</f>
        <v/>
      </c>
      <c r="AZ51" s="122" t="str">
        <f>IF(R51="","",VLOOKUP(R51,所属・種目コード!$Z$2:$AB$5,3,FALSE))</f>
        <v/>
      </c>
      <c r="BA51" s="366">
        <f t="shared" si="11"/>
        <v>0</v>
      </c>
      <c r="BB51" s="122" t="str">
        <f t="shared" si="12"/>
        <v xml:space="preserve"> 0</v>
      </c>
      <c r="BD51" s="122" t="str">
        <f>IF(M51="","",VLOOKUP(M51,所属・種目コード!$AD$27:$AF$49,3,FALSE))</f>
        <v/>
      </c>
      <c r="BE51" s="366">
        <f t="shared" si="8"/>
        <v>0</v>
      </c>
      <c r="BF51" s="122" t="str">
        <f>IF(P51="","",VLOOKUP(P51,所属・種目コード!$AD$27:$AF$52,3,FALSE))</f>
        <v/>
      </c>
      <c r="BG51" s="366">
        <f t="shared" si="13"/>
        <v>0</v>
      </c>
      <c r="BH51" s="122" t="str">
        <f>IF(S51="","",VLOOKUP(S51,所属・種目コード!$AD$27:$AF$48,3,FALSE))</f>
        <v/>
      </c>
      <c r="BI51" s="366">
        <f t="shared" si="14"/>
        <v>0</v>
      </c>
      <c r="BK51" s="29"/>
      <c r="BL51" s="29"/>
      <c r="BM51" s="29"/>
      <c r="BN51" s="29"/>
      <c r="BO51" s="29"/>
      <c r="BP51" s="553"/>
      <c r="BQ51" s="553"/>
      <c r="BR51" s="553"/>
      <c r="BS51" s="553"/>
      <c r="BT51" s="553"/>
      <c r="BU51" s="553"/>
      <c r="BV51" s="553"/>
      <c r="BW51" s="553"/>
      <c r="BX51" s="553"/>
      <c r="BY51" s="553"/>
      <c r="BZ51" s="553"/>
      <c r="CA51" s="553"/>
      <c r="CB51" s="553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</row>
    <row r="52" spans="1:92" s="123" customFormat="1" ht="24.95" customHeight="1">
      <c r="A52" s="29"/>
      <c r="B52" s="29"/>
      <c r="C52" s="29"/>
      <c r="D52" s="679" t="s">
        <v>8716</v>
      </c>
      <c r="E52" s="885">
        <v>33</v>
      </c>
      <c r="F52" s="885"/>
      <c r="G52" s="578"/>
      <c r="H52" s="684" t="str">
        <f>IF($G52="","",(VLOOKUP($G52,高校競技者!$M$2:$S$748,3,0)))</f>
        <v/>
      </c>
      <c r="I52" s="684" t="str">
        <f>IF($G52="","",(VLOOKUP($G52,高校競技者!$M$2:$S$748,7,0)))</f>
        <v/>
      </c>
      <c r="J52" s="685" t="str">
        <f>IF($G52="","",(VLOOKUP($G52,高校競技者!$M$2:$S$748,4,0)))</f>
        <v/>
      </c>
      <c r="K52" s="784" t="str">
        <f>IF($G52="","",(VLOOKUP($G52,高校競技者!$M$1:$S$748,5,0)))</f>
        <v/>
      </c>
      <c r="L52" s="619"/>
      <c r="M52" s="581"/>
      <c r="N52" s="582"/>
      <c r="O52" s="677"/>
      <c r="P52" s="581"/>
      <c r="Q52" s="582"/>
      <c r="R52" s="580"/>
      <c r="S52" s="581"/>
      <c r="T52" s="582"/>
      <c r="U52" s="350"/>
      <c r="V52" s="350"/>
      <c r="W52" s="350"/>
      <c r="X52" s="350"/>
      <c r="Y52" s="350"/>
      <c r="Z52" s="134"/>
      <c r="AA52" s="134"/>
      <c r="AB52" s="227" t="s">
        <v>24</v>
      </c>
      <c r="AC52" s="136" t="s">
        <v>384</v>
      </c>
      <c r="AD52" s="405" t="s">
        <v>83</v>
      </c>
      <c r="AE52" s="405" t="s">
        <v>83</v>
      </c>
      <c r="AF52" s="405" t="s">
        <v>83</v>
      </c>
      <c r="AH52" s="122" t="str">
        <f t="shared" ref="AH52:AH69" si="15">K52</f>
        <v/>
      </c>
      <c r="AI52" s="122">
        <f>IF(AC52="","",VLOOKUP(AC52,所属・種目コード!U:V,2,FALSE))</f>
        <v>3</v>
      </c>
      <c r="AJ52" s="138">
        <f t="shared" ref="AJ52:AJ69" si="16">G52</f>
        <v>0</v>
      </c>
      <c r="AK52" s="122" t="str">
        <f t="shared" ref="AK52:AK69" si="17">I52</f>
        <v/>
      </c>
      <c r="AL52" s="122" t="str">
        <f t="shared" ref="AL52:AL69" si="18">H52</f>
        <v/>
      </c>
      <c r="AM52" s="122" t="str">
        <f t="shared" ref="AM52:AM69" si="19">CONCATENATE(H52,"(",I52,")")</f>
        <v>()</v>
      </c>
      <c r="AN52" s="122" t="str">
        <f t="shared" ref="AN52:AN69" si="20">J52</f>
        <v/>
      </c>
      <c r="AO52" s="122">
        <f>IF(AB52="","",VLOOKUP(AB52,所属・種目コード!$X$1:$Y$2,2,FALSE))</f>
        <v>2</v>
      </c>
      <c r="AP52" s="122" t="str">
        <f>IF(K52="","",VLOOKUP(K52,所属・種目コード!$C$1:$E$76,3,FALSE))</f>
        <v/>
      </c>
      <c r="AQ52" s="122" t="str">
        <f>IF(M52="","",VLOOKUP(M52,所属・種目コード!$AD$31:$AE$55,2,FALSE))</f>
        <v/>
      </c>
      <c r="AR52" s="122" t="str">
        <f>IF(L52="","",VLOOKUP(L52,所属・種目コード!$Z$2:$AB$5,3,FALSE))</f>
        <v/>
      </c>
      <c r="AS52" s="366">
        <f t="shared" ref="AS52:AS69" si="21">N52</f>
        <v>0</v>
      </c>
      <c r="AT52" s="122" t="str">
        <f t="shared" si="9"/>
        <v xml:space="preserve"> 0</v>
      </c>
      <c r="AU52" s="122" t="str">
        <f>IF(P52="","",VLOOKUP(P52,所属・種目コード!$AD$31:$AE$55,2,FALSE))</f>
        <v/>
      </c>
      <c r="AV52" s="122" t="str">
        <f>IF(O52="","",VLOOKUP(O52,所属・種目コード!$Z$2:$AB$5,3,FALSE))</f>
        <v/>
      </c>
      <c r="AW52" s="366">
        <f t="shared" si="10"/>
        <v>0</v>
      </c>
      <c r="AX52" s="122" t="str">
        <f t="shared" ref="AX52:AX69" si="22">IF(P52="","",CONCATENATE(AU52,AV52," ",Q52))</f>
        <v/>
      </c>
      <c r="AY52" s="122" t="str">
        <f>IF(S52="","",VLOOKUP(S52,所属・種目コード!$AD$31:$AE$55,2,FALSE))</f>
        <v/>
      </c>
      <c r="AZ52" s="122" t="str">
        <f>IF(R52="","",VLOOKUP(R52,所属・種目コード!$Z$2:$AB$5,3,FALSE))</f>
        <v/>
      </c>
      <c r="BA52" s="366">
        <f t="shared" si="11"/>
        <v>0</v>
      </c>
      <c r="BB52" s="122" t="str">
        <f t="shared" si="12"/>
        <v xml:space="preserve"> 0</v>
      </c>
      <c r="BD52" s="122" t="str">
        <f>IF(M52="","",VLOOKUP(M52,所属・種目コード!$AD$27:$AF$49,3,FALSE))</f>
        <v/>
      </c>
      <c r="BE52" s="366">
        <f t="shared" ref="BE52:BE69" si="23">N52</f>
        <v>0</v>
      </c>
      <c r="BF52" s="122" t="str">
        <f>IF(P52="","",VLOOKUP(P52,所属・種目コード!$AD$27:$AF$52,3,FALSE))</f>
        <v/>
      </c>
      <c r="BG52" s="366">
        <f t="shared" si="13"/>
        <v>0</v>
      </c>
      <c r="BH52" s="122" t="str">
        <f>IF(S52="","",VLOOKUP(S52,所属・種目コード!$AD$27:$AF$48,3,FALSE))</f>
        <v/>
      </c>
      <c r="BI52" s="366">
        <f t="shared" si="14"/>
        <v>0</v>
      </c>
      <c r="BK52" s="29"/>
      <c r="BL52" s="29"/>
      <c r="BM52" s="29"/>
      <c r="BN52" s="29"/>
      <c r="BO52" s="29"/>
      <c r="BP52" s="553"/>
      <c r="BQ52" s="553"/>
      <c r="BR52" s="553"/>
      <c r="BS52" s="553"/>
      <c r="BT52" s="553"/>
      <c r="BU52" s="553"/>
      <c r="BV52" s="553"/>
      <c r="BW52" s="553"/>
      <c r="BX52" s="553"/>
      <c r="BY52" s="553"/>
      <c r="BZ52" s="553"/>
      <c r="CA52" s="553"/>
      <c r="CB52" s="553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</row>
    <row r="53" spans="1:92" s="123" customFormat="1" ht="24.95" customHeight="1">
      <c r="A53" s="29"/>
      <c r="B53" s="29"/>
      <c r="C53" s="29"/>
      <c r="D53" s="679" t="s">
        <v>8716</v>
      </c>
      <c r="E53" s="885">
        <v>34</v>
      </c>
      <c r="F53" s="885"/>
      <c r="G53" s="578"/>
      <c r="H53" s="684" t="str">
        <f>IF($G53="","",(VLOOKUP($G53,高校競技者!$M$2:$S$748,3,0)))</f>
        <v/>
      </c>
      <c r="I53" s="684" t="str">
        <f>IF($G53="","",(VLOOKUP($G53,高校競技者!$M$2:$S$748,7,0)))</f>
        <v/>
      </c>
      <c r="J53" s="685" t="str">
        <f>IF($G53="","",(VLOOKUP($G53,高校競技者!$M$2:$S$748,4,0)))</f>
        <v/>
      </c>
      <c r="K53" s="784" t="str">
        <f>IF($G53="","",(VLOOKUP($G53,高校競技者!$M$1:$S$748,5,0)))</f>
        <v/>
      </c>
      <c r="L53" s="619"/>
      <c r="M53" s="581"/>
      <c r="N53" s="582"/>
      <c r="O53" s="677"/>
      <c r="P53" s="581"/>
      <c r="Q53" s="582"/>
      <c r="R53" s="580"/>
      <c r="S53" s="581"/>
      <c r="T53" s="582"/>
      <c r="U53" s="350"/>
      <c r="V53" s="350"/>
      <c r="W53" s="350"/>
      <c r="X53" s="350"/>
      <c r="Y53" s="350"/>
      <c r="Z53" s="134"/>
      <c r="AA53" s="134"/>
      <c r="AB53" s="227" t="s">
        <v>24</v>
      </c>
      <c r="AC53" s="136" t="s">
        <v>384</v>
      </c>
      <c r="AD53" s="405" t="s">
        <v>83</v>
      </c>
      <c r="AE53" s="405" t="s">
        <v>83</v>
      </c>
      <c r="AF53" s="405" t="s">
        <v>83</v>
      </c>
      <c r="AH53" s="122" t="str">
        <f t="shared" si="15"/>
        <v/>
      </c>
      <c r="AI53" s="122">
        <f>IF(AC53="","",VLOOKUP(AC53,所属・種目コード!U:V,2,FALSE))</f>
        <v>3</v>
      </c>
      <c r="AJ53" s="138">
        <f t="shared" si="16"/>
        <v>0</v>
      </c>
      <c r="AK53" s="122" t="str">
        <f t="shared" si="17"/>
        <v/>
      </c>
      <c r="AL53" s="122" t="str">
        <f t="shared" si="18"/>
        <v/>
      </c>
      <c r="AM53" s="122" t="str">
        <f t="shared" si="19"/>
        <v>()</v>
      </c>
      <c r="AN53" s="122" t="str">
        <f t="shared" si="20"/>
        <v/>
      </c>
      <c r="AO53" s="122">
        <f>IF(AB53="","",VLOOKUP(AB53,所属・種目コード!$X$1:$Y$2,2,FALSE))</f>
        <v>2</v>
      </c>
      <c r="AP53" s="122" t="str">
        <f>IF(K53="","",VLOOKUP(K53,所属・種目コード!$C$1:$E$76,3,FALSE))</f>
        <v/>
      </c>
      <c r="AQ53" s="122" t="str">
        <f>IF(M53="","",VLOOKUP(M53,所属・種目コード!$AD$31:$AE$55,2,FALSE))</f>
        <v/>
      </c>
      <c r="AR53" s="122" t="str">
        <f>IF(L53="","",VLOOKUP(L53,所属・種目コード!$Z$2:$AB$5,3,FALSE))</f>
        <v/>
      </c>
      <c r="AS53" s="366">
        <f t="shared" si="21"/>
        <v>0</v>
      </c>
      <c r="AT53" s="122" t="str">
        <f t="shared" si="9"/>
        <v xml:space="preserve"> 0</v>
      </c>
      <c r="AU53" s="122" t="str">
        <f>IF(P53="","",VLOOKUP(P53,所属・種目コード!$AD$31:$AE$55,2,FALSE))</f>
        <v/>
      </c>
      <c r="AV53" s="122" t="str">
        <f>IF(O53="","",VLOOKUP(O53,所属・種目コード!$Z$2:$AB$5,3,FALSE))</f>
        <v/>
      </c>
      <c r="AW53" s="366">
        <f t="shared" si="10"/>
        <v>0</v>
      </c>
      <c r="AX53" s="122" t="str">
        <f t="shared" si="22"/>
        <v/>
      </c>
      <c r="AY53" s="122" t="str">
        <f>IF(S53="","",VLOOKUP(S53,所属・種目コード!$AD$31:$AE$55,2,FALSE))</f>
        <v/>
      </c>
      <c r="AZ53" s="122" t="str">
        <f>IF(R53="","",VLOOKUP(R53,所属・種目コード!$Z$2:$AB$5,3,FALSE))</f>
        <v/>
      </c>
      <c r="BA53" s="366">
        <f t="shared" si="11"/>
        <v>0</v>
      </c>
      <c r="BB53" s="122" t="str">
        <f t="shared" si="12"/>
        <v xml:space="preserve"> 0</v>
      </c>
      <c r="BD53" s="122" t="str">
        <f>IF(M53="","",VLOOKUP(M53,所属・種目コード!$AD$27:$AF$49,3,FALSE))</f>
        <v/>
      </c>
      <c r="BE53" s="366">
        <f t="shared" si="23"/>
        <v>0</v>
      </c>
      <c r="BF53" s="122" t="str">
        <f>IF(P53="","",VLOOKUP(P53,所属・種目コード!$AD$27:$AF$52,3,FALSE))</f>
        <v/>
      </c>
      <c r="BG53" s="366">
        <f t="shared" si="13"/>
        <v>0</v>
      </c>
      <c r="BH53" s="122" t="str">
        <f>IF(S53="","",VLOOKUP(S53,所属・種目コード!$AD$27:$AF$48,3,FALSE))</f>
        <v/>
      </c>
      <c r="BI53" s="366">
        <f t="shared" si="14"/>
        <v>0</v>
      </c>
      <c r="BK53" s="29"/>
      <c r="BL53" s="29"/>
      <c r="BM53" s="29"/>
      <c r="BN53" s="29"/>
      <c r="BO53" s="29"/>
      <c r="BP53" s="553"/>
      <c r="BQ53" s="553"/>
      <c r="BR53" s="553"/>
      <c r="BS53" s="553"/>
      <c r="BT53" s="553"/>
      <c r="BU53" s="553"/>
      <c r="BV53" s="553"/>
      <c r="BW53" s="553"/>
      <c r="BX53" s="553"/>
      <c r="BY53" s="553"/>
      <c r="BZ53" s="553"/>
      <c r="CA53" s="553"/>
      <c r="CB53" s="553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</row>
    <row r="54" spans="1:92" s="123" customFormat="1" ht="24.95" customHeight="1" thickBot="1">
      <c r="A54" s="29"/>
      <c r="B54" s="29"/>
      <c r="C54" s="29"/>
      <c r="D54" s="680" t="s">
        <v>8716</v>
      </c>
      <c r="E54" s="889">
        <v>35</v>
      </c>
      <c r="F54" s="889"/>
      <c r="G54" s="579"/>
      <c r="H54" s="687" t="str">
        <f>IF($G54="","",(VLOOKUP($G54,高校競技者!$M$2:$S$748,3,0)))</f>
        <v/>
      </c>
      <c r="I54" s="687" t="str">
        <f>IF($G54="","",(VLOOKUP($G54,高校競技者!$M$2:$S$748,7,0)))</f>
        <v/>
      </c>
      <c r="J54" s="688" t="str">
        <f>IF($G54="","",(VLOOKUP($G54,高校競技者!$M$2:$S$748,4,0)))</f>
        <v/>
      </c>
      <c r="K54" s="785" t="str">
        <f>IF($G54="","",(VLOOKUP($G54,高校競技者!$M$1:$S$748,5,0)))</f>
        <v/>
      </c>
      <c r="L54" s="621"/>
      <c r="M54" s="584"/>
      <c r="N54" s="585"/>
      <c r="O54" s="823"/>
      <c r="P54" s="620"/>
      <c r="Q54" s="726"/>
      <c r="R54" s="725"/>
      <c r="S54" s="620"/>
      <c r="T54" s="726"/>
      <c r="U54" s="350"/>
      <c r="V54" s="350"/>
      <c r="W54" s="350"/>
      <c r="X54" s="350"/>
      <c r="Y54" s="350"/>
      <c r="Z54" s="134"/>
      <c r="AA54" s="134"/>
      <c r="AB54" s="227" t="s">
        <v>24</v>
      </c>
      <c r="AC54" s="136" t="s">
        <v>384</v>
      </c>
      <c r="AD54" s="405" t="s">
        <v>83</v>
      </c>
      <c r="AE54" s="405" t="s">
        <v>83</v>
      </c>
      <c r="AF54" s="405" t="s">
        <v>83</v>
      </c>
      <c r="AH54" s="122" t="str">
        <f t="shared" si="15"/>
        <v/>
      </c>
      <c r="AI54" s="122">
        <f>IF(AC54="","",VLOOKUP(AC54,所属・種目コード!U:V,2,FALSE))</f>
        <v>3</v>
      </c>
      <c r="AJ54" s="138">
        <f t="shared" si="16"/>
        <v>0</v>
      </c>
      <c r="AK54" s="122" t="str">
        <f t="shared" si="17"/>
        <v/>
      </c>
      <c r="AL54" s="122" t="str">
        <f t="shared" si="18"/>
        <v/>
      </c>
      <c r="AM54" s="122" t="str">
        <f t="shared" si="19"/>
        <v>()</v>
      </c>
      <c r="AN54" s="122" t="str">
        <f t="shared" si="20"/>
        <v/>
      </c>
      <c r="AO54" s="122">
        <f>IF(AB54="","",VLOOKUP(AB54,所属・種目コード!$X$1:$Y$2,2,FALSE))</f>
        <v>2</v>
      </c>
      <c r="AP54" s="122" t="str">
        <f>IF(K54="","",VLOOKUP(K54,所属・種目コード!$C$1:$E$76,3,FALSE))</f>
        <v/>
      </c>
      <c r="AQ54" s="122" t="str">
        <f>IF(M54="","",VLOOKUP(M54,所属・種目コード!$AD$31:$AE$55,2,FALSE))</f>
        <v/>
      </c>
      <c r="AR54" s="122" t="str">
        <f>IF(L54="","",VLOOKUP(L54,所属・種目コード!$Z$2:$AB$5,3,FALSE))</f>
        <v/>
      </c>
      <c r="AS54" s="366">
        <f t="shared" si="21"/>
        <v>0</v>
      </c>
      <c r="AT54" s="122" t="str">
        <f t="shared" si="9"/>
        <v xml:space="preserve"> 0</v>
      </c>
      <c r="AU54" s="122" t="str">
        <f>IF(P54="","",VLOOKUP(P54,所属・種目コード!$AD$31:$AE$55,2,FALSE))</f>
        <v/>
      </c>
      <c r="AV54" s="122" t="str">
        <f>IF(O54="","",VLOOKUP(O54,所属・種目コード!$Z$2:$AB$5,3,FALSE))</f>
        <v/>
      </c>
      <c r="AW54" s="366">
        <f t="shared" si="10"/>
        <v>0</v>
      </c>
      <c r="AX54" s="122" t="str">
        <f t="shared" si="22"/>
        <v/>
      </c>
      <c r="AY54" s="122" t="str">
        <f>IF(S54="","",VLOOKUP(S54,所属・種目コード!$AD$31:$AE$55,2,FALSE))</f>
        <v/>
      </c>
      <c r="AZ54" s="122" t="str">
        <f>IF(R54="","",VLOOKUP(R54,所属・種目コード!$Z$2:$AB$5,3,FALSE))</f>
        <v/>
      </c>
      <c r="BA54" s="366">
        <f t="shared" si="11"/>
        <v>0</v>
      </c>
      <c r="BB54" s="122" t="str">
        <f t="shared" si="12"/>
        <v xml:space="preserve"> 0</v>
      </c>
      <c r="BD54" s="122" t="str">
        <f>IF(M54="","",VLOOKUP(M54,所属・種目コード!$AD$27:$AF$49,3,FALSE))</f>
        <v/>
      </c>
      <c r="BE54" s="366">
        <f t="shared" si="23"/>
        <v>0</v>
      </c>
      <c r="BF54" s="122" t="str">
        <f>IF(P54="","",VLOOKUP(P54,所属・種目コード!$AD$27:$AF$52,3,FALSE))</f>
        <v/>
      </c>
      <c r="BG54" s="366">
        <f t="shared" si="13"/>
        <v>0</v>
      </c>
      <c r="BH54" s="122" t="str">
        <f>IF(S54="","",VLOOKUP(S54,所属・種目コード!$AD$27:$AF$48,3,FALSE))</f>
        <v/>
      </c>
      <c r="BI54" s="366">
        <f t="shared" si="14"/>
        <v>0</v>
      </c>
      <c r="BK54" s="29"/>
      <c r="BL54" s="29"/>
      <c r="BM54" s="29"/>
      <c r="BN54" s="29"/>
      <c r="BO54" s="29"/>
      <c r="BP54" s="553"/>
      <c r="BQ54" s="553"/>
      <c r="BR54" s="553"/>
      <c r="BS54" s="553"/>
      <c r="BT54" s="553"/>
      <c r="BU54" s="553"/>
      <c r="BV54" s="553"/>
      <c r="BW54" s="553"/>
      <c r="BX54" s="553"/>
      <c r="BY54" s="553"/>
      <c r="BZ54" s="553"/>
      <c r="CA54" s="553"/>
      <c r="CB54" s="553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</row>
    <row r="55" spans="1:92" s="123" customFormat="1" ht="24.95" customHeight="1">
      <c r="A55" s="29"/>
      <c r="B55" s="29"/>
      <c r="C55" s="29"/>
      <c r="D55" s="727" t="s">
        <v>8716</v>
      </c>
      <c r="E55" s="901">
        <v>36</v>
      </c>
      <c r="F55" s="901"/>
      <c r="G55" s="577"/>
      <c r="H55" s="684" t="str">
        <f>IF($G55="","",(VLOOKUP($G55,高校競技者!$M$2:$S$748,3,0)))</f>
        <v/>
      </c>
      <c r="I55" s="684" t="str">
        <f>IF($G55="","",(VLOOKUP($G55,高校競技者!$M$2:$S$748,7,0)))</f>
        <v/>
      </c>
      <c r="J55" s="685" t="str">
        <f>IF($G55="","",(VLOOKUP($G55,高校競技者!$M$2:$S$748,4,0)))</f>
        <v/>
      </c>
      <c r="K55" s="686" t="str">
        <f>IF($G55="","",(VLOOKUP($G55,高校競技者!$M$1:$S$748,5,0)))</f>
        <v/>
      </c>
      <c r="L55" s="811"/>
      <c r="M55" s="622"/>
      <c r="N55" s="624"/>
      <c r="O55" s="802"/>
      <c r="P55" s="622"/>
      <c r="Q55" s="624"/>
      <c r="R55" s="734"/>
      <c r="S55" s="622"/>
      <c r="T55" s="624"/>
      <c r="U55" s="350"/>
      <c r="V55" s="350"/>
      <c r="W55" s="350"/>
      <c r="X55" s="350"/>
      <c r="Y55" s="350"/>
      <c r="Z55" s="134"/>
      <c r="AA55" s="134"/>
      <c r="AB55" s="227" t="s">
        <v>24</v>
      </c>
      <c r="AC55" s="136" t="s">
        <v>384</v>
      </c>
      <c r="AD55" s="405" t="s">
        <v>83</v>
      </c>
      <c r="AE55" s="405" t="s">
        <v>83</v>
      </c>
      <c r="AF55" s="405" t="s">
        <v>83</v>
      </c>
      <c r="AH55" s="122" t="str">
        <f t="shared" si="15"/>
        <v/>
      </c>
      <c r="AI55" s="122">
        <f>IF(AC55="","",VLOOKUP(AC55,所属・種目コード!U:V,2,FALSE))</f>
        <v>3</v>
      </c>
      <c r="AJ55" s="138">
        <f t="shared" si="16"/>
        <v>0</v>
      </c>
      <c r="AK55" s="122" t="str">
        <f t="shared" si="17"/>
        <v/>
      </c>
      <c r="AL55" s="122" t="str">
        <f t="shared" si="18"/>
        <v/>
      </c>
      <c r="AM55" s="122" t="str">
        <f t="shared" si="19"/>
        <v>()</v>
      </c>
      <c r="AN55" s="122" t="str">
        <f t="shared" si="20"/>
        <v/>
      </c>
      <c r="AO55" s="122">
        <f>IF(AB55="","",VLOOKUP(AB55,所属・種目コード!$X$1:$Y$2,2,FALSE))</f>
        <v>2</v>
      </c>
      <c r="AP55" s="122" t="str">
        <f>IF(K55="","",VLOOKUP(K55,所属・種目コード!$C$1:$E$76,3,FALSE))</f>
        <v/>
      </c>
      <c r="AQ55" s="122" t="str">
        <f>IF(M55="","",VLOOKUP(M55,所属・種目コード!$AD$31:$AE$55,2,FALSE))</f>
        <v/>
      </c>
      <c r="AR55" s="122" t="str">
        <f>IF(L55="","",VLOOKUP(L55,所属・種目コード!$Z$2:$AB$5,3,FALSE))</f>
        <v/>
      </c>
      <c r="AS55" s="366">
        <f t="shared" si="21"/>
        <v>0</v>
      </c>
      <c r="AT55" s="122" t="str">
        <f t="shared" si="9"/>
        <v xml:space="preserve"> 0</v>
      </c>
      <c r="AU55" s="122" t="str">
        <f>IF(P55="","",VLOOKUP(P55,所属・種目コード!$AD$31:$AE$55,2,FALSE))</f>
        <v/>
      </c>
      <c r="AV55" s="122" t="str">
        <f>IF(O55="","",VLOOKUP(O55,所属・種目コード!$Z$2:$AB$5,3,FALSE))</f>
        <v/>
      </c>
      <c r="AW55" s="366">
        <f t="shared" si="10"/>
        <v>0</v>
      </c>
      <c r="AX55" s="122" t="str">
        <f t="shared" si="22"/>
        <v/>
      </c>
      <c r="AY55" s="122" t="str">
        <f>IF(S55="","",VLOOKUP(S55,所属・種目コード!$AD$31:$AE$55,2,FALSE))</f>
        <v/>
      </c>
      <c r="AZ55" s="122" t="str">
        <f>IF(R55="","",VLOOKUP(R55,所属・種目コード!$Z$2:$AB$5,3,FALSE))</f>
        <v/>
      </c>
      <c r="BA55" s="366">
        <f t="shared" si="11"/>
        <v>0</v>
      </c>
      <c r="BB55" s="122" t="str">
        <f t="shared" si="12"/>
        <v xml:space="preserve"> 0</v>
      </c>
      <c r="BD55" s="122" t="str">
        <f>IF(M55="","",VLOOKUP(M55,所属・種目コード!$AD$27:$AF$49,3,FALSE))</f>
        <v/>
      </c>
      <c r="BE55" s="366">
        <f t="shared" si="23"/>
        <v>0</v>
      </c>
      <c r="BF55" s="122" t="str">
        <f>IF(P55="","",VLOOKUP(P55,所属・種目コード!$AD$27:$AF$52,3,FALSE))</f>
        <v/>
      </c>
      <c r="BG55" s="366">
        <f t="shared" si="13"/>
        <v>0</v>
      </c>
      <c r="BH55" s="122" t="str">
        <f>IF(S55="","",VLOOKUP(S55,所属・種目コード!$AD$27:$AF$48,3,FALSE))</f>
        <v/>
      </c>
      <c r="BI55" s="366">
        <f t="shared" si="14"/>
        <v>0</v>
      </c>
      <c r="BK55" s="29"/>
      <c r="BL55" s="29"/>
      <c r="BM55" s="29"/>
      <c r="BN55" s="29"/>
      <c r="BO55" s="29"/>
      <c r="BP55" s="553"/>
      <c r="BQ55" s="553"/>
      <c r="BR55" s="553"/>
      <c r="BS55" s="553"/>
      <c r="BT55" s="553"/>
      <c r="BU55" s="553"/>
      <c r="BV55" s="553"/>
      <c r="BW55" s="553"/>
      <c r="BX55" s="553"/>
      <c r="BY55" s="553"/>
      <c r="BZ55" s="553"/>
      <c r="CA55" s="553"/>
      <c r="CB55" s="553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</row>
    <row r="56" spans="1:92" s="123" customFormat="1" ht="24.95" customHeight="1">
      <c r="A56" s="29"/>
      <c r="B56" s="29"/>
      <c r="C56" s="29"/>
      <c r="D56" s="679" t="s">
        <v>8716</v>
      </c>
      <c r="E56" s="885">
        <v>37</v>
      </c>
      <c r="F56" s="885"/>
      <c r="G56" s="578"/>
      <c r="H56" s="684" t="str">
        <f>IF($G56="","",(VLOOKUP($G56,高校競技者!$M$2:$S$748,3,0)))</f>
        <v/>
      </c>
      <c r="I56" s="684" t="str">
        <f>IF($G56="","",(VLOOKUP($G56,高校競技者!$M$2:$S$748,7,0)))</f>
        <v/>
      </c>
      <c r="J56" s="685" t="str">
        <f>IF($G56="","",(VLOOKUP($G56,高校競技者!$M$2:$S$748,4,0)))</f>
        <v/>
      </c>
      <c r="K56" s="686" t="str">
        <f>IF($G56="","",(VLOOKUP($G56,高校競技者!$M$1:$S$748,5,0)))</f>
        <v/>
      </c>
      <c r="L56" s="619"/>
      <c r="M56" s="581"/>
      <c r="N56" s="582"/>
      <c r="O56" s="677"/>
      <c r="P56" s="581"/>
      <c r="Q56" s="582"/>
      <c r="R56" s="580"/>
      <c r="S56" s="581"/>
      <c r="T56" s="582"/>
      <c r="U56" s="350"/>
      <c r="V56" s="350"/>
      <c r="W56" s="350"/>
      <c r="X56" s="350"/>
      <c r="Y56" s="350"/>
      <c r="Z56" s="134"/>
      <c r="AA56" s="134"/>
      <c r="AB56" s="227" t="s">
        <v>24</v>
      </c>
      <c r="AC56" s="136" t="s">
        <v>384</v>
      </c>
      <c r="AD56" s="405" t="s">
        <v>83</v>
      </c>
      <c r="AE56" s="405" t="s">
        <v>83</v>
      </c>
      <c r="AF56" s="405" t="s">
        <v>83</v>
      </c>
      <c r="AH56" s="122" t="str">
        <f t="shared" si="15"/>
        <v/>
      </c>
      <c r="AI56" s="122">
        <f>IF(AC56="","",VLOOKUP(AC56,所属・種目コード!U:V,2,FALSE))</f>
        <v>3</v>
      </c>
      <c r="AJ56" s="138">
        <f t="shared" si="16"/>
        <v>0</v>
      </c>
      <c r="AK56" s="122" t="str">
        <f t="shared" si="17"/>
        <v/>
      </c>
      <c r="AL56" s="122" t="str">
        <f t="shared" si="18"/>
        <v/>
      </c>
      <c r="AM56" s="122" t="str">
        <f t="shared" si="19"/>
        <v>()</v>
      </c>
      <c r="AN56" s="122" t="str">
        <f t="shared" si="20"/>
        <v/>
      </c>
      <c r="AO56" s="122">
        <f>IF(AB56="","",VLOOKUP(AB56,所属・種目コード!$X$1:$Y$2,2,FALSE))</f>
        <v>2</v>
      </c>
      <c r="AP56" s="122" t="str">
        <f>IF(K56="","",VLOOKUP(K56,所属・種目コード!$C$1:$E$76,3,FALSE))</f>
        <v/>
      </c>
      <c r="AQ56" s="122" t="str">
        <f>IF(M56="","",VLOOKUP(M56,所属・種目コード!$AD$31:$AE$55,2,FALSE))</f>
        <v/>
      </c>
      <c r="AR56" s="122" t="str">
        <f>IF(L56="","",VLOOKUP(L56,所属・種目コード!$Z$2:$AB$5,3,FALSE))</f>
        <v/>
      </c>
      <c r="AS56" s="366">
        <f t="shared" si="21"/>
        <v>0</v>
      </c>
      <c r="AT56" s="122" t="str">
        <f t="shared" si="9"/>
        <v xml:space="preserve"> 0</v>
      </c>
      <c r="AU56" s="122" t="str">
        <f>IF(P56="","",VLOOKUP(P56,所属・種目コード!$AD$31:$AE$55,2,FALSE))</f>
        <v/>
      </c>
      <c r="AV56" s="122" t="str">
        <f>IF(O56="","",VLOOKUP(O56,所属・種目コード!$Z$2:$AB$5,3,FALSE))</f>
        <v/>
      </c>
      <c r="AW56" s="366">
        <f t="shared" si="10"/>
        <v>0</v>
      </c>
      <c r="AX56" s="122" t="str">
        <f t="shared" si="22"/>
        <v/>
      </c>
      <c r="AY56" s="122" t="str">
        <f>IF(S56="","",VLOOKUP(S56,所属・種目コード!$AD$31:$AE$55,2,FALSE))</f>
        <v/>
      </c>
      <c r="AZ56" s="122" t="str">
        <f>IF(R56="","",VLOOKUP(R56,所属・種目コード!$Z$2:$AB$5,3,FALSE))</f>
        <v/>
      </c>
      <c r="BA56" s="366">
        <f t="shared" si="11"/>
        <v>0</v>
      </c>
      <c r="BB56" s="122" t="str">
        <f t="shared" si="12"/>
        <v xml:space="preserve"> 0</v>
      </c>
      <c r="BD56" s="122" t="str">
        <f>IF(M56="","",VLOOKUP(M56,所属・種目コード!$AD$27:$AF$49,3,FALSE))</f>
        <v/>
      </c>
      <c r="BE56" s="366">
        <f t="shared" si="23"/>
        <v>0</v>
      </c>
      <c r="BF56" s="122" t="str">
        <f>IF(P56="","",VLOOKUP(P56,所属・種目コード!$AD$27:$AF$52,3,FALSE))</f>
        <v/>
      </c>
      <c r="BG56" s="366">
        <f t="shared" si="13"/>
        <v>0</v>
      </c>
      <c r="BH56" s="122" t="str">
        <f>IF(S56="","",VLOOKUP(S56,所属・種目コード!$AD$27:$AF$48,3,FALSE))</f>
        <v/>
      </c>
      <c r="BI56" s="366">
        <f t="shared" si="14"/>
        <v>0</v>
      </c>
      <c r="BK56" s="29"/>
      <c r="BL56" s="29"/>
      <c r="BM56" s="29"/>
      <c r="BN56" s="29"/>
      <c r="BO56" s="29"/>
      <c r="BP56" s="553"/>
      <c r="BQ56" s="553"/>
      <c r="BR56" s="553"/>
      <c r="BS56" s="553"/>
      <c r="BT56" s="553"/>
      <c r="BU56" s="553"/>
      <c r="BV56" s="553"/>
      <c r="BW56" s="553"/>
      <c r="BX56" s="553"/>
      <c r="BY56" s="553"/>
      <c r="BZ56" s="553"/>
      <c r="CA56" s="553"/>
      <c r="CB56" s="553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</row>
    <row r="57" spans="1:92" s="123" customFormat="1" ht="24.95" customHeight="1">
      <c r="A57" s="29"/>
      <c r="B57" s="29"/>
      <c r="C57" s="29"/>
      <c r="D57" s="679" t="s">
        <v>8716</v>
      </c>
      <c r="E57" s="885">
        <v>38</v>
      </c>
      <c r="F57" s="885"/>
      <c r="G57" s="578"/>
      <c r="H57" s="684" t="str">
        <f>IF($G57="","",(VLOOKUP($G57,高校競技者!$M$2:$S$748,3,0)))</f>
        <v/>
      </c>
      <c r="I57" s="684" t="str">
        <f>IF($G57="","",(VLOOKUP($G57,高校競技者!$M$2:$S$748,7,0)))</f>
        <v/>
      </c>
      <c r="J57" s="685" t="str">
        <f>IF($G57="","",(VLOOKUP($G57,高校競技者!$M$2:$S$748,4,0)))</f>
        <v/>
      </c>
      <c r="K57" s="686" t="str">
        <f>IF($G57="","",(VLOOKUP($G57,高校競技者!$M$1:$S$748,5,0)))</f>
        <v/>
      </c>
      <c r="L57" s="619"/>
      <c r="M57" s="581"/>
      <c r="N57" s="582"/>
      <c r="O57" s="677"/>
      <c r="P57" s="581"/>
      <c r="Q57" s="582"/>
      <c r="R57" s="580"/>
      <c r="S57" s="581"/>
      <c r="T57" s="582"/>
      <c r="U57" s="350"/>
      <c r="V57" s="350"/>
      <c r="W57" s="350"/>
      <c r="X57" s="350"/>
      <c r="Y57" s="350"/>
      <c r="Z57" s="134"/>
      <c r="AA57" s="134"/>
      <c r="AB57" s="227" t="s">
        <v>24</v>
      </c>
      <c r="AC57" s="136" t="s">
        <v>384</v>
      </c>
      <c r="AD57" s="405" t="s">
        <v>83</v>
      </c>
      <c r="AE57" s="405" t="s">
        <v>83</v>
      </c>
      <c r="AF57" s="405" t="s">
        <v>83</v>
      </c>
      <c r="AH57" s="122" t="str">
        <f t="shared" si="15"/>
        <v/>
      </c>
      <c r="AI57" s="122">
        <f>IF(AC57="","",VLOOKUP(AC57,所属・種目コード!U:V,2,FALSE))</f>
        <v>3</v>
      </c>
      <c r="AJ57" s="138">
        <f t="shared" si="16"/>
        <v>0</v>
      </c>
      <c r="AK57" s="122" t="str">
        <f t="shared" si="17"/>
        <v/>
      </c>
      <c r="AL57" s="122" t="str">
        <f t="shared" si="18"/>
        <v/>
      </c>
      <c r="AM57" s="122" t="str">
        <f t="shared" si="19"/>
        <v>()</v>
      </c>
      <c r="AN57" s="122" t="str">
        <f t="shared" si="20"/>
        <v/>
      </c>
      <c r="AO57" s="122">
        <f>IF(AB57="","",VLOOKUP(AB57,所属・種目コード!$X$1:$Y$2,2,FALSE))</f>
        <v>2</v>
      </c>
      <c r="AP57" s="122" t="str">
        <f>IF(K57="","",VLOOKUP(K57,所属・種目コード!$C$1:$E$76,3,FALSE))</f>
        <v/>
      </c>
      <c r="AQ57" s="122" t="str">
        <f>IF(M57="","",VLOOKUP(M57,所属・種目コード!$AD$31:$AE$55,2,FALSE))</f>
        <v/>
      </c>
      <c r="AR57" s="122" t="str">
        <f>IF(L57="","",VLOOKUP(L57,所属・種目コード!$Z$2:$AB$5,3,FALSE))</f>
        <v/>
      </c>
      <c r="AS57" s="366">
        <f t="shared" si="21"/>
        <v>0</v>
      </c>
      <c r="AT57" s="122" t="str">
        <f t="shared" si="9"/>
        <v xml:space="preserve"> 0</v>
      </c>
      <c r="AU57" s="122" t="str">
        <f>IF(P57="","",VLOOKUP(P57,所属・種目コード!$AD$31:$AE$55,2,FALSE))</f>
        <v/>
      </c>
      <c r="AV57" s="122" t="str">
        <f>IF(O57="","",VLOOKUP(O57,所属・種目コード!$Z$2:$AB$5,3,FALSE))</f>
        <v/>
      </c>
      <c r="AW57" s="366">
        <f t="shared" si="10"/>
        <v>0</v>
      </c>
      <c r="AX57" s="122" t="str">
        <f t="shared" si="22"/>
        <v/>
      </c>
      <c r="AY57" s="122" t="str">
        <f>IF(S57="","",VLOOKUP(S57,所属・種目コード!$AD$31:$AE$55,2,FALSE))</f>
        <v/>
      </c>
      <c r="AZ57" s="122" t="str">
        <f>IF(R57="","",VLOOKUP(R57,所属・種目コード!$Z$2:$AB$5,3,FALSE))</f>
        <v/>
      </c>
      <c r="BA57" s="366">
        <f t="shared" si="11"/>
        <v>0</v>
      </c>
      <c r="BB57" s="122" t="str">
        <f t="shared" si="12"/>
        <v xml:space="preserve"> 0</v>
      </c>
      <c r="BD57" s="122" t="str">
        <f>IF(M57="","",VLOOKUP(M57,所属・種目コード!$AD$27:$AF$49,3,FALSE))</f>
        <v/>
      </c>
      <c r="BE57" s="366">
        <f t="shared" si="23"/>
        <v>0</v>
      </c>
      <c r="BF57" s="122" t="str">
        <f>IF(P57="","",VLOOKUP(P57,所属・種目コード!$AD$27:$AF$52,3,FALSE))</f>
        <v/>
      </c>
      <c r="BG57" s="366">
        <f t="shared" si="13"/>
        <v>0</v>
      </c>
      <c r="BH57" s="122" t="str">
        <f>IF(S57="","",VLOOKUP(S57,所属・種目コード!$AD$27:$AF$48,3,FALSE))</f>
        <v/>
      </c>
      <c r="BI57" s="366">
        <f t="shared" si="14"/>
        <v>0</v>
      </c>
      <c r="BK57" s="29"/>
      <c r="BL57" s="29"/>
      <c r="BM57" s="29"/>
      <c r="BN57" s="29"/>
      <c r="BO57" s="29"/>
      <c r="BP57" s="553"/>
      <c r="BQ57" s="553"/>
      <c r="BR57" s="553"/>
      <c r="BS57" s="553"/>
      <c r="BT57" s="553"/>
      <c r="BU57" s="553"/>
      <c r="BV57" s="553"/>
      <c r="BW57" s="553"/>
      <c r="BX57" s="553"/>
      <c r="BY57" s="553"/>
      <c r="BZ57" s="553"/>
      <c r="CA57" s="553"/>
      <c r="CB57" s="553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</row>
    <row r="58" spans="1:92" s="123" customFormat="1" ht="24.95" customHeight="1">
      <c r="A58" s="29"/>
      <c r="B58" s="29"/>
      <c r="C58" s="29"/>
      <c r="D58" s="679" t="s">
        <v>8716</v>
      </c>
      <c r="E58" s="885">
        <v>39</v>
      </c>
      <c r="F58" s="885"/>
      <c r="G58" s="578"/>
      <c r="H58" s="684" t="str">
        <f>IF($G58="","",(VLOOKUP($G58,高校競技者!$M$2:$S$748,3,0)))</f>
        <v/>
      </c>
      <c r="I58" s="684" t="str">
        <f>IF($G58="","",(VLOOKUP($G58,高校競技者!$M$2:$S$748,7,0)))</f>
        <v/>
      </c>
      <c r="J58" s="685" t="str">
        <f>IF($G58="","",(VLOOKUP($G58,高校競技者!$M$2:$S$748,4,0)))</f>
        <v/>
      </c>
      <c r="K58" s="686" t="str">
        <f>IF($G58="","",(VLOOKUP($G58,高校競技者!$M$1:$S$748,5,0)))</f>
        <v/>
      </c>
      <c r="L58" s="619"/>
      <c r="M58" s="581"/>
      <c r="N58" s="582"/>
      <c r="O58" s="677"/>
      <c r="P58" s="581"/>
      <c r="Q58" s="582"/>
      <c r="R58" s="580"/>
      <c r="S58" s="581"/>
      <c r="T58" s="582"/>
      <c r="U58" s="350"/>
      <c r="V58" s="350"/>
      <c r="W58" s="350"/>
      <c r="X58" s="350"/>
      <c r="Y58" s="350"/>
      <c r="Z58" s="134"/>
      <c r="AA58" s="134"/>
      <c r="AB58" s="227" t="s">
        <v>24</v>
      </c>
      <c r="AC58" s="136" t="s">
        <v>384</v>
      </c>
      <c r="AD58" s="405" t="s">
        <v>83</v>
      </c>
      <c r="AE58" s="405" t="s">
        <v>83</v>
      </c>
      <c r="AF58" s="405" t="s">
        <v>83</v>
      </c>
      <c r="AH58" s="122" t="str">
        <f t="shared" si="15"/>
        <v/>
      </c>
      <c r="AI58" s="122">
        <f>IF(AC58="","",VLOOKUP(AC58,所属・種目コード!U:V,2,FALSE))</f>
        <v>3</v>
      </c>
      <c r="AJ58" s="138">
        <f t="shared" si="16"/>
        <v>0</v>
      </c>
      <c r="AK58" s="122" t="str">
        <f t="shared" si="17"/>
        <v/>
      </c>
      <c r="AL58" s="122" t="str">
        <f t="shared" si="18"/>
        <v/>
      </c>
      <c r="AM58" s="122" t="str">
        <f t="shared" si="19"/>
        <v>()</v>
      </c>
      <c r="AN58" s="122" t="str">
        <f t="shared" si="20"/>
        <v/>
      </c>
      <c r="AO58" s="122">
        <f>IF(AB58="","",VLOOKUP(AB58,所属・種目コード!$X$1:$Y$2,2,FALSE))</f>
        <v>2</v>
      </c>
      <c r="AP58" s="122" t="str">
        <f>IF(K58="","",VLOOKUP(K58,所属・種目コード!$C$1:$E$76,3,FALSE))</f>
        <v/>
      </c>
      <c r="AQ58" s="122" t="str">
        <f>IF(M58="","",VLOOKUP(M58,所属・種目コード!$AD$31:$AE$55,2,FALSE))</f>
        <v/>
      </c>
      <c r="AR58" s="122" t="str">
        <f>IF(L58="","",VLOOKUP(L58,所属・種目コード!$Z$2:$AB$5,3,FALSE))</f>
        <v/>
      </c>
      <c r="AS58" s="366">
        <f t="shared" si="21"/>
        <v>0</v>
      </c>
      <c r="AT58" s="122" t="str">
        <f t="shared" si="9"/>
        <v xml:space="preserve"> 0</v>
      </c>
      <c r="AU58" s="122" t="str">
        <f>IF(P58="","",VLOOKUP(P58,所属・種目コード!$AD$31:$AE$55,2,FALSE))</f>
        <v/>
      </c>
      <c r="AV58" s="122" t="str">
        <f>IF(O58="","",VLOOKUP(O58,所属・種目コード!$Z$2:$AB$5,3,FALSE))</f>
        <v/>
      </c>
      <c r="AW58" s="366">
        <f t="shared" si="10"/>
        <v>0</v>
      </c>
      <c r="AX58" s="122" t="str">
        <f t="shared" si="22"/>
        <v/>
      </c>
      <c r="AY58" s="122" t="str">
        <f>IF(S58="","",VLOOKUP(S58,所属・種目コード!$AD$31:$AE$55,2,FALSE))</f>
        <v/>
      </c>
      <c r="AZ58" s="122" t="str">
        <f>IF(R58="","",VLOOKUP(R58,所属・種目コード!$Z$2:$AB$5,3,FALSE))</f>
        <v/>
      </c>
      <c r="BA58" s="366">
        <f t="shared" si="11"/>
        <v>0</v>
      </c>
      <c r="BB58" s="122" t="str">
        <f t="shared" si="12"/>
        <v xml:space="preserve"> 0</v>
      </c>
      <c r="BD58" s="122" t="str">
        <f>IF(M58="","",VLOOKUP(M58,所属・種目コード!$AD$27:$AF$49,3,FALSE))</f>
        <v/>
      </c>
      <c r="BE58" s="366">
        <f t="shared" si="23"/>
        <v>0</v>
      </c>
      <c r="BF58" s="122" t="str">
        <f>IF(P58="","",VLOOKUP(P58,所属・種目コード!$AD$27:$AF$52,3,FALSE))</f>
        <v/>
      </c>
      <c r="BG58" s="366">
        <f t="shared" si="13"/>
        <v>0</v>
      </c>
      <c r="BH58" s="122" t="str">
        <f>IF(S58="","",VLOOKUP(S58,所属・種目コード!$AD$27:$AF$48,3,FALSE))</f>
        <v/>
      </c>
      <c r="BI58" s="366">
        <f t="shared" si="14"/>
        <v>0</v>
      </c>
      <c r="BK58" s="29"/>
      <c r="BL58" s="29"/>
      <c r="BM58" s="29"/>
      <c r="BN58" s="29"/>
      <c r="BO58" s="29"/>
      <c r="BP58" s="553"/>
      <c r="BQ58" s="553"/>
      <c r="BR58" s="553"/>
      <c r="BS58" s="553"/>
      <c r="BT58" s="553"/>
      <c r="BU58" s="553"/>
      <c r="BV58" s="553"/>
      <c r="BW58" s="553"/>
      <c r="BX58" s="553"/>
      <c r="BY58" s="553"/>
      <c r="BZ58" s="553"/>
      <c r="CA58" s="553"/>
      <c r="CB58" s="553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</row>
    <row r="59" spans="1:92" s="123" customFormat="1" ht="24.95" customHeight="1" thickBot="1">
      <c r="A59" s="29"/>
      <c r="B59" s="29"/>
      <c r="C59" s="29"/>
      <c r="D59" s="720" t="s">
        <v>8716</v>
      </c>
      <c r="E59" s="886">
        <v>40</v>
      </c>
      <c r="F59" s="886"/>
      <c r="G59" s="721"/>
      <c r="H59" s="722" t="str">
        <f>IF($G59="","",(VLOOKUP($G59,高校競技者!$M$2:$S$748,3,0)))</f>
        <v/>
      </c>
      <c r="I59" s="722" t="str">
        <f>IF($G59="","",(VLOOKUP($G59,高校競技者!$M$2:$S$748,7,0)))</f>
        <v/>
      </c>
      <c r="J59" s="723" t="str">
        <f>IF($G59="","",(VLOOKUP($G59,高校競技者!$M$2:$S$748,4,0)))</f>
        <v/>
      </c>
      <c r="K59" s="724" t="str">
        <f>IF($G59="","",(VLOOKUP($G59,高校競技者!$M$1:$S$748,5,0)))</f>
        <v/>
      </c>
      <c r="L59" s="621"/>
      <c r="M59" s="584"/>
      <c r="N59" s="585"/>
      <c r="O59" s="678"/>
      <c r="P59" s="584"/>
      <c r="Q59" s="585"/>
      <c r="R59" s="583"/>
      <c r="S59" s="584"/>
      <c r="T59" s="585"/>
      <c r="U59" s="350"/>
      <c r="V59" s="350"/>
      <c r="W59" s="350"/>
      <c r="X59" s="350"/>
      <c r="Y59" s="350"/>
      <c r="Z59" s="134"/>
      <c r="AA59" s="134"/>
      <c r="AB59" s="227" t="s">
        <v>24</v>
      </c>
      <c r="AC59" s="136" t="s">
        <v>384</v>
      </c>
      <c r="AD59" s="405" t="s">
        <v>83</v>
      </c>
      <c r="AE59" s="405" t="s">
        <v>83</v>
      </c>
      <c r="AF59" s="405" t="s">
        <v>83</v>
      </c>
      <c r="AH59" s="122" t="str">
        <f t="shared" si="15"/>
        <v/>
      </c>
      <c r="AI59" s="122">
        <f>IF(AC59="","",VLOOKUP(AC59,所属・種目コード!U:V,2,FALSE))</f>
        <v>3</v>
      </c>
      <c r="AJ59" s="138">
        <f t="shared" si="16"/>
        <v>0</v>
      </c>
      <c r="AK59" s="122" t="str">
        <f t="shared" si="17"/>
        <v/>
      </c>
      <c r="AL59" s="122" t="str">
        <f t="shared" si="18"/>
        <v/>
      </c>
      <c r="AM59" s="122" t="str">
        <f t="shared" si="19"/>
        <v>()</v>
      </c>
      <c r="AN59" s="122" t="str">
        <f t="shared" si="20"/>
        <v/>
      </c>
      <c r="AO59" s="122">
        <f>IF(AB59="","",VLOOKUP(AB59,所属・種目コード!$X$1:$Y$2,2,FALSE))</f>
        <v>2</v>
      </c>
      <c r="AP59" s="122" t="str">
        <f>IF(K59="","",VLOOKUP(K59,所属・種目コード!$C$1:$E$76,3,FALSE))</f>
        <v/>
      </c>
      <c r="AQ59" s="122" t="str">
        <f>IF(M59="","",VLOOKUP(M59,所属・種目コード!$AD$31:$AE$55,2,FALSE))</f>
        <v/>
      </c>
      <c r="AR59" s="122" t="str">
        <f>IF(L59="","",VLOOKUP(L59,所属・種目コード!$Z$2:$AB$5,3,FALSE))</f>
        <v/>
      </c>
      <c r="AS59" s="366">
        <f t="shared" si="21"/>
        <v>0</v>
      </c>
      <c r="AT59" s="122" t="str">
        <f t="shared" si="9"/>
        <v xml:space="preserve"> 0</v>
      </c>
      <c r="AU59" s="122" t="str">
        <f>IF(P59="","",VLOOKUP(P59,所属・種目コード!$AD$31:$AE$55,2,FALSE))</f>
        <v/>
      </c>
      <c r="AV59" s="122" t="str">
        <f>IF(O59="","",VLOOKUP(O59,所属・種目コード!$Z$2:$AB$5,3,FALSE))</f>
        <v/>
      </c>
      <c r="AW59" s="366">
        <f t="shared" si="10"/>
        <v>0</v>
      </c>
      <c r="AX59" s="122" t="str">
        <f t="shared" si="22"/>
        <v/>
      </c>
      <c r="AY59" s="122" t="str">
        <f>IF(S59="","",VLOOKUP(S59,所属・種目コード!$AD$31:$AE$55,2,FALSE))</f>
        <v/>
      </c>
      <c r="AZ59" s="122" t="str">
        <f>IF(R59="","",VLOOKUP(R59,所属・種目コード!$Z$2:$AB$5,3,FALSE))</f>
        <v/>
      </c>
      <c r="BA59" s="366">
        <f t="shared" si="11"/>
        <v>0</v>
      </c>
      <c r="BB59" s="122" t="str">
        <f t="shared" si="12"/>
        <v xml:space="preserve"> 0</v>
      </c>
      <c r="BD59" s="122" t="str">
        <f>IF(M59="","",VLOOKUP(M59,所属・種目コード!$AD$27:$AF$49,3,FALSE))</f>
        <v/>
      </c>
      <c r="BE59" s="366">
        <f t="shared" si="23"/>
        <v>0</v>
      </c>
      <c r="BF59" s="122" t="str">
        <f>IF(P59="","",VLOOKUP(P59,所属・種目コード!$AD$27:$AF$52,3,FALSE))</f>
        <v/>
      </c>
      <c r="BG59" s="366">
        <f t="shared" si="13"/>
        <v>0</v>
      </c>
      <c r="BH59" s="122" t="str">
        <f>IF(S59="","",VLOOKUP(S59,所属・種目コード!$AD$27:$AF$48,3,FALSE))</f>
        <v/>
      </c>
      <c r="BI59" s="366">
        <f t="shared" si="14"/>
        <v>0</v>
      </c>
      <c r="BK59" s="29"/>
      <c r="BL59" s="29"/>
      <c r="BM59" s="29"/>
      <c r="BN59" s="29"/>
      <c r="BO59" s="29"/>
      <c r="BP59" s="553"/>
      <c r="BQ59" s="553"/>
      <c r="BR59" s="553"/>
      <c r="BS59" s="553"/>
      <c r="BT59" s="553"/>
      <c r="BU59" s="553"/>
      <c r="BV59" s="553"/>
      <c r="BW59" s="553"/>
      <c r="BX59" s="553"/>
      <c r="BY59" s="553"/>
      <c r="BZ59" s="553"/>
      <c r="CA59" s="553"/>
      <c r="CB59" s="553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</row>
    <row r="60" spans="1:92" s="123" customFormat="1" ht="24.95" customHeight="1">
      <c r="A60" s="29"/>
      <c r="B60" s="29"/>
      <c r="C60" s="29"/>
      <c r="D60" s="729" t="s">
        <v>8716</v>
      </c>
      <c r="E60" s="902">
        <v>41</v>
      </c>
      <c r="F60" s="902"/>
      <c r="G60" s="730"/>
      <c r="H60" s="731" t="str">
        <f>IF($G60="","",(VLOOKUP($G60,高校競技者!$M$2:$S$748,3,0)))</f>
        <v/>
      </c>
      <c r="I60" s="731" t="str">
        <f>IF($G60="","",(VLOOKUP($G60,高校競技者!$M$2:$S$748,7,0)))</f>
        <v/>
      </c>
      <c r="J60" s="732" t="str">
        <f>IF($G60="","",(VLOOKUP($G60,高校競技者!$M$2:$S$748,4,0)))</f>
        <v/>
      </c>
      <c r="K60" s="786" t="str">
        <f>IF($G60="","",(VLOOKUP($G60,高校競技者!$M$1:$S$748,5,0)))</f>
        <v/>
      </c>
      <c r="L60" s="811"/>
      <c r="M60" s="622"/>
      <c r="N60" s="624"/>
      <c r="O60" s="822"/>
      <c r="P60" s="674"/>
      <c r="Q60" s="675"/>
      <c r="R60" s="728"/>
      <c r="S60" s="674"/>
      <c r="T60" s="675"/>
      <c r="U60" s="350"/>
      <c r="V60" s="350"/>
      <c r="W60" s="350"/>
      <c r="X60" s="350"/>
      <c r="Y60" s="350"/>
      <c r="Z60" s="134"/>
      <c r="AA60" s="134"/>
      <c r="AB60" s="227" t="s">
        <v>24</v>
      </c>
      <c r="AC60" s="136" t="s">
        <v>384</v>
      </c>
      <c r="AD60" s="405" t="s">
        <v>83</v>
      </c>
      <c r="AE60" s="405" t="s">
        <v>83</v>
      </c>
      <c r="AF60" s="405" t="s">
        <v>83</v>
      </c>
      <c r="AH60" s="122" t="str">
        <f t="shared" si="15"/>
        <v/>
      </c>
      <c r="AI60" s="122">
        <f>IF(AC60="","",VLOOKUP(AC60,所属・種目コード!U:V,2,FALSE))</f>
        <v>3</v>
      </c>
      <c r="AJ60" s="138">
        <f t="shared" si="16"/>
        <v>0</v>
      </c>
      <c r="AK60" s="122" t="str">
        <f t="shared" si="17"/>
        <v/>
      </c>
      <c r="AL60" s="122" t="str">
        <f t="shared" si="18"/>
        <v/>
      </c>
      <c r="AM60" s="122" t="str">
        <f t="shared" si="19"/>
        <v>()</v>
      </c>
      <c r="AN60" s="122" t="str">
        <f t="shared" si="20"/>
        <v/>
      </c>
      <c r="AO60" s="122">
        <f>IF(AB60="","",VLOOKUP(AB60,所属・種目コード!$X$1:$Y$2,2,FALSE))</f>
        <v>2</v>
      </c>
      <c r="AP60" s="122" t="str">
        <f>IF(K60="","",VLOOKUP(K60,所属・種目コード!$C$1:$E$76,3,FALSE))</f>
        <v/>
      </c>
      <c r="AQ60" s="122" t="str">
        <f>IF(M60="","",VLOOKUP(M60,所属・種目コード!$AD$31:$AE$55,2,FALSE))</f>
        <v/>
      </c>
      <c r="AR60" s="122" t="str">
        <f>IF(L60="","",VLOOKUP(L60,所属・種目コード!$Z$2:$AB$5,3,FALSE))</f>
        <v/>
      </c>
      <c r="AS60" s="366">
        <f t="shared" si="21"/>
        <v>0</v>
      </c>
      <c r="AT60" s="122" t="str">
        <f t="shared" si="9"/>
        <v xml:space="preserve"> 0</v>
      </c>
      <c r="AU60" s="122" t="str">
        <f>IF(P60="","",VLOOKUP(P60,所属・種目コード!$AD$31:$AE$55,2,FALSE))</f>
        <v/>
      </c>
      <c r="AV60" s="122" t="str">
        <f>IF(O60="","",VLOOKUP(O60,所属・種目コード!$Z$2:$AB$5,3,FALSE))</f>
        <v/>
      </c>
      <c r="AW60" s="366">
        <f t="shared" si="10"/>
        <v>0</v>
      </c>
      <c r="AX60" s="122" t="str">
        <f t="shared" si="22"/>
        <v/>
      </c>
      <c r="AY60" s="122" t="str">
        <f>IF(S60="","",VLOOKUP(S60,所属・種目コード!$AD$31:$AE$55,2,FALSE))</f>
        <v/>
      </c>
      <c r="AZ60" s="122" t="str">
        <f>IF(R60="","",VLOOKUP(R60,所属・種目コード!$Z$2:$AB$5,3,FALSE))</f>
        <v/>
      </c>
      <c r="BA60" s="366">
        <f t="shared" si="11"/>
        <v>0</v>
      </c>
      <c r="BB60" s="122" t="str">
        <f t="shared" si="12"/>
        <v xml:space="preserve"> 0</v>
      </c>
      <c r="BD60" s="122" t="str">
        <f>IF(M60="","",VLOOKUP(M60,所属・種目コード!$AD$27:$AF$49,3,FALSE))</f>
        <v/>
      </c>
      <c r="BE60" s="366">
        <f t="shared" si="23"/>
        <v>0</v>
      </c>
      <c r="BF60" s="122" t="str">
        <f>IF(P60="","",VLOOKUP(P60,所属・種目コード!$AD$27:$AF$52,3,FALSE))</f>
        <v/>
      </c>
      <c r="BG60" s="366">
        <f t="shared" si="13"/>
        <v>0</v>
      </c>
      <c r="BH60" s="122" t="str">
        <f>IF(S60="","",VLOOKUP(S60,所属・種目コード!$AD$27:$AF$48,3,FALSE))</f>
        <v/>
      </c>
      <c r="BI60" s="366">
        <f t="shared" si="14"/>
        <v>0</v>
      </c>
      <c r="BK60" s="29"/>
      <c r="BL60" s="29"/>
      <c r="BM60" s="29"/>
      <c r="BN60" s="29"/>
      <c r="BO60" s="29"/>
      <c r="BP60" s="553"/>
      <c r="BQ60" s="553"/>
      <c r="BR60" s="553"/>
      <c r="BS60" s="553"/>
      <c r="BT60" s="553"/>
      <c r="BU60" s="553"/>
      <c r="BV60" s="553"/>
      <c r="BW60" s="553"/>
      <c r="BX60" s="553"/>
      <c r="BY60" s="553"/>
      <c r="BZ60" s="553"/>
      <c r="CA60" s="553"/>
      <c r="CB60" s="553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2" s="123" customFormat="1" ht="24.95" customHeight="1">
      <c r="A61" s="29"/>
      <c r="B61" s="29"/>
      <c r="C61" s="29"/>
      <c r="D61" s="679" t="s">
        <v>8716</v>
      </c>
      <c r="E61" s="885">
        <v>42</v>
      </c>
      <c r="F61" s="885"/>
      <c r="G61" s="578"/>
      <c r="H61" s="684" t="str">
        <f>IF($G61="","",(VLOOKUP($G61,高校競技者!$M$2:$S$748,3,0)))</f>
        <v/>
      </c>
      <c r="I61" s="684" t="str">
        <f>IF($G61="","",(VLOOKUP($G61,高校競技者!$M$2:$S$748,7,0)))</f>
        <v/>
      </c>
      <c r="J61" s="685" t="str">
        <f>IF($G61="","",(VLOOKUP($G61,高校競技者!$M$2:$S$748,4,0)))</f>
        <v/>
      </c>
      <c r="K61" s="784" t="str">
        <f>IF($G61="","",(VLOOKUP($G61,高校競技者!$M$1:$S$748,5,0)))</f>
        <v/>
      </c>
      <c r="L61" s="619"/>
      <c r="M61" s="581"/>
      <c r="N61" s="582"/>
      <c r="O61" s="677"/>
      <c r="P61" s="581"/>
      <c r="Q61" s="582"/>
      <c r="R61" s="580"/>
      <c r="S61" s="581"/>
      <c r="T61" s="582"/>
      <c r="U61" s="350"/>
      <c r="V61" s="350"/>
      <c r="W61" s="350"/>
      <c r="X61" s="350"/>
      <c r="Y61" s="350"/>
      <c r="Z61" s="134"/>
      <c r="AA61" s="134"/>
      <c r="AB61" s="227" t="s">
        <v>24</v>
      </c>
      <c r="AC61" s="136" t="s">
        <v>384</v>
      </c>
      <c r="AD61" s="405" t="s">
        <v>83</v>
      </c>
      <c r="AE61" s="405" t="s">
        <v>83</v>
      </c>
      <c r="AF61" s="405" t="s">
        <v>83</v>
      </c>
      <c r="AH61" s="122" t="str">
        <f t="shared" si="15"/>
        <v/>
      </c>
      <c r="AI61" s="122">
        <f>IF(AC61="","",VLOOKUP(AC61,所属・種目コード!U:V,2,FALSE))</f>
        <v>3</v>
      </c>
      <c r="AJ61" s="138">
        <f t="shared" si="16"/>
        <v>0</v>
      </c>
      <c r="AK61" s="122" t="str">
        <f t="shared" si="17"/>
        <v/>
      </c>
      <c r="AL61" s="122" t="str">
        <f t="shared" si="18"/>
        <v/>
      </c>
      <c r="AM61" s="122" t="str">
        <f t="shared" si="19"/>
        <v>()</v>
      </c>
      <c r="AN61" s="122" t="str">
        <f t="shared" si="20"/>
        <v/>
      </c>
      <c r="AO61" s="122">
        <f>IF(AB61="","",VLOOKUP(AB61,所属・種目コード!$X$1:$Y$2,2,FALSE))</f>
        <v>2</v>
      </c>
      <c r="AP61" s="122" t="str">
        <f>IF(K61="","",VLOOKUP(K61,所属・種目コード!$C$1:$E$76,3,FALSE))</f>
        <v/>
      </c>
      <c r="AQ61" s="122" t="str">
        <f>IF(M61="","",VLOOKUP(M61,所属・種目コード!$AD$31:$AE$55,2,FALSE))</f>
        <v/>
      </c>
      <c r="AR61" s="122" t="str">
        <f>IF(L61="","",VLOOKUP(L61,所属・種目コード!$Z$2:$AB$5,3,FALSE))</f>
        <v/>
      </c>
      <c r="AS61" s="366">
        <f t="shared" si="21"/>
        <v>0</v>
      </c>
      <c r="AT61" s="122" t="str">
        <f t="shared" si="9"/>
        <v xml:space="preserve"> 0</v>
      </c>
      <c r="AU61" s="122" t="str">
        <f>IF(P61="","",VLOOKUP(P61,所属・種目コード!$AD$31:$AE$55,2,FALSE))</f>
        <v/>
      </c>
      <c r="AV61" s="122" t="str">
        <f>IF(O61="","",VLOOKUP(O61,所属・種目コード!$Z$2:$AB$5,3,FALSE))</f>
        <v/>
      </c>
      <c r="AW61" s="366">
        <f t="shared" si="10"/>
        <v>0</v>
      </c>
      <c r="AX61" s="122" t="str">
        <f t="shared" si="22"/>
        <v/>
      </c>
      <c r="AY61" s="122" t="str">
        <f>IF(S61="","",VLOOKUP(S61,所属・種目コード!$AD$31:$AE$55,2,FALSE))</f>
        <v/>
      </c>
      <c r="AZ61" s="122" t="str">
        <f>IF(R61="","",VLOOKUP(R61,所属・種目コード!$Z$2:$AB$5,3,FALSE))</f>
        <v/>
      </c>
      <c r="BA61" s="366">
        <f t="shared" si="11"/>
        <v>0</v>
      </c>
      <c r="BB61" s="122" t="str">
        <f t="shared" si="12"/>
        <v xml:space="preserve"> 0</v>
      </c>
      <c r="BD61" s="122" t="str">
        <f>IF(M61="","",VLOOKUP(M61,所属・種目コード!$AD$27:$AF$49,3,FALSE))</f>
        <v/>
      </c>
      <c r="BE61" s="366">
        <f t="shared" si="23"/>
        <v>0</v>
      </c>
      <c r="BF61" s="122" t="str">
        <f>IF(P61="","",VLOOKUP(P61,所属・種目コード!$AD$27:$AF$52,3,FALSE))</f>
        <v/>
      </c>
      <c r="BG61" s="366">
        <f t="shared" si="13"/>
        <v>0</v>
      </c>
      <c r="BH61" s="122" t="str">
        <f>IF(S61="","",VLOOKUP(S61,所属・種目コード!$AD$27:$AF$48,3,FALSE))</f>
        <v/>
      </c>
      <c r="BI61" s="366">
        <f t="shared" si="14"/>
        <v>0</v>
      </c>
      <c r="BK61" s="29"/>
      <c r="BL61" s="29"/>
      <c r="BM61" s="29"/>
      <c r="BN61" s="29"/>
      <c r="BO61" s="29"/>
      <c r="BP61" s="553"/>
      <c r="BQ61" s="553"/>
      <c r="BR61" s="553"/>
      <c r="BS61" s="553"/>
      <c r="BT61" s="553"/>
      <c r="BU61" s="553"/>
      <c r="BV61" s="553"/>
      <c r="BW61" s="553"/>
      <c r="BX61" s="553"/>
      <c r="BY61" s="553"/>
      <c r="BZ61" s="553"/>
      <c r="CA61" s="553"/>
      <c r="CB61" s="553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</row>
    <row r="62" spans="1:92" s="123" customFormat="1" ht="24.95" customHeight="1">
      <c r="A62" s="29"/>
      <c r="B62" s="29"/>
      <c r="C62" s="29"/>
      <c r="D62" s="679" t="s">
        <v>8716</v>
      </c>
      <c r="E62" s="885">
        <v>43</v>
      </c>
      <c r="F62" s="885"/>
      <c r="G62" s="578"/>
      <c r="H62" s="684" t="str">
        <f>IF($G62="","",(VLOOKUP($G62,高校競技者!$M$2:$S$748,3,0)))</f>
        <v/>
      </c>
      <c r="I62" s="684" t="str">
        <f>IF($G62="","",(VLOOKUP($G62,高校競技者!$M$2:$S$748,7,0)))</f>
        <v/>
      </c>
      <c r="J62" s="685" t="str">
        <f>IF($G62="","",(VLOOKUP($G62,高校競技者!$M$2:$S$748,4,0)))</f>
        <v/>
      </c>
      <c r="K62" s="784" t="str">
        <f>IF($G62="","",(VLOOKUP($G62,高校競技者!$M$1:$S$748,5,0)))</f>
        <v/>
      </c>
      <c r="L62" s="619"/>
      <c r="M62" s="581"/>
      <c r="N62" s="582"/>
      <c r="O62" s="677"/>
      <c r="P62" s="581"/>
      <c r="Q62" s="582"/>
      <c r="R62" s="580"/>
      <c r="S62" s="581"/>
      <c r="T62" s="582"/>
      <c r="U62" s="350"/>
      <c r="V62" s="350"/>
      <c r="W62" s="350"/>
      <c r="X62" s="350"/>
      <c r="Y62" s="350"/>
      <c r="Z62" s="134"/>
      <c r="AA62" s="134"/>
      <c r="AB62" s="227" t="s">
        <v>24</v>
      </c>
      <c r="AC62" s="136" t="s">
        <v>384</v>
      </c>
      <c r="AD62" s="405" t="s">
        <v>83</v>
      </c>
      <c r="AE62" s="405" t="s">
        <v>83</v>
      </c>
      <c r="AF62" s="405" t="s">
        <v>83</v>
      </c>
      <c r="AH62" s="122" t="str">
        <f t="shared" si="15"/>
        <v/>
      </c>
      <c r="AI62" s="122">
        <f>IF(AC62="","",VLOOKUP(AC62,所属・種目コード!U:V,2,FALSE))</f>
        <v>3</v>
      </c>
      <c r="AJ62" s="138">
        <f t="shared" si="16"/>
        <v>0</v>
      </c>
      <c r="AK62" s="122" t="str">
        <f t="shared" si="17"/>
        <v/>
      </c>
      <c r="AL62" s="122" t="str">
        <f t="shared" si="18"/>
        <v/>
      </c>
      <c r="AM62" s="122" t="str">
        <f t="shared" si="19"/>
        <v>()</v>
      </c>
      <c r="AN62" s="122" t="str">
        <f t="shared" si="20"/>
        <v/>
      </c>
      <c r="AO62" s="122">
        <f>IF(AB62="","",VLOOKUP(AB62,所属・種目コード!$X$1:$Y$2,2,FALSE))</f>
        <v>2</v>
      </c>
      <c r="AP62" s="122" t="str">
        <f>IF(K62="","",VLOOKUP(K62,所属・種目コード!$C$1:$E$76,3,FALSE))</f>
        <v/>
      </c>
      <c r="AQ62" s="122" t="str">
        <f>IF(M62="","",VLOOKUP(M62,所属・種目コード!$AD$31:$AE$55,2,FALSE))</f>
        <v/>
      </c>
      <c r="AR62" s="122" t="str">
        <f>IF(L62="","",VLOOKUP(L62,所属・種目コード!$Z$2:$AB$5,3,FALSE))</f>
        <v/>
      </c>
      <c r="AS62" s="366">
        <f t="shared" si="21"/>
        <v>0</v>
      </c>
      <c r="AT62" s="122" t="str">
        <f t="shared" si="9"/>
        <v xml:space="preserve"> 0</v>
      </c>
      <c r="AU62" s="122" t="str">
        <f>IF(P62="","",VLOOKUP(P62,所属・種目コード!$AD$31:$AE$55,2,FALSE))</f>
        <v/>
      </c>
      <c r="AV62" s="122" t="str">
        <f>IF(O62="","",VLOOKUP(O62,所属・種目コード!$Z$2:$AB$5,3,FALSE))</f>
        <v/>
      </c>
      <c r="AW62" s="366">
        <f t="shared" si="10"/>
        <v>0</v>
      </c>
      <c r="AX62" s="122" t="str">
        <f>IF(P62="","",CONCATENATE(AU62,AV62," ",Q62))</f>
        <v/>
      </c>
      <c r="AY62" s="122" t="str">
        <f>IF(S62="","",VLOOKUP(S62,所属・種目コード!$AD$31:$AE$55,2,FALSE))</f>
        <v/>
      </c>
      <c r="AZ62" s="122" t="str">
        <f>IF(R62="","",VLOOKUP(R62,所属・種目コード!$Z$2:$AB$5,3,FALSE))</f>
        <v/>
      </c>
      <c r="BA62" s="366">
        <f t="shared" si="11"/>
        <v>0</v>
      </c>
      <c r="BB62" s="122" t="str">
        <f t="shared" si="12"/>
        <v xml:space="preserve"> 0</v>
      </c>
      <c r="BD62" s="122" t="str">
        <f>IF(M62="","",VLOOKUP(M62,所属・種目コード!$AD$27:$AF$49,3,FALSE))</f>
        <v/>
      </c>
      <c r="BE62" s="366">
        <f t="shared" si="23"/>
        <v>0</v>
      </c>
      <c r="BF62" s="122" t="str">
        <f>IF(P62="","",VLOOKUP(P62,所属・種目コード!$AD$27:$AF$52,3,FALSE))</f>
        <v/>
      </c>
      <c r="BG62" s="366">
        <f t="shared" si="13"/>
        <v>0</v>
      </c>
      <c r="BH62" s="122" t="str">
        <f>IF(S62="","",VLOOKUP(S62,所属・種目コード!$AD$27:$AF$48,3,FALSE))</f>
        <v/>
      </c>
      <c r="BI62" s="366">
        <f t="shared" si="14"/>
        <v>0</v>
      </c>
      <c r="BK62" s="29"/>
      <c r="BL62" s="29"/>
      <c r="BM62" s="29"/>
      <c r="BN62" s="29"/>
      <c r="BO62" s="29"/>
      <c r="BP62" s="553"/>
      <c r="BQ62" s="553"/>
      <c r="BR62" s="553"/>
      <c r="BS62" s="553"/>
      <c r="BT62" s="553"/>
      <c r="BU62" s="553"/>
      <c r="BV62" s="553"/>
      <c r="BW62" s="553"/>
      <c r="BX62" s="553"/>
      <c r="BY62" s="553"/>
      <c r="BZ62" s="553"/>
      <c r="CA62" s="553"/>
      <c r="CB62" s="553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</row>
    <row r="63" spans="1:92" s="123" customFormat="1" ht="24.95" customHeight="1">
      <c r="A63" s="29"/>
      <c r="B63" s="29"/>
      <c r="C63" s="29"/>
      <c r="D63" s="679" t="s">
        <v>8716</v>
      </c>
      <c r="E63" s="885">
        <v>44</v>
      </c>
      <c r="F63" s="885"/>
      <c r="G63" s="578"/>
      <c r="H63" s="684" t="str">
        <f>IF($G63="","",(VLOOKUP($G63,高校競技者!$M$2:$S$748,3,0)))</f>
        <v/>
      </c>
      <c r="I63" s="684" t="str">
        <f>IF($G63="","",(VLOOKUP($G63,高校競技者!$M$2:$S$748,7,0)))</f>
        <v/>
      </c>
      <c r="J63" s="685" t="str">
        <f>IF($G63="","",(VLOOKUP($G63,高校競技者!$M$2:$S$748,4,0)))</f>
        <v/>
      </c>
      <c r="K63" s="784" t="str">
        <f>IF($G63="","",(VLOOKUP($G63,高校競技者!$M$1:$S$748,5,0)))</f>
        <v/>
      </c>
      <c r="L63" s="619"/>
      <c r="M63" s="581"/>
      <c r="N63" s="582"/>
      <c r="O63" s="677"/>
      <c r="P63" s="581"/>
      <c r="Q63" s="582"/>
      <c r="R63" s="580"/>
      <c r="S63" s="581"/>
      <c r="T63" s="582"/>
      <c r="U63" s="350"/>
      <c r="V63" s="350"/>
      <c r="W63" s="350"/>
      <c r="X63" s="350"/>
      <c r="Y63" s="350"/>
      <c r="Z63" s="134"/>
      <c r="AA63" s="134"/>
      <c r="AB63" s="227" t="s">
        <v>24</v>
      </c>
      <c r="AC63" s="136" t="s">
        <v>384</v>
      </c>
      <c r="AD63" s="405" t="s">
        <v>83</v>
      </c>
      <c r="AE63" s="405" t="s">
        <v>83</v>
      </c>
      <c r="AF63" s="405" t="s">
        <v>83</v>
      </c>
      <c r="AH63" s="122" t="str">
        <f t="shared" si="15"/>
        <v/>
      </c>
      <c r="AI63" s="122">
        <f>IF(AC63="","",VLOOKUP(AC63,所属・種目コード!U:V,2,FALSE))</f>
        <v>3</v>
      </c>
      <c r="AJ63" s="138">
        <f t="shared" si="16"/>
        <v>0</v>
      </c>
      <c r="AK63" s="122" t="str">
        <f t="shared" si="17"/>
        <v/>
      </c>
      <c r="AL63" s="122" t="str">
        <f t="shared" si="18"/>
        <v/>
      </c>
      <c r="AM63" s="122" t="str">
        <f t="shared" si="19"/>
        <v>()</v>
      </c>
      <c r="AN63" s="122" t="str">
        <f t="shared" si="20"/>
        <v/>
      </c>
      <c r="AO63" s="122">
        <f>IF(AB63="","",VLOOKUP(AB63,所属・種目コード!$X$1:$Y$2,2,FALSE))</f>
        <v>2</v>
      </c>
      <c r="AP63" s="122" t="str">
        <f>IF(K63="","",VLOOKUP(K63,所属・種目コード!$C$1:$E$76,3,FALSE))</f>
        <v/>
      </c>
      <c r="AQ63" s="122" t="str">
        <f>IF(M63="","",VLOOKUP(M63,所属・種目コード!$AD$31:$AE$55,2,FALSE))</f>
        <v/>
      </c>
      <c r="AR63" s="122" t="str">
        <f>IF(L63="","",VLOOKUP(L63,所属・種目コード!$Z$2:$AB$5,3,FALSE))</f>
        <v/>
      </c>
      <c r="AS63" s="366">
        <f t="shared" si="21"/>
        <v>0</v>
      </c>
      <c r="AT63" s="122" t="str">
        <f t="shared" si="9"/>
        <v xml:space="preserve"> 0</v>
      </c>
      <c r="AU63" s="122" t="str">
        <f>IF(P63="","",VLOOKUP(P63,所属・種目コード!$AD$31:$AE$55,2,FALSE))</f>
        <v/>
      </c>
      <c r="AV63" s="122" t="str">
        <f>IF(O63="","",VLOOKUP(O63,所属・種目コード!$Z$2:$AB$5,3,FALSE))</f>
        <v/>
      </c>
      <c r="AW63" s="366">
        <f t="shared" si="10"/>
        <v>0</v>
      </c>
      <c r="AX63" s="122" t="str">
        <f>IF(P63="","",CONCATENATE(AU63,AV63," ",Q63))</f>
        <v/>
      </c>
      <c r="AY63" s="122" t="str">
        <f>IF(S63="","",VLOOKUP(S63,所属・種目コード!$AD$31:$AE$55,2,FALSE))</f>
        <v/>
      </c>
      <c r="AZ63" s="122" t="str">
        <f>IF(R63="","",VLOOKUP(R63,所属・種目コード!$Z$2:$AB$5,3,FALSE))</f>
        <v/>
      </c>
      <c r="BA63" s="366">
        <f t="shared" si="11"/>
        <v>0</v>
      </c>
      <c r="BB63" s="122" t="str">
        <f t="shared" si="12"/>
        <v xml:space="preserve"> 0</v>
      </c>
      <c r="BD63" s="122" t="str">
        <f>IF(M63="","",VLOOKUP(M63,所属・種目コード!$AD$27:$AF$49,3,FALSE))</f>
        <v/>
      </c>
      <c r="BE63" s="366">
        <f t="shared" si="23"/>
        <v>0</v>
      </c>
      <c r="BF63" s="122" t="str">
        <f>IF(P63="","",VLOOKUP(P63,所属・種目コード!$AD$27:$AF$52,3,FALSE))</f>
        <v/>
      </c>
      <c r="BG63" s="366">
        <f t="shared" si="13"/>
        <v>0</v>
      </c>
      <c r="BH63" s="122" t="str">
        <f>IF(S63="","",VLOOKUP(S63,所属・種目コード!$AD$27:$AF$48,3,FALSE))</f>
        <v/>
      </c>
      <c r="BI63" s="366">
        <f t="shared" si="14"/>
        <v>0</v>
      </c>
      <c r="BK63" s="29"/>
      <c r="BL63" s="29"/>
      <c r="BM63" s="29"/>
      <c r="BN63" s="29"/>
      <c r="BO63" s="29"/>
      <c r="BP63" s="553"/>
      <c r="BQ63" s="553"/>
      <c r="BR63" s="553"/>
      <c r="BS63" s="553"/>
      <c r="BT63" s="553"/>
      <c r="BU63" s="553"/>
      <c r="BV63" s="553"/>
      <c r="BW63" s="553"/>
      <c r="BX63" s="553"/>
      <c r="BY63" s="553"/>
      <c r="BZ63" s="553"/>
      <c r="CA63" s="553"/>
      <c r="CB63" s="553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</row>
    <row r="64" spans="1:92" s="123" customFormat="1" ht="24.95" customHeight="1" thickBot="1">
      <c r="A64" s="29"/>
      <c r="B64" s="29"/>
      <c r="C64" s="29"/>
      <c r="D64" s="680" t="s">
        <v>8716</v>
      </c>
      <c r="E64" s="889">
        <v>45</v>
      </c>
      <c r="F64" s="889"/>
      <c r="G64" s="579"/>
      <c r="H64" s="687" t="str">
        <f>IF($G64="","",(VLOOKUP($G64,高校競技者!$M$2:$S$748,3,0)))</f>
        <v/>
      </c>
      <c r="I64" s="687" t="str">
        <f>IF($G64="","",(VLOOKUP($G64,高校競技者!$M$2:$S$748,7,0)))</f>
        <v/>
      </c>
      <c r="J64" s="688" t="str">
        <f>IF($G64="","",(VLOOKUP($G64,高校競技者!$M$2:$S$748,4,0)))</f>
        <v/>
      </c>
      <c r="K64" s="785" t="str">
        <f>IF($G64="","",(VLOOKUP($G64,高校競技者!$M$1:$S$748,5,0)))</f>
        <v/>
      </c>
      <c r="L64" s="621"/>
      <c r="M64" s="584"/>
      <c r="N64" s="585"/>
      <c r="O64" s="823"/>
      <c r="P64" s="620"/>
      <c r="Q64" s="726"/>
      <c r="R64" s="725"/>
      <c r="S64" s="620"/>
      <c r="T64" s="726"/>
      <c r="U64" s="350"/>
      <c r="V64" s="350"/>
      <c r="W64" s="350"/>
      <c r="X64" s="350"/>
      <c r="Y64" s="350"/>
      <c r="Z64" s="134"/>
      <c r="AA64" s="134"/>
      <c r="AB64" s="227" t="s">
        <v>24</v>
      </c>
      <c r="AC64" s="136" t="s">
        <v>384</v>
      </c>
      <c r="AD64" s="405" t="s">
        <v>83</v>
      </c>
      <c r="AE64" s="405" t="s">
        <v>83</v>
      </c>
      <c r="AF64" s="405" t="s">
        <v>83</v>
      </c>
      <c r="AH64" s="122" t="str">
        <f t="shared" si="15"/>
        <v/>
      </c>
      <c r="AI64" s="122">
        <f>IF(AC64="","",VLOOKUP(AC64,所属・種目コード!U:V,2,FALSE))</f>
        <v>3</v>
      </c>
      <c r="AJ64" s="138">
        <f t="shared" si="16"/>
        <v>0</v>
      </c>
      <c r="AK64" s="122" t="str">
        <f t="shared" si="17"/>
        <v/>
      </c>
      <c r="AL64" s="122" t="str">
        <f t="shared" si="18"/>
        <v/>
      </c>
      <c r="AM64" s="122" t="str">
        <f t="shared" si="19"/>
        <v>()</v>
      </c>
      <c r="AN64" s="122" t="str">
        <f t="shared" si="20"/>
        <v/>
      </c>
      <c r="AO64" s="122">
        <f>IF(AB64="","",VLOOKUP(AB64,所属・種目コード!$X$1:$Y$2,2,FALSE))</f>
        <v>2</v>
      </c>
      <c r="AP64" s="122" t="str">
        <f>IF(K64="","",VLOOKUP(K64,所属・種目コード!$C$1:$E$76,3,FALSE))</f>
        <v/>
      </c>
      <c r="AQ64" s="122" t="str">
        <f>IF(M64="","",VLOOKUP(M64,所属・種目コード!$AD$31:$AE$55,2,FALSE))</f>
        <v/>
      </c>
      <c r="AR64" s="122" t="str">
        <f>IF(L64="","",VLOOKUP(L64,所属・種目コード!$Z$2:$AB$5,3,FALSE))</f>
        <v/>
      </c>
      <c r="AS64" s="366">
        <f t="shared" si="21"/>
        <v>0</v>
      </c>
      <c r="AT64" s="122" t="str">
        <f t="shared" si="9"/>
        <v xml:space="preserve"> 0</v>
      </c>
      <c r="AU64" s="122" t="str">
        <f>IF(P64="","",VLOOKUP(P64,所属・種目コード!$AD$31:$AE$55,2,FALSE))</f>
        <v/>
      </c>
      <c r="AV64" s="122" t="str">
        <f>IF(O64="","",VLOOKUP(O64,所属・種目コード!$Z$2:$AB$5,3,FALSE))</f>
        <v/>
      </c>
      <c r="AW64" s="366">
        <f t="shared" si="10"/>
        <v>0</v>
      </c>
      <c r="AX64" s="122" t="str">
        <f t="shared" si="22"/>
        <v/>
      </c>
      <c r="AY64" s="122" t="str">
        <f>IF(S64="","",VLOOKUP(S64,所属・種目コード!$AD$31:$AE$55,2,FALSE))</f>
        <v/>
      </c>
      <c r="AZ64" s="122" t="str">
        <f>IF(R64="","",VLOOKUP(R64,所属・種目コード!$Z$2:$AB$5,3,FALSE))</f>
        <v/>
      </c>
      <c r="BA64" s="366">
        <f t="shared" si="11"/>
        <v>0</v>
      </c>
      <c r="BB64" s="122" t="str">
        <f t="shared" si="12"/>
        <v xml:space="preserve"> 0</v>
      </c>
      <c r="BD64" s="122" t="str">
        <f>IF(M64="","",VLOOKUP(M64,所属・種目コード!$AD$27:$AF$49,3,FALSE))</f>
        <v/>
      </c>
      <c r="BE64" s="366">
        <f t="shared" si="23"/>
        <v>0</v>
      </c>
      <c r="BF64" s="122" t="str">
        <f>IF(P64="","",VLOOKUP(P64,所属・種目コード!$AD$27:$AF$52,3,FALSE))</f>
        <v/>
      </c>
      <c r="BG64" s="366">
        <f t="shared" si="13"/>
        <v>0</v>
      </c>
      <c r="BH64" s="122" t="str">
        <f>IF(S64="","",VLOOKUP(S64,所属・種目コード!$AD$27:$AF$48,3,FALSE))</f>
        <v/>
      </c>
      <c r="BI64" s="366">
        <f t="shared" si="14"/>
        <v>0</v>
      </c>
      <c r="BK64" s="29"/>
      <c r="BL64" s="29"/>
      <c r="BM64" s="29"/>
      <c r="BN64" s="29"/>
      <c r="BO64" s="29"/>
      <c r="BP64" s="553"/>
      <c r="BQ64" s="553"/>
      <c r="BR64" s="553"/>
      <c r="BS64" s="553"/>
      <c r="BT64" s="553"/>
      <c r="BU64" s="553"/>
      <c r="BV64" s="553"/>
      <c r="BW64" s="553"/>
      <c r="BX64" s="553"/>
      <c r="BY64" s="553"/>
      <c r="BZ64" s="553"/>
      <c r="CA64" s="553"/>
      <c r="CB64" s="553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</row>
    <row r="65" spans="1:92" s="123" customFormat="1" ht="24.95" customHeight="1">
      <c r="A65" s="29"/>
      <c r="B65" s="29"/>
      <c r="C65" s="29"/>
      <c r="D65" s="729" t="s">
        <v>8716</v>
      </c>
      <c r="E65" s="902">
        <v>46</v>
      </c>
      <c r="F65" s="902"/>
      <c r="G65" s="730"/>
      <c r="H65" s="731" t="str">
        <f>IF($G65="","",(VLOOKUP($G65,高校競技者!$M$2:$S$748,3,0)))</f>
        <v/>
      </c>
      <c r="I65" s="731" t="str">
        <f>IF($G65="","",(VLOOKUP($G65,高校競技者!$M$2:$S$748,7,0)))</f>
        <v/>
      </c>
      <c r="J65" s="732" t="str">
        <f>IF($G65="","",(VLOOKUP($G65,高校競技者!$M$2:$S$748,4,0)))</f>
        <v/>
      </c>
      <c r="K65" s="786" t="str">
        <f>IF($G65="","",(VLOOKUP($G65,高校競技者!$M$1:$S$748,5,0)))</f>
        <v/>
      </c>
      <c r="L65" s="728"/>
      <c r="M65" s="674"/>
      <c r="N65" s="675"/>
      <c r="O65" s="734"/>
      <c r="P65" s="622"/>
      <c r="Q65" s="624"/>
      <c r="R65" s="734"/>
      <c r="S65" s="622"/>
      <c r="T65" s="624"/>
      <c r="U65" s="350"/>
      <c r="V65" s="350"/>
      <c r="W65" s="350"/>
      <c r="X65" s="350"/>
      <c r="Y65" s="350"/>
      <c r="Z65" s="134"/>
      <c r="AA65" s="134"/>
      <c r="AB65" s="227" t="s">
        <v>24</v>
      </c>
      <c r="AC65" s="136" t="s">
        <v>384</v>
      </c>
      <c r="AD65" s="405" t="s">
        <v>83</v>
      </c>
      <c r="AE65" s="405" t="s">
        <v>83</v>
      </c>
      <c r="AF65" s="405" t="s">
        <v>83</v>
      </c>
      <c r="AH65" s="122" t="str">
        <f t="shared" si="15"/>
        <v/>
      </c>
      <c r="AI65" s="122">
        <f>IF(AC65="","",VLOOKUP(AC65,所属・種目コード!U:V,2,FALSE))</f>
        <v>3</v>
      </c>
      <c r="AJ65" s="138">
        <f t="shared" si="16"/>
        <v>0</v>
      </c>
      <c r="AK65" s="122" t="str">
        <f t="shared" si="17"/>
        <v/>
      </c>
      <c r="AL65" s="122" t="str">
        <f t="shared" si="18"/>
        <v/>
      </c>
      <c r="AM65" s="122" t="str">
        <f t="shared" si="19"/>
        <v>()</v>
      </c>
      <c r="AN65" s="122" t="str">
        <f t="shared" si="20"/>
        <v/>
      </c>
      <c r="AO65" s="122">
        <f>IF(AB65="","",VLOOKUP(AB65,所属・種目コード!$X$1:$Y$2,2,FALSE))</f>
        <v>2</v>
      </c>
      <c r="AP65" s="122" t="str">
        <f>IF(K65="","",VLOOKUP(K65,所属・種目コード!$C$1:$E$76,3,FALSE))</f>
        <v/>
      </c>
      <c r="AQ65" s="122" t="str">
        <f>IF(M65="","",VLOOKUP(M65,所属・種目コード!$AD$31:$AE$55,2,FALSE))</f>
        <v/>
      </c>
      <c r="AR65" s="122" t="str">
        <f>IF(L65="","",VLOOKUP(L65,所属・種目コード!$Z$2:$AB$5,3,FALSE))</f>
        <v/>
      </c>
      <c r="AS65" s="366">
        <f t="shared" si="21"/>
        <v>0</v>
      </c>
      <c r="AT65" s="122" t="str">
        <f t="shared" si="9"/>
        <v xml:space="preserve"> 0</v>
      </c>
      <c r="AU65" s="122" t="str">
        <f>IF(P65="","",VLOOKUP(P65,所属・種目コード!$AD$31:$AE$55,2,FALSE))</f>
        <v/>
      </c>
      <c r="AV65" s="122" t="str">
        <f>IF(O65="","",VLOOKUP(O65,所属・種目コード!$Z$2:$AB$5,3,FALSE))</f>
        <v/>
      </c>
      <c r="AW65" s="366">
        <f t="shared" si="10"/>
        <v>0</v>
      </c>
      <c r="AX65" s="122" t="str">
        <f t="shared" si="22"/>
        <v/>
      </c>
      <c r="AY65" s="122" t="str">
        <f>IF(S65="","",VLOOKUP(S65,所属・種目コード!$AD$31:$AE$55,2,FALSE))</f>
        <v/>
      </c>
      <c r="AZ65" s="122" t="str">
        <f>IF(R65="","",VLOOKUP(R65,所属・種目コード!$Z$2:$AB$5,3,FALSE))</f>
        <v/>
      </c>
      <c r="BA65" s="366">
        <f t="shared" si="11"/>
        <v>0</v>
      </c>
      <c r="BB65" s="122" t="str">
        <f t="shared" si="12"/>
        <v xml:space="preserve"> 0</v>
      </c>
      <c r="BD65" s="122" t="str">
        <f>IF(M65="","",VLOOKUP(M65,所属・種目コード!$AD$27:$AF$49,3,FALSE))</f>
        <v/>
      </c>
      <c r="BE65" s="366">
        <f t="shared" si="23"/>
        <v>0</v>
      </c>
      <c r="BF65" s="122" t="str">
        <f>IF(P65="","",VLOOKUP(P65,所属・種目コード!$AD$27:$AF$52,3,FALSE))</f>
        <v/>
      </c>
      <c r="BG65" s="366">
        <f t="shared" si="13"/>
        <v>0</v>
      </c>
      <c r="BH65" s="122" t="str">
        <f>IF(S65="","",VLOOKUP(S65,所属・種目コード!$AD$27:$AF$48,3,FALSE))</f>
        <v/>
      </c>
      <c r="BI65" s="366">
        <f t="shared" si="14"/>
        <v>0</v>
      </c>
      <c r="BK65" s="29"/>
      <c r="BL65" s="29"/>
      <c r="BM65" s="29"/>
      <c r="BN65" s="29"/>
      <c r="BO65" s="29"/>
      <c r="BP65" s="553"/>
      <c r="BQ65" s="553"/>
      <c r="BR65" s="553"/>
      <c r="BS65" s="553"/>
      <c r="BT65" s="553"/>
      <c r="BU65" s="553"/>
      <c r="BV65" s="553"/>
      <c r="BW65" s="553"/>
      <c r="BX65" s="553"/>
      <c r="BY65" s="553"/>
      <c r="BZ65" s="553"/>
      <c r="CA65" s="553"/>
      <c r="CB65" s="553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</row>
    <row r="66" spans="1:92" s="123" customFormat="1" ht="24.95" customHeight="1">
      <c r="A66" s="29"/>
      <c r="B66" s="29"/>
      <c r="C66" s="29"/>
      <c r="D66" s="679" t="s">
        <v>8716</v>
      </c>
      <c r="E66" s="885">
        <v>47</v>
      </c>
      <c r="F66" s="885"/>
      <c r="G66" s="578"/>
      <c r="H66" s="684" t="str">
        <f>IF($G66="","",(VLOOKUP($G66,高校競技者!$M$2:$S$748,3,0)))</f>
        <v/>
      </c>
      <c r="I66" s="684" t="str">
        <f>IF($G66="","",(VLOOKUP($G66,高校競技者!$M$2:$S$748,7,0)))</f>
        <v/>
      </c>
      <c r="J66" s="685" t="str">
        <f>IF($G66="","",(VLOOKUP($G66,高校競技者!$M$2:$S$748,4,0)))</f>
        <v/>
      </c>
      <c r="K66" s="784" t="str">
        <f>IF($G66="","",(VLOOKUP($G66,高校競技者!$M$1:$S$748,5,0)))</f>
        <v/>
      </c>
      <c r="L66" s="580"/>
      <c r="M66" s="581"/>
      <c r="N66" s="582"/>
      <c r="O66" s="580"/>
      <c r="P66" s="581"/>
      <c r="Q66" s="582"/>
      <c r="R66" s="580"/>
      <c r="S66" s="581"/>
      <c r="T66" s="582"/>
      <c r="U66" s="350"/>
      <c r="V66" s="350"/>
      <c r="W66" s="350"/>
      <c r="X66" s="350"/>
      <c r="Y66" s="350"/>
      <c r="Z66" s="134"/>
      <c r="AA66" s="134"/>
      <c r="AB66" s="227" t="s">
        <v>24</v>
      </c>
      <c r="AC66" s="136" t="s">
        <v>384</v>
      </c>
      <c r="AD66" s="405" t="s">
        <v>83</v>
      </c>
      <c r="AE66" s="405" t="s">
        <v>83</v>
      </c>
      <c r="AF66" s="405" t="s">
        <v>83</v>
      </c>
      <c r="AH66" s="122" t="str">
        <f t="shared" si="15"/>
        <v/>
      </c>
      <c r="AI66" s="122">
        <f>IF(AC66="","",VLOOKUP(AC66,所属・種目コード!U:V,2,FALSE))</f>
        <v>3</v>
      </c>
      <c r="AJ66" s="138">
        <f t="shared" si="16"/>
        <v>0</v>
      </c>
      <c r="AK66" s="122" t="str">
        <f t="shared" si="17"/>
        <v/>
      </c>
      <c r="AL66" s="122" t="str">
        <f t="shared" si="18"/>
        <v/>
      </c>
      <c r="AM66" s="122" t="str">
        <f t="shared" si="19"/>
        <v>()</v>
      </c>
      <c r="AN66" s="122" t="str">
        <f t="shared" si="20"/>
        <v/>
      </c>
      <c r="AO66" s="122">
        <f>IF(AB66="","",VLOOKUP(AB66,所属・種目コード!$X$1:$Y$2,2,FALSE))</f>
        <v>2</v>
      </c>
      <c r="AP66" s="122" t="str">
        <f>IF(K66="","",VLOOKUP(K66,所属・種目コード!$C$1:$E$76,3,FALSE))</f>
        <v/>
      </c>
      <c r="AQ66" s="122" t="str">
        <f>IF(M66="","",VLOOKUP(M66,所属・種目コード!$AD$31:$AE$55,2,FALSE))</f>
        <v/>
      </c>
      <c r="AR66" s="122" t="str">
        <f>IF(L66="","",VLOOKUP(L66,所属・種目コード!$Z$2:$AB$5,3,FALSE))</f>
        <v/>
      </c>
      <c r="AS66" s="366">
        <f t="shared" si="21"/>
        <v>0</v>
      </c>
      <c r="AT66" s="122" t="str">
        <f t="shared" si="9"/>
        <v xml:space="preserve"> 0</v>
      </c>
      <c r="AU66" s="122" t="str">
        <f>IF(P66="","",VLOOKUP(P66,所属・種目コード!$AD$31:$AE$55,2,FALSE))</f>
        <v/>
      </c>
      <c r="AV66" s="122" t="str">
        <f>IF(O66="","",VLOOKUP(O66,所属・種目コード!$Z$2:$AB$5,3,FALSE))</f>
        <v/>
      </c>
      <c r="AW66" s="366">
        <f t="shared" si="10"/>
        <v>0</v>
      </c>
      <c r="AX66" s="122" t="str">
        <f t="shared" si="22"/>
        <v/>
      </c>
      <c r="AY66" s="122" t="str">
        <f>IF(S66="","",VLOOKUP(S66,所属・種目コード!$AD$31:$AE$55,2,FALSE))</f>
        <v/>
      </c>
      <c r="AZ66" s="122" t="str">
        <f>IF(R66="","",VLOOKUP(R66,所属・種目コード!$Z$2:$AB$5,3,FALSE))</f>
        <v/>
      </c>
      <c r="BA66" s="366">
        <f t="shared" si="11"/>
        <v>0</v>
      </c>
      <c r="BB66" s="122" t="str">
        <f t="shared" si="12"/>
        <v xml:space="preserve"> 0</v>
      </c>
      <c r="BD66" s="122" t="str">
        <f>IF(M66="","",VLOOKUP(M66,所属・種目コード!$AD$27:$AF$49,3,FALSE))</f>
        <v/>
      </c>
      <c r="BE66" s="366">
        <f t="shared" si="23"/>
        <v>0</v>
      </c>
      <c r="BF66" s="122" t="str">
        <f>IF(P66="","",VLOOKUP(P66,所属・種目コード!$AD$27:$AF$52,3,FALSE))</f>
        <v/>
      </c>
      <c r="BG66" s="366">
        <f t="shared" si="13"/>
        <v>0</v>
      </c>
      <c r="BH66" s="122" t="str">
        <f>IF(S66="","",VLOOKUP(S66,所属・種目コード!$AD$27:$AF$48,3,FALSE))</f>
        <v/>
      </c>
      <c r="BI66" s="366">
        <f t="shared" si="14"/>
        <v>0</v>
      </c>
      <c r="BK66" s="29"/>
      <c r="BL66" s="29"/>
      <c r="BM66" s="29"/>
      <c r="BN66" s="29"/>
      <c r="BO66" s="29"/>
      <c r="BP66" s="553"/>
      <c r="BQ66" s="553"/>
      <c r="BR66" s="553"/>
      <c r="BS66" s="553"/>
      <c r="BT66" s="553"/>
      <c r="BU66" s="553"/>
      <c r="BV66" s="553"/>
      <c r="BW66" s="553"/>
      <c r="BX66" s="553"/>
      <c r="BY66" s="553"/>
      <c r="BZ66" s="553"/>
      <c r="CA66" s="553"/>
      <c r="CB66" s="553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</row>
    <row r="67" spans="1:92" s="123" customFormat="1" ht="24.95" customHeight="1">
      <c r="A67" s="29"/>
      <c r="B67" s="29"/>
      <c r="C67" s="29"/>
      <c r="D67" s="679" t="s">
        <v>8716</v>
      </c>
      <c r="E67" s="885">
        <v>48</v>
      </c>
      <c r="F67" s="885"/>
      <c r="G67" s="578"/>
      <c r="H67" s="684" t="str">
        <f>IF($G67="","",(VLOOKUP($G67,高校競技者!$M$2:$S$748,3,0)))</f>
        <v/>
      </c>
      <c r="I67" s="684" t="str">
        <f>IF($G67="","",(VLOOKUP($G67,高校競技者!$M$2:$S$748,7,0)))</f>
        <v/>
      </c>
      <c r="J67" s="685" t="str">
        <f>IF($G67="","",(VLOOKUP($G67,高校競技者!$M$2:$S$748,4,0)))</f>
        <v/>
      </c>
      <c r="K67" s="784" t="str">
        <f>IF($G67="","",(VLOOKUP($G67,高校競技者!$M$1:$S$748,5,0)))</f>
        <v/>
      </c>
      <c r="L67" s="580"/>
      <c r="M67" s="581"/>
      <c r="N67" s="582"/>
      <c r="O67" s="580"/>
      <c r="P67" s="581"/>
      <c r="Q67" s="582"/>
      <c r="R67" s="580"/>
      <c r="S67" s="581"/>
      <c r="T67" s="582"/>
      <c r="U67" s="350"/>
      <c r="V67" s="350"/>
      <c r="W67" s="350"/>
      <c r="X67" s="350"/>
      <c r="Y67" s="350"/>
      <c r="Z67" s="134"/>
      <c r="AA67" s="134"/>
      <c r="AB67" s="227" t="s">
        <v>24</v>
      </c>
      <c r="AC67" s="136" t="s">
        <v>384</v>
      </c>
      <c r="AD67" s="405" t="s">
        <v>83</v>
      </c>
      <c r="AE67" s="405" t="s">
        <v>83</v>
      </c>
      <c r="AF67" s="405" t="s">
        <v>83</v>
      </c>
      <c r="AH67" s="122" t="str">
        <f t="shared" si="15"/>
        <v/>
      </c>
      <c r="AI67" s="122">
        <f>IF(AC67="","",VLOOKUP(AC67,所属・種目コード!U:V,2,FALSE))</f>
        <v>3</v>
      </c>
      <c r="AJ67" s="138">
        <f t="shared" si="16"/>
        <v>0</v>
      </c>
      <c r="AK67" s="122" t="str">
        <f t="shared" si="17"/>
        <v/>
      </c>
      <c r="AL67" s="122" t="str">
        <f t="shared" si="18"/>
        <v/>
      </c>
      <c r="AM67" s="122" t="str">
        <f t="shared" si="19"/>
        <v>()</v>
      </c>
      <c r="AN67" s="122" t="str">
        <f t="shared" si="20"/>
        <v/>
      </c>
      <c r="AO67" s="122">
        <f>IF(AB67="","",VLOOKUP(AB67,所属・種目コード!$X$1:$Y$2,2,FALSE))</f>
        <v>2</v>
      </c>
      <c r="AP67" s="122" t="str">
        <f>IF(K67="","",VLOOKUP(K67,所属・種目コード!$C$1:$E$76,3,FALSE))</f>
        <v/>
      </c>
      <c r="AQ67" s="122" t="str">
        <f>IF(M67="","",VLOOKUP(M67,所属・種目コード!$AD$31:$AE$55,2,FALSE))</f>
        <v/>
      </c>
      <c r="AR67" s="122" t="str">
        <f>IF(L67="","",VLOOKUP(L67,所属・種目コード!$Z$2:$AB$5,3,FALSE))</f>
        <v/>
      </c>
      <c r="AS67" s="366">
        <f t="shared" si="21"/>
        <v>0</v>
      </c>
      <c r="AT67" s="122" t="str">
        <f t="shared" si="9"/>
        <v xml:space="preserve"> 0</v>
      </c>
      <c r="AU67" s="122" t="str">
        <f>IF(P67="","",VLOOKUP(P67,所属・種目コード!$AD$31:$AE$55,2,FALSE))</f>
        <v/>
      </c>
      <c r="AV67" s="122" t="str">
        <f>IF(O67="","",VLOOKUP(O67,所属・種目コード!$Z$2:$AB$5,3,FALSE))</f>
        <v/>
      </c>
      <c r="AW67" s="366">
        <f t="shared" si="10"/>
        <v>0</v>
      </c>
      <c r="AX67" s="122" t="str">
        <f t="shared" si="22"/>
        <v/>
      </c>
      <c r="AY67" s="122" t="str">
        <f>IF(S67="","",VLOOKUP(S67,所属・種目コード!$AD$31:$AE$55,2,FALSE))</f>
        <v/>
      </c>
      <c r="AZ67" s="122" t="str">
        <f>IF(R67="","",VLOOKUP(R67,所属・種目コード!$Z$2:$AB$5,3,FALSE))</f>
        <v/>
      </c>
      <c r="BA67" s="366">
        <f t="shared" si="11"/>
        <v>0</v>
      </c>
      <c r="BB67" s="122" t="str">
        <f t="shared" si="12"/>
        <v xml:space="preserve"> 0</v>
      </c>
      <c r="BD67" s="122" t="str">
        <f>IF(M67="","",VLOOKUP(M67,所属・種目コード!$AD$27:$AF$49,3,FALSE))</f>
        <v/>
      </c>
      <c r="BE67" s="366">
        <f t="shared" si="23"/>
        <v>0</v>
      </c>
      <c r="BF67" s="122" t="str">
        <f>IF(P67="","",VLOOKUP(P67,所属・種目コード!$AD$27:$AF$52,3,FALSE))</f>
        <v/>
      </c>
      <c r="BG67" s="366">
        <f t="shared" si="13"/>
        <v>0</v>
      </c>
      <c r="BH67" s="122" t="str">
        <f>IF(S67="","",VLOOKUP(S67,所属・種目コード!$AD$27:$AF$48,3,FALSE))</f>
        <v/>
      </c>
      <c r="BI67" s="366">
        <f t="shared" si="14"/>
        <v>0</v>
      </c>
      <c r="BK67" s="29"/>
      <c r="BL67" s="29"/>
      <c r="BM67" s="29"/>
      <c r="BN67" s="29"/>
      <c r="BO67" s="29"/>
      <c r="BP67" s="553"/>
      <c r="BQ67" s="553"/>
      <c r="BR67" s="553"/>
      <c r="BS67" s="553"/>
      <c r="BT67" s="553"/>
      <c r="BU67" s="553"/>
      <c r="BV67" s="553"/>
      <c r="BW67" s="553"/>
      <c r="BX67" s="553"/>
      <c r="BY67" s="553"/>
      <c r="BZ67" s="553"/>
      <c r="CA67" s="553"/>
      <c r="CB67" s="553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</row>
    <row r="68" spans="1:92" s="123" customFormat="1" ht="24.95" customHeight="1">
      <c r="A68" s="29"/>
      <c r="B68" s="29"/>
      <c r="C68" s="29"/>
      <c r="D68" s="679" t="s">
        <v>8716</v>
      </c>
      <c r="E68" s="885">
        <v>49</v>
      </c>
      <c r="F68" s="885"/>
      <c r="G68" s="578"/>
      <c r="H68" s="684" t="str">
        <f>IF($G68="","",(VLOOKUP($G68,高校競技者!$M$2:$S$748,3,0)))</f>
        <v/>
      </c>
      <c r="I68" s="684" t="str">
        <f>IF($G68="","",(VLOOKUP($G68,高校競技者!$M$2:$S$748,7,0)))</f>
        <v/>
      </c>
      <c r="J68" s="685" t="str">
        <f>IF($G68="","",(VLOOKUP($G68,高校競技者!$M$2:$S$748,4,0)))</f>
        <v/>
      </c>
      <c r="K68" s="784" t="str">
        <f>IF($G68="","",(VLOOKUP($G68,高校競技者!$M$1:$S$748,5,0)))</f>
        <v/>
      </c>
      <c r="L68" s="580"/>
      <c r="M68" s="581"/>
      <c r="N68" s="582"/>
      <c r="O68" s="580"/>
      <c r="P68" s="581"/>
      <c r="Q68" s="582"/>
      <c r="R68" s="580"/>
      <c r="S68" s="581"/>
      <c r="T68" s="582"/>
      <c r="U68" s="350"/>
      <c r="V68" s="350"/>
      <c r="W68" s="350"/>
      <c r="X68" s="350"/>
      <c r="Y68" s="350"/>
      <c r="Z68" s="134"/>
      <c r="AA68" s="134"/>
      <c r="AB68" s="227" t="s">
        <v>24</v>
      </c>
      <c r="AC68" s="136" t="s">
        <v>384</v>
      </c>
      <c r="AD68" s="405" t="s">
        <v>83</v>
      </c>
      <c r="AE68" s="405" t="s">
        <v>83</v>
      </c>
      <c r="AF68" s="405" t="s">
        <v>83</v>
      </c>
      <c r="AH68" s="122" t="str">
        <f t="shared" si="15"/>
        <v/>
      </c>
      <c r="AI68" s="122">
        <f>IF(AC68="","",VLOOKUP(AC68,所属・種目コード!U:V,2,FALSE))</f>
        <v>3</v>
      </c>
      <c r="AJ68" s="138">
        <f t="shared" si="16"/>
        <v>0</v>
      </c>
      <c r="AK68" s="122" t="str">
        <f t="shared" si="17"/>
        <v/>
      </c>
      <c r="AL68" s="122" t="str">
        <f t="shared" si="18"/>
        <v/>
      </c>
      <c r="AM68" s="122" t="str">
        <f t="shared" si="19"/>
        <v>()</v>
      </c>
      <c r="AN68" s="122" t="str">
        <f t="shared" si="20"/>
        <v/>
      </c>
      <c r="AO68" s="122">
        <f>IF(AB68="","",VLOOKUP(AB68,所属・種目コード!$X$1:$Y$2,2,FALSE))</f>
        <v>2</v>
      </c>
      <c r="AP68" s="122" t="str">
        <f>IF(K68="","",VLOOKUP(K68,所属・種目コード!$C$1:$E$76,3,FALSE))</f>
        <v/>
      </c>
      <c r="AQ68" s="122" t="str">
        <f>IF(M68="","",VLOOKUP(M68,所属・種目コード!$AD$31:$AE$55,2,FALSE))</f>
        <v/>
      </c>
      <c r="AR68" s="122" t="str">
        <f>IF(L68="","",VLOOKUP(L68,所属・種目コード!$Z$2:$AB$5,3,FALSE))</f>
        <v/>
      </c>
      <c r="AS68" s="366">
        <f t="shared" si="21"/>
        <v>0</v>
      </c>
      <c r="AT68" s="122" t="str">
        <f t="shared" si="9"/>
        <v xml:space="preserve"> 0</v>
      </c>
      <c r="AU68" s="122" t="str">
        <f>IF(P68="","",VLOOKUP(P68,所属・種目コード!$AD$31:$AE$55,2,FALSE))</f>
        <v/>
      </c>
      <c r="AV68" s="122" t="str">
        <f>IF(O68="","",VLOOKUP(O68,所属・種目コード!$Z$2:$AB$5,3,FALSE))</f>
        <v/>
      </c>
      <c r="AW68" s="366">
        <f t="shared" si="10"/>
        <v>0</v>
      </c>
      <c r="AX68" s="122" t="str">
        <f t="shared" si="22"/>
        <v/>
      </c>
      <c r="AY68" s="122" t="str">
        <f>IF(S68="","",VLOOKUP(S68,所属・種目コード!$AD$31:$AE$55,2,FALSE))</f>
        <v/>
      </c>
      <c r="AZ68" s="122" t="str">
        <f>IF(R68="","",VLOOKUP(R68,所属・種目コード!$Z$2:$AB$5,3,FALSE))</f>
        <v/>
      </c>
      <c r="BA68" s="366">
        <f t="shared" si="11"/>
        <v>0</v>
      </c>
      <c r="BB68" s="122" t="str">
        <f t="shared" si="12"/>
        <v xml:space="preserve"> 0</v>
      </c>
      <c r="BD68" s="122" t="str">
        <f>IF(M68="","",VLOOKUP(M68,所属・種目コード!$AD$27:$AF$49,3,FALSE))</f>
        <v/>
      </c>
      <c r="BE68" s="366">
        <f t="shared" si="23"/>
        <v>0</v>
      </c>
      <c r="BF68" s="122" t="str">
        <f>IF(P68="","",VLOOKUP(P68,所属・種目コード!$AD$27:$AF$52,3,FALSE))</f>
        <v/>
      </c>
      <c r="BG68" s="366">
        <f t="shared" si="13"/>
        <v>0</v>
      </c>
      <c r="BH68" s="122" t="str">
        <f>IF(S68="","",VLOOKUP(S68,所属・種目コード!$AD$27:$AF$48,3,FALSE))</f>
        <v/>
      </c>
      <c r="BI68" s="366">
        <f t="shared" si="14"/>
        <v>0</v>
      </c>
      <c r="BK68" s="29"/>
      <c r="BL68" s="29"/>
      <c r="BM68" s="29"/>
      <c r="BN68" s="29"/>
      <c r="BO68" s="29"/>
      <c r="BP68" s="553"/>
      <c r="BQ68" s="553"/>
      <c r="BR68" s="553"/>
      <c r="BS68" s="553"/>
      <c r="BT68" s="553"/>
      <c r="BU68" s="553"/>
      <c r="BV68" s="553"/>
      <c r="BW68" s="553"/>
      <c r="BX68" s="553"/>
      <c r="BY68" s="553"/>
      <c r="BZ68" s="553"/>
      <c r="CA68" s="553"/>
      <c r="CB68" s="553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</row>
    <row r="69" spans="1:92" s="123" customFormat="1" ht="24.95" customHeight="1" thickBot="1">
      <c r="A69" s="29"/>
      <c r="B69" s="29"/>
      <c r="C69" s="29"/>
      <c r="D69" s="328" t="s">
        <v>8716</v>
      </c>
      <c r="E69" s="907">
        <v>50</v>
      </c>
      <c r="F69" s="908"/>
      <c r="G69" s="579"/>
      <c r="H69" s="687" t="str">
        <f>IF($G69="","",(VLOOKUP($G69,高校競技者!$M$2:$S$748,3,0)))</f>
        <v/>
      </c>
      <c r="I69" s="687" t="str">
        <f>IF($G69="","",(VLOOKUP($G69,高校競技者!$M$2:$S$748,7,0)))</f>
        <v/>
      </c>
      <c r="J69" s="688" t="str">
        <f>IF($G69="","",(VLOOKUP($G69,高校競技者!$M$2:$S$748,4,0)))</f>
        <v/>
      </c>
      <c r="K69" s="785" t="str">
        <f>IF($G69="","",(VLOOKUP($G69,高校競技者!$M$1:$S$748,5,0)))</f>
        <v/>
      </c>
      <c r="L69" s="583"/>
      <c r="M69" s="584"/>
      <c r="N69" s="585"/>
      <c r="O69" s="583"/>
      <c r="P69" s="584"/>
      <c r="Q69" s="585"/>
      <c r="R69" s="583"/>
      <c r="S69" s="584"/>
      <c r="T69" s="585"/>
      <c r="U69" s="350"/>
      <c r="V69" s="350"/>
      <c r="W69" s="350"/>
      <c r="X69" s="350"/>
      <c r="Y69" s="350"/>
      <c r="Z69" s="134"/>
      <c r="AA69" s="134"/>
      <c r="AB69" s="228" t="s">
        <v>24</v>
      </c>
      <c r="AC69" s="212" t="s">
        <v>384</v>
      </c>
      <c r="AD69" s="406" t="s">
        <v>83</v>
      </c>
      <c r="AE69" s="406" t="s">
        <v>83</v>
      </c>
      <c r="AF69" s="406" t="s">
        <v>83</v>
      </c>
      <c r="AH69" s="122" t="str">
        <f t="shared" si="15"/>
        <v/>
      </c>
      <c r="AI69" s="122">
        <f>IF(AC69="","",VLOOKUP(AC69,所属・種目コード!U:V,2,FALSE))</f>
        <v>3</v>
      </c>
      <c r="AJ69" s="138">
        <f t="shared" si="16"/>
        <v>0</v>
      </c>
      <c r="AK69" s="122" t="str">
        <f t="shared" si="17"/>
        <v/>
      </c>
      <c r="AL69" s="122" t="str">
        <f t="shared" si="18"/>
        <v/>
      </c>
      <c r="AM69" s="122" t="str">
        <f t="shared" si="19"/>
        <v>()</v>
      </c>
      <c r="AN69" s="122" t="str">
        <f t="shared" si="20"/>
        <v/>
      </c>
      <c r="AO69" s="122">
        <f>IF(AB69="","",VLOOKUP(AB69,所属・種目コード!$X$1:$Y$2,2,FALSE))</f>
        <v>2</v>
      </c>
      <c r="AP69" s="122" t="str">
        <f>IF(K69="","",VLOOKUP(K69,所属・種目コード!$C$1:$E$76,3,FALSE))</f>
        <v/>
      </c>
      <c r="AQ69" s="122" t="str">
        <f>IF(M69="","",VLOOKUP(M69,所属・種目コード!$AD$31:$AE$55,2,FALSE))</f>
        <v/>
      </c>
      <c r="AR69" s="122" t="str">
        <f>IF(L69="","",VLOOKUP(L69,所属・種目コード!$Z$2:$AB$5,3,FALSE))</f>
        <v/>
      </c>
      <c r="AS69" s="366">
        <f t="shared" si="21"/>
        <v>0</v>
      </c>
      <c r="AT69" s="122" t="str">
        <f t="shared" si="9"/>
        <v xml:space="preserve"> 0</v>
      </c>
      <c r="AU69" s="122" t="str">
        <f>IF(P69="","",VLOOKUP(P69,所属・種目コード!$AD$31:$AE$55,2,FALSE))</f>
        <v/>
      </c>
      <c r="AV69" s="122" t="str">
        <f>IF(O69="","",VLOOKUP(O69,所属・種目コード!$Z$2:$AB$5,3,FALSE))</f>
        <v/>
      </c>
      <c r="AW69" s="366">
        <f t="shared" si="10"/>
        <v>0</v>
      </c>
      <c r="AX69" s="122" t="str">
        <f t="shared" si="22"/>
        <v/>
      </c>
      <c r="AY69" s="122" t="str">
        <f>IF(S69="","",VLOOKUP(S69,所属・種目コード!$AD$31:$AE$55,2,FALSE))</f>
        <v/>
      </c>
      <c r="AZ69" s="122" t="str">
        <f>IF(R69="","",VLOOKUP(R69,所属・種目コード!$Z$2:$AB$5,3,FALSE))</f>
        <v/>
      </c>
      <c r="BA69" s="366">
        <f t="shared" si="11"/>
        <v>0</v>
      </c>
      <c r="BB69" s="122" t="str">
        <f t="shared" si="12"/>
        <v xml:space="preserve"> 0</v>
      </c>
      <c r="BD69" s="122" t="str">
        <f>IF(M69="","",VLOOKUP(M69,所属・種目コード!$AD$27:$AF$49,3,FALSE))</f>
        <v/>
      </c>
      <c r="BE69" s="366">
        <f t="shared" si="23"/>
        <v>0</v>
      </c>
      <c r="BF69" s="122" t="str">
        <f>IF(P69="","",VLOOKUP(P69,所属・種目コード!$AD$27:$AF$52,3,FALSE))</f>
        <v/>
      </c>
      <c r="BG69" s="366">
        <f t="shared" si="13"/>
        <v>0</v>
      </c>
      <c r="BH69" s="122" t="str">
        <f>IF(S69="","",VLOOKUP(S69,所属・種目コード!$AD$27:$AF$48,3,FALSE))</f>
        <v/>
      </c>
      <c r="BI69" s="366">
        <f t="shared" si="14"/>
        <v>0</v>
      </c>
      <c r="BK69" s="29"/>
      <c r="BL69" s="29"/>
      <c r="BM69" s="29"/>
      <c r="BN69" s="29"/>
      <c r="BO69" s="29"/>
      <c r="BP69" s="553"/>
      <c r="BQ69" s="553"/>
      <c r="BR69" s="553"/>
      <c r="BS69" s="553"/>
      <c r="BT69" s="553"/>
      <c r="BU69" s="553"/>
      <c r="BV69" s="553"/>
      <c r="BW69" s="553"/>
      <c r="BX69" s="553"/>
      <c r="BY69" s="553"/>
      <c r="BZ69" s="553"/>
      <c r="CA69" s="553"/>
      <c r="CB69" s="553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</row>
    <row r="70" spans="1:92" s="123" customFormat="1" ht="21" customHeight="1">
      <c r="A70" s="29"/>
      <c r="B70" s="29"/>
      <c r="C70" s="29"/>
      <c r="D70" s="116"/>
      <c r="E70" s="213"/>
      <c r="F70" s="213"/>
      <c r="G70" s="213"/>
      <c r="H70" s="213"/>
      <c r="I70" s="213"/>
      <c r="J70" s="213"/>
      <c r="K70" s="213"/>
      <c r="L70" s="331"/>
      <c r="M70" s="396"/>
      <c r="N70" s="29"/>
      <c r="O70" s="214"/>
      <c r="P70" s="214"/>
      <c r="Q70" s="214"/>
      <c r="R70" s="214"/>
      <c r="S70" s="539"/>
      <c r="T70" s="215"/>
      <c r="U70" s="215"/>
      <c r="V70" s="215"/>
      <c r="W70" s="215"/>
      <c r="X70" s="350"/>
      <c r="Y70" s="215"/>
      <c r="Z70" s="134"/>
      <c r="AA70" s="134"/>
      <c r="AB70" s="366"/>
      <c r="AC70" s="217"/>
      <c r="AD70" s="218"/>
      <c r="AE70" s="407"/>
      <c r="AF70" s="122"/>
      <c r="AH70" s="122"/>
      <c r="AI70" s="219"/>
      <c r="AJ70" s="122"/>
      <c r="AK70" s="138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BA70" s="122"/>
      <c r="BB70" s="122"/>
      <c r="BD70" s="122"/>
      <c r="BE70" s="122"/>
      <c r="BF70" s="122"/>
      <c r="BG70" s="122"/>
      <c r="BH70" s="122"/>
      <c r="BI70" s="122"/>
      <c r="BK70" s="29"/>
      <c r="BL70" s="29"/>
      <c r="BM70" s="29"/>
      <c r="BN70" s="29"/>
      <c r="BO70" s="29"/>
      <c r="BP70" s="553"/>
      <c r="BQ70" s="553"/>
      <c r="BR70" s="553"/>
      <c r="BS70" s="553"/>
      <c r="BT70" s="553"/>
      <c r="BU70" s="553"/>
      <c r="BV70" s="553"/>
      <c r="BW70" s="553"/>
      <c r="BX70" s="553"/>
      <c r="BY70" s="553"/>
      <c r="BZ70" s="553"/>
      <c r="CA70" s="553"/>
      <c r="CB70" s="553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</row>
    <row r="71" spans="1:92" s="123" customFormat="1" ht="26.45" customHeight="1">
      <c r="A71" s="29"/>
      <c r="B71" s="29"/>
      <c r="C71" s="29"/>
      <c r="D71" s="116"/>
      <c r="E71" s="29"/>
      <c r="F71" s="29"/>
      <c r="G71" s="29"/>
      <c r="H71" s="29"/>
      <c r="I71" s="330"/>
      <c r="J71" s="220"/>
      <c r="K71" s="221"/>
      <c r="L71" s="385"/>
      <c r="M71" s="397"/>
      <c r="N71" s="222"/>
      <c r="O71" s="385"/>
      <c r="P71" s="215" t="s">
        <v>8788</v>
      </c>
      <c r="Q71" s="222"/>
      <c r="R71" s="388"/>
      <c r="S71" s="221"/>
      <c r="T71" s="215"/>
      <c r="U71" s="215"/>
      <c r="V71" s="215"/>
      <c r="W71" s="215"/>
      <c r="X71" s="350"/>
      <c r="Y71" s="215"/>
      <c r="Z71" s="134"/>
      <c r="AA71" s="134"/>
      <c r="AB71" s="366"/>
      <c r="AC71" s="217"/>
      <c r="AD71" s="218"/>
      <c r="AE71" s="407"/>
      <c r="AF71" s="122"/>
      <c r="AH71" s="122"/>
      <c r="AI71" s="219"/>
      <c r="AJ71" s="122"/>
      <c r="AK71" s="223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BA71" s="122"/>
      <c r="BB71" s="122"/>
      <c r="BD71" s="122"/>
      <c r="BE71" s="122"/>
      <c r="BF71" s="122"/>
      <c r="BG71" s="122"/>
      <c r="BH71" s="122"/>
      <c r="BI71" s="122"/>
      <c r="BK71" s="29"/>
      <c r="BL71" s="29"/>
      <c r="BM71" s="29"/>
      <c r="BN71" s="29"/>
      <c r="BO71" s="29"/>
      <c r="BP71" s="553"/>
      <c r="BQ71" s="29"/>
      <c r="BR71" s="553"/>
      <c r="BS71" s="553"/>
      <c r="BT71" s="553"/>
      <c r="BU71" s="553"/>
      <c r="BV71" s="553"/>
      <c r="BW71" s="553"/>
      <c r="BX71" s="553"/>
      <c r="BY71" s="553"/>
      <c r="BZ71" s="553"/>
      <c r="CA71" s="553"/>
      <c r="CB71" s="553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</row>
    <row r="72" spans="1:92" s="123" customFormat="1" ht="18" customHeight="1" thickBot="1">
      <c r="A72" s="29"/>
      <c r="B72" s="29"/>
      <c r="C72" s="29"/>
      <c r="D72" s="208"/>
      <c r="E72" s="208"/>
      <c r="F72" s="208"/>
      <c r="G72" s="208"/>
      <c r="H72" s="29"/>
      <c r="I72" s="330"/>
      <c r="J72" s="220"/>
      <c r="K72" s="221"/>
      <c r="L72" s="385"/>
      <c r="M72" s="397"/>
      <c r="N72" s="222"/>
      <c r="O72" s="385"/>
      <c r="P72" s="215"/>
      <c r="Q72" s="222"/>
      <c r="R72" s="388"/>
      <c r="S72" s="221"/>
      <c r="T72" s="215"/>
      <c r="U72" s="215"/>
      <c r="V72" s="215"/>
      <c r="W72" s="215"/>
      <c r="X72" s="350"/>
      <c r="Y72" s="215"/>
      <c r="Z72" s="134"/>
      <c r="AA72" s="134"/>
      <c r="AB72" s="865" t="s">
        <v>8885</v>
      </c>
      <c r="AC72" s="865"/>
      <c r="AD72" s="846" t="s">
        <v>8887</v>
      </c>
      <c r="AE72" s="846"/>
      <c r="AF72" s="846"/>
      <c r="AH72" s="839" t="s">
        <v>83</v>
      </c>
      <c r="AI72" s="839"/>
      <c r="AJ72" s="839"/>
      <c r="AK72" s="839"/>
      <c r="AL72" s="375" t="s">
        <v>8879</v>
      </c>
      <c r="AM72" s="390" t="s">
        <v>8878</v>
      </c>
      <c r="AN72" s="376" t="s">
        <v>8883</v>
      </c>
      <c r="AO72" s="376"/>
      <c r="AP72" s="838" t="s">
        <v>8878</v>
      </c>
      <c r="AQ72" s="838"/>
      <c r="AR72" s="838"/>
      <c r="AS72" s="838"/>
      <c r="AT72" s="838"/>
      <c r="AU72" s="838"/>
      <c r="AV72" s="838"/>
      <c r="AW72" s="838"/>
      <c r="AX72" s="838"/>
      <c r="AY72" s="838"/>
      <c r="AZ72" s="838"/>
      <c r="BA72" s="838"/>
      <c r="BB72" s="838"/>
      <c r="BC72" s="1"/>
      <c r="BD72" s="941" t="s">
        <v>8877</v>
      </c>
      <c r="BE72" s="941"/>
      <c r="BF72" s="941"/>
      <c r="BG72" s="941"/>
      <c r="BH72" s="941"/>
      <c r="BI72" s="375"/>
      <c r="BK72" s="29"/>
      <c r="BL72" s="29"/>
      <c r="BM72" s="29"/>
      <c r="BN72" s="29"/>
      <c r="BO72" s="29"/>
      <c r="BP72" s="553"/>
      <c r="BQ72" s="553"/>
      <c r="BR72" s="553"/>
      <c r="BS72" s="553"/>
      <c r="BT72" s="553"/>
      <c r="BU72" s="553"/>
      <c r="BV72" s="553"/>
      <c r="BW72" s="553"/>
      <c r="BX72" s="553"/>
      <c r="BY72" s="553"/>
      <c r="BZ72" s="553"/>
      <c r="CA72" s="553"/>
      <c r="CB72" s="553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</row>
    <row r="73" spans="1:92" s="123" customFormat="1" ht="18" customHeight="1" thickBot="1">
      <c r="A73" s="29"/>
      <c r="B73" s="29"/>
      <c r="C73" s="29"/>
      <c r="D73" s="652" t="s">
        <v>8655</v>
      </c>
      <c r="E73" s="887" t="s">
        <v>8637</v>
      </c>
      <c r="F73" s="888"/>
      <c r="G73" s="257" t="s">
        <v>8638</v>
      </c>
      <c r="H73" s="258" t="s">
        <v>8642</v>
      </c>
      <c r="I73" s="258" t="s">
        <v>20</v>
      </c>
      <c r="J73" s="326" t="s">
        <v>25</v>
      </c>
      <c r="K73" s="259" t="s">
        <v>8799</v>
      </c>
      <c r="L73" s="797" t="s">
        <v>9226</v>
      </c>
      <c r="M73" s="798" t="s">
        <v>9225</v>
      </c>
      <c r="N73" s="799" t="s">
        <v>9227</v>
      </c>
      <c r="O73" s="482" t="s">
        <v>9226</v>
      </c>
      <c r="P73" s="481" t="s">
        <v>9228</v>
      </c>
      <c r="Q73" s="368" t="s">
        <v>9229</v>
      </c>
      <c r="R73" s="345" t="s">
        <v>9230</v>
      </c>
      <c r="S73" s="345" t="s">
        <v>9231</v>
      </c>
      <c r="T73" s="382" t="s">
        <v>9232</v>
      </c>
      <c r="U73" s="332"/>
      <c r="V73" s="332"/>
      <c r="W73" s="332"/>
      <c r="X73" s="350"/>
      <c r="Y73" s="332"/>
      <c r="Z73" s="134"/>
      <c r="AA73" s="134"/>
      <c r="AB73" s="865"/>
      <c r="AC73" s="865"/>
      <c r="AD73" s="845" t="s">
        <v>8886</v>
      </c>
      <c r="AE73" s="845"/>
      <c r="AF73" s="845"/>
      <c r="AH73" s="399" t="s">
        <v>8646</v>
      </c>
      <c r="AI73" s="399" t="s">
        <v>45</v>
      </c>
      <c r="AJ73" s="399" t="s">
        <v>373</v>
      </c>
      <c r="AK73" s="399" t="s">
        <v>20</v>
      </c>
      <c r="AL73" s="378" t="s">
        <v>8785</v>
      </c>
      <c r="AM73" s="400" t="s">
        <v>8786</v>
      </c>
      <c r="AN73" s="399" t="s">
        <v>8828</v>
      </c>
      <c r="AO73" s="399" t="s">
        <v>4</v>
      </c>
      <c r="AP73" s="377" t="s">
        <v>39</v>
      </c>
      <c r="AQ73" s="377" t="s">
        <v>33</v>
      </c>
      <c r="AR73" s="377" t="s">
        <v>22</v>
      </c>
      <c r="AS73" s="377" t="s">
        <v>8823</v>
      </c>
      <c r="AT73" s="377" t="s">
        <v>35</v>
      </c>
      <c r="AU73" s="377" t="s">
        <v>34</v>
      </c>
      <c r="AV73" s="377" t="s">
        <v>22</v>
      </c>
      <c r="AW73" s="377" t="s">
        <v>8826</v>
      </c>
      <c r="AX73" s="377" t="s">
        <v>36</v>
      </c>
      <c r="AY73" s="377" t="s">
        <v>37</v>
      </c>
      <c r="AZ73" s="377" t="s">
        <v>22</v>
      </c>
      <c r="BA73" s="377" t="s">
        <v>8827</v>
      </c>
      <c r="BB73" s="377" t="s">
        <v>38</v>
      </c>
      <c r="BC73" s="122"/>
      <c r="BD73" s="378" t="s">
        <v>33</v>
      </c>
      <c r="BE73" s="378" t="s">
        <v>21</v>
      </c>
      <c r="BF73" s="378" t="s">
        <v>34</v>
      </c>
      <c r="BG73" s="378" t="s">
        <v>21</v>
      </c>
      <c r="BH73" s="378" t="s">
        <v>8884</v>
      </c>
      <c r="BI73" s="378" t="s">
        <v>8827</v>
      </c>
      <c r="BK73" s="29"/>
      <c r="BL73" s="29"/>
      <c r="BM73" s="29"/>
      <c r="BN73" s="29"/>
      <c r="BO73" s="29"/>
      <c r="BP73" s="595" t="s">
        <v>9309</v>
      </c>
      <c r="BQ73" s="596" t="s">
        <v>9301</v>
      </c>
      <c r="BR73" s="597" t="s">
        <v>9310</v>
      </c>
      <c r="BS73" s="553"/>
      <c r="BT73" s="553"/>
      <c r="BU73" s="553"/>
      <c r="BV73" s="553"/>
      <c r="BW73" s="553"/>
      <c r="BX73" s="553"/>
      <c r="BY73" s="553"/>
      <c r="BZ73" s="553"/>
      <c r="CA73" s="553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</row>
    <row r="74" spans="1:92" s="123" customFormat="1" ht="24.95" customHeight="1">
      <c r="A74" s="29"/>
      <c r="B74" s="890" t="s">
        <v>8728</v>
      </c>
      <c r="C74" s="247"/>
      <c r="D74" s="650" t="s">
        <v>8728</v>
      </c>
      <c r="E74" s="939">
        <v>1</v>
      </c>
      <c r="F74" s="940"/>
      <c r="G74" s="577"/>
      <c r="H74" s="689" t="str">
        <f>IF($G74="","",(VLOOKUP($G74,高校競技者!$B$2:$H$824,2,0)))</f>
        <v/>
      </c>
      <c r="I74" s="689" t="str">
        <f>IF($G74="","",(VLOOKUP($G74,高校競技者!$B$2:$H$824,6,0)))</f>
        <v/>
      </c>
      <c r="J74" s="689" t="str">
        <f>IF($G74="","",(VLOOKUP($G74,高校競技者!$B$2:$H$813,3,0)))</f>
        <v/>
      </c>
      <c r="K74" s="686" t="str">
        <f>IF($G74="","",(VLOOKUP($G74,高校競技者!$B$2:$H$813,4,0)))</f>
        <v/>
      </c>
      <c r="L74" s="811"/>
      <c r="M74" s="742"/>
      <c r="N74" s="624"/>
      <c r="O74" s="728"/>
      <c r="P74" s="742"/>
      <c r="Q74" s="624"/>
      <c r="R74" s="580"/>
      <c r="S74" s="620"/>
      <c r="T74" s="582"/>
      <c r="U74" s="134"/>
      <c r="V74" s="134"/>
      <c r="W74" s="134"/>
      <c r="X74" s="350"/>
      <c r="Y74" s="134"/>
      <c r="Z74" s="134"/>
      <c r="AA74" s="134"/>
      <c r="AB74" s="225" t="s">
        <v>23</v>
      </c>
      <c r="AC74" s="136" t="s">
        <v>46</v>
      </c>
      <c r="AD74" s="405" t="s">
        <v>83</v>
      </c>
      <c r="AE74" s="405" t="s">
        <v>83</v>
      </c>
      <c r="AF74" s="405" t="s">
        <v>83</v>
      </c>
      <c r="AH74" s="122" t="str">
        <f t="shared" ref="AH74:AH105" si="24">K74</f>
        <v/>
      </c>
      <c r="AI74" s="122">
        <f>IF(AC74="","",VLOOKUP(AC74,所属・種目コード!U:V,2,FALSE))</f>
        <v>3</v>
      </c>
      <c r="AJ74" s="138">
        <f t="shared" ref="AJ74:AJ105" si="25">G74</f>
        <v>0</v>
      </c>
      <c r="AK74" s="122" t="str">
        <f t="shared" ref="AK74:AK105" si="26">I74</f>
        <v/>
      </c>
      <c r="AL74" s="122" t="str">
        <f t="shared" ref="AL74:AL105" si="27">H74</f>
        <v/>
      </c>
      <c r="AM74" s="122" t="str">
        <f t="shared" ref="AM74:AM105" si="28">CONCATENATE(H74,"(",I74,")")</f>
        <v>()</v>
      </c>
      <c r="AN74" s="122" t="str">
        <f t="shared" ref="AN74:AN105" si="29">J74</f>
        <v/>
      </c>
      <c r="AO74" s="122">
        <f>IF(AB74="","",VLOOKUP(AB74,所属・種目コード!$X$1:$Y$2,2,FALSE))</f>
        <v>1</v>
      </c>
      <c r="AP74" s="122" t="str">
        <f>IF(K74="","",VLOOKUP(K74,所属・種目コード!$C$1:$E$71,3,FALSE))</f>
        <v/>
      </c>
      <c r="AQ74" s="122" t="str">
        <f>IF(M74="","",VLOOKUP(M74,所属・種目コード!$AD$2:$AE$53,2,FALSE))</f>
        <v/>
      </c>
      <c r="AR74" s="122" t="str">
        <f>IF(L74="","",VLOOKUP(L74,所属・種目コード!$Z$7:$AB$11,3,FALSE))</f>
        <v/>
      </c>
      <c r="AS74" s="366">
        <f t="shared" ref="AS74:AS105" si="30">N74</f>
        <v>0</v>
      </c>
      <c r="AT74" s="122" t="str">
        <f t="shared" ref="AT74:AT123" si="31">CONCATENATE(AQ74,AR74," ",AS74)</f>
        <v xml:space="preserve"> 0</v>
      </c>
      <c r="AU74" s="122" t="str">
        <f>IF(P74="","",VLOOKUP(P74,所属・種目コード!$AD$2:$AE$55,2,FALSE))</f>
        <v/>
      </c>
      <c r="AV74" s="122" t="str">
        <f>IF(O74="","",VLOOKUP(O74,所属・種目コード!$Z$7:$AB$11,3,FALSE))</f>
        <v/>
      </c>
      <c r="AW74" s="366">
        <f t="shared" ref="AW74:AW123" si="32">Q74</f>
        <v>0</v>
      </c>
      <c r="AX74" s="122" t="str">
        <f t="shared" ref="AX74:AX105" si="33">IF(P74="","",CONCATENATE(AU74,AV74," ",Q74))</f>
        <v/>
      </c>
      <c r="AY74" s="122" t="str">
        <f>IF(S74="","",VLOOKUP(S74,所属・種目コード!$AD$2:$AE$55,2,FALSE))</f>
        <v/>
      </c>
      <c r="AZ74" s="122" t="str">
        <f>IF(R74="","",VLOOKUP(R74,所属・種目コード!$Z$7:$AB$11,3,FALSE))</f>
        <v/>
      </c>
      <c r="BA74" s="366">
        <f t="shared" ref="BA74:BA123" si="34">T74</f>
        <v>0</v>
      </c>
      <c r="BB74" s="122" t="str">
        <f t="shared" ref="BB74:BB123" si="35">CONCATENATE(AY74,AZ74," ",BA74)</f>
        <v xml:space="preserve"> 0</v>
      </c>
      <c r="BD74" s="122" t="str">
        <f>IF(P3="","",VLOOKUP(P3,所属・種目コード!$AD$2:$AF$48,3,FALSE))</f>
        <v/>
      </c>
      <c r="BE74" s="366">
        <f t="shared" ref="BE74:BE105" si="36">N74</f>
        <v>0</v>
      </c>
      <c r="BF74" s="122" t="str">
        <f>IF(P74="","",VLOOKUP(P74,所属・種目コード!$AD$2:$AF$48,3,FALSE))</f>
        <v/>
      </c>
      <c r="BG74" s="366">
        <f>Q74</f>
        <v>0</v>
      </c>
      <c r="BH74" s="122" t="str">
        <f>IF(S74="","",VLOOKUP(S74,所属・種目コード!$AD$2:$AF$48,3,FALSE))</f>
        <v/>
      </c>
      <c r="BI74" s="366">
        <f>T74</f>
        <v>0</v>
      </c>
      <c r="BK74" s="29"/>
      <c r="BL74" s="29"/>
      <c r="BM74" s="29"/>
      <c r="BN74" s="29"/>
      <c r="BO74" s="29"/>
      <c r="BP74" s="595" t="s">
        <v>9279</v>
      </c>
      <c r="BQ74" s="818" t="s">
        <v>8803</v>
      </c>
      <c r="BR74" s="599" t="s">
        <v>9311</v>
      </c>
      <c r="BS74" s="553"/>
      <c r="BT74" s="553"/>
      <c r="BU74" s="553"/>
      <c r="BV74" s="553"/>
      <c r="BW74" s="553"/>
      <c r="BX74" s="553"/>
      <c r="BY74" s="553"/>
      <c r="BZ74" s="553"/>
      <c r="CA74" s="553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</row>
    <row r="75" spans="1:92" s="123" customFormat="1" ht="24.95" customHeight="1">
      <c r="A75" s="248"/>
      <c r="B75" s="891"/>
      <c r="C75" s="29"/>
      <c r="D75" s="683" t="s">
        <v>8728</v>
      </c>
      <c r="E75" s="910">
        <v>2</v>
      </c>
      <c r="F75" s="910"/>
      <c r="G75" s="578"/>
      <c r="H75" s="689" t="str">
        <f>IF($G75="","",(VLOOKUP($G75,高校競技者!$B$2:$H$824,2,0)))</f>
        <v/>
      </c>
      <c r="I75" s="689" t="str">
        <f>IF($G75="","",(VLOOKUP($G75,高校競技者!$B$2:$H$824,6,0)))</f>
        <v/>
      </c>
      <c r="J75" s="689" t="str">
        <f>IF($G75="","",(VLOOKUP($G75,高校競技者!$B$2:$H$813,3,0)))</f>
        <v/>
      </c>
      <c r="K75" s="690" t="str">
        <f>IF($G75="","",(VLOOKUP($G75,高校競技者!$B$2:$H$813,4,0)))</f>
        <v/>
      </c>
      <c r="L75" s="619"/>
      <c r="M75" s="620"/>
      <c r="N75" s="582"/>
      <c r="O75" s="619"/>
      <c r="P75" s="620"/>
      <c r="Q75" s="582"/>
      <c r="R75" s="619"/>
      <c r="S75" s="620"/>
      <c r="T75" s="582"/>
      <c r="U75" s="134"/>
      <c r="V75" s="134"/>
      <c r="W75" s="134"/>
      <c r="X75" s="350"/>
      <c r="Y75" s="134"/>
      <c r="Z75" s="134"/>
      <c r="AA75" s="134"/>
      <c r="AB75" s="227" t="s">
        <v>23</v>
      </c>
      <c r="AC75" s="136" t="s">
        <v>46</v>
      </c>
      <c r="AD75" s="405" t="s">
        <v>83</v>
      </c>
      <c r="AE75" s="405" t="s">
        <v>83</v>
      </c>
      <c r="AF75" s="405" t="s">
        <v>83</v>
      </c>
      <c r="AH75" s="122" t="str">
        <f t="shared" si="24"/>
        <v/>
      </c>
      <c r="AI75" s="122">
        <f>IF(AC75="","",VLOOKUP(AC75,所属・種目コード!U:V,2,FALSE))</f>
        <v>3</v>
      </c>
      <c r="AJ75" s="138">
        <f t="shared" si="25"/>
        <v>0</v>
      </c>
      <c r="AK75" s="122" t="str">
        <f t="shared" si="26"/>
        <v/>
      </c>
      <c r="AL75" s="122" t="str">
        <f t="shared" si="27"/>
        <v/>
      </c>
      <c r="AM75" s="122" t="str">
        <f t="shared" si="28"/>
        <v>()</v>
      </c>
      <c r="AN75" s="122" t="str">
        <f t="shared" si="29"/>
        <v/>
      </c>
      <c r="AO75" s="122">
        <f>IF(AB75="","",VLOOKUP(AB75,所属・種目コード!$X$1:$Y$2,2,FALSE))</f>
        <v>1</v>
      </c>
      <c r="AP75" s="122" t="str">
        <f>IF(K75="","",VLOOKUP(K75,所属・種目コード!$C$1:$E$71,3,FALSE))</f>
        <v/>
      </c>
      <c r="AQ75" s="122" t="str">
        <f>IF(M75="","",VLOOKUP(M75,所属・種目コード!$AD$2:$AE$53,2,FALSE))</f>
        <v/>
      </c>
      <c r="AR75" s="122" t="str">
        <f>IF(L75="","",VLOOKUP(L75,所属・種目コード!$Z$7:$AB$11,3,FALSE))</f>
        <v/>
      </c>
      <c r="AS75" s="366">
        <f t="shared" si="30"/>
        <v>0</v>
      </c>
      <c r="AT75" s="122" t="str">
        <f t="shared" si="31"/>
        <v xml:space="preserve"> 0</v>
      </c>
      <c r="AU75" s="122" t="str">
        <f>IF(P75="","",VLOOKUP(P75,所属・種目コード!$AD$2:$AE$55,2,FALSE))</f>
        <v/>
      </c>
      <c r="AV75" s="122" t="str">
        <f>IF(O75="","",VLOOKUP(O75,所属・種目コード!$Z$7:$AB$11,3,FALSE))</f>
        <v/>
      </c>
      <c r="AW75" s="366">
        <f t="shared" si="32"/>
        <v>0</v>
      </c>
      <c r="AX75" s="122" t="str">
        <f t="shared" si="33"/>
        <v/>
      </c>
      <c r="AY75" s="122" t="str">
        <f>IF(S75="","",VLOOKUP(S75,所属・種目コード!$AD$2:$AE$55,2,FALSE))</f>
        <v/>
      </c>
      <c r="AZ75" s="122" t="str">
        <f>IF(R75="","",VLOOKUP(R75,所属・種目コード!$Z$7:$AB$11,3,FALSE))</f>
        <v/>
      </c>
      <c r="BA75" s="366">
        <f t="shared" si="34"/>
        <v>0</v>
      </c>
      <c r="BB75" s="122" t="str">
        <f t="shared" si="35"/>
        <v xml:space="preserve"> 0</v>
      </c>
      <c r="BD75" s="122" t="str">
        <f>IF(M75="","",VLOOKUP(M75,所属・種目コード!$AD$2:$AF$48,3,FALSE))</f>
        <v/>
      </c>
      <c r="BE75" s="366">
        <f t="shared" si="36"/>
        <v>0</v>
      </c>
      <c r="BF75" s="122" t="str">
        <f>IF(P75="","",VLOOKUP(P75,所属・種目コード!$AD$2:$AF$48,3,FALSE))</f>
        <v/>
      </c>
      <c r="BG75" s="366">
        <f t="shared" ref="BG75:BG123" si="37">Q75</f>
        <v>0</v>
      </c>
      <c r="BH75" s="122" t="str">
        <f>IF(S75="","",VLOOKUP(S75,所属・種目コード!$AD$2:$AF$48,3,FALSE))</f>
        <v/>
      </c>
      <c r="BI75" s="366">
        <f t="shared" ref="BI75:BI123" si="38">T75</f>
        <v>0</v>
      </c>
      <c r="BK75" s="29"/>
      <c r="BL75" s="29"/>
      <c r="BM75" s="29"/>
      <c r="BN75" s="29"/>
      <c r="BO75" s="29"/>
      <c r="BP75" s="598" t="s">
        <v>8803</v>
      </c>
      <c r="BQ75" s="598" t="s">
        <v>8804</v>
      </c>
      <c r="BR75" s="599" t="s">
        <v>9327</v>
      </c>
      <c r="BS75" s="553"/>
      <c r="BT75" s="553"/>
      <c r="BU75" s="553"/>
      <c r="BV75" s="553"/>
      <c r="BW75" s="553"/>
      <c r="BX75" s="553"/>
      <c r="BY75" s="553"/>
      <c r="BZ75" s="553"/>
      <c r="CA75" s="553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</row>
    <row r="76" spans="1:92" s="123" customFormat="1" ht="24.95" customHeight="1" thickBot="1">
      <c r="A76" s="248"/>
      <c r="B76" s="892"/>
      <c r="C76" s="29"/>
      <c r="D76" s="683" t="s">
        <v>8728</v>
      </c>
      <c r="E76" s="910">
        <v>3</v>
      </c>
      <c r="F76" s="910"/>
      <c r="G76" s="578"/>
      <c r="H76" s="689" t="str">
        <f>IF($G76="","",(VLOOKUP($G76,高校競技者!$B$2:$H$824,2,0)))</f>
        <v/>
      </c>
      <c r="I76" s="689" t="str">
        <f>IF($G76="","",(VLOOKUP($G76,高校競技者!$B$2:$H$824,6,0)))</f>
        <v/>
      </c>
      <c r="J76" s="689" t="str">
        <f>IF($G76="","",(VLOOKUP($G76,高校競技者!$B$2:$H$813,3,0)))</f>
        <v/>
      </c>
      <c r="K76" s="690" t="str">
        <f>IF($G76="","",(VLOOKUP($G76,高校競技者!$B$2:$H$813,4,0)))</f>
        <v/>
      </c>
      <c r="L76" s="619"/>
      <c r="M76" s="620"/>
      <c r="N76" s="582"/>
      <c r="O76" s="619"/>
      <c r="P76" s="620"/>
      <c r="Q76" s="582"/>
      <c r="R76" s="619"/>
      <c r="S76" s="620"/>
      <c r="T76" s="582"/>
      <c r="U76" s="134"/>
      <c r="V76" s="134"/>
      <c r="W76" s="134"/>
      <c r="X76" s="350"/>
      <c r="Y76" s="134"/>
      <c r="Z76" s="134"/>
      <c r="AA76" s="134"/>
      <c r="AB76" s="227" t="s">
        <v>23</v>
      </c>
      <c r="AC76" s="136" t="s">
        <v>46</v>
      </c>
      <c r="AD76" s="405" t="s">
        <v>83</v>
      </c>
      <c r="AE76" s="405" t="s">
        <v>83</v>
      </c>
      <c r="AF76" s="405" t="s">
        <v>83</v>
      </c>
      <c r="AH76" s="122" t="str">
        <f t="shared" si="24"/>
        <v/>
      </c>
      <c r="AI76" s="122">
        <f>IF(AC76="","",VLOOKUP(AC76,所属・種目コード!U:V,2,FALSE))</f>
        <v>3</v>
      </c>
      <c r="AJ76" s="138">
        <f t="shared" si="25"/>
        <v>0</v>
      </c>
      <c r="AK76" s="122" t="str">
        <f t="shared" si="26"/>
        <v/>
      </c>
      <c r="AL76" s="122" t="str">
        <f t="shared" si="27"/>
        <v/>
      </c>
      <c r="AM76" s="122" t="str">
        <f t="shared" si="28"/>
        <v>()</v>
      </c>
      <c r="AN76" s="122" t="str">
        <f t="shared" si="29"/>
        <v/>
      </c>
      <c r="AO76" s="122">
        <f>IF(AB76="","",VLOOKUP(AB76,所属・種目コード!$X$1:$Y$2,2,FALSE))</f>
        <v>1</v>
      </c>
      <c r="AP76" s="122" t="str">
        <f>IF(K76="","",VLOOKUP(K76,所属・種目コード!$C$1:$E$71,3,FALSE))</f>
        <v/>
      </c>
      <c r="AQ76" s="122" t="str">
        <f>IF(M76="","",VLOOKUP(M76,所属・種目コード!$AD$2:$AE$53,2,FALSE))</f>
        <v/>
      </c>
      <c r="AR76" s="122" t="str">
        <f>IF(L76="","",VLOOKUP(L76,所属・種目コード!$Z$7:$AB$11,3,FALSE))</f>
        <v/>
      </c>
      <c r="AS76" s="366">
        <f t="shared" si="30"/>
        <v>0</v>
      </c>
      <c r="AT76" s="122" t="str">
        <f t="shared" si="31"/>
        <v xml:space="preserve"> 0</v>
      </c>
      <c r="AU76" s="122" t="str">
        <f>IF(P76="","",VLOOKUP(P76,所属・種目コード!$AD$2:$AE$55,2,FALSE))</f>
        <v/>
      </c>
      <c r="AV76" s="122" t="str">
        <f>IF(O76="","",VLOOKUP(O76,所属・種目コード!$Z$7:$AB$11,3,FALSE))</f>
        <v/>
      </c>
      <c r="AW76" s="366">
        <f t="shared" si="32"/>
        <v>0</v>
      </c>
      <c r="AX76" s="122" t="str">
        <f t="shared" si="33"/>
        <v/>
      </c>
      <c r="AY76" s="122" t="str">
        <f>IF(S76="","",VLOOKUP(S76,所属・種目コード!$AD$2:$AE$55,2,FALSE))</f>
        <v/>
      </c>
      <c r="AZ76" s="122" t="str">
        <f>IF(R76="","",VLOOKUP(R76,所属・種目コード!$Z$7:$AB$11,3,FALSE))</f>
        <v/>
      </c>
      <c r="BA76" s="366">
        <f t="shared" si="34"/>
        <v>0</v>
      </c>
      <c r="BB76" s="122" t="str">
        <f t="shared" si="35"/>
        <v xml:space="preserve"> 0</v>
      </c>
      <c r="BD76" s="122" t="str">
        <f>IF(M76="","",VLOOKUP(M76,所属・種目コード!$AD$2:$AF$48,3,FALSE))</f>
        <v/>
      </c>
      <c r="BE76" s="366">
        <f t="shared" si="36"/>
        <v>0</v>
      </c>
      <c r="BF76" s="122" t="str">
        <f>IF(P76="","",VLOOKUP(P76,所属・種目コード!$AD$2:$AF$48,3,FALSE))</f>
        <v/>
      </c>
      <c r="BG76" s="366">
        <f t="shared" si="37"/>
        <v>0</v>
      </c>
      <c r="BH76" s="122" t="str">
        <f>IF(S76="","",VLOOKUP(S76,所属・種目コード!$AD$2:$AF$48,3,FALSE))</f>
        <v/>
      </c>
      <c r="BI76" s="366">
        <f t="shared" si="38"/>
        <v>0</v>
      </c>
      <c r="BK76" s="29"/>
      <c r="BL76" s="29"/>
      <c r="BM76" s="29"/>
      <c r="BN76" s="29"/>
      <c r="BO76" s="29"/>
      <c r="BP76" s="598" t="s">
        <v>8804</v>
      </c>
      <c r="BQ76" s="598" t="s">
        <v>8800</v>
      </c>
      <c r="BR76" s="600" t="s">
        <v>9312</v>
      </c>
      <c r="BS76" s="601"/>
      <c r="BT76" s="553"/>
      <c r="BU76" s="553"/>
      <c r="BV76" s="553"/>
      <c r="BW76" s="553"/>
      <c r="BX76" s="553"/>
      <c r="BY76" s="553"/>
      <c r="BZ76" s="553"/>
      <c r="CA76" s="553"/>
      <c r="CB76" s="553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</row>
    <row r="77" spans="1:92" s="123" customFormat="1" ht="24.95" customHeight="1">
      <c r="A77" s="29"/>
      <c r="B77" s="29"/>
      <c r="C77" s="29"/>
      <c r="D77" s="683" t="s">
        <v>8728</v>
      </c>
      <c r="E77" s="910">
        <v>4</v>
      </c>
      <c r="F77" s="910"/>
      <c r="G77" s="578"/>
      <c r="H77" s="689" t="str">
        <f>IF($G77="","",(VLOOKUP($G77,高校競技者!$B$2:$H$824,2,0)))</f>
        <v/>
      </c>
      <c r="I77" s="689" t="str">
        <f>IF($G77="","",(VLOOKUP($G77,高校競技者!$B$2:$H$824,6,0)))</f>
        <v/>
      </c>
      <c r="J77" s="689" t="str">
        <f>IF($G77="","",(VLOOKUP($G77,高校競技者!$B$2:$H$813,3,0)))</f>
        <v/>
      </c>
      <c r="K77" s="690" t="str">
        <f>IF($G77="","",(VLOOKUP($G77,高校競技者!$B$2:$H$813,4,0)))</f>
        <v/>
      </c>
      <c r="L77" s="619"/>
      <c r="M77" s="620"/>
      <c r="N77" s="582"/>
      <c r="O77" s="619"/>
      <c r="P77" s="620"/>
      <c r="Q77" s="582"/>
      <c r="R77" s="619"/>
      <c r="S77" s="620"/>
      <c r="T77" s="582"/>
      <c r="U77" s="134"/>
      <c r="V77" s="134"/>
      <c r="W77" s="134"/>
      <c r="X77" s="350"/>
      <c r="Y77" s="134"/>
      <c r="Z77" s="134"/>
      <c r="AA77" s="134"/>
      <c r="AB77" s="227" t="s">
        <v>23</v>
      </c>
      <c r="AC77" s="136" t="s">
        <v>46</v>
      </c>
      <c r="AD77" s="405" t="s">
        <v>83</v>
      </c>
      <c r="AE77" s="405" t="s">
        <v>83</v>
      </c>
      <c r="AF77" s="405" t="s">
        <v>83</v>
      </c>
      <c r="AH77" s="122" t="str">
        <f t="shared" si="24"/>
        <v/>
      </c>
      <c r="AI77" s="122">
        <f>IF(AC77="","",VLOOKUP(AC77,所属・種目コード!U:V,2,FALSE))</f>
        <v>3</v>
      </c>
      <c r="AJ77" s="138">
        <f t="shared" si="25"/>
        <v>0</v>
      </c>
      <c r="AK77" s="122" t="str">
        <f t="shared" si="26"/>
        <v/>
      </c>
      <c r="AL77" s="122" t="str">
        <f t="shared" si="27"/>
        <v/>
      </c>
      <c r="AM77" s="122" t="str">
        <f t="shared" si="28"/>
        <v>()</v>
      </c>
      <c r="AN77" s="122" t="str">
        <f t="shared" si="29"/>
        <v/>
      </c>
      <c r="AO77" s="122">
        <f>IF(AB77="","",VLOOKUP(AB77,所属・種目コード!$X$1:$Y$2,2,FALSE))</f>
        <v>1</v>
      </c>
      <c r="AP77" s="122" t="str">
        <f>IF(K77="","",VLOOKUP(K77,所属・種目コード!$C$1:$E$71,3,FALSE))</f>
        <v/>
      </c>
      <c r="AQ77" s="122" t="str">
        <f>IF(M77="","",VLOOKUP(M77,所属・種目コード!$AD$2:$AE$53,2,FALSE))</f>
        <v/>
      </c>
      <c r="AR77" s="122" t="str">
        <f>IF(L77="","",VLOOKUP(L77,所属・種目コード!$Z$7:$AB$11,3,FALSE))</f>
        <v/>
      </c>
      <c r="AS77" s="366">
        <f t="shared" si="30"/>
        <v>0</v>
      </c>
      <c r="AT77" s="122" t="str">
        <f t="shared" si="31"/>
        <v xml:space="preserve"> 0</v>
      </c>
      <c r="AU77" s="122" t="str">
        <f>IF(P77="","",VLOOKUP(P77,所属・種目コード!$AD$2:$AE$55,2,FALSE))</f>
        <v/>
      </c>
      <c r="AV77" s="122" t="str">
        <f>IF(O77="","",VLOOKUP(O77,所属・種目コード!$Z$7:$AB$11,3,FALSE))</f>
        <v/>
      </c>
      <c r="AW77" s="366">
        <f>Q77</f>
        <v>0</v>
      </c>
      <c r="AX77" s="122" t="str">
        <f t="shared" si="33"/>
        <v/>
      </c>
      <c r="AY77" s="122" t="str">
        <f>IF(S77="","",VLOOKUP(S77,所属・種目コード!$AD$2:$AE$55,2,FALSE))</f>
        <v/>
      </c>
      <c r="AZ77" s="122" t="str">
        <f>IF(R77="","",VLOOKUP(R77,所属・種目コード!$Z$7:$AB$11,3,FALSE))</f>
        <v/>
      </c>
      <c r="BA77" s="366">
        <f t="shared" si="34"/>
        <v>0</v>
      </c>
      <c r="BB77" s="122" t="str">
        <f t="shared" si="35"/>
        <v xml:space="preserve"> 0</v>
      </c>
      <c r="BD77" s="122" t="str">
        <f>IF(M77="","",VLOOKUP(M77,所属・種目コード!$AD$2:$AF$48,3,FALSE))</f>
        <v/>
      </c>
      <c r="BE77" s="366">
        <f t="shared" si="36"/>
        <v>0</v>
      </c>
      <c r="BF77" s="122" t="str">
        <f>IF(P77="","",VLOOKUP(P77,所属・種目コード!$AD$2:$AF$48,3,FALSE))</f>
        <v/>
      </c>
      <c r="BG77" s="366">
        <f t="shared" si="37"/>
        <v>0</v>
      </c>
      <c r="BH77" s="122" t="str">
        <f>IF(S77="","",VLOOKUP(S77,所属・種目コード!$AD$2:$AF$48,3,FALSE))</f>
        <v/>
      </c>
      <c r="BI77" s="366">
        <f t="shared" si="38"/>
        <v>0</v>
      </c>
      <c r="BK77" s="29"/>
      <c r="BL77" s="29"/>
      <c r="BM77" s="29"/>
      <c r="BN77" s="29"/>
      <c r="BO77" s="29"/>
      <c r="BP77" s="598" t="s">
        <v>8800</v>
      </c>
      <c r="BQ77" s="598" t="s">
        <v>9296</v>
      </c>
      <c r="BR77" s="601"/>
      <c r="BS77" s="601"/>
      <c r="BT77" s="553"/>
      <c r="BU77" s="553"/>
      <c r="BV77" s="553"/>
      <c r="BW77" s="553"/>
      <c r="BX77" s="553"/>
      <c r="BY77" s="553"/>
      <c r="BZ77" s="553"/>
      <c r="CA77" s="553"/>
      <c r="CB77" s="553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</row>
    <row r="78" spans="1:92" s="123" customFormat="1" ht="24.95" customHeight="1" thickBot="1">
      <c r="A78" s="29"/>
      <c r="B78" s="29"/>
      <c r="C78" s="29"/>
      <c r="D78" s="735" t="s">
        <v>8728</v>
      </c>
      <c r="E78" s="919">
        <v>5</v>
      </c>
      <c r="F78" s="919"/>
      <c r="G78" s="721"/>
      <c r="H78" s="736" t="str">
        <f>IF($G78="","",(VLOOKUP($G78,高校競技者!$B$2:$H$824,2,0)))</f>
        <v/>
      </c>
      <c r="I78" s="736" t="str">
        <f>IF($G78="","",(VLOOKUP($G78,高校競技者!$B$2:$H$824,6,0)))</f>
        <v/>
      </c>
      <c r="J78" s="736" t="str">
        <f>IF($G78="","",(VLOOKUP($G78,高校競技者!$B$2:$H$813,3,0)))</f>
        <v/>
      </c>
      <c r="K78" s="737" t="str">
        <f>IF($G78="","",(VLOOKUP($G78,高校競技者!$B$2:$H$813,4,0)))</f>
        <v/>
      </c>
      <c r="L78" s="621"/>
      <c r="M78" s="584"/>
      <c r="N78" s="585"/>
      <c r="O78" s="621"/>
      <c r="P78" s="584"/>
      <c r="Q78" s="585"/>
      <c r="R78" s="619"/>
      <c r="S78" s="620"/>
      <c r="T78" s="582"/>
      <c r="U78" s="350"/>
      <c r="V78" s="350"/>
      <c r="W78" s="350"/>
      <c r="X78" s="350"/>
      <c r="Y78" s="350"/>
      <c r="Z78" s="134"/>
      <c r="AA78" s="134"/>
      <c r="AB78" s="227" t="s">
        <v>23</v>
      </c>
      <c r="AC78" s="136" t="s">
        <v>46</v>
      </c>
      <c r="AD78" s="405" t="s">
        <v>83</v>
      </c>
      <c r="AE78" s="405" t="s">
        <v>83</v>
      </c>
      <c r="AF78" s="405" t="s">
        <v>83</v>
      </c>
      <c r="AH78" s="122" t="str">
        <f t="shared" si="24"/>
        <v/>
      </c>
      <c r="AI78" s="122">
        <f>IF(AC78="","",VLOOKUP(AC78,所属・種目コード!U:V,2,FALSE))</f>
        <v>3</v>
      </c>
      <c r="AJ78" s="138">
        <f t="shared" si="25"/>
        <v>0</v>
      </c>
      <c r="AK78" s="122" t="str">
        <f t="shared" si="26"/>
        <v/>
      </c>
      <c r="AL78" s="122" t="str">
        <f t="shared" si="27"/>
        <v/>
      </c>
      <c r="AM78" s="122" t="str">
        <f t="shared" si="28"/>
        <v>()</v>
      </c>
      <c r="AN78" s="122" t="str">
        <f t="shared" si="29"/>
        <v/>
      </c>
      <c r="AO78" s="122">
        <f>IF(AB78="","",VLOOKUP(AB78,所属・種目コード!$X$1:$Y$2,2,FALSE))</f>
        <v>1</v>
      </c>
      <c r="AP78" s="122" t="str">
        <f>IF(K78="","",VLOOKUP(K78,所属・種目コード!$C$1:$E$71,3,FALSE))</f>
        <v/>
      </c>
      <c r="AQ78" s="122" t="str">
        <f>IF(M78="","",VLOOKUP(M78,所属・種目コード!$AD$2:$AE$53,2,FALSE))</f>
        <v/>
      </c>
      <c r="AR78" s="122" t="str">
        <f>IF(L78="","",VLOOKUP(L78,所属・種目コード!$Z$7:$AB$11,3,FALSE))</f>
        <v/>
      </c>
      <c r="AS78" s="366">
        <f t="shared" si="30"/>
        <v>0</v>
      </c>
      <c r="AT78" s="122" t="str">
        <f t="shared" si="31"/>
        <v xml:space="preserve"> 0</v>
      </c>
      <c r="AU78" s="122" t="str">
        <f>IF(P78="","",VLOOKUP(P78,所属・種目コード!$AD$2:$AE$55,2,FALSE))</f>
        <v/>
      </c>
      <c r="AV78" s="122" t="str">
        <f>IF(O78="","",VLOOKUP(O78,所属・種目コード!$Z$7:$AB$11,3,FALSE))</f>
        <v/>
      </c>
      <c r="AW78" s="366">
        <f t="shared" si="32"/>
        <v>0</v>
      </c>
      <c r="AX78" s="122" t="str">
        <f t="shared" si="33"/>
        <v/>
      </c>
      <c r="AY78" s="122" t="str">
        <f>IF(S78="","",VLOOKUP(S78,所属・種目コード!$AD$2:$AE$55,2,FALSE))</f>
        <v/>
      </c>
      <c r="AZ78" s="122" t="str">
        <f>IF(R78="","",VLOOKUP(R78,所属・種目コード!$Z$7:$AB$11,3,FALSE))</f>
        <v/>
      </c>
      <c r="BA78" s="366">
        <f t="shared" si="34"/>
        <v>0</v>
      </c>
      <c r="BB78" s="122" t="str">
        <f t="shared" si="35"/>
        <v xml:space="preserve"> 0</v>
      </c>
      <c r="BD78" s="122" t="str">
        <f>IF(M78="","",VLOOKUP(M78,所属・種目コード!$AD$2:$AF$48,3,FALSE))</f>
        <v/>
      </c>
      <c r="BE78" s="366">
        <f t="shared" si="36"/>
        <v>0</v>
      </c>
      <c r="BF78" s="122" t="str">
        <f>IF(P78="","",VLOOKUP(P78,所属・種目コード!$AD$2:$AF$48,3,FALSE))</f>
        <v/>
      </c>
      <c r="BG78" s="366">
        <f t="shared" si="37"/>
        <v>0</v>
      </c>
      <c r="BH78" s="122" t="str">
        <f>IF(S78="","",VLOOKUP(S78,所属・種目コード!$AD$2:$AF$48,3,FALSE))</f>
        <v/>
      </c>
      <c r="BI78" s="366">
        <f t="shared" si="38"/>
        <v>0</v>
      </c>
      <c r="BK78" s="29"/>
      <c r="BL78" s="29"/>
      <c r="BM78" s="29"/>
      <c r="BN78" s="29"/>
      <c r="BO78" s="29"/>
      <c r="BP78" s="598" t="s">
        <v>9296</v>
      </c>
      <c r="BQ78" s="598" t="s">
        <v>9251</v>
      </c>
      <c r="BR78" s="601"/>
      <c r="BS78" s="601"/>
      <c r="BT78" s="553"/>
      <c r="BU78" s="553"/>
      <c r="BV78" s="553"/>
      <c r="BW78" s="553"/>
      <c r="BX78" s="553"/>
      <c r="BY78" s="553"/>
      <c r="BZ78" s="553"/>
      <c r="CA78" s="553"/>
      <c r="CB78" s="553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</row>
    <row r="79" spans="1:92" s="123" customFormat="1" ht="24.95" customHeight="1">
      <c r="A79" s="29"/>
      <c r="B79" s="29"/>
      <c r="C79" s="29"/>
      <c r="D79" s="741" t="s">
        <v>8728</v>
      </c>
      <c r="E79" s="909">
        <v>6</v>
      </c>
      <c r="F79" s="909"/>
      <c r="G79" s="730"/>
      <c r="H79" s="731" t="str">
        <f>IF($G79="","",(VLOOKUP($G79,高校競技者!$B$2:$H$824,2,0)))</f>
        <v/>
      </c>
      <c r="I79" s="731" t="str">
        <f>IF($G79="","",(VLOOKUP($G79,高校競技者!$B$2:$H$824,6,0)))</f>
        <v/>
      </c>
      <c r="J79" s="731" t="str">
        <f>IF($G79="","",(VLOOKUP($G79,高校競技者!$B$2:$H$813,3,0)))</f>
        <v/>
      </c>
      <c r="K79" s="733" t="str">
        <f>IF($G79="","",(VLOOKUP($G79,高校競技者!$B$2:$H$813,4,0)))</f>
        <v/>
      </c>
      <c r="L79" s="728"/>
      <c r="M79" s="740"/>
      <c r="N79" s="675"/>
      <c r="O79" s="728"/>
      <c r="P79" s="742"/>
      <c r="Q79" s="624"/>
      <c r="R79" s="619"/>
      <c r="S79" s="620"/>
      <c r="T79" s="582"/>
      <c r="U79" s="350"/>
      <c r="V79" s="350"/>
      <c r="W79" s="350"/>
      <c r="X79" s="350"/>
      <c r="Y79" s="350"/>
      <c r="Z79" s="134"/>
      <c r="AA79" s="134"/>
      <c r="AB79" s="227" t="s">
        <v>23</v>
      </c>
      <c r="AC79" s="136" t="s">
        <v>46</v>
      </c>
      <c r="AD79" s="405" t="s">
        <v>83</v>
      </c>
      <c r="AE79" s="405" t="s">
        <v>83</v>
      </c>
      <c r="AF79" s="405" t="s">
        <v>83</v>
      </c>
      <c r="AH79" s="122" t="str">
        <f t="shared" si="24"/>
        <v/>
      </c>
      <c r="AI79" s="122">
        <f>IF(AC79="","",VLOOKUP(AC79,所属・種目コード!U:V,2,FALSE))</f>
        <v>3</v>
      </c>
      <c r="AJ79" s="138">
        <f t="shared" si="25"/>
        <v>0</v>
      </c>
      <c r="AK79" s="122" t="str">
        <f t="shared" si="26"/>
        <v/>
      </c>
      <c r="AL79" s="122" t="str">
        <f t="shared" si="27"/>
        <v/>
      </c>
      <c r="AM79" s="122" t="str">
        <f t="shared" si="28"/>
        <v>()</v>
      </c>
      <c r="AN79" s="122" t="str">
        <f t="shared" si="29"/>
        <v/>
      </c>
      <c r="AO79" s="122">
        <f>IF(AB79="","",VLOOKUP(AB79,所属・種目コード!$X$1:$Y$2,2,FALSE))</f>
        <v>1</v>
      </c>
      <c r="AP79" s="122" t="str">
        <f>IF(K79="","",VLOOKUP(K79,所属・種目コード!$C$1:$E$71,3,FALSE))</f>
        <v/>
      </c>
      <c r="AQ79" s="122" t="str">
        <f>IF(M79="","",VLOOKUP(M79,所属・種目コード!$AD$2:$AE$53,2,FALSE))</f>
        <v/>
      </c>
      <c r="AR79" s="122" t="str">
        <f>IF(L79="","",VLOOKUP(L79,所属・種目コード!$Z$7:$AB$11,3,FALSE))</f>
        <v/>
      </c>
      <c r="AS79" s="366">
        <f t="shared" si="30"/>
        <v>0</v>
      </c>
      <c r="AT79" s="122" t="str">
        <f t="shared" si="31"/>
        <v xml:space="preserve"> 0</v>
      </c>
      <c r="AU79" s="122" t="str">
        <f>IF(P79="","",VLOOKUP(P79,所属・種目コード!$AD$2:$AE$55,2,FALSE))</f>
        <v/>
      </c>
      <c r="AV79" s="122" t="str">
        <f>IF(O79="","",VLOOKUP(O79,所属・種目コード!$Z$7:$AB$11,3,FALSE))</f>
        <v/>
      </c>
      <c r="AW79" s="366">
        <f t="shared" si="32"/>
        <v>0</v>
      </c>
      <c r="AX79" s="122" t="str">
        <f t="shared" si="33"/>
        <v/>
      </c>
      <c r="AY79" s="122" t="str">
        <f>IF(S79="","",VLOOKUP(S79,所属・種目コード!$AD$2:$AE$55,2,FALSE))</f>
        <v/>
      </c>
      <c r="AZ79" s="122" t="str">
        <f>IF(R79="","",VLOOKUP(R79,所属・種目コード!$Z$7:$AB$11,3,FALSE))</f>
        <v/>
      </c>
      <c r="BA79" s="366">
        <f t="shared" si="34"/>
        <v>0</v>
      </c>
      <c r="BB79" s="122" t="str">
        <f t="shared" si="35"/>
        <v xml:space="preserve"> 0</v>
      </c>
      <c r="BD79" s="122" t="str">
        <f>IF(M79="","",VLOOKUP(M79,所属・種目コード!$AD$2:$AF$48,3,FALSE))</f>
        <v/>
      </c>
      <c r="BE79" s="366">
        <f t="shared" si="36"/>
        <v>0</v>
      </c>
      <c r="BF79" s="122" t="str">
        <f>IF(P79="","",VLOOKUP(P79,所属・種目コード!$AD$2:$AF$48,3,FALSE))</f>
        <v/>
      </c>
      <c r="BG79" s="366">
        <f t="shared" si="37"/>
        <v>0</v>
      </c>
      <c r="BH79" s="122" t="str">
        <f>IF(S79="","",VLOOKUP(S79,所属・種目コード!$AD$2:$AF$48,3,FALSE))</f>
        <v/>
      </c>
      <c r="BI79" s="366">
        <f t="shared" si="38"/>
        <v>0</v>
      </c>
      <c r="BK79" s="29"/>
      <c r="BL79" s="29"/>
      <c r="BM79" s="29"/>
      <c r="BN79" s="29"/>
      <c r="BO79" s="29"/>
      <c r="BP79" s="598" t="s">
        <v>9251</v>
      </c>
      <c r="BQ79" s="598" t="s">
        <v>9252</v>
      </c>
      <c r="BR79" s="601"/>
      <c r="BS79" s="601"/>
      <c r="BT79" s="553"/>
      <c r="BU79" s="553"/>
      <c r="BV79" s="553"/>
      <c r="BW79" s="553"/>
      <c r="BX79" s="553"/>
      <c r="BY79" s="553"/>
      <c r="BZ79" s="553"/>
      <c r="CA79" s="553"/>
      <c r="CB79" s="553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</row>
    <row r="80" spans="1:92" s="123" customFormat="1" ht="24.95" customHeight="1">
      <c r="A80" s="29"/>
      <c r="B80" s="29"/>
      <c r="C80" s="29"/>
      <c r="D80" s="683" t="s">
        <v>8728</v>
      </c>
      <c r="E80" s="910">
        <v>7</v>
      </c>
      <c r="F80" s="910"/>
      <c r="G80" s="578"/>
      <c r="H80" s="689" t="str">
        <f>IF($G80="","",(VLOOKUP($G80,高校競技者!$B$2:$H$824,2,0)))</f>
        <v/>
      </c>
      <c r="I80" s="689" t="str">
        <f>IF($G80="","",(VLOOKUP($G80,高校競技者!$B$2:$H$824,6,0)))</f>
        <v/>
      </c>
      <c r="J80" s="689" t="str">
        <f>IF($G80="","",(VLOOKUP($G80,高校競技者!$B$2:$H$813,3,0)))</f>
        <v/>
      </c>
      <c r="K80" s="690" t="str">
        <f>IF($G80="","",(VLOOKUP($G80,高校競技者!$B$2:$H$813,4,0)))</f>
        <v/>
      </c>
      <c r="L80" s="619"/>
      <c r="M80" s="620"/>
      <c r="N80" s="582"/>
      <c r="O80" s="619"/>
      <c r="P80" s="620"/>
      <c r="Q80" s="582"/>
      <c r="R80" s="619"/>
      <c r="S80" s="620"/>
      <c r="T80" s="582"/>
      <c r="U80" s="350"/>
      <c r="V80" s="350"/>
      <c r="W80" s="350"/>
      <c r="X80" s="350"/>
      <c r="Y80" s="350"/>
      <c r="Z80" s="134"/>
      <c r="AA80" s="134"/>
      <c r="AB80" s="227" t="s">
        <v>23</v>
      </c>
      <c r="AC80" s="136" t="s">
        <v>46</v>
      </c>
      <c r="AD80" s="405" t="s">
        <v>83</v>
      </c>
      <c r="AE80" s="405" t="s">
        <v>83</v>
      </c>
      <c r="AF80" s="405" t="s">
        <v>83</v>
      </c>
      <c r="AH80" s="122" t="str">
        <f t="shared" si="24"/>
        <v/>
      </c>
      <c r="AI80" s="122">
        <f>IF(AC80="","",VLOOKUP(AC80,所属・種目コード!U:V,2,FALSE))</f>
        <v>3</v>
      </c>
      <c r="AJ80" s="138">
        <f t="shared" si="25"/>
        <v>0</v>
      </c>
      <c r="AK80" s="122" t="str">
        <f t="shared" si="26"/>
        <v/>
      </c>
      <c r="AL80" s="122" t="str">
        <f t="shared" si="27"/>
        <v/>
      </c>
      <c r="AM80" s="122" t="str">
        <f t="shared" si="28"/>
        <v>()</v>
      </c>
      <c r="AN80" s="122" t="str">
        <f t="shared" si="29"/>
        <v/>
      </c>
      <c r="AO80" s="122">
        <f>IF(AB80="","",VLOOKUP(AB80,所属・種目コード!$X$1:$Y$2,2,FALSE))</f>
        <v>1</v>
      </c>
      <c r="AP80" s="122" t="str">
        <f>IF(K80="","",VLOOKUP(K80,所属・種目コード!$C$1:$E$71,3,FALSE))</f>
        <v/>
      </c>
      <c r="AQ80" s="122" t="str">
        <f>IF(M80="","",VLOOKUP(M80,所属・種目コード!$AD$2:$AE$53,2,FALSE))</f>
        <v/>
      </c>
      <c r="AR80" s="122" t="str">
        <f>IF(L80="","",VLOOKUP(L80,所属・種目コード!$Z$7:$AB$11,3,FALSE))</f>
        <v/>
      </c>
      <c r="AS80" s="366">
        <f t="shared" si="30"/>
        <v>0</v>
      </c>
      <c r="AT80" s="122" t="str">
        <f t="shared" si="31"/>
        <v xml:space="preserve"> 0</v>
      </c>
      <c r="AU80" s="122" t="str">
        <f>IF(P80="","",VLOOKUP(P80,所属・種目コード!$AD$2:$AE$55,2,FALSE))</f>
        <v/>
      </c>
      <c r="AV80" s="122" t="str">
        <f>IF(O80="","",VLOOKUP(O80,所属・種目コード!$Z$7:$AB$11,3,FALSE))</f>
        <v/>
      </c>
      <c r="AW80" s="366">
        <f t="shared" si="32"/>
        <v>0</v>
      </c>
      <c r="AX80" s="122" t="str">
        <f t="shared" si="33"/>
        <v/>
      </c>
      <c r="AY80" s="122" t="str">
        <f>IF(S80="","",VLOOKUP(S80,所属・種目コード!$AD$2:$AE$55,2,FALSE))</f>
        <v/>
      </c>
      <c r="AZ80" s="122" t="str">
        <f>IF(R80="","",VLOOKUP(R80,所属・種目コード!$Z$7:$AB$11,3,FALSE))</f>
        <v/>
      </c>
      <c r="BA80" s="366">
        <f t="shared" si="34"/>
        <v>0</v>
      </c>
      <c r="BB80" s="122" t="str">
        <f t="shared" si="35"/>
        <v xml:space="preserve"> 0</v>
      </c>
      <c r="BD80" s="122" t="str">
        <f>IF(M80="","",VLOOKUP(M80,所属・種目コード!$AD$2:$AF$48,3,FALSE))</f>
        <v/>
      </c>
      <c r="BE80" s="366">
        <f t="shared" si="36"/>
        <v>0</v>
      </c>
      <c r="BF80" s="122" t="str">
        <f>IF(P80="","",VLOOKUP(P80,所属・種目コード!$AD$2:$AF$48,3,FALSE))</f>
        <v/>
      </c>
      <c r="BG80" s="366">
        <f t="shared" si="37"/>
        <v>0</v>
      </c>
      <c r="BH80" s="122" t="str">
        <f>IF(S80="","",VLOOKUP(S80,所属・種目コード!$AD$2:$AF$48,3,FALSE))</f>
        <v/>
      </c>
      <c r="BI80" s="366">
        <f t="shared" si="38"/>
        <v>0</v>
      </c>
      <c r="BK80" s="29"/>
      <c r="BL80" s="29"/>
      <c r="BM80" s="29"/>
      <c r="BN80" s="29"/>
      <c r="BO80" s="29"/>
      <c r="BP80" s="598" t="s">
        <v>9250</v>
      </c>
      <c r="BQ80" s="598" t="s">
        <v>9257</v>
      </c>
      <c r="BR80" s="603"/>
      <c r="BS80" s="601"/>
      <c r="BT80" s="553"/>
      <c r="BU80" s="553"/>
      <c r="BV80" s="553"/>
      <c r="BW80" s="553"/>
      <c r="BX80" s="553"/>
      <c r="BY80" s="553"/>
      <c r="BZ80" s="553"/>
      <c r="CA80" s="553"/>
      <c r="CB80" s="553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</row>
    <row r="81" spans="1:92" s="123" customFormat="1" ht="24.95" customHeight="1">
      <c r="A81" s="29"/>
      <c r="B81" s="29"/>
      <c r="C81" s="29"/>
      <c r="D81" s="683" t="s">
        <v>8728</v>
      </c>
      <c r="E81" s="910">
        <v>8</v>
      </c>
      <c r="F81" s="910"/>
      <c r="G81" s="578"/>
      <c r="H81" s="689" t="str">
        <f>IF($G81="","",(VLOOKUP($G81,高校競技者!$B$2:$H$824,2,0)))</f>
        <v/>
      </c>
      <c r="I81" s="689" t="str">
        <f>IF($G81="","",(VLOOKUP($G81,高校競技者!$B$2:$H$824,6,0)))</f>
        <v/>
      </c>
      <c r="J81" s="689" t="str">
        <f>IF($G81="","",(VLOOKUP($G81,高校競技者!$B$2:$H$813,3,0)))</f>
        <v/>
      </c>
      <c r="K81" s="690" t="str">
        <f>IF($G81="","",(VLOOKUP($G81,高校競技者!$B$2:$H$813,4,0)))</f>
        <v/>
      </c>
      <c r="L81" s="619"/>
      <c r="M81" s="620"/>
      <c r="N81" s="582"/>
      <c r="O81" s="619"/>
      <c r="P81" s="620"/>
      <c r="Q81" s="582"/>
      <c r="R81" s="619"/>
      <c r="S81" s="620"/>
      <c r="T81" s="582"/>
      <c r="U81" s="350"/>
      <c r="V81" s="350"/>
      <c r="W81" s="350"/>
      <c r="X81" s="350"/>
      <c r="Y81" s="350"/>
      <c r="Z81" s="134"/>
      <c r="AA81" s="134"/>
      <c r="AB81" s="227" t="s">
        <v>23</v>
      </c>
      <c r="AC81" s="136" t="s">
        <v>46</v>
      </c>
      <c r="AD81" s="405" t="s">
        <v>83</v>
      </c>
      <c r="AE81" s="405" t="s">
        <v>83</v>
      </c>
      <c r="AF81" s="405" t="s">
        <v>83</v>
      </c>
      <c r="AH81" s="122" t="str">
        <f t="shared" si="24"/>
        <v/>
      </c>
      <c r="AI81" s="122">
        <f>IF(AC81="","",VLOOKUP(AC81,所属・種目コード!U:V,2,FALSE))</f>
        <v>3</v>
      </c>
      <c r="AJ81" s="138">
        <f t="shared" si="25"/>
        <v>0</v>
      </c>
      <c r="AK81" s="122" t="str">
        <f t="shared" si="26"/>
        <v/>
      </c>
      <c r="AL81" s="122" t="str">
        <f t="shared" si="27"/>
        <v/>
      </c>
      <c r="AM81" s="122" t="str">
        <f t="shared" si="28"/>
        <v>()</v>
      </c>
      <c r="AN81" s="122" t="str">
        <f t="shared" si="29"/>
        <v/>
      </c>
      <c r="AO81" s="122">
        <f>IF(AB81="","",VLOOKUP(AB81,所属・種目コード!$X$1:$Y$2,2,FALSE))</f>
        <v>1</v>
      </c>
      <c r="AP81" s="122" t="str">
        <f>IF(K81="","",VLOOKUP(K81,所属・種目コード!$C$1:$E$71,3,FALSE))</f>
        <v/>
      </c>
      <c r="AQ81" s="122" t="str">
        <f>IF(M81="","",VLOOKUP(M81,所属・種目コード!$AD$2:$AE$53,2,FALSE))</f>
        <v/>
      </c>
      <c r="AR81" s="122" t="str">
        <f>IF(L81="","",VLOOKUP(L81,所属・種目コード!$Z$7:$AB$11,3,FALSE))</f>
        <v/>
      </c>
      <c r="AS81" s="366">
        <f t="shared" si="30"/>
        <v>0</v>
      </c>
      <c r="AT81" s="122" t="str">
        <f t="shared" si="31"/>
        <v xml:space="preserve"> 0</v>
      </c>
      <c r="AU81" s="122" t="str">
        <f>IF(P81="","",VLOOKUP(P81,所属・種目コード!$AD$2:$AE$55,2,FALSE))</f>
        <v/>
      </c>
      <c r="AV81" s="122" t="str">
        <f>IF(O81="","",VLOOKUP(O81,所属・種目コード!$Z$7:$AB$11,3,FALSE))</f>
        <v/>
      </c>
      <c r="AW81" s="366">
        <f t="shared" si="32"/>
        <v>0</v>
      </c>
      <c r="AX81" s="122" t="str">
        <f t="shared" si="33"/>
        <v/>
      </c>
      <c r="AY81" s="122" t="str">
        <f>IF(S81="","",VLOOKUP(S81,所属・種目コード!$AD$2:$AE$55,2,FALSE))</f>
        <v/>
      </c>
      <c r="AZ81" s="122" t="str">
        <f>IF(R81="","",VLOOKUP(R81,所属・種目コード!$Z$7:$AB$11,3,FALSE))</f>
        <v/>
      </c>
      <c r="BA81" s="366">
        <f t="shared" si="34"/>
        <v>0</v>
      </c>
      <c r="BB81" s="122" t="str">
        <f t="shared" si="35"/>
        <v xml:space="preserve"> 0</v>
      </c>
      <c r="BD81" s="122" t="str">
        <f>IF(M81="","",VLOOKUP(M81,所属・種目コード!$AD$2:$AF$48,3,FALSE))</f>
        <v/>
      </c>
      <c r="BE81" s="366">
        <f t="shared" si="36"/>
        <v>0</v>
      </c>
      <c r="BF81" s="122" t="str">
        <f>IF(P81="","",VLOOKUP(P81,所属・種目コード!$AD$2:$AF$48,3,FALSE))</f>
        <v/>
      </c>
      <c r="BG81" s="366">
        <f t="shared" si="37"/>
        <v>0</v>
      </c>
      <c r="BH81" s="122" t="str">
        <f>IF(S81="","",VLOOKUP(S81,所属・種目コード!$AD$2:$AF$48,3,FALSE))</f>
        <v/>
      </c>
      <c r="BI81" s="366">
        <f t="shared" si="38"/>
        <v>0</v>
      </c>
      <c r="BK81" s="29"/>
      <c r="BL81" s="29"/>
      <c r="BM81" s="29"/>
      <c r="BN81" s="29"/>
      <c r="BO81" s="29"/>
      <c r="BP81" s="598" t="s">
        <v>9297</v>
      </c>
      <c r="BQ81" s="600" t="s">
        <v>9260</v>
      </c>
      <c r="BR81" s="601"/>
      <c r="BS81" s="601"/>
      <c r="BT81" s="553"/>
      <c r="BU81" s="553"/>
      <c r="BV81" s="553"/>
      <c r="BW81" s="553"/>
      <c r="BX81" s="553"/>
      <c r="BY81" s="553"/>
      <c r="BZ81" s="553"/>
      <c r="CA81" s="553"/>
      <c r="CB81" s="553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</row>
    <row r="82" spans="1:92" s="123" customFormat="1" ht="24.95" customHeight="1">
      <c r="A82" s="29"/>
      <c r="B82" s="29"/>
      <c r="C82" s="29"/>
      <c r="D82" s="683" t="s">
        <v>8728</v>
      </c>
      <c r="E82" s="910">
        <v>9</v>
      </c>
      <c r="F82" s="910"/>
      <c r="G82" s="578"/>
      <c r="H82" s="689" t="str">
        <f>IF($G82="","",(VLOOKUP($G82,高校競技者!$B$2:$H$824,2,0)))</f>
        <v/>
      </c>
      <c r="I82" s="689" t="str">
        <f>IF($G82="","",(VLOOKUP($G82,高校競技者!$B$2:$H$824,6,0)))</f>
        <v/>
      </c>
      <c r="J82" s="689" t="str">
        <f>IF($G82="","",(VLOOKUP($G82,高校競技者!$B$2:$H$813,3,0)))</f>
        <v/>
      </c>
      <c r="K82" s="690" t="str">
        <f>IF($G82="","",(VLOOKUP($G82,高校競技者!$B$2:$H$813,4,0)))</f>
        <v/>
      </c>
      <c r="L82" s="619"/>
      <c r="M82" s="620"/>
      <c r="N82" s="582"/>
      <c r="O82" s="619"/>
      <c r="P82" s="620"/>
      <c r="Q82" s="582"/>
      <c r="R82" s="619"/>
      <c r="S82" s="620"/>
      <c r="T82" s="582"/>
      <c r="U82" s="350"/>
      <c r="V82" s="350"/>
      <c r="W82" s="350"/>
      <c r="X82" s="113"/>
      <c r="Y82" s="350"/>
      <c r="Z82" s="134"/>
      <c r="AA82" s="134"/>
      <c r="AB82" s="227" t="s">
        <v>23</v>
      </c>
      <c r="AC82" s="136" t="s">
        <v>46</v>
      </c>
      <c r="AD82" s="405" t="s">
        <v>83</v>
      </c>
      <c r="AE82" s="405" t="s">
        <v>83</v>
      </c>
      <c r="AF82" s="405" t="s">
        <v>83</v>
      </c>
      <c r="AH82" s="122" t="str">
        <f t="shared" si="24"/>
        <v/>
      </c>
      <c r="AI82" s="122">
        <f>IF(AC82="","",VLOOKUP(AC82,所属・種目コード!U:V,2,FALSE))</f>
        <v>3</v>
      </c>
      <c r="AJ82" s="138">
        <f t="shared" si="25"/>
        <v>0</v>
      </c>
      <c r="AK82" s="122" t="str">
        <f t="shared" si="26"/>
        <v/>
      </c>
      <c r="AL82" s="122" t="str">
        <f t="shared" si="27"/>
        <v/>
      </c>
      <c r="AM82" s="122" t="str">
        <f t="shared" si="28"/>
        <v>()</v>
      </c>
      <c r="AN82" s="122" t="str">
        <f t="shared" si="29"/>
        <v/>
      </c>
      <c r="AO82" s="122">
        <f>IF(AB82="","",VLOOKUP(AB82,所属・種目コード!$X$1:$Y$2,2,FALSE))</f>
        <v>1</v>
      </c>
      <c r="AP82" s="122" t="str">
        <f>IF(K82="","",VLOOKUP(K82,所属・種目コード!$C$1:$E$71,3,FALSE))</f>
        <v/>
      </c>
      <c r="AQ82" s="122" t="str">
        <f>IF(M82="","",VLOOKUP(M82,所属・種目コード!$AD$2:$AE$53,2,FALSE))</f>
        <v/>
      </c>
      <c r="AR82" s="122" t="str">
        <f>IF(L82="","",VLOOKUP(L82,所属・種目コード!$Z$7:$AB$11,3,FALSE))</f>
        <v/>
      </c>
      <c r="AS82" s="366">
        <f t="shared" si="30"/>
        <v>0</v>
      </c>
      <c r="AT82" s="122" t="str">
        <f t="shared" si="31"/>
        <v xml:space="preserve"> 0</v>
      </c>
      <c r="AU82" s="122" t="str">
        <f>IF(P82="","",VLOOKUP(P82,所属・種目コード!$AD$2:$AE$55,2,FALSE))</f>
        <v/>
      </c>
      <c r="AV82" s="122" t="str">
        <f>IF(O82="","",VLOOKUP(O82,所属・種目コード!$Z$7:$AB$11,3,FALSE))</f>
        <v/>
      </c>
      <c r="AW82" s="366">
        <f t="shared" si="32"/>
        <v>0</v>
      </c>
      <c r="AX82" s="122" t="str">
        <f t="shared" si="33"/>
        <v/>
      </c>
      <c r="AY82" s="122" t="str">
        <f>IF(S82="","",VLOOKUP(S82,所属・種目コード!$AD$2:$AE$55,2,FALSE))</f>
        <v/>
      </c>
      <c r="AZ82" s="122" t="str">
        <f>IF(R82="","",VLOOKUP(R82,所属・種目コード!$Z$7:$AB$11,3,FALSE))</f>
        <v/>
      </c>
      <c r="BA82" s="366">
        <f t="shared" si="34"/>
        <v>0</v>
      </c>
      <c r="BB82" s="122" t="str">
        <f t="shared" si="35"/>
        <v xml:space="preserve"> 0</v>
      </c>
      <c r="BD82" s="122" t="str">
        <f>IF(M82="","",VLOOKUP(M82,所属・種目コード!$AD$2:$AF$48,3,FALSE))</f>
        <v/>
      </c>
      <c r="BE82" s="366">
        <f t="shared" si="36"/>
        <v>0</v>
      </c>
      <c r="BF82" s="122" t="str">
        <f>IF(P82="","",VLOOKUP(P82,所属・種目コード!$AD$2:$AF$48,3,FALSE))</f>
        <v/>
      </c>
      <c r="BG82" s="366">
        <f t="shared" si="37"/>
        <v>0</v>
      </c>
      <c r="BH82" s="122" t="str">
        <f>IF(S82="","",VLOOKUP(S82,所属・種目コード!$AD$2:$AF$48,3,FALSE))</f>
        <v/>
      </c>
      <c r="BI82" s="366">
        <f t="shared" si="38"/>
        <v>0</v>
      </c>
      <c r="BK82" s="29"/>
      <c r="BL82" s="29"/>
      <c r="BM82" s="29"/>
      <c r="BN82" s="29"/>
      <c r="BO82" s="29"/>
      <c r="BP82" s="600" t="s">
        <v>9258</v>
      </c>
      <c r="BQ82" s="600" t="s">
        <v>9261</v>
      </c>
      <c r="BR82" s="601"/>
      <c r="BS82" s="601"/>
      <c r="BT82" s="553"/>
      <c r="BU82" s="553"/>
      <c r="BV82" s="553"/>
      <c r="BW82" s="553"/>
      <c r="BX82" s="553"/>
      <c r="BY82" s="553"/>
      <c r="BZ82" s="553"/>
      <c r="CA82" s="553"/>
      <c r="CB82" s="553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</row>
    <row r="83" spans="1:92" s="123" customFormat="1" ht="24.95" customHeight="1" thickBot="1">
      <c r="A83" s="29"/>
      <c r="B83" s="29"/>
      <c r="C83" s="29"/>
      <c r="D83" s="743" t="s">
        <v>8728</v>
      </c>
      <c r="E83" s="923">
        <v>10</v>
      </c>
      <c r="F83" s="923"/>
      <c r="G83" s="579"/>
      <c r="H83" s="691" t="str">
        <f>IF($G83="","",(VLOOKUP($G83,高校競技者!$B$2:$H$824,2,0)))</f>
        <v/>
      </c>
      <c r="I83" s="691" t="str">
        <f>IF($G83="","",(VLOOKUP($G83,高校競技者!$B$2:$H$824,6,0)))</f>
        <v/>
      </c>
      <c r="J83" s="691" t="str">
        <f>IF($G83="","",(VLOOKUP($G83,高校競技者!$B$2:$H$813,3,0)))</f>
        <v/>
      </c>
      <c r="K83" s="692" t="str">
        <f>IF($G83="","",(VLOOKUP($G83,高校競技者!$B$2:$H$813,4,0)))</f>
        <v/>
      </c>
      <c r="L83" s="621"/>
      <c r="M83" s="584"/>
      <c r="N83" s="585"/>
      <c r="O83" s="738"/>
      <c r="P83" s="620"/>
      <c r="Q83" s="585"/>
      <c r="R83" s="619"/>
      <c r="S83" s="620"/>
      <c r="T83" s="582"/>
      <c r="U83" s="350"/>
      <c r="V83" s="350"/>
      <c r="W83" s="350"/>
      <c r="X83" s="113"/>
      <c r="Y83" s="350"/>
      <c r="Z83" s="134"/>
      <c r="AA83" s="134"/>
      <c r="AB83" s="227" t="s">
        <v>23</v>
      </c>
      <c r="AC83" s="136" t="s">
        <v>46</v>
      </c>
      <c r="AD83" s="405" t="s">
        <v>83</v>
      </c>
      <c r="AE83" s="405" t="s">
        <v>83</v>
      </c>
      <c r="AF83" s="405" t="s">
        <v>83</v>
      </c>
      <c r="AH83" s="122" t="str">
        <f t="shared" si="24"/>
        <v/>
      </c>
      <c r="AI83" s="122">
        <f>IF(AC83="","",VLOOKUP(AC83,所属・種目コード!U:V,2,FALSE))</f>
        <v>3</v>
      </c>
      <c r="AJ83" s="138">
        <f t="shared" si="25"/>
        <v>0</v>
      </c>
      <c r="AK83" s="122" t="str">
        <f t="shared" si="26"/>
        <v/>
      </c>
      <c r="AL83" s="122" t="str">
        <f t="shared" si="27"/>
        <v/>
      </c>
      <c r="AM83" s="122" t="str">
        <f t="shared" si="28"/>
        <v>()</v>
      </c>
      <c r="AN83" s="122" t="str">
        <f t="shared" si="29"/>
        <v/>
      </c>
      <c r="AO83" s="122">
        <f>IF(AB83="","",VLOOKUP(AB83,所属・種目コード!$X$1:$Y$2,2,FALSE))</f>
        <v>1</v>
      </c>
      <c r="AP83" s="122" t="str">
        <f>IF(K83="","",VLOOKUP(K83,所属・種目コード!$C$1:$E$71,3,FALSE))</f>
        <v/>
      </c>
      <c r="AQ83" s="122" t="str">
        <f>IF(M83="","",VLOOKUP(M83,所属・種目コード!$AD$2:$AE$53,2,FALSE))</f>
        <v/>
      </c>
      <c r="AR83" s="122" t="str">
        <f>IF(L83="","",VLOOKUP(L83,所属・種目コード!$Z$7:$AB$11,3,FALSE))</f>
        <v/>
      </c>
      <c r="AS83" s="366">
        <f t="shared" si="30"/>
        <v>0</v>
      </c>
      <c r="AT83" s="122" t="str">
        <f t="shared" si="31"/>
        <v xml:space="preserve"> 0</v>
      </c>
      <c r="AU83" s="122" t="str">
        <f>IF(P83="","",VLOOKUP(P83,所属・種目コード!$AD$2:$AE$55,2,FALSE))</f>
        <v/>
      </c>
      <c r="AV83" s="122" t="str">
        <f>IF(O83="","",VLOOKUP(O83,所属・種目コード!$Z$7:$AB$11,3,FALSE))</f>
        <v/>
      </c>
      <c r="AW83" s="366">
        <f t="shared" si="32"/>
        <v>0</v>
      </c>
      <c r="AX83" s="122" t="str">
        <f t="shared" si="33"/>
        <v/>
      </c>
      <c r="AY83" s="122" t="str">
        <f>IF(S83="","",VLOOKUP(S83,所属・種目コード!$AD$2:$AE$55,2,FALSE))</f>
        <v/>
      </c>
      <c r="AZ83" s="122" t="str">
        <f>IF(R83="","",VLOOKUP(R83,所属・種目コード!$Z$7:$AB$11,3,FALSE))</f>
        <v/>
      </c>
      <c r="BA83" s="366">
        <f t="shared" si="34"/>
        <v>0</v>
      </c>
      <c r="BB83" s="122" t="str">
        <f t="shared" si="35"/>
        <v xml:space="preserve"> 0</v>
      </c>
      <c r="BD83" s="122" t="str">
        <f>IF(M83="","",VLOOKUP(M83,所属・種目コード!$AD$2:$AF$48,3,FALSE))</f>
        <v/>
      </c>
      <c r="BE83" s="366">
        <f t="shared" si="36"/>
        <v>0</v>
      </c>
      <c r="BF83" s="122" t="str">
        <f>IF(P83="","",VLOOKUP(P83,所属・種目コード!$AD$2:$AF$48,3,FALSE))</f>
        <v/>
      </c>
      <c r="BG83" s="366">
        <f t="shared" si="37"/>
        <v>0</v>
      </c>
      <c r="BH83" s="122" t="str">
        <f>IF(S83="","",VLOOKUP(S83,所属・種目コード!$AD$2:$AF$48,3,FALSE))</f>
        <v/>
      </c>
      <c r="BI83" s="366">
        <f t="shared" si="38"/>
        <v>0</v>
      </c>
      <c r="BK83" s="29"/>
      <c r="BL83" s="29"/>
      <c r="BM83" s="29"/>
      <c r="BN83" s="29"/>
      <c r="BO83" s="29"/>
      <c r="BP83" s="600" t="s">
        <v>9259</v>
      </c>
      <c r="BQ83" s="600" t="s">
        <v>9218</v>
      </c>
      <c r="BR83" s="601"/>
      <c r="BS83" s="601"/>
      <c r="BT83" s="553"/>
      <c r="BU83" s="553"/>
      <c r="BV83" s="553"/>
      <c r="BW83" s="553"/>
      <c r="BX83" s="553"/>
      <c r="BY83" s="553"/>
      <c r="BZ83" s="553"/>
      <c r="CA83" s="553"/>
      <c r="CB83" s="553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</row>
    <row r="84" spans="1:92" s="123" customFormat="1" ht="24.95" customHeight="1">
      <c r="A84" s="29"/>
      <c r="B84" s="29"/>
      <c r="C84" s="29"/>
      <c r="D84" s="739" t="s">
        <v>8728</v>
      </c>
      <c r="E84" s="924">
        <v>11</v>
      </c>
      <c r="F84" s="924"/>
      <c r="G84" s="577"/>
      <c r="H84" s="684" t="str">
        <f>IF($G84="","",(VLOOKUP($G84,高校競技者!$B$2:$H$824,2,0)))</f>
        <v/>
      </c>
      <c r="I84" s="684" t="str">
        <f>IF($G84="","",(VLOOKUP($G84,高校競技者!$B$2:$H$824,6,0)))</f>
        <v/>
      </c>
      <c r="J84" s="684" t="str">
        <f>IF($G84="","",(VLOOKUP($G84,高校競技者!$B$2:$H$813,3,0)))</f>
        <v/>
      </c>
      <c r="K84" s="686" t="str">
        <f>IF($G84="","",(VLOOKUP($G84,高校競技者!$B$2:$H$813,4,0)))</f>
        <v/>
      </c>
      <c r="L84" s="811"/>
      <c r="M84" s="742"/>
      <c r="N84" s="624"/>
      <c r="O84" s="811"/>
      <c r="P84" s="742"/>
      <c r="Q84" s="776"/>
      <c r="R84" s="619"/>
      <c r="S84" s="620"/>
      <c r="T84" s="582"/>
      <c r="U84" s="350"/>
      <c r="V84" s="350"/>
      <c r="W84" s="350"/>
      <c r="X84" s="113"/>
      <c r="Y84" s="350"/>
      <c r="Z84" s="134"/>
      <c r="AA84" s="134"/>
      <c r="AB84" s="227" t="s">
        <v>23</v>
      </c>
      <c r="AC84" s="136" t="s">
        <v>46</v>
      </c>
      <c r="AD84" s="405" t="s">
        <v>83</v>
      </c>
      <c r="AE84" s="405" t="s">
        <v>83</v>
      </c>
      <c r="AF84" s="405" t="s">
        <v>83</v>
      </c>
      <c r="AH84" s="122" t="str">
        <f t="shared" si="24"/>
        <v/>
      </c>
      <c r="AI84" s="122">
        <f>IF(AC84="","",VLOOKUP(AC84,所属・種目コード!U:V,2,FALSE))</f>
        <v>3</v>
      </c>
      <c r="AJ84" s="138">
        <f t="shared" si="25"/>
        <v>0</v>
      </c>
      <c r="AK84" s="122" t="str">
        <f t="shared" si="26"/>
        <v/>
      </c>
      <c r="AL84" s="122" t="str">
        <f t="shared" si="27"/>
        <v/>
      </c>
      <c r="AM84" s="122" t="str">
        <f t="shared" si="28"/>
        <v>()</v>
      </c>
      <c r="AN84" s="122" t="str">
        <f t="shared" si="29"/>
        <v/>
      </c>
      <c r="AO84" s="122">
        <f>IF(AB84="","",VLOOKUP(AB84,所属・種目コード!$X$1:$Y$2,2,FALSE))</f>
        <v>1</v>
      </c>
      <c r="AP84" s="122" t="str">
        <f>IF(K84="","",VLOOKUP(K84,所属・種目コード!$C$1:$E$71,3,FALSE))</f>
        <v/>
      </c>
      <c r="AQ84" s="122" t="str">
        <f>IF(M84="","",VLOOKUP(M84,所属・種目コード!$AD$2:$AE$53,2,FALSE))</f>
        <v/>
      </c>
      <c r="AR84" s="122" t="str">
        <f>IF(L84="","",VLOOKUP(L84,所属・種目コード!$Z$7:$AB$11,3,FALSE))</f>
        <v/>
      </c>
      <c r="AS84" s="366">
        <f t="shared" si="30"/>
        <v>0</v>
      </c>
      <c r="AT84" s="122" t="str">
        <f t="shared" si="31"/>
        <v xml:space="preserve"> 0</v>
      </c>
      <c r="AU84" s="122" t="str">
        <f>IF(P84="","",VLOOKUP(P84,所属・種目コード!$AD$2:$AE$55,2,FALSE))</f>
        <v/>
      </c>
      <c r="AV84" s="122" t="str">
        <f>IF(O84="","",VLOOKUP(O84,所属・種目コード!$Z$7:$AB$11,3,FALSE))</f>
        <v/>
      </c>
      <c r="AW84" s="366">
        <f t="shared" si="32"/>
        <v>0</v>
      </c>
      <c r="AX84" s="122" t="str">
        <f t="shared" si="33"/>
        <v/>
      </c>
      <c r="AY84" s="122" t="str">
        <f>IF(S84="","",VLOOKUP(S84,所属・種目コード!$AD$2:$AE$55,2,FALSE))</f>
        <v/>
      </c>
      <c r="AZ84" s="122" t="str">
        <f>IF(R84="","",VLOOKUP(R84,所属・種目コード!$Z$7:$AB$11,3,FALSE))</f>
        <v/>
      </c>
      <c r="BA84" s="366">
        <f t="shared" si="34"/>
        <v>0</v>
      </c>
      <c r="BB84" s="122" t="str">
        <f t="shared" si="35"/>
        <v xml:space="preserve"> 0</v>
      </c>
      <c r="BD84" s="122" t="str">
        <f>IF(M84="","",VLOOKUP(M84,所属・種目コード!$AD$2:$AF$48,3,FALSE))</f>
        <v/>
      </c>
      <c r="BE84" s="366">
        <f t="shared" si="36"/>
        <v>0</v>
      </c>
      <c r="BF84" s="122" t="str">
        <f>IF(P84="","",VLOOKUP(P84,所属・種目コード!$AD$2:$AF$48,3,FALSE))</f>
        <v/>
      </c>
      <c r="BG84" s="366">
        <f t="shared" si="37"/>
        <v>0</v>
      </c>
      <c r="BH84" s="122" t="str">
        <f>IF(S84="","",VLOOKUP(S84,所属・種目コード!$AD$2:$AF$48,3,FALSE))</f>
        <v/>
      </c>
      <c r="BI84" s="366">
        <f t="shared" si="38"/>
        <v>0</v>
      </c>
      <c r="BK84" s="29"/>
      <c r="BL84" s="29"/>
      <c r="BM84" s="29"/>
      <c r="BN84" s="29"/>
      <c r="BO84" s="29"/>
      <c r="BP84" s="600" t="s">
        <v>9194</v>
      </c>
      <c r="BQ84" s="598" t="s">
        <v>9325</v>
      </c>
      <c r="BR84" s="601"/>
      <c r="BS84" s="601"/>
      <c r="BT84" s="553"/>
      <c r="BU84" s="553"/>
      <c r="BV84" s="553"/>
      <c r="BW84" s="553"/>
      <c r="BX84" s="553"/>
      <c r="BY84" s="553"/>
      <c r="BZ84" s="553"/>
      <c r="CA84" s="553"/>
      <c r="CB84" s="553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</row>
    <row r="85" spans="1:92" s="123" customFormat="1" ht="24.95" customHeight="1">
      <c r="A85" s="29"/>
      <c r="B85" s="29"/>
      <c r="C85" s="29"/>
      <c r="D85" s="683" t="s">
        <v>8728</v>
      </c>
      <c r="E85" s="910">
        <v>12</v>
      </c>
      <c r="F85" s="910"/>
      <c r="G85" s="578"/>
      <c r="H85" s="689" t="str">
        <f>IF($G85="","",(VLOOKUP($G85,高校競技者!$B$2:$H$824,2,0)))</f>
        <v/>
      </c>
      <c r="I85" s="689" t="str">
        <f>IF($G85="","",(VLOOKUP($G85,高校競技者!$B$2:$H$824,6,0)))</f>
        <v/>
      </c>
      <c r="J85" s="689" t="str">
        <f>IF($G85="","",(VLOOKUP($G85,高校競技者!$B$2:$H$813,3,0)))</f>
        <v/>
      </c>
      <c r="K85" s="690" t="str">
        <f>IF($G85="","",(VLOOKUP($G85,高校競技者!$B$2:$H$813,4,0)))</f>
        <v/>
      </c>
      <c r="L85" s="619"/>
      <c r="M85" s="620"/>
      <c r="N85" s="582"/>
      <c r="O85" s="619"/>
      <c r="P85" s="620"/>
      <c r="Q85" s="777"/>
      <c r="R85" s="619"/>
      <c r="S85" s="620"/>
      <c r="T85" s="582"/>
      <c r="U85" s="350"/>
      <c r="V85" s="350"/>
      <c r="W85" s="350"/>
      <c r="X85" s="113"/>
      <c r="Y85" s="350"/>
      <c r="Z85" s="134"/>
      <c r="AA85" s="134"/>
      <c r="AB85" s="227" t="s">
        <v>23</v>
      </c>
      <c r="AC85" s="136" t="s">
        <v>46</v>
      </c>
      <c r="AD85" s="405" t="s">
        <v>83</v>
      </c>
      <c r="AE85" s="405" t="s">
        <v>83</v>
      </c>
      <c r="AF85" s="405" t="s">
        <v>83</v>
      </c>
      <c r="AH85" s="122" t="str">
        <f t="shared" si="24"/>
        <v/>
      </c>
      <c r="AI85" s="122">
        <f>IF(AC85="","",VLOOKUP(AC85,所属・種目コード!U:V,2,FALSE))</f>
        <v>3</v>
      </c>
      <c r="AJ85" s="138">
        <f t="shared" si="25"/>
        <v>0</v>
      </c>
      <c r="AK85" s="122" t="str">
        <f t="shared" si="26"/>
        <v/>
      </c>
      <c r="AL85" s="122" t="str">
        <f t="shared" si="27"/>
        <v/>
      </c>
      <c r="AM85" s="122" t="str">
        <f t="shared" si="28"/>
        <v>()</v>
      </c>
      <c r="AN85" s="122" t="str">
        <f t="shared" si="29"/>
        <v/>
      </c>
      <c r="AO85" s="122">
        <f>IF(AB85="","",VLOOKUP(AB85,所属・種目コード!$X$1:$Y$2,2,FALSE))</f>
        <v>1</v>
      </c>
      <c r="AP85" s="122" t="str">
        <f>IF(K85="","",VLOOKUP(K85,所属・種目コード!$C$1:$E$71,3,FALSE))</f>
        <v/>
      </c>
      <c r="AQ85" s="122" t="str">
        <f>IF(M85="","",VLOOKUP(M85,所属・種目コード!$AD$2:$AE$53,2,FALSE))</f>
        <v/>
      </c>
      <c r="AR85" s="122" t="str">
        <f>IF(L85="","",VLOOKUP(L85,所属・種目コード!$Z$7:$AB$11,3,FALSE))</f>
        <v/>
      </c>
      <c r="AS85" s="366">
        <f t="shared" si="30"/>
        <v>0</v>
      </c>
      <c r="AT85" s="122" t="str">
        <f t="shared" si="31"/>
        <v xml:space="preserve"> 0</v>
      </c>
      <c r="AU85" s="122" t="str">
        <f>IF(P85="","",VLOOKUP(P85,所属・種目コード!$AD$2:$AE$55,2,FALSE))</f>
        <v/>
      </c>
      <c r="AV85" s="122" t="str">
        <f>IF(O85="","",VLOOKUP(O85,所属・種目コード!$Z$7:$AB$11,3,FALSE))</f>
        <v/>
      </c>
      <c r="AW85" s="366">
        <f t="shared" si="32"/>
        <v>0</v>
      </c>
      <c r="AX85" s="122" t="str">
        <f t="shared" si="33"/>
        <v/>
      </c>
      <c r="AY85" s="122" t="str">
        <f>IF(S85="","",VLOOKUP(S85,所属・種目コード!$AD$2:$AE$55,2,FALSE))</f>
        <v/>
      </c>
      <c r="AZ85" s="122" t="str">
        <f>IF(R85="","",VLOOKUP(R85,所属・種目コード!$Z$7:$AB$11,3,FALSE))</f>
        <v/>
      </c>
      <c r="BA85" s="366">
        <f t="shared" si="34"/>
        <v>0</v>
      </c>
      <c r="BB85" s="122" t="str">
        <f t="shared" si="35"/>
        <v xml:space="preserve"> 0</v>
      </c>
      <c r="BD85" s="122" t="str">
        <f>IF(M85="","",VLOOKUP(M85,所属・種目コード!$AD$2:$AF$48,3,FALSE))</f>
        <v/>
      </c>
      <c r="BE85" s="366">
        <f t="shared" si="36"/>
        <v>0</v>
      </c>
      <c r="BF85" s="122" t="str">
        <f>IF(P85="","",VLOOKUP(P85,所属・種目コード!$AD$2:$AF$48,3,FALSE))</f>
        <v/>
      </c>
      <c r="BG85" s="366">
        <f t="shared" si="37"/>
        <v>0</v>
      </c>
      <c r="BH85" s="122" t="str">
        <f>IF(S85="","",VLOOKUP(S85,所属・種目コード!$AD$2:$AF$48,3,FALSE))</f>
        <v/>
      </c>
      <c r="BI85" s="366">
        <f t="shared" si="38"/>
        <v>0</v>
      </c>
      <c r="BK85" s="29"/>
      <c r="BL85" s="29"/>
      <c r="BM85" s="29"/>
      <c r="BN85" s="29"/>
      <c r="BO85" s="29"/>
      <c r="BP85" s="598" t="s">
        <v>9262</v>
      </c>
      <c r="BQ85" s="29"/>
      <c r="BR85" s="601"/>
      <c r="BS85" s="601"/>
      <c r="BT85" s="553"/>
      <c r="BU85" s="553"/>
      <c r="BV85" s="553"/>
      <c r="BW85" s="553"/>
      <c r="BX85" s="553"/>
      <c r="BY85" s="553"/>
      <c r="BZ85" s="553"/>
      <c r="CA85" s="553"/>
      <c r="CB85" s="553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</row>
    <row r="86" spans="1:92" s="123" customFormat="1" ht="24.95" customHeight="1">
      <c r="A86" s="29"/>
      <c r="B86" s="29"/>
      <c r="C86" s="29"/>
      <c r="D86" s="683" t="s">
        <v>8728</v>
      </c>
      <c r="E86" s="910">
        <v>13</v>
      </c>
      <c r="F86" s="910"/>
      <c r="G86" s="578"/>
      <c r="H86" s="689" t="str">
        <f>IF($G86="","",(VLOOKUP($G86,高校競技者!$B$2:$H$824,2,0)))</f>
        <v/>
      </c>
      <c r="I86" s="689" t="str">
        <f>IF($G86="","",(VLOOKUP($G86,高校競技者!$B$2:$H$824,6,0)))</f>
        <v/>
      </c>
      <c r="J86" s="689" t="str">
        <f>IF($G86="","",(VLOOKUP($G86,高校競技者!$B$2:$H$813,3,0)))</f>
        <v/>
      </c>
      <c r="K86" s="690" t="str">
        <f>IF($G86="","",(VLOOKUP($G86,高校競技者!$B$2:$H$813,4,0)))</f>
        <v/>
      </c>
      <c r="L86" s="619"/>
      <c r="M86" s="620"/>
      <c r="N86" s="582"/>
      <c r="O86" s="619"/>
      <c r="P86" s="620"/>
      <c r="Q86" s="777"/>
      <c r="R86" s="619"/>
      <c r="S86" s="620"/>
      <c r="T86" s="582"/>
      <c r="U86" s="350"/>
      <c r="V86" s="350"/>
      <c r="W86" s="350"/>
      <c r="X86" s="113"/>
      <c r="Y86" s="350"/>
      <c r="Z86" s="134"/>
      <c r="AA86" s="134"/>
      <c r="AB86" s="227" t="s">
        <v>23</v>
      </c>
      <c r="AC86" s="136" t="s">
        <v>46</v>
      </c>
      <c r="AD86" s="405" t="s">
        <v>83</v>
      </c>
      <c r="AE86" s="405" t="s">
        <v>83</v>
      </c>
      <c r="AF86" s="405" t="s">
        <v>83</v>
      </c>
      <c r="AH86" s="122" t="str">
        <f t="shared" si="24"/>
        <v/>
      </c>
      <c r="AI86" s="122">
        <f>IF(AC86="","",VLOOKUP(AC86,所属・種目コード!U:V,2,FALSE))</f>
        <v>3</v>
      </c>
      <c r="AJ86" s="138">
        <f t="shared" si="25"/>
        <v>0</v>
      </c>
      <c r="AK86" s="122" t="str">
        <f t="shared" si="26"/>
        <v/>
      </c>
      <c r="AL86" s="122" t="str">
        <f t="shared" si="27"/>
        <v/>
      </c>
      <c r="AM86" s="122" t="str">
        <f t="shared" si="28"/>
        <v>()</v>
      </c>
      <c r="AN86" s="122" t="str">
        <f t="shared" si="29"/>
        <v/>
      </c>
      <c r="AO86" s="122">
        <f>IF(AB86="","",VLOOKUP(AB86,所属・種目コード!$X$1:$Y$2,2,FALSE))</f>
        <v>1</v>
      </c>
      <c r="AP86" s="122" t="str">
        <f>IF(K86="","",VLOOKUP(K86,所属・種目コード!$C$1:$E$71,3,FALSE))</f>
        <v/>
      </c>
      <c r="AQ86" s="122" t="str">
        <f>IF(M86="","",VLOOKUP(M86,所属・種目コード!$AD$2:$AE$53,2,FALSE))</f>
        <v/>
      </c>
      <c r="AR86" s="122" t="str">
        <f>IF(L86="","",VLOOKUP(L86,所属・種目コード!$Z$7:$AB$11,3,FALSE))</f>
        <v/>
      </c>
      <c r="AS86" s="366">
        <f t="shared" si="30"/>
        <v>0</v>
      </c>
      <c r="AT86" s="122" t="str">
        <f t="shared" si="31"/>
        <v xml:space="preserve"> 0</v>
      </c>
      <c r="AU86" s="122" t="str">
        <f>IF(P86="","",VLOOKUP(P86,所属・種目コード!$AD$2:$AE$55,2,FALSE))</f>
        <v/>
      </c>
      <c r="AV86" s="122" t="str">
        <f>IF(O86="","",VLOOKUP(O86,所属・種目コード!$Z$7:$AB$11,3,FALSE))</f>
        <v/>
      </c>
      <c r="AW86" s="366">
        <f t="shared" si="32"/>
        <v>0</v>
      </c>
      <c r="AX86" s="122" t="str">
        <f t="shared" si="33"/>
        <v/>
      </c>
      <c r="AY86" s="122" t="str">
        <f>IF(S86="","",VLOOKUP(S86,所属・種目コード!$AD$2:$AE$55,2,FALSE))</f>
        <v/>
      </c>
      <c r="AZ86" s="122" t="str">
        <f>IF(R86="","",VLOOKUP(R86,所属・種目コード!$Z$7:$AB$11,3,FALSE))</f>
        <v/>
      </c>
      <c r="BA86" s="366">
        <f t="shared" si="34"/>
        <v>0</v>
      </c>
      <c r="BB86" s="122" t="str">
        <f t="shared" si="35"/>
        <v xml:space="preserve"> 0</v>
      </c>
      <c r="BD86" s="122" t="str">
        <f>IF(M86="","",VLOOKUP(M86,所属・種目コード!$AD$2:$AF$48,3,FALSE))</f>
        <v/>
      </c>
      <c r="BE86" s="366">
        <f t="shared" si="36"/>
        <v>0</v>
      </c>
      <c r="BF86" s="122" t="str">
        <f>IF(P86="","",VLOOKUP(P86,所属・種目コード!$AD$2:$AF$48,3,FALSE))</f>
        <v/>
      </c>
      <c r="BG86" s="366">
        <f t="shared" si="37"/>
        <v>0</v>
      </c>
      <c r="BH86" s="122" t="str">
        <f>IF(S86="","",VLOOKUP(S86,所属・種目コード!$AD$2:$AF$48,3,FALSE))</f>
        <v/>
      </c>
      <c r="BI86" s="366">
        <f t="shared" si="38"/>
        <v>0</v>
      </c>
      <c r="BK86" s="29"/>
      <c r="BL86" s="29"/>
      <c r="BM86" s="29"/>
      <c r="BN86" s="29"/>
      <c r="BO86" s="29"/>
      <c r="BP86" s="598" t="s">
        <v>9254</v>
      </c>
      <c r="BQ86" s="29"/>
      <c r="BR86" s="601"/>
      <c r="BS86" s="601"/>
      <c r="BT86" s="553"/>
      <c r="BU86" s="553"/>
      <c r="BV86" s="553"/>
      <c r="BW86" s="553"/>
      <c r="BX86" s="553"/>
      <c r="BY86" s="553"/>
      <c r="BZ86" s="553"/>
      <c r="CA86" s="553"/>
      <c r="CB86" s="553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</row>
    <row r="87" spans="1:92" s="123" customFormat="1" ht="24.95" customHeight="1">
      <c r="A87" s="29"/>
      <c r="B87" s="29"/>
      <c r="C87" s="29"/>
      <c r="D87" s="683" t="s">
        <v>8728</v>
      </c>
      <c r="E87" s="910">
        <v>14</v>
      </c>
      <c r="F87" s="910"/>
      <c r="G87" s="578"/>
      <c r="H87" s="689" t="str">
        <f>IF($G87="","",(VLOOKUP($G87,高校競技者!$B$2:$H$824,2,0)))</f>
        <v/>
      </c>
      <c r="I87" s="689" t="str">
        <f>IF($G87="","",(VLOOKUP($G87,高校競技者!$B$2:$H$824,6,0)))</f>
        <v/>
      </c>
      <c r="J87" s="689" t="str">
        <f>IF($G87="","",(VLOOKUP($G87,高校競技者!$B$2:$H$813,3,0)))</f>
        <v/>
      </c>
      <c r="K87" s="690" t="str">
        <f>IF($G87="","",(VLOOKUP($G87,高校競技者!$B$2:$H$813,4,0)))</f>
        <v/>
      </c>
      <c r="L87" s="619"/>
      <c r="M87" s="620"/>
      <c r="N87" s="582"/>
      <c r="O87" s="619"/>
      <c r="P87" s="620"/>
      <c r="Q87" s="777"/>
      <c r="R87" s="619"/>
      <c r="S87" s="620"/>
      <c r="T87" s="582"/>
      <c r="U87" s="350"/>
      <c r="V87" s="350"/>
      <c r="W87" s="350"/>
      <c r="X87" s="113"/>
      <c r="Y87" s="350"/>
      <c r="Z87" s="134"/>
      <c r="AA87" s="134"/>
      <c r="AB87" s="227" t="s">
        <v>23</v>
      </c>
      <c r="AC87" s="136" t="s">
        <v>46</v>
      </c>
      <c r="AD87" s="405" t="s">
        <v>83</v>
      </c>
      <c r="AE87" s="405" t="s">
        <v>83</v>
      </c>
      <c r="AF87" s="405" t="s">
        <v>83</v>
      </c>
      <c r="AH87" s="122" t="str">
        <f t="shared" si="24"/>
        <v/>
      </c>
      <c r="AI87" s="122">
        <f>IF(AC87="","",VLOOKUP(AC87,所属・種目コード!U:V,2,FALSE))</f>
        <v>3</v>
      </c>
      <c r="AJ87" s="138">
        <f t="shared" si="25"/>
        <v>0</v>
      </c>
      <c r="AK87" s="122" t="str">
        <f t="shared" si="26"/>
        <v/>
      </c>
      <c r="AL87" s="122" t="str">
        <f t="shared" si="27"/>
        <v/>
      </c>
      <c r="AM87" s="122" t="str">
        <f t="shared" si="28"/>
        <v>()</v>
      </c>
      <c r="AN87" s="122" t="str">
        <f t="shared" si="29"/>
        <v/>
      </c>
      <c r="AO87" s="122">
        <f>IF(AB87="","",VLOOKUP(AB87,所属・種目コード!$X$1:$Y$2,2,FALSE))</f>
        <v>1</v>
      </c>
      <c r="AP87" s="122" t="str">
        <f>IF(K87="","",VLOOKUP(K87,所属・種目コード!$C$1:$E$71,3,FALSE))</f>
        <v/>
      </c>
      <c r="AQ87" s="122" t="str">
        <f>IF(M87="","",VLOOKUP(M87,所属・種目コード!$AD$2:$AE$53,2,FALSE))</f>
        <v/>
      </c>
      <c r="AR87" s="122" t="str">
        <f>IF(L87="","",VLOOKUP(L87,所属・種目コード!$Z$7:$AB$11,3,FALSE))</f>
        <v/>
      </c>
      <c r="AS87" s="366">
        <f t="shared" si="30"/>
        <v>0</v>
      </c>
      <c r="AT87" s="122" t="str">
        <f t="shared" si="31"/>
        <v xml:space="preserve"> 0</v>
      </c>
      <c r="AU87" s="122" t="str">
        <f>IF(P87="","",VLOOKUP(P87,所属・種目コード!$AD$2:$AE$55,2,FALSE))</f>
        <v/>
      </c>
      <c r="AV87" s="122" t="str">
        <f>IF(O87="","",VLOOKUP(O87,所属・種目コード!$Z$7:$AB$11,3,FALSE))</f>
        <v/>
      </c>
      <c r="AW87" s="366">
        <f t="shared" si="32"/>
        <v>0</v>
      </c>
      <c r="AX87" s="122" t="str">
        <f t="shared" si="33"/>
        <v/>
      </c>
      <c r="AY87" s="122" t="str">
        <f>IF(S87="","",VLOOKUP(S87,所属・種目コード!$AD$2:$AE$55,2,FALSE))</f>
        <v/>
      </c>
      <c r="AZ87" s="122" t="str">
        <f>IF(R87="","",VLOOKUP(R87,所属・種目コード!$Z$7:$AB$11,3,FALSE))</f>
        <v/>
      </c>
      <c r="BA87" s="366">
        <f t="shared" si="34"/>
        <v>0</v>
      </c>
      <c r="BB87" s="122" t="str">
        <f t="shared" si="35"/>
        <v xml:space="preserve"> 0</v>
      </c>
      <c r="BD87" s="122" t="str">
        <f>IF(M87="","",VLOOKUP(M87,所属・種目コード!$AD$2:$AF$48,3,FALSE))</f>
        <v/>
      </c>
      <c r="BE87" s="366">
        <f t="shared" si="36"/>
        <v>0</v>
      </c>
      <c r="BF87" s="122" t="str">
        <f>IF(P87="","",VLOOKUP(P87,所属・種目コード!$AD$2:$AF$48,3,FALSE))</f>
        <v/>
      </c>
      <c r="BG87" s="366">
        <f t="shared" si="37"/>
        <v>0</v>
      </c>
      <c r="BH87" s="122" t="str">
        <f>IF(S87="","",VLOOKUP(S87,所属・種目コード!$AD$2:$AF$48,3,FALSE))</f>
        <v/>
      </c>
      <c r="BI87" s="366">
        <f t="shared" si="38"/>
        <v>0</v>
      </c>
      <c r="BK87" s="29"/>
      <c r="BL87" s="29"/>
      <c r="BM87" s="29"/>
      <c r="BN87" s="29"/>
      <c r="BO87" s="29"/>
      <c r="BP87" s="598" t="s">
        <v>9263</v>
      </c>
      <c r="BQ87" s="553"/>
      <c r="BR87" s="601"/>
      <c r="BS87" s="601"/>
      <c r="BT87" s="553"/>
      <c r="BU87" s="553"/>
      <c r="BV87" s="553"/>
      <c r="BW87" s="553"/>
      <c r="BX87" s="553"/>
      <c r="BY87" s="553"/>
      <c r="BZ87" s="553"/>
      <c r="CA87" s="553"/>
      <c r="CB87" s="553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</row>
    <row r="88" spans="1:92" s="123" customFormat="1" ht="24.95" customHeight="1" thickBot="1">
      <c r="A88" s="29"/>
      <c r="B88" s="29"/>
      <c r="C88" s="29"/>
      <c r="D88" s="735" t="s">
        <v>8728</v>
      </c>
      <c r="E88" s="919">
        <v>15</v>
      </c>
      <c r="F88" s="919"/>
      <c r="G88" s="721"/>
      <c r="H88" s="736" t="str">
        <f>IF($G88="","",(VLOOKUP($G88,高校競技者!$B$2:$H$824,2,0)))</f>
        <v/>
      </c>
      <c r="I88" s="736" t="str">
        <f>IF($G88="","",(VLOOKUP($G88,高校競技者!$B$2:$H$824,6,0)))</f>
        <v/>
      </c>
      <c r="J88" s="736" t="str">
        <f>IF($G88="","",(VLOOKUP($G88,高校競技者!$B$2:$H$813,3,0)))</f>
        <v/>
      </c>
      <c r="K88" s="737" t="str">
        <f>IF($G88="","",(VLOOKUP($G88,高校競技者!$B$2:$H$813,4,0)))</f>
        <v/>
      </c>
      <c r="L88" s="621"/>
      <c r="M88" s="584"/>
      <c r="N88" s="585"/>
      <c r="O88" s="621"/>
      <c r="P88" s="584"/>
      <c r="Q88" s="778"/>
      <c r="R88" s="619"/>
      <c r="S88" s="620"/>
      <c r="T88" s="582"/>
      <c r="U88" s="350"/>
      <c r="V88" s="350"/>
      <c r="W88" s="350"/>
      <c r="X88" s="111"/>
      <c r="Y88" s="350"/>
      <c r="Z88" s="134"/>
      <c r="AA88" s="134"/>
      <c r="AB88" s="227" t="s">
        <v>23</v>
      </c>
      <c r="AC88" s="136" t="s">
        <v>46</v>
      </c>
      <c r="AD88" s="405" t="s">
        <v>83</v>
      </c>
      <c r="AE88" s="405" t="s">
        <v>83</v>
      </c>
      <c r="AF88" s="405" t="s">
        <v>83</v>
      </c>
      <c r="AH88" s="122" t="str">
        <f t="shared" si="24"/>
        <v/>
      </c>
      <c r="AI88" s="122">
        <f>IF(AC88="","",VLOOKUP(AC88,所属・種目コード!U:V,2,FALSE))</f>
        <v>3</v>
      </c>
      <c r="AJ88" s="138">
        <f t="shared" si="25"/>
        <v>0</v>
      </c>
      <c r="AK88" s="122" t="str">
        <f t="shared" si="26"/>
        <v/>
      </c>
      <c r="AL88" s="122" t="str">
        <f t="shared" si="27"/>
        <v/>
      </c>
      <c r="AM88" s="122" t="str">
        <f t="shared" si="28"/>
        <v>()</v>
      </c>
      <c r="AN88" s="122" t="str">
        <f t="shared" si="29"/>
        <v/>
      </c>
      <c r="AO88" s="122">
        <f>IF(AB88="","",VLOOKUP(AB88,所属・種目コード!$X$1:$Y$2,2,FALSE))</f>
        <v>1</v>
      </c>
      <c r="AP88" s="122" t="str">
        <f>IF(K88="","",VLOOKUP(K88,所属・種目コード!$C$1:$E$71,3,FALSE))</f>
        <v/>
      </c>
      <c r="AQ88" s="122" t="str">
        <f>IF(M88="","",VLOOKUP(M88,所属・種目コード!$AD$2:$AE$53,2,FALSE))</f>
        <v/>
      </c>
      <c r="AR88" s="122" t="str">
        <f>IF(L88="","",VLOOKUP(L88,所属・種目コード!$Z$7:$AB$11,3,FALSE))</f>
        <v/>
      </c>
      <c r="AS88" s="366">
        <f t="shared" si="30"/>
        <v>0</v>
      </c>
      <c r="AT88" s="122" t="str">
        <f t="shared" si="31"/>
        <v xml:space="preserve"> 0</v>
      </c>
      <c r="AU88" s="122" t="str">
        <f>IF(P88="","",VLOOKUP(P88,所属・種目コード!$AD$2:$AE$55,2,FALSE))</f>
        <v/>
      </c>
      <c r="AV88" s="122" t="str">
        <f>IF(O88="","",VLOOKUP(O88,所属・種目コード!$Z$7:$AB$11,3,FALSE))</f>
        <v/>
      </c>
      <c r="AW88" s="366">
        <f t="shared" si="32"/>
        <v>0</v>
      </c>
      <c r="AX88" s="122" t="str">
        <f t="shared" si="33"/>
        <v/>
      </c>
      <c r="AY88" s="122" t="str">
        <f>IF(S88="","",VLOOKUP(S88,所属・種目コード!$AD$2:$AE$55,2,FALSE))</f>
        <v/>
      </c>
      <c r="AZ88" s="122" t="str">
        <f>IF(R88="","",VLOOKUP(R88,所属・種目コード!$Z$7:$AB$11,3,FALSE))</f>
        <v/>
      </c>
      <c r="BA88" s="366">
        <f t="shared" si="34"/>
        <v>0</v>
      </c>
      <c r="BB88" s="122" t="str">
        <f t="shared" si="35"/>
        <v xml:space="preserve"> 0</v>
      </c>
      <c r="BD88" s="122" t="str">
        <f>IF(M88="","",VLOOKUP(M88,所属・種目コード!$AD$2:$AF$48,3,FALSE))</f>
        <v/>
      </c>
      <c r="BE88" s="366">
        <f t="shared" si="36"/>
        <v>0</v>
      </c>
      <c r="BF88" s="122" t="str">
        <f>IF(P88="","",VLOOKUP(P88,所属・種目コード!$AD$2:$AF$48,3,FALSE))</f>
        <v/>
      </c>
      <c r="BG88" s="366">
        <f t="shared" si="37"/>
        <v>0</v>
      </c>
      <c r="BH88" s="122" t="str">
        <f>IF(S88="","",VLOOKUP(S88,所属・種目コード!$AD$2:$AF$48,3,FALSE))</f>
        <v/>
      </c>
      <c r="BI88" s="366">
        <f t="shared" si="38"/>
        <v>0</v>
      </c>
      <c r="BK88" s="29"/>
      <c r="BL88" s="29"/>
      <c r="BM88" s="29"/>
      <c r="BN88" s="29"/>
      <c r="BO88" s="29"/>
      <c r="BP88" s="598" t="s">
        <v>9252</v>
      </c>
      <c r="BQ88" s="553"/>
      <c r="BR88" s="601"/>
      <c r="BS88" s="601"/>
      <c r="BT88" s="553"/>
      <c r="BU88" s="553"/>
      <c r="BV88" s="553"/>
      <c r="BW88" s="553"/>
      <c r="BX88" s="553"/>
      <c r="BY88" s="553"/>
      <c r="BZ88" s="553"/>
      <c r="CA88" s="553"/>
      <c r="CB88" s="553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</row>
    <row r="89" spans="1:92" s="123" customFormat="1" ht="24.95" customHeight="1">
      <c r="A89" s="29"/>
      <c r="B89" s="29"/>
      <c r="C89" s="29"/>
      <c r="D89" s="741" t="s">
        <v>8728</v>
      </c>
      <c r="E89" s="909">
        <v>16</v>
      </c>
      <c r="F89" s="909"/>
      <c r="G89" s="730"/>
      <c r="H89" s="731" t="str">
        <f>IF($G89="","",(VLOOKUP($G89,高校競技者!$B$2:$H$824,2,0)))</f>
        <v/>
      </c>
      <c r="I89" s="731" t="str">
        <f>IF($G89="","",(VLOOKUP($G89,高校競技者!$B$2:$H$824,6,0)))</f>
        <v/>
      </c>
      <c r="J89" s="731" t="str">
        <f>IF($G89="","",(VLOOKUP($G89,高校競技者!$B$2:$H$813,3,0)))</f>
        <v/>
      </c>
      <c r="K89" s="733" t="str">
        <f>IF($G89="","",(VLOOKUP($G89,高校競技者!$B$2:$H$813,4,0)))</f>
        <v/>
      </c>
      <c r="L89" s="728"/>
      <c r="M89" s="740"/>
      <c r="N89" s="675"/>
      <c r="O89" s="811"/>
      <c r="P89" s="742"/>
      <c r="Q89" s="624"/>
      <c r="R89" s="619"/>
      <c r="S89" s="620"/>
      <c r="T89" s="582"/>
      <c r="U89" s="350"/>
      <c r="V89" s="350"/>
      <c r="W89" s="350"/>
      <c r="X89" s="113"/>
      <c r="Y89" s="350"/>
      <c r="Z89" s="134"/>
      <c r="AA89" s="134"/>
      <c r="AB89" s="227" t="s">
        <v>23</v>
      </c>
      <c r="AC89" s="136" t="s">
        <v>46</v>
      </c>
      <c r="AD89" s="405" t="s">
        <v>83</v>
      </c>
      <c r="AE89" s="405" t="s">
        <v>83</v>
      </c>
      <c r="AF89" s="405" t="s">
        <v>83</v>
      </c>
      <c r="AH89" s="122" t="str">
        <f t="shared" si="24"/>
        <v/>
      </c>
      <c r="AI89" s="122">
        <f>IF(AC89="","",VLOOKUP(AC89,所属・種目コード!U:V,2,FALSE))</f>
        <v>3</v>
      </c>
      <c r="AJ89" s="138">
        <f t="shared" si="25"/>
        <v>0</v>
      </c>
      <c r="AK89" s="122" t="str">
        <f t="shared" si="26"/>
        <v/>
      </c>
      <c r="AL89" s="122" t="str">
        <f t="shared" si="27"/>
        <v/>
      </c>
      <c r="AM89" s="122" t="str">
        <f t="shared" si="28"/>
        <v>()</v>
      </c>
      <c r="AN89" s="122" t="str">
        <f t="shared" si="29"/>
        <v/>
      </c>
      <c r="AO89" s="122">
        <f>IF(AB89="","",VLOOKUP(AB89,所属・種目コード!$X$1:$Y$2,2,FALSE))</f>
        <v>1</v>
      </c>
      <c r="AP89" s="122" t="str">
        <f>IF(K89="","",VLOOKUP(K89,所属・種目コード!$C$1:$E$71,3,FALSE))</f>
        <v/>
      </c>
      <c r="AQ89" s="122" t="str">
        <f>IF(M89="","",VLOOKUP(M89,所属・種目コード!$AD$2:$AE$53,2,FALSE))</f>
        <v/>
      </c>
      <c r="AR89" s="122" t="str">
        <f>IF(L89="","",VLOOKUP(L89,所属・種目コード!$Z$7:$AB$11,3,FALSE))</f>
        <v/>
      </c>
      <c r="AS89" s="366">
        <f t="shared" si="30"/>
        <v>0</v>
      </c>
      <c r="AT89" s="122" t="str">
        <f t="shared" si="31"/>
        <v xml:space="preserve"> 0</v>
      </c>
      <c r="AU89" s="122" t="str">
        <f>IF(P89="","",VLOOKUP(P89,所属・種目コード!$AD$2:$AE$55,2,FALSE))</f>
        <v/>
      </c>
      <c r="AV89" s="122" t="str">
        <f>IF(O89="","",VLOOKUP(O89,所属・種目コード!$Z$7:$AB$11,3,FALSE))</f>
        <v/>
      </c>
      <c r="AW89" s="366">
        <f t="shared" si="32"/>
        <v>0</v>
      </c>
      <c r="AX89" s="122" t="str">
        <f t="shared" si="33"/>
        <v/>
      </c>
      <c r="AY89" s="122" t="str">
        <f>IF(S89="","",VLOOKUP(S89,所属・種目コード!$AD$2:$AE$55,2,FALSE))</f>
        <v/>
      </c>
      <c r="AZ89" s="122" t="str">
        <f>IF(R89="","",VLOOKUP(R89,所属・種目コード!$Z$7:$AB$11,3,FALSE))</f>
        <v/>
      </c>
      <c r="BA89" s="366">
        <f t="shared" si="34"/>
        <v>0</v>
      </c>
      <c r="BB89" s="122" t="str">
        <f t="shared" si="35"/>
        <v xml:space="preserve"> 0</v>
      </c>
      <c r="BD89" s="122" t="str">
        <f>IF(M89="","",VLOOKUP(M89,所属・種目コード!$AD$2:$AF$48,3,FALSE))</f>
        <v/>
      </c>
      <c r="BE89" s="366">
        <f t="shared" si="36"/>
        <v>0</v>
      </c>
      <c r="BF89" s="122" t="str">
        <f>IF(P89="","",VLOOKUP(P89,所属・種目コード!$AD$2:$AF$48,3,FALSE))</f>
        <v/>
      </c>
      <c r="BG89" s="366">
        <f t="shared" si="37"/>
        <v>0</v>
      </c>
      <c r="BH89" s="122" t="str">
        <f>IF(S89="","",VLOOKUP(S89,所属・種目コード!$AD$2:$AF$48,3,FALSE))</f>
        <v/>
      </c>
      <c r="BI89" s="366">
        <f t="shared" si="38"/>
        <v>0</v>
      </c>
      <c r="BK89" s="29"/>
      <c r="BL89" s="29"/>
      <c r="BM89" s="29"/>
      <c r="BN89" s="29"/>
      <c r="BO89" s="29"/>
      <c r="BP89" s="598" t="s">
        <v>9257</v>
      </c>
      <c r="BQ89" s="553"/>
      <c r="BR89" s="601"/>
      <c r="BS89" s="601"/>
      <c r="BT89" s="553"/>
      <c r="BU89" s="553"/>
      <c r="BV89" s="553"/>
      <c r="BW89" s="553"/>
      <c r="BX89" s="553"/>
      <c r="BY89" s="553"/>
      <c r="BZ89" s="553"/>
      <c r="CA89" s="553"/>
      <c r="CB89" s="553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</row>
    <row r="90" spans="1:92" s="123" customFormat="1" ht="24.95" customHeight="1">
      <c r="A90" s="29"/>
      <c r="B90" s="29"/>
      <c r="C90" s="29"/>
      <c r="D90" s="683" t="s">
        <v>8728</v>
      </c>
      <c r="E90" s="910">
        <v>17</v>
      </c>
      <c r="F90" s="910"/>
      <c r="G90" s="578"/>
      <c r="H90" s="689" t="str">
        <f>IF($G90="","",(VLOOKUP($G90,高校競技者!$B$2:$H$824,2,0)))</f>
        <v/>
      </c>
      <c r="I90" s="689" t="str">
        <f>IF($G90="","",(VLOOKUP($G90,高校競技者!$B$2:$H$824,6,0)))</f>
        <v/>
      </c>
      <c r="J90" s="689" t="str">
        <f>IF($G90="","",(VLOOKUP($G90,高校競技者!$B$2:$H$813,3,0)))</f>
        <v/>
      </c>
      <c r="K90" s="690" t="str">
        <f>IF($G90="","",(VLOOKUP($G90,高校競技者!$B$2:$H$813,4,0)))</f>
        <v/>
      </c>
      <c r="L90" s="619"/>
      <c r="M90" s="620"/>
      <c r="N90" s="582"/>
      <c r="O90" s="619"/>
      <c r="P90" s="620"/>
      <c r="Q90" s="582"/>
      <c r="R90" s="619"/>
      <c r="S90" s="620"/>
      <c r="T90" s="582"/>
      <c r="U90" s="350"/>
      <c r="V90" s="350"/>
      <c r="W90" s="350"/>
      <c r="X90" s="113"/>
      <c r="Y90" s="350"/>
      <c r="Z90" s="134"/>
      <c r="AA90" s="134"/>
      <c r="AB90" s="227" t="s">
        <v>23</v>
      </c>
      <c r="AC90" s="136" t="s">
        <v>46</v>
      </c>
      <c r="AD90" s="405" t="s">
        <v>83</v>
      </c>
      <c r="AE90" s="405" t="s">
        <v>83</v>
      </c>
      <c r="AF90" s="405" t="s">
        <v>83</v>
      </c>
      <c r="AH90" s="122" t="str">
        <f t="shared" si="24"/>
        <v/>
      </c>
      <c r="AI90" s="122">
        <f>IF(AC90="","",VLOOKUP(AC90,所属・種目コード!U:V,2,FALSE))</f>
        <v>3</v>
      </c>
      <c r="AJ90" s="138">
        <f t="shared" si="25"/>
        <v>0</v>
      </c>
      <c r="AK90" s="122" t="str">
        <f t="shared" si="26"/>
        <v/>
      </c>
      <c r="AL90" s="122" t="str">
        <f t="shared" si="27"/>
        <v/>
      </c>
      <c r="AM90" s="122" t="str">
        <f t="shared" si="28"/>
        <v>()</v>
      </c>
      <c r="AN90" s="122" t="str">
        <f t="shared" si="29"/>
        <v/>
      </c>
      <c r="AO90" s="122">
        <f>IF(AB90="","",VLOOKUP(AB90,所属・種目コード!$X$1:$Y$2,2,FALSE))</f>
        <v>1</v>
      </c>
      <c r="AP90" s="122" t="str">
        <f>IF(K90="","",VLOOKUP(K90,所属・種目コード!$C$1:$E$71,3,FALSE))</f>
        <v/>
      </c>
      <c r="AQ90" s="122" t="str">
        <f>IF(M90="","",VLOOKUP(M90,所属・種目コード!$AD$2:$AE$53,2,FALSE))</f>
        <v/>
      </c>
      <c r="AR90" s="122" t="str">
        <f>IF(L90="","",VLOOKUP(L90,所属・種目コード!$Z$7:$AB$11,3,FALSE))</f>
        <v/>
      </c>
      <c r="AS90" s="366">
        <f t="shared" si="30"/>
        <v>0</v>
      </c>
      <c r="AT90" s="122" t="str">
        <f t="shared" si="31"/>
        <v xml:space="preserve"> 0</v>
      </c>
      <c r="AU90" s="122" t="str">
        <f>IF(P90="","",VLOOKUP(P90,所属・種目コード!$AD$2:$AE$55,2,FALSE))</f>
        <v/>
      </c>
      <c r="AV90" s="122" t="str">
        <f>IF(O90="","",VLOOKUP(O90,所属・種目コード!$Z$7:$AB$11,3,FALSE))</f>
        <v/>
      </c>
      <c r="AW90" s="366">
        <f t="shared" si="32"/>
        <v>0</v>
      </c>
      <c r="AX90" s="122" t="str">
        <f t="shared" si="33"/>
        <v/>
      </c>
      <c r="AY90" s="122" t="str">
        <f>IF(S90="","",VLOOKUP(S90,所属・種目コード!$AD$2:$AE$55,2,FALSE))</f>
        <v/>
      </c>
      <c r="AZ90" s="122" t="str">
        <f>IF(R90="","",VLOOKUP(R90,所属・種目コード!$Z$7:$AB$11,3,FALSE))</f>
        <v/>
      </c>
      <c r="BA90" s="366">
        <f t="shared" si="34"/>
        <v>0</v>
      </c>
      <c r="BB90" s="122" t="str">
        <f t="shared" si="35"/>
        <v xml:space="preserve"> 0</v>
      </c>
      <c r="BD90" s="122" t="str">
        <f>IF(M90="","",VLOOKUP(M90,所属・種目コード!$AD$2:$AF$48,3,FALSE))</f>
        <v/>
      </c>
      <c r="BE90" s="366">
        <f t="shared" si="36"/>
        <v>0</v>
      </c>
      <c r="BF90" s="122" t="str">
        <f>IF(P90="","",VLOOKUP(P90,所属・種目コード!$AD$2:$AF$48,3,FALSE))</f>
        <v/>
      </c>
      <c r="BG90" s="366">
        <f t="shared" si="37"/>
        <v>0</v>
      </c>
      <c r="BH90" s="122" t="str">
        <f>IF(S90="","",VLOOKUP(S90,所属・種目コード!$AD$2:$AF$48,3,FALSE))</f>
        <v/>
      </c>
      <c r="BI90" s="366">
        <f t="shared" si="38"/>
        <v>0</v>
      </c>
      <c r="BK90" s="29"/>
      <c r="BL90" s="29"/>
      <c r="BM90" s="29"/>
      <c r="BN90" s="29"/>
      <c r="BO90" s="29"/>
      <c r="BP90" s="602" t="s">
        <v>9197</v>
      </c>
      <c r="BQ90" s="553"/>
      <c r="BR90" s="601"/>
      <c r="BS90" s="601"/>
      <c r="BT90" s="553"/>
      <c r="BU90" s="553"/>
      <c r="BV90" s="553"/>
      <c r="BW90" s="553"/>
      <c r="BX90" s="553"/>
      <c r="BY90" s="553"/>
      <c r="BZ90" s="553"/>
      <c r="CA90" s="553"/>
      <c r="CB90" s="553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</row>
    <row r="91" spans="1:92" s="123" customFormat="1" ht="24.95" customHeight="1">
      <c r="A91" s="29"/>
      <c r="B91" s="29"/>
      <c r="C91" s="29"/>
      <c r="D91" s="683" t="s">
        <v>8728</v>
      </c>
      <c r="E91" s="910">
        <v>18</v>
      </c>
      <c r="F91" s="910"/>
      <c r="G91" s="578"/>
      <c r="H91" s="689" t="str">
        <f>IF($G91="","",(VLOOKUP($G91,高校競技者!$B$2:$H$824,2,0)))</f>
        <v/>
      </c>
      <c r="I91" s="689" t="str">
        <f>IF($G91="","",(VLOOKUP($G91,高校競技者!$B$2:$H$824,6,0)))</f>
        <v/>
      </c>
      <c r="J91" s="689" t="str">
        <f>IF($G91="","",(VLOOKUP($G91,高校競技者!$B$2:$H$813,3,0)))</f>
        <v/>
      </c>
      <c r="K91" s="690" t="str">
        <f>IF($G91="","",(VLOOKUP($G91,高校競技者!$B$2:$H$813,4,0)))</f>
        <v/>
      </c>
      <c r="L91" s="619"/>
      <c r="M91" s="620"/>
      <c r="N91" s="582"/>
      <c r="O91" s="619"/>
      <c r="P91" s="620"/>
      <c r="Q91" s="582"/>
      <c r="R91" s="619"/>
      <c r="S91" s="620"/>
      <c r="T91" s="582"/>
      <c r="U91" s="350"/>
      <c r="V91" s="350"/>
      <c r="W91" s="350"/>
      <c r="X91" s="113"/>
      <c r="Y91" s="350"/>
      <c r="Z91" s="134"/>
      <c r="AA91" s="134"/>
      <c r="AB91" s="227" t="s">
        <v>23</v>
      </c>
      <c r="AC91" s="136" t="s">
        <v>46</v>
      </c>
      <c r="AD91" s="405" t="s">
        <v>83</v>
      </c>
      <c r="AE91" s="405" t="s">
        <v>83</v>
      </c>
      <c r="AF91" s="405" t="s">
        <v>83</v>
      </c>
      <c r="AH91" s="122" t="str">
        <f t="shared" si="24"/>
        <v/>
      </c>
      <c r="AI91" s="122">
        <f>IF(AC91="","",VLOOKUP(AC91,所属・種目コード!U:V,2,FALSE))</f>
        <v>3</v>
      </c>
      <c r="AJ91" s="138">
        <f t="shared" si="25"/>
        <v>0</v>
      </c>
      <c r="AK91" s="122" t="str">
        <f t="shared" si="26"/>
        <v/>
      </c>
      <c r="AL91" s="122" t="str">
        <f t="shared" si="27"/>
        <v/>
      </c>
      <c r="AM91" s="122" t="str">
        <f t="shared" si="28"/>
        <v>()</v>
      </c>
      <c r="AN91" s="122" t="str">
        <f t="shared" si="29"/>
        <v/>
      </c>
      <c r="AO91" s="122">
        <f>IF(AB91="","",VLOOKUP(AB91,所属・種目コード!$X$1:$Y$2,2,FALSE))</f>
        <v>1</v>
      </c>
      <c r="AP91" s="122" t="str">
        <f>IF(K91="","",VLOOKUP(K91,所属・種目コード!$C$1:$E$71,3,FALSE))</f>
        <v/>
      </c>
      <c r="AQ91" s="122" t="str">
        <f>IF(M91="","",VLOOKUP(M91,所属・種目コード!$AD$2:$AE$53,2,FALSE))</f>
        <v/>
      </c>
      <c r="AR91" s="122" t="str">
        <f>IF(L91="","",VLOOKUP(L91,所属・種目コード!$Z$7:$AB$11,3,FALSE))</f>
        <v/>
      </c>
      <c r="AS91" s="366">
        <f t="shared" si="30"/>
        <v>0</v>
      </c>
      <c r="AT91" s="122" t="str">
        <f t="shared" si="31"/>
        <v xml:space="preserve"> 0</v>
      </c>
      <c r="AU91" s="122" t="str">
        <f>IF(P91="","",VLOOKUP(P91,所属・種目コード!$AD$2:$AE$55,2,FALSE))</f>
        <v/>
      </c>
      <c r="AV91" s="122" t="str">
        <f>IF(O91="","",VLOOKUP(O91,所属・種目コード!$Z$7:$AB$11,3,FALSE))</f>
        <v/>
      </c>
      <c r="AW91" s="366">
        <f t="shared" si="32"/>
        <v>0</v>
      </c>
      <c r="AX91" s="122" t="str">
        <f t="shared" si="33"/>
        <v/>
      </c>
      <c r="AY91" s="122" t="str">
        <f>IF(S91="","",VLOOKUP(S91,所属・種目コード!$AD$2:$AE$55,2,FALSE))</f>
        <v/>
      </c>
      <c r="AZ91" s="122" t="str">
        <f>IF(R91="","",VLOOKUP(R91,所属・種目コード!$Z$7:$AB$11,3,FALSE))</f>
        <v/>
      </c>
      <c r="BA91" s="366">
        <f t="shared" si="34"/>
        <v>0</v>
      </c>
      <c r="BB91" s="122" t="str">
        <f t="shared" si="35"/>
        <v xml:space="preserve"> 0</v>
      </c>
      <c r="BD91" s="122" t="str">
        <f>IF(M91="","",VLOOKUP(M91,所属・種目コード!$AD$2:$AF$48,3,FALSE))</f>
        <v/>
      </c>
      <c r="BE91" s="366">
        <f t="shared" si="36"/>
        <v>0</v>
      </c>
      <c r="BF91" s="122" t="str">
        <f>IF(P91="","",VLOOKUP(P91,所属・種目コード!$AD$2:$AF$48,3,FALSE))</f>
        <v/>
      </c>
      <c r="BG91" s="366">
        <f t="shared" si="37"/>
        <v>0</v>
      </c>
      <c r="BH91" s="122" t="str">
        <f>IF(S91="","",VLOOKUP(S91,所属・種目コード!$AD$2:$AF$48,3,FALSE))</f>
        <v/>
      </c>
      <c r="BI91" s="366">
        <f t="shared" si="38"/>
        <v>0</v>
      </c>
      <c r="BK91" s="29"/>
      <c r="BL91" s="29"/>
      <c r="BM91" s="29"/>
      <c r="BN91" s="29"/>
      <c r="BO91" s="29"/>
      <c r="BP91" s="602" t="s">
        <v>9198</v>
      </c>
      <c r="BQ91" s="553"/>
      <c r="BR91" s="601"/>
      <c r="BS91" s="601"/>
      <c r="BT91" s="553"/>
      <c r="BU91" s="553"/>
      <c r="BV91" s="553"/>
      <c r="BW91" s="553"/>
      <c r="BX91" s="553"/>
      <c r="BY91" s="553"/>
      <c r="BZ91" s="553"/>
      <c r="CA91" s="553"/>
      <c r="CB91" s="553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</row>
    <row r="92" spans="1:92" s="123" customFormat="1" ht="24.95" customHeight="1">
      <c r="A92" s="29"/>
      <c r="B92" s="29"/>
      <c r="C92" s="29"/>
      <c r="D92" s="683" t="s">
        <v>8728</v>
      </c>
      <c r="E92" s="910">
        <v>19</v>
      </c>
      <c r="F92" s="910"/>
      <c r="G92" s="578"/>
      <c r="H92" s="689" t="str">
        <f>IF($G92="","",(VLOOKUP($G92,高校競技者!$B$2:$H$824,2,0)))</f>
        <v/>
      </c>
      <c r="I92" s="689" t="str">
        <f>IF($G92="","",(VLOOKUP($G92,高校競技者!$B$2:$H$824,6,0)))</f>
        <v/>
      </c>
      <c r="J92" s="689" t="str">
        <f>IF($G92="","",(VLOOKUP($G92,高校競技者!$B$2:$H$813,3,0)))</f>
        <v/>
      </c>
      <c r="K92" s="690" t="str">
        <f>IF($G92="","",(VLOOKUP($G92,高校競技者!$B$2:$H$813,4,0)))</f>
        <v/>
      </c>
      <c r="L92" s="619"/>
      <c r="M92" s="620"/>
      <c r="N92" s="582"/>
      <c r="O92" s="619"/>
      <c r="P92" s="620"/>
      <c r="Q92" s="582"/>
      <c r="R92" s="619"/>
      <c r="S92" s="620"/>
      <c r="T92" s="582"/>
      <c r="U92" s="350"/>
      <c r="V92" s="350"/>
      <c r="W92" s="350"/>
      <c r="X92" s="113"/>
      <c r="Y92" s="350"/>
      <c r="Z92" s="134"/>
      <c r="AA92" s="134"/>
      <c r="AB92" s="227" t="s">
        <v>23</v>
      </c>
      <c r="AC92" s="136" t="s">
        <v>46</v>
      </c>
      <c r="AD92" s="405" t="s">
        <v>83</v>
      </c>
      <c r="AE92" s="405" t="s">
        <v>83</v>
      </c>
      <c r="AF92" s="405" t="s">
        <v>83</v>
      </c>
      <c r="AH92" s="122" t="str">
        <f t="shared" si="24"/>
        <v/>
      </c>
      <c r="AI92" s="122">
        <f>IF(AC92="","",VLOOKUP(AC92,所属・種目コード!U:V,2,FALSE))</f>
        <v>3</v>
      </c>
      <c r="AJ92" s="138">
        <f t="shared" si="25"/>
        <v>0</v>
      </c>
      <c r="AK92" s="122" t="str">
        <f t="shared" si="26"/>
        <v/>
      </c>
      <c r="AL92" s="122" t="str">
        <f t="shared" si="27"/>
        <v/>
      </c>
      <c r="AM92" s="122" t="str">
        <f t="shared" si="28"/>
        <v>()</v>
      </c>
      <c r="AN92" s="122" t="str">
        <f t="shared" si="29"/>
        <v/>
      </c>
      <c r="AO92" s="122">
        <f>IF(AB92="","",VLOOKUP(AB92,所属・種目コード!$X$1:$Y$2,2,FALSE))</f>
        <v>1</v>
      </c>
      <c r="AP92" s="122" t="str">
        <f>IF(K92="","",VLOOKUP(K92,所属・種目コード!$C$1:$E$71,3,FALSE))</f>
        <v/>
      </c>
      <c r="AQ92" s="122" t="str">
        <f>IF(M92="","",VLOOKUP(M92,所属・種目コード!$AD$2:$AE$53,2,FALSE))</f>
        <v/>
      </c>
      <c r="AR92" s="122" t="str">
        <f>IF(L92="","",VLOOKUP(L92,所属・種目コード!$Z$7:$AB$11,3,FALSE))</f>
        <v/>
      </c>
      <c r="AS92" s="366">
        <f t="shared" si="30"/>
        <v>0</v>
      </c>
      <c r="AT92" s="122" t="str">
        <f t="shared" si="31"/>
        <v xml:space="preserve"> 0</v>
      </c>
      <c r="AU92" s="122" t="str">
        <f>IF(P92="","",VLOOKUP(P92,所属・種目コード!$AD$2:$AE$55,2,FALSE))</f>
        <v/>
      </c>
      <c r="AV92" s="122" t="str">
        <f>IF(O92="","",VLOOKUP(O92,所属・種目コード!$Z$7:$AB$11,3,FALSE))</f>
        <v/>
      </c>
      <c r="AW92" s="366">
        <f t="shared" si="32"/>
        <v>0</v>
      </c>
      <c r="AX92" s="122" t="str">
        <f t="shared" si="33"/>
        <v/>
      </c>
      <c r="AY92" s="122" t="str">
        <f>IF(S92="","",VLOOKUP(S92,所属・種目コード!$AD$2:$AE$55,2,FALSE))</f>
        <v/>
      </c>
      <c r="AZ92" s="122" t="str">
        <f>IF(R92="","",VLOOKUP(R92,所属・種目コード!$Z$7:$AB$11,3,FALSE))</f>
        <v/>
      </c>
      <c r="BA92" s="366">
        <f t="shared" si="34"/>
        <v>0</v>
      </c>
      <c r="BB92" s="122" t="str">
        <f t="shared" si="35"/>
        <v xml:space="preserve"> 0</v>
      </c>
      <c r="BD92" s="122" t="str">
        <f>IF(M92="","",VLOOKUP(M92,所属・種目コード!$AD$2:$AF$48,3,FALSE))</f>
        <v/>
      </c>
      <c r="BE92" s="366">
        <f t="shared" si="36"/>
        <v>0</v>
      </c>
      <c r="BF92" s="122" t="str">
        <f>IF(P92="","",VLOOKUP(P92,所属・種目コード!$AD$2:$AF$48,3,FALSE))</f>
        <v/>
      </c>
      <c r="BG92" s="366">
        <f t="shared" si="37"/>
        <v>0</v>
      </c>
      <c r="BH92" s="122" t="str">
        <f>IF(S92="","",VLOOKUP(S92,所属・種目コード!$AD$2:$AF$48,3,FALSE))</f>
        <v/>
      </c>
      <c r="BI92" s="366">
        <f t="shared" si="38"/>
        <v>0</v>
      </c>
      <c r="BK92" s="29"/>
      <c r="BL92" s="29"/>
      <c r="BM92" s="29"/>
      <c r="BN92" s="29"/>
      <c r="BO92" s="29"/>
      <c r="BP92" s="602" t="s">
        <v>9200</v>
      </c>
      <c r="BQ92" s="553"/>
      <c r="BR92" s="601"/>
      <c r="BS92" s="601"/>
      <c r="BT92" s="553"/>
      <c r="BU92" s="553"/>
      <c r="BV92" s="553"/>
      <c r="BW92" s="553"/>
      <c r="BX92" s="553"/>
      <c r="BY92" s="553"/>
      <c r="BZ92" s="553"/>
      <c r="CA92" s="553"/>
      <c r="CB92" s="553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</row>
    <row r="93" spans="1:92" s="123" customFormat="1" ht="24.95" customHeight="1" thickBot="1">
      <c r="A93" s="29"/>
      <c r="B93" s="29"/>
      <c r="C93" s="29"/>
      <c r="D93" s="743" t="s">
        <v>8728</v>
      </c>
      <c r="E93" s="923">
        <v>20</v>
      </c>
      <c r="F93" s="923"/>
      <c r="G93" s="579"/>
      <c r="H93" s="691" t="str">
        <f>IF($G93="","",(VLOOKUP($G93,高校競技者!$B$2:$H$824,2,0)))</f>
        <v/>
      </c>
      <c r="I93" s="691" t="str">
        <f>IF($G93="","",(VLOOKUP($G93,高校競技者!$B$2:$H$824,6,0)))</f>
        <v/>
      </c>
      <c r="J93" s="691" t="str">
        <f>IF($G93="","",(VLOOKUP($G93,高校競技者!$B$2:$H$813,3,0)))</f>
        <v/>
      </c>
      <c r="K93" s="692" t="str">
        <f>IF($G93="","",(VLOOKUP($G93,高校競技者!$B$2:$H$813,4,0)))</f>
        <v/>
      </c>
      <c r="L93" s="738"/>
      <c r="M93" s="620"/>
      <c r="N93" s="726"/>
      <c r="O93" s="621"/>
      <c r="P93" s="584"/>
      <c r="Q93" s="585"/>
      <c r="R93" s="619"/>
      <c r="S93" s="620"/>
      <c r="T93" s="582"/>
      <c r="U93" s="350"/>
      <c r="V93" s="350"/>
      <c r="W93" s="350"/>
      <c r="X93" s="113"/>
      <c r="Y93" s="350"/>
      <c r="Z93" s="134"/>
      <c r="AA93" s="134"/>
      <c r="AB93" s="227" t="s">
        <v>23</v>
      </c>
      <c r="AC93" s="136" t="s">
        <v>46</v>
      </c>
      <c r="AD93" s="405" t="s">
        <v>83</v>
      </c>
      <c r="AE93" s="405" t="s">
        <v>83</v>
      </c>
      <c r="AF93" s="405" t="s">
        <v>83</v>
      </c>
      <c r="AH93" s="122" t="str">
        <f t="shared" si="24"/>
        <v/>
      </c>
      <c r="AI93" s="122">
        <f>IF(AC93="","",VLOOKUP(AC93,所属・種目コード!U:V,2,FALSE))</f>
        <v>3</v>
      </c>
      <c r="AJ93" s="138">
        <f t="shared" si="25"/>
        <v>0</v>
      </c>
      <c r="AK93" s="122" t="str">
        <f t="shared" si="26"/>
        <v/>
      </c>
      <c r="AL93" s="122" t="str">
        <f t="shared" si="27"/>
        <v/>
      </c>
      <c r="AM93" s="122" t="str">
        <f t="shared" si="28"/>
        <v>()</v>
      </c>
      <c r="AN93" s="122" t="str">
        <f t="shared" si="29"/>
        <v/>
      </c>
      <c r="AO93" s="122">
        <f>IF(AB93="","",VLOOKUP(AB93,所属・種目コード!$X$1:$Y$2,2,FALSE))</f>
        <v>1</v>
      </c>
      <c r="AP93" s="122" t="str">
        <f>IF(K93="","",VLOOKUP(K93,所属・種目コード!$C$1:$E$71,3,FALSE))</f>
        <v/>
      </c>
      <c r="AQ93" s="122" t="str">
        <f>IF(M93="","",VLOOKUP(M93,所属・種目コード!$AD$2:$AE$53,2,FALSE))</f>
        <v/>
      </c>
      <c r="AR93" s="122" t="str">
        <f>IF(L93="","",VLOOKUP(L93,所属・種目コード!$Z$7:$AB$11,3,FALSE))</f>
        <v/>
      </c>
      <c r="AS93" s="366">
        <f t="shared" si="30"/>
        <v>0</v>
      </c>
      <c r="AT93" s="122" t="str">
        <f t="shared" si="31"/>
        <v xml:space="preserve"> 0</v>
      </c>
      <c r="AU93" s="122" t="str">
        <f>IF(P93="","",VLOOKUP(P93,所属・種目コード!$AD$2:$AE$55,2,FALSE))</f>
        <v/>
      </c>
      <c r="AV93" s="122" t="str">
        <f>IF(O93="","",VLOOKUP(O93,所属・種目コード!$Z$7:$AB$11,3,FALSE))</f>
        <v/>
      </c>
      <c r="AW93" s="366">
        <f t="shared" si="32"/>
        <v>0</v>
      </c>
      <c r="AX93" s="122" t="str">
        <f t="shared" si="33"/>
        <v/>
      </c>
      <c r="AY93" s="122" t="str">
        <f>IF(S93="","",VLOOKUP(S93,所属・種目コード!$AD$2:$AE$55,2,FALSE))</f>
        <v/>
      </c>
      <c r="AZ93" s="122" t="str">
        <f>IF(R93="","",VLOOKUP(R93,所属・種目コード!$Z$7:$AB$11,3,FALSE))</f>
        <v/>
      </c>
      <c r="BA93" s="366">
        <f t="shared" si="34"/>
        <v>0</v>
      </c>
      <c r="BB93" s="122" t="str">
        <f t="shared" si="35"/>
        <v xml:space="preserve"> 0</v>
      </c>
      <c r="BD93" s="122" t="str">
        <f>IF(M93="","",VLOOKUP(M93,所属・種目コード!$AD$2:$AF$48,3,FALSE))</f>
        <v/>
      </c>
      <c r="BE93" s="366">
        <f t="shared" si="36"/>
        <v>0</v>
      </c>
      <c r="BF93" s="122" t="str">
        <f>IF(P93="","",VLOOKUP(P93,所属・種目コード!$AD$2:$AF$48,3,FALSE))</f>
        <v/>
      </c>
      <c r="BG93" s="366">
        <f t="shared" si="37"/>
        <v>0</v>
      </c>
      <c r="BH93" s="122" t="str">
        <f>IF(S93="","",VLOOKUP(S93,所属・種目コード!$AD$2:$AF$48,3,FALSE))</f>
        <v/>
      </c>
      <c r="BI93" s="366">
        <f t="shared" si="38"/>
        <v>0</v>
      </c>
      <c r="BK93" s="29"/>
      <c r="BL93" s="29"/>
      <c r="BM93" s="29"/>
      <c r="BN93" s="29"/>
      <c r="BO93" s="29"/>
      <c r="BP93" s="804" t="s">
        <v>9324</v>
      </c>
      <c r="BQ93" s="553"/>
      <c r="BR93" s="601"/>
      <c r="BS93" s="601"/>
      <c r="BT93" s="553"/>
      <c r="BU93" s="553"/>
      <c r="BV93" s="553"/>
      <c r="BW93" s="553"/>
      <c r="BX93" s="553"/>
      <c r="BY93" s="553"/>
      <c r="BZ93" s="553"/>
      <c r="CA93" s="553"/>
      <c r="CB93" s="553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</row>
    <row r="94" spans="1:92" s="123" customFormat="1" ht="24.95" customHeight="1">
      <c r="A94" s="29"/>
      <c r="B94" s="29"/>
      <c r="C94" s="29"/>
      <c r="D94" s="739" t="s">
        <v>8728</v>
      </c>
      <c r="E94" s="924">
        <v>21</v>
      </c>
      <c r="F94" s="924"/>
      <c r="G94" s="577"/>
      <c r="H94" s="684" t="str">
        <f>IF($G94="","",(VLOOKUP($G94,高校競技者!$B$2:$H$824,2,0)))</f>
        <v/>
      </c>
      <c r="I94" s="684" t="str">
        <f>IF($G94="","",(VLOOKUP($G94,高校競技者!$B$2:$H$824,6,0)))</f>
        <v/>
      </c>
      <c r="J94" s="684" t="str">
        <f>IF($G94="","",(VLOOKUP($G94,高校競技者!$B$2:$H$813,3,0)))</f>
        <v/>
      </c>
      <c r="K94" s="686" t="str">
        <f>IF($G94="","",(VLOOKUP($G94,高校競技者!$B$2:$H$813,4,0)))</f>
        <v/>
      </c>
      <c r="L94" s="811"/>
      <c r="M94" s="742"/>
      <c r="N94" s="776"/>
      <c r="O94" s="734"/>
      <c r="P94" s="742"/>
      <c r="Q94" s="624"/>
      <c r="R94" s="619"/>
      <c r="S94" s="620"/>
      <c r="T94" s="582"/>
      <c r="U94" s="350"/>
      <c r="V94" s="350"/>
      <c r="W94" s="350"/>
      <c r="X94" s="113"/>
      <c r="Y94" s="350"/>
      <c r="Z94" s="134"/>
      <c r="AA94" s="134"/>
      <c r="AB94" s="227" t="s">
        <v>23</v>
      </c>
      <c r="AC94" s="136" t="s">
        <v>46</v>
      </c>
      <c r="AD94" s="405" t="s">
        <v>83</v>
      </c>
      <c r="AE94" s="405" t="s">
        <v>83</v>
      </c>
      <c r="AF94" s="405" t="s">
        <v>83</v>
      </c>
      <c r="AH94" s="122" t="str">
        <f t="shared" si="24"/>
        <v/>
      </c>
      <c r="AI94" s="122">
        <f>IF(AC94="","",VLOOKUP(AC94,所属・種目コード!U:V,2,FALSE))</f>
        <v>3</v>
      </c>
      <c r="AJ94" s="138">
        <f t="shared" si="25"/>
        <v>0</v>
      </c>
      <c r="AK94" s="122" t="str">
        <f t="shared" si="26"/>
        <v/>
      </c>
      <c r="AL94" s="122" t="str">
        <f t="shared" si="27"/>
        <v/>
      </c>
      <c r="AM94" s="122" t="str">
        <f t="shared" si="28"/>
        <v>()</v>
      </c>
      <c r="AN94" s="122" t="str">
        <f t="shared" si="29"/>
        <v/>
      </c>
      <c r="AO94" s="122">
        <f>IF(AB94="","",VLOOKUP(AB94,所属・種目コード!$X$1:$Y$2,2,FALSE))</f>
        <v>1</v>
      </c>
      <c r="AP94" s="122" t="str">
        <f>IF(K94="","",VLOOKUP(K94,所属・種目コード!$C$1:$E$71,3,FALSE))</f>
        <v/>
      </c>
      <c r="AQ94" s="122" t="str">
        <f>IF(M94="","",VLOOKUP(M94,所属・種目コード!$AD$2:$AE$53,2,FALSE))</f>
        <v/>
      </c>
      <c r="AR94" s="122" t="str">
        <f>IF(L94="","",VLOOKUP(L94,所属・種目コード!$Z$7:$AB$11,3,FALSE))</f>
        <v/>
      </c>
      <c r="AS94" s="366">
        <f t="shared" si="30"/>
        <v>0</v>
      </c>
      <c r="AT94" s="122" t="str">
        <f t="shared" si="31"/>
        <v xml:space="preserve"> 0</v>
      </c>
      <c r="AU94" s="122" t="str">
        <f>IF(P94="","",VLOOKUP(P94,所属・種目コード!$AD$2:$AE$55,2,FALSE))</f>
        <v/>
      </c>
      <c r="AV94" s="122" t="str">
        <f>IF(O94="","",VLOOKUP(O94,所属・種目コード!$Z$7:$AB$11,3,FALSE))</f>
        <v/>
      </c>
      <c r="AW94" s="366">
        <f t="shared" si="32"/>
        <v>0</v>
      </c>
      <c r="AX94" s="122" t="str">
        <f t="shared" si="33"/>
        <v/>
      </c>
      <c r="AY94" s="122" t="str">
        <f>IF(S94="","",VLOOKUP(S94,所属・種目コード!$AD$2:$AE$55,2,FALSE))</f>
        <v/>
      </c>
      <c r="AZ94" s="122" t="str">
        <f>IF(R94="","",VLOOKUP(R94,所属・種目コード!$Z$7:$AB$11,3,FALSE))</f>
        <v/>
      </c>
      <c r="BA94" s="366">
        <f t="shared" si="34"/>
        <v>0</v>
      </c>
      <c r="BB94" s="122" t="str">
        <f t="shared" si="35"/>
        <v xml:space="preserve"> 0</v>
      </c>
      <c r="BD94" s="122" t="str">
        <f>IF(M94="","",VLOOKUP(M94,所属・種目コード!$AD$2:$AF$48,3,FALSE))</f>
        <v/>
      </c>
      <c r="BE94" s="366">
        <f t="shared" si="36"/>
        <v>0</v>
      </c>
      <c r="BF94" s="122" t="str">
        <f>IF(P94="","",VLOOKUP(P94,所属・種目コード!$AD$2:$AF$48,3,FALSE))</f>
        <v/>
      </c>
      <c r="BG94" s="366">
        <f t="shared" si="37"/>
        <v>0</v>
      </c>
      <c r="BH94" s="122" t="str">
        <f>IF(S94="","",VLOOKUP(S94,所属・種目コード!$AD$2:$AF$48,3,FALSE))</f>
        <v/>
      </c>
      <c r="BI94" s="366">
        <f t="shared" si="38"/>
        <v>0</v>
      </c>
      <c r="BK94" s="29"/>
      <c r="BL94" s="29"/>
      <c r="BM94" s="29"/>
      <c r="BN94" s="29"/>
      <c r="BO94" s="29"/>
      <c r="BP94" s="553"/>
      <c r="BQ94" s="553"/>
      <c r="BR94" s="601"/>
      <c r="BS94" s="601"/>
      <c r="BT94" s="553"/>
      <c r="BU94" s="553"/>
      <c r="BV94" s="553"/>
      <c r="BW94" s="553"/>
      <c r="BX94" s="553"/>
      <c r="BY94" s="553"/>
      <c r="BZ94" s="553"/>
      <c r="CA94" s="553"/>
      <c r="CB94" s="553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</row>
    <row r="95" spans="1:92" s="123" customFormat="1" ht="24.95" customHeight="1">
      <c r="A95" s="29"/>
      <c r="B95" s="29"/>
      <c r="C95" s="29"/>
      <c r="D95" s="683" t="s">
        <v>8728</v>
      </c>
      <c r="E95" s="910">
        <v>22</v>
      </c>
      <c r="F95" s="910"/>
      <c r="G95" s="578"/>
      <c r="H95" s="689" t="str">
        <f>IF($G95="","",(VLOOKUP($G95,高校競技者!$B$2:$H$824,2,0)))</f>
        <v/>
      </c>
      <c r="I95" s="689" t="str">
        <f>IF($G95="","",(VLOOKUP($G95,高校競技者!$B$2:$H$824,6,0)))</f>
        <v/>
      </c>
      <c r="J95" s="689" t="str">
        <f>IF($G95="","",(VLOOKUP($G95,高校競技者!$B$2:$H$813,3,0)))</f>
        <v/>
      </c>
      <c r="K95" s="690" t="str">
        <f>IF($G95="","",(VLOOKUP($G95,高校競技者!$B$2:$H$813,4,0)))</f>
        <v/>
      </c>
      <c r="L95" s="619"/>
      <c r="M95" s="620"/>
      <c r="N95" s="777"/>
      <c r="O95" s="619"/>
      <c r="P95" s="620"/>
      <c r="Q95" s="582"/>
      <c r="R95" s="619"/>
      <c r="S95" s="620"/>
      <c r="T95" s="582"/>
      <c r="U95" s="350"/>
      <c r="V95" s="350"/>
      <c r="W95" s="350"/>
      <c r="X95" s="113"/>
      <c r="Y95" s="350"/>
      <c r="Z95" s="134"/>
      <c r="AA95" s="134"/>
      <c r="AB95" s="227" t="s">
        <v>23</v>
      </c>
      <c r="AC95" s="136" t="s">
        <v>46</v>
      </c>
      <c r="AD95" s="405" t="s">
        <v>83</v>
      </c>
      <c r="AE95" s="405" t="s">
        <v>83</v>
      </c>
      <c r="AF95" s="405" t="s">
        <v>83</v>
      </c>
      <c r="AH95" s="122" t="str">
        <f t="shared" si="24"/>
        <v/>
      </c>
      <c r="AI95" s="122">
        <f>IF(AC95="","",VLOOKUP(AC95,所属・種目コード!U:V,2,FALSE))</f>
        <v>3</v>
      </c>
      <c r="AJ95" s="138">
        <f t="shared" si="25"/>
        <v>0</v>
      </c>
      <c r="AK95" s="122" t="str">
        <f t="shared" si="26"/>
        <v/>
      </c>
      <c r="AL95" s="122" t="str">
        <f t="shared" si="27"/>
        <v/>
      </c>
      <c r="AM95" s="122" t="str">
        <f t="shared" si="28"/>
        <v>()</v>
      </c>
      <c r="AN95" s="122" t="str">
        <f t="shared" si="29"/>
        <v/>
      </c>
      <c r="AO95" s="122">
        <f>IF(AB95="","",VLOOKUP(AB95,所属・種目コード!$X$1:$Y$2,2,FALSE))</f>
        <v>1</v>
      </c>
      <c r="AP95" s="122" t="str">
        <f>IF(K95="","",VLOOKUP(K95,所属・種目コード!$C$1:$E$71,3,FALSE))</f>
        <v/>
      </c>
      <c r="AQ95" s="122" t="str">
        <f>IF(M95="","",VLOOKUP(M95,所属・種目コード!$AD$2:$AE$53,2,FALSE))</f>
        <v/>
      </c>
      <c r="AR95" s="122" t="str">
        <f>IF(L95="","",VLOOKUP(L95,所属・種目コード!$Z$7:$AB$11,3,FALSE))</f>
        <v/>
      </c>
      <c r="AS95" s="366">
        <f t="shared" si="30"/>
        <v>0</v>
      </c>
      <c r="AT95" s="122" t="str">
        <f t="shared" si="31"/>
        <v xml:space="preserve"> 0</v>
      </c>
      <c r="AU95" s="122" t="str">
        <f>IF(P95="","",VLOOKUP(P95,所属・種目コード!$AD$2:$AE$55,2,FALSE))</f>
        <v/>
      </c>
      <c r="AV95" s="122" t="str">
        <f>IF(O95="","",VLOOKUP(O95,所属・種目コード!$Z$7:$AB$11,3,FALSE))</f>
        <v/>
      </c>
      <c r="AW95" s="366">
        <f t="shared" si="32"/>
        <v>0</v>
      </c>
      <c r="AX95" s="122" t="str">
        <f t="shared" si="33"/>
        <v/>
      </c>
      <c r="AY95" s="122" t="str">
        <f>IF(S95="","",VLOOKUP(S95,所属・種目コード!$AD$2:$AE$55,2,FALSE))</f>
        <v/>
      </c>
      <c r="AZ95" s="122" t="str">
        <f>IF(R95="","",VLOOKUP(R95,所属・種目コード!$Z$7:$AB$11,3,FALSE))</f>
        <v/>
      </c>
      <c r="BA95" s="366">
        <f t="shared" si="34"/>
        <v>0</v>
      </c>
      <c r="BB95" s="122" t="str">
        <f t="shared" si="35"/>
        <v xml:space="preserve"> 0</v>
      </c>
      <c r="BD95" s="122" t="str">
        <f>IF(M95="","",VLOOKUP(M95,所属・種目コード!$AD$2:$AF$48,3,FALSE))</f>
        <v/>
      </c>
      <c r="BE95" s="366">
        <f t="shared" si="36"/>
        <v>0</v>
      </c>
      <c r="BF95" s="122" t="str">
        <f>IF(P95="","",VLOOKUP(P95,所属・種目コード!$AD$2:$AF$48,3,FALSE))</f>
        <v/>
      </c>
      <c r="BG95" s="366">
        <f t="shared" si="37"/>
        <v>0</v>
      </c>
      <c r="BH95" s="122" t="str">
        <f>IF(S95="","",VLOOKUP(S95,所属・種目コード!$AD$2:$AF$48,3,FALSE))</f>
        <v/>
      </c>
      <c r="BI95" s="366">
        <f t="shared" si="38"/>
        <v>0</v>
      </c>
      <c r="BK95" s="29"/>
      <c r="BL95" s="29"/>
      <c r="BM95" s="29"/>
      <c r="BN95" s="29"/>
      <c r="BO95" s="29"/>
      <c r="BP95" s="553"/>
      <c r="BQ95" s="553"/>
      <c r="BR95" s="553"/>
      <c r="BS95" s="553"/>
      <c r="BT95" s="553"/>
      <c r="BU95" s="553"/>
      <c r="BV95" s="553"/>
      <c r="BW95" s="553"/>
      <c r="BX95" s="553"/>
      <c r="BY95" s="553"/>
      <c r="BZ95" s="553"/>
      <c r="CA95" s="553"/>
      <c r="CB95" s="553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</row>
    <row r="96" spans="1:92" s="123" customFormat="1" ht="24.95" customHeight="1">
      <c r="A96" s="29"/>
      <c r="B96" s="29"/>
      <c r="C96" s="29"/>
      <c r="D96" s="683" t="s">
        <v>8728</v>
      </c>
      <c r="E96" s="910">
        <v>23</v>
      </c>
      <c r="F96" s="910"/>
      <c r="G96" s="578"/>
      <c r="H96" s="689" t="str">
        <f>IF($G96="","",(VLOOKUP($G96,高校競技者!$B$2:$H$824,2,0)))</f>
        <v/>
      </c>
      <c r="I96" s="689" t="str">
        <f>IF($G96="","",(VLOOKUP($G96,高校競技者!$B$2:$H$824,6,0)))</f>
        <v/>
      </c>
      <c r="J96" s="689" t="str">
        <f>IF($G96="","",(VLOOKUP($G96,高校競技者!$B$2:$H$813,3,0)))</f>
        <v/>
      </c>
      <c r="K96" s="690" t="str">
        <f>IF($G96="","",(VLOOKUP($G96,高校競技者!$B$2:$H$813,4,0)))</f>
        <v/>
      </c>
      <c r="L96" s="619"/>
      <c r="M96" s="620"/>
      <c r="N96" s="777"/>
      <c r="O96" s="619"/>
      <c r="P96" s="620"/>
      <c r="Q96" s="582"/>
      <c r="R96" s="619"/>
      <c r="S96" s="620"/>
      <c r="T96" s="582"/>
      <c r="U96" s="350"/>
      <c r="V96" s="350"/>
      <c r="W96" s="350"/>
      <c r="X96" s="113"/>
      <c r="Y96" s="350"/>
      <c r="Z96" s="134"/>
      <c r="AA96" s="134"/>
      <c r="AB96" s="227" t="s">
        <v>23</v>
      </c>
      <c r="AC96" s="136" t="s">
        <v>46</v>
      </c>
      <c r="AD96" s="405" t="s">
        <v>83</v>
      </c>
      <c r="AE96" s="405" t="s">
        <v>83</v>
      </c>
      <c r="AF96" s="405" t="s">
        <v>83</v>
      </c>
      <c r="AH96" s="122" t="str">
        <f t="shared" si="24"/>
        <v/>
      </c>
      <c r="AI96" s="122">
        <f>IF(AC96="","",VLOOKUP(AC96,所属・種目コード!U:V,2,FALSE))</f>
        <v>3</v>
      </c>
      <c r="AJ96" s="138">
        <f t="shared" si="25"/>
        <v>0</v>
      </c>
      <c r="AK96" s="122" t="str">
        <f t="shared" si="26"/>
        <v/>
      </c>
      <c r="AL96" s="122" t="str">
        <f t="shared" si="27"/>
        <v/>
      </c>
      <c r="AM96" s="122" t="str">
        <f t="shared" si="28"/>
        <v>()</v>
      </c>
      <c r="AN96" s="122" t="str">
        <f t="shared" si="29"/>
        <v/>
      </c>
      <c r="AO96" s="122">
        <f>IF(AB96="","",VLOOKUP(AB96,所属・種目コード!$X$1:$Y$2,2,FALSE))</f>
        <v>1</v>
      </c>
      <c r="AP96" s="122" t="str">
        <f>IF(K96="","",VLOOKUP(K96,所属・種目コード!$C$1:$E$71,3,FALSE))</f>
        <v/>
      </c>
      <c r="AQ96" s="122" t="str">
        <f>IF(M96="","",VLOOKUP(M96,所属・種目コード!$AD$2:$AE$53,2,FALSE))</f>
        <v/>
      </c>
      <c r="AR96" s="122" t="str">
        <f>IF(L96="","",VLOOKUP(L96,所属・種目コード!$Z$7:$AB$11,3,FALSE))</f>
        <v/>
      </c>
      <c r="AS96" s="366">
        <f t="shared" si="30"/>
        <v>0</v>
      </c>
      <c r="AT96" s="122" t="str">
        <f t="shared" si="31"/>
        <v xml:space="preserve"> 0</v>
      </c>
      <c r="AU96" s="122" t="str">
        <f>IF(P96="","",VLOOKUP(P96,所属・種目コード!$AD$2:$AE$55,2,FALSE))</f>
        <v/>
      </c>
      <c r="AV96" s="122" t="str">
        <f>IF(O96="","",VLOOKUP(O96,所属・種目コード!$Z$7:$AB$11,3,FALSE))</f>
        <v/>
      </c>
      <c r="AW96" s="366">
        <f t="shared" si="32"/>
        <v>0</v>
      </c>
      <c r="AX96" s="122" t="str">
        <f t="shared" si="33"/>
        <v/>
      </c>
      <c r="AY96" s="122" t="str">
        <f>IF(S96="","",VLOOKUP(S96,所属・種目コード!$AD$2:$AE$55,2,FALSE))</f>
        <v/>
      </c>
      <c r="AZ96" s="122" t="str">
        <f>IF(R96="","",VLOOKUP(R96,所属・種目コード!$Z$7:$AB$11,3,FALSE))</f>
        <v/>
      </c>
      <c r="BA96" s="366">
        <f t="shared" si="34"/>
        <v>0</v>
      </c>
      <c r="BB96" s="122" t="str">
        <f t="shared" si="35"/>
        <v xml:space="preserve"> 0</v>
      </c>
      <c r="BD96" s="122" t="str">
        <f>IF(M96="","",VLOOKUP(M96,所属・種目コード!$AD$2:$AF$48,3,FALSE))</f>
        <v/>
      </c>
      <c r="BE96" s="366">
        <f t="shared" si="36"/>
        <v>0</v>
      </c>
      <c r="BF96" s="122" t="str">
        <f>IF(P96="","",VLOOKUP(P96,所属・種目コード!$AD$2:$AF$48,3,FALSE))</f>
        <v/>
      </c>
      <c r="BG96" s="366">
        <f t="shared" si="37"/>
        <v>0</v>
      </c>
      <c r="BH96" s="122" t="str">
        <f>IF(S96="","",VLOOKUP(S96,所属・種目コード!$AD$2:$AF$48,3,FALSE))</f>
        <v/>
      </c>
      <c r="BI96" s="366">
        <f t="shared" si="38"/>
        <v>0</v>
      </c>
      <c r="BK96" s="29"/>
      <c r="BL96" s="29"/>
      <c r="BM96" s="29"/>
      <c r="BN96" s="29"/>
      <c r="BO96" s="29"/>
      <c r="BP96" s="553"/>
      <c r="BQ96" s="553"/>
      <c r="BR96" s="553"/>
      <c r="BS96" s="553"/>
      <c r="BT96" s="553"/>
      <c r="BU96" s="553"/>
      <c r="BV96" s="553"/>
      <c r="BW96" s="553"/>
      <c r="BX96" s="553"/>
      <c r="BY96" s="553"/>
      <c r="BZ96" s="553"/>
      <c r="CA96" s="553"/>
      <c r="CB96" s="553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</row>
    <row r="97" spans="1:92" s="123" customFormat="1" ht="24.95" customHeight="1">
      <c r="A97" s="29"/>
      <c r="B97" s="29"/>
      <c r="C97" s="29"/>
      <c r="D97" s="683" t="s">
        <v>8728</v>
      </c>
      <c r="E97" s="910">
        <v>24</v>
      </c>
      <c r="F97" s="910"/>
      <c r="G97" s="578"/>
      <c r="H97" s="689" t="str">
        <f>IF($G97="","",(VLOOKUP($G97,高校競技者!$B$2:$H$824,2,0)))</f>
        <v/>
      </c>
      <c r="I97" s="689" t="str">
        <f>IF($G97="","",(VLOOKUP($G97,高校競技者!$B$2:$H$824,6,0)))</f>
        <v/>
      </c>
      <c r="J97" s="689" t="str">
        <f>IF($G97="","",(VLOOKUP($G97,高校競技者!$B$2:$H$813,3,0)))</f>
        <v/>
      </c>
      <c r="K97" s="690" t="str">
        <f>IF($G97="","",(VLOOKUP($G97,高校競技者!$B$2:$H$813,4,0)))</f>
        <v/>
      </c>
      <c r="L97" s="619"/>
      <c r="M97" s="620"/>
      <c r="N97" s="777"/>
      <c r="O97" s="619"/>
      <c r="P97" s="620"/>
      <c r="Q97" s="582"/>
      <c r="R97" s="619"/>
      <c r="S97" s="620"/>
      <c r="T97" s="582"/>
      <c r="U97" s="350"/>
      <c r="V97" s="350"/>
      <c r="W97" s="350"/>
      <c r="X97" s="113"/>
      <c r="Y97" s="350"/>
      <c r="Z97" s="134"/>
      <c r="AA97" s="134"/>
      <c r="AB97" s="227" t="s">
        <v>23</v>
      </c>
      <c r="AC97" s="136" t="s">
        <v>46</v>
      </c>
      <c r="AD97" s="405" t="s">
        <v>83</v>
      </c>
      <c r="AE97" s="405" t="s">
        <v>83</v>
      </c>
      <c r="AF97" s="405" t="s">
        <v>83</v>
      </c>
      <c r="AH97" s="122" t="str">
        <f t="shared" si="24"/>
        <v/>
      </c>
      <c r="AI97" s="122">
        <f>IF(AC97="","",VLOOKUP(AC97,所属・種目コード!U:V,2,FALSE))</f>
        <v>3</v>
      </c>
      <c r="AJ97" s="138">
        <f t="shared" si="25"/>
        <v>0</v>
      </c>
      <c r="AK97" s="122" t="str">
        <f t="shared" si="26"/>
        <v/>
      </c>
      <c r="AL97" s="122" t="str">
        <f t="shared" si="27"/>
        <v/>
      </c>
      <c r="AM97" s="122" t="str">
        <f t="shared" si="28"/>
        <v>()</v>
      </c>
      <c r="AN97" s="122" t="str">
        <f t="shared" si="29"/>
        <v/>
      </c>
      <c r="AO97" s="122">
        <f>IF(AB97="","",VLOOKUP(AB97,所属・種目コード!$X$1:$Y$2,2,FALSE))</f>
        <v>1</v>
      </c>
      <c r="AP97" s="122" t="str">
        <f>IF(K97="","",VLOOKUP(K97,所属・種目コード!$C$1:$E$71,3,FALSE))</f>
        <v/>
      </c>
      <c r="AQ97" s="122" t="str">
        <f>IF(M97="","",VLOOKUP(M97,所属・種目コード!$AD$2:$AE$53,2,FALSE))</f>
        <v/>
      </c>
      <c r="AR97" s="122" t="str">
        <f>IF(L97="","",VLOOKUP(L97,所属・種目コード!$Z$7:$AB$11,3,FALSE))</f>
        <v/>
      </c>
      <c r="AS97" s="366">
        <f t="shared" si="30"/>
        <v>0</v>
      </c>
      <c r="AT97" s="122" t="str">
        <f t="shared" si="31"/>
        <v xml:space="preserve"> 0</v>
      </c>
      <c r="AU97" s="122" t="str">
        <f>IF(P97="","",VLOOKUP(P97,所属・種目コード!$AD$2:$AE$55,2,FALSE))</f>
        <v/>
      </c>
      <c r="AV97" s="122" t="str">
        <f>IF(O97="","",VLOOKUP(O97,所属・種目コード!$Z$7:$AB$11,3,FALSE))</f>
        <v/>
      </c>
      <c r="AW97" s="366">
        <f t="shared" si="32"/>
        <v>0</v>
      </c>
      <c r="AX97" s="122" t="str">
        <f t="shared" si="33"/>
        <v/>
      </c>
      <c r="AY97" s="122" t="str">
        <f>IF(S97="","",VLOOKUP(S97,所属・種目コード!$AD$2:$AE$55,2,FALSE))</f>
        <v/>
      </c>
      <c r="AZ97" s="122" t="str">
        <f>IF(R97="","",VLOOKUP(R97,所属・種目コード!$Z$7:$AB$11,3,FALSE))</f>
        <v/>
      </c>
      <c r="BA97" s="366">
        <f t="shared" si="34"/>
        <v>0</v>
      </c>
      <c r="BB97" s="122" t="str">
        <f t="shared" si="35"/>
        <v xml:space="preserve"> 0</v>
      </c>
      <c r="BD97" s="122" t="str">
        <f>IF(M97="","",VLOOKUP(M97,所属・種目コード!$AD$2:$AF$48,3,FALSE))</f>
        <v/>
      </c>
      <c r="BE97" s="366">
        <f t="shared" si="36"/>
        <v>0</v>
      </c>
      <c r="BF97" s="122" t="str">
        <f>IF(P97="","",VLOOKUP(P97,所属・種目コード!$AD$2:$AF$48,3,FALSE))</f>
        <v/>
      </c>
      <c r="BG97" s="366">
        <f t="shared" si="37"/>
        <v>0</v>
      </c>
      <c r="BH97" s="122" t="str">
        <f>IF(S97="","",VLOOKUP(S97,所属・種目コード!$AD$2:$AF$48,3,FALSE))</f>
        <v/>
      </c>
      <c r="BI97" s="366">
        <f t="shared" si="38"/>
        <v>0</v>
      </c>
      <c r="BK97" s="29"/>
      <c r="BL97" s="29"/>
      <c r="BM97" s="29"/>
      <c r="BN97" s="29"/>
      <c r="BO97" s="29"/>
      <c r="BP97" s="553"/>
      <c r="BQ97" s="553"/>
      <c r="BR97" s="553"/>
      <c r="BS97" s="553"/>
      <c r="BT97" s="553"/>
      <c r="BU97" s="553"/>
      <c r="BV97" s="553"/>
      <c r="BW97" s="553"/>
      <c r="BX97" s="553"/>
      <c r="BY97" s="553"/>
      <c r="BZ97" s="553"/>
      <c r="CA97" s="553"/>
      <c r="CB97" s="553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</row>
    <row r="98" spans="1:92" s="123" customFormat="1" ht="24.95" customHeight="1" thickBot="1">
      <c r="A98" s="29"/>
      <c r="B98" s="29"/>
      <c r="C98" s="29"/>
      <c r="D98" s="735" t="s">
        <v>8728</v>
      </c>
      <c r="E98" s="919">
        <v>25</v>
      </c>
      <c r="F98" s="919"/>
      <c r="G98" s="721"/>
      <c r="H98" s="736" t="str">
        <f>IF($G98="","",(VLOOKUP($G98,高校競技者!$B$2:$H$824,2,0)))</f>
        <v/>
      </c>
      <c r="I98" s="736" t="str">
        <f>IF($G98="","",(VLOOKUP($G98,高校競技者!$B$2:$H$824,6,0)))</f>
        <v/>
      </c>
      <c r="J98" s="736" t="str">
        <f>IF($G98="","",(VLOOKUP($G98,高校競技者!$B$2:$H$813,3,0)))</f>
        <v/>
      </c>
      <c r="K98" s="737" t="str">
        <f>IF($G98="","",(VLOOKUP($G98,高校競技者!$B$2:$H$813,4,0)))</f>
        <v/>
      </c>
      <c r="L98" s="621"/>
      <c r="M98" s="584"/>
      <c r="N98" s="778"/>
      <c r="O98" s="621"/>
      <c r="P98" s="584"/>
      <c r="Q98" s="585"/>
      <c r="R98" s="619"/>
      <c r="S98" s="620"/>
      <c r="T98" s="582"/>
      <c r="U98" s="350"/>
      <c r="V98" s="350"/>
      <c r="W98" s="350"/>
      <c r="X98" s="113"/>
      <c r="Y98" s="350"/>
      <c r="Z98" s="134"/>
      <c r="AA98" s="134"/>
      <c r="AB98" s="227" t="s">
        <v>23</v>
      </c>
      <c r="AC98" s="136" t="s">
        <v>46</v>
      </c>
      <c r="AD98" s="405" t="s">
        <v>83</v>
      </c>
      <c r="AE98" s="405" t="s">
        <v>83</v>
      </c>
      <c r="AF98" s="405" t="s">
        <v>83</v>
      </c>
      <c r="AH98" s="122" t="str">
        <f t="shared" si="24"/>
        <v/>
      </c>
      <c r="AI98" s="122">
        <f>IF(AC98="","",VLOOKUP(AC98,所属・種目コード!U:V,2,FALSE))</f>
        <v>3</v>
      </c>
      <c r="AJ98" s="138">
        <f t="shared" si="25"/>
        <v>0</v>
      </c>
      <c r="AK98" s="122" t="str">
        <f t="shared" si="26"/>
        <v/>
      </c>
      <c r="AL98" s="122" t="str">
        <f t="shared" si="27"/>
        <v/>
      </c>
      <c r="AM98" s="122" t="str">
        <f t="shared" si="28"/>
        <v>()</v>
      </c>
      <c r="AN98" s="122" t="str">
        <f t="shared" si="29"/>
        <v/>
      </c>
      <c r="AO98" s="122">
        <f>IF(AB98="","",VLOOKUP(AB98,所属・種目コード!$X$1:$Y$2,2,FALSE))</f>
        <v>1</v>
      </c>
      <c r="AP98" s="122" t="str">
        <f>IF(K98="","",VLOOKUP(K98,所属・種目コード!$C$1:$E$71,3,FALSE))</f>
        <v/>
      </c>
      <c r="AQ98" s="122" t="str">
        <f>IF(M98="","",VLOOKUP(M98,所属・種目コード!$AD$2:$AE$53,2,FALSE))</f>
        <v/>
      </c>
      <c r="AR98" s="122" t="str">
        <f>IF(L98="","",VLOOKUP(L98,所属・種目コード!$Z$7:$AB$11,3,FALSE))</f>
        <v/>
      </c>
      <c r="AS98" s="366">
        <f t="shared" si="30"/>
        <v>0</v>
      </c>
      <c r="AT98" s="122" t="str">
        <f t="shared" si="31"/>
        <v xml:space="preserve"> 0</v>
      </c>
      <c r="AU98" s="122" t="str">
        <f>IF(P98="","",VLOOKUP(P98,所属・種目コード!$AD$2:$AE$55,2,FALSE))</f>
        <v/>
      </c>
      <c r="AV98" s="122" t="str">
        <f>IF(O98="","",VLOOKUP(O98,所属・種目コード!$Z$7:$AB$11,3,FALSE))</f>
        <v/>
      </c>
      <c r="AW98" s="366">
        <f t="shared" si="32"/>
        <v>0</v>
      </c>
      <c r="AX98" s="122" t="str">
        <f t="shared" si="33"/>
        <v/>
      </c>
      <c r="AY98" s="122" t="str">
        <f>IF(S98="","",VLOOKUP(S98,所属・種目コード!$AD$2:$AE$55,2,FALSE))</f>
        <v/>
      </c>
      <c r="AZ98" s="122" t="str">
        <f>IF(R98="","",VLOOKUP(R98,所属・種目コード!$Z$7:$AB$11,3,FALSE))</f>
        <v/>
      </c>
      <c r="BA98" s="366">
        <f t="shared" si="34"/>
        <v>0</v>
      </c>
      <c r="BB98" s="122" t="str">
        <f t="shared" si="35"/>
        <v xml:space="preserve"> 0</v>
      </c>
      <c r="BD98" s="122" t="str">
        <f>IF(M98="","",VLOOKUP(M98,所属・種目コード!$AD$2:$AF$48,3,FALSE))</f>
        <v/>
      </c>
      <c r="BE98" s="366">
        <f t="shared" si="36"/>
        <v>0</v>
      </c>
      <c r="BF98" s="122" t="str">
        <f>IF(P98="","",VLOOKUP(P98,所属・種目コード!$AD$2:$AF$48,3,FALSE))</f>
        <v/>
      </c>
      <c r="BG98" s="366">
        <f t="shared" si="37"/>
        <v>0</v>
      </c>
      <c r="BH98" s="122" t="str">
        <f>IF(S98="","",VLOOKUP(S98,所属・種目コード!$AD$2:$AF$48,3,FALSE))</f>
        <v/>
      </c>
      <c r="BI98" s="366">
        <f t="shared" si="38"/>
        <v>0</v>
      </c>
      <c r="BK98" s="29"/>
      <c r="BL98" s="29"/>
      <c r="BM98" s="29"/>
      <c r="BN98" s="29"/>
      <c r="BO98" s="29"/>
      <c r="BP98" s="553"/>
      <c r="BQ98" s="553"/>
      <c r="BR98" s="553"/>
      <c r="BS98" s="553"/>
      <c r="BT98" s="553"/>
      <c r="BU98" s="553"/>
      <c r="BV98" s="553"/>
      <c r="BW98" s="553"/>
      <c r="BX98" s="553"/>
      <c r="BY98" s="553"/>
      <c r="BZ98" s="553"/>
      <c r="CA98" s="553"/>
      <c r="CB98" s="553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</row>
    <row r="99" spans="1:92" s="123" customFormat="1" ht="24.95" customHeight="1">
      <c r="A99" s="29"/>
      <c r="B99" s="29"/>
      <c r="C99" s="29"/>
      <c r="D99" s="741" t="s">
        <v>8728</v>
      </c>
      <c r="E99" s="909">
        <v>26</v>
      </c>
      <c r="F99" s="909"/>
      <c r="G99" s="730"/>
      <c r="H99" s="731" t="str">
        <f>IF($G99="","",(VLOOKUP($G99,高校競技者!$B$2:$H$824,2,0)))</f>
        <v/>
      </c>
      <c r="I99" s="731" t="str">
        <f>IF($G99="","",(VLOOKUP($G99,高校競技者!$B$2:$H$824,6,0)))</f>
        <v/>
      </c>
      <c r="J99" s="731" t="str">
        <f>IF($G99="","",(VLOOKUP($G99,高校競技者!$B$2:$H$813,3,0)))</f>
        <v/>
      </c>
      <c r="K99" s="733" t="str">
        <f>IF($G99="","",(VLOOKUP($G99,高校競技者!$B$2:$H$813,4,0)))</f>
        <v/>
      </c>
      <c r="L99" s="824"/>
      <c r="M99" s="740"/>
      <c r="N99" s="675"/>
      <c r="O99" s="734"/>
      <c r="P99" s="742"/>
      <c r="Q99" s="624"/>
      <c r="R99" s="619"/>
      <c r="S99" s="620"/>
      <c r="T99" s="582"/>
      <c r="U99" s="350"/>
      <c r="V99" s="350"/>
      <c r="W99" s="350"/>
      <c r="X99" s="113"/>
      <c r="Y99" s="350"/>
      <c r="Z99" s="134"/>
      <c r="AA99" s="134"/>
      <c r="AB99" s="227" t="s">
        <v>23</v>
      </c>
      <c r="AC99" s="136" t="s">
        <v>46</v>
      </c>
      <c r="AD99" s="405" t="s">
        <v>83</v>
      </c>
      <c r="AE99" s="405" t="s">
        <v>83</v>
      </c>
      <c r="AF99" s="405" t="s">
        <v>83</v>
      </c>
      <c r="AH99" s="122" t="str">
        <f t="shared" si="24"/>
        <v/>
      </c>
      <c r="AI99" s="122">
        <f>IF(AC99="","",VLOOKUP(AC99,所属・種目コード!U:V,2,FALSE))</f>
        <v>3</v>
      </c>
      <c r="AJ99" s="138">
        <f t="shared" si="25"/>
        <v>0</v>
      </c>
      <c r="AK99" s="122" t="str">
        <f t="shared" si="26"/>
        <v/>
      </c>
      <c r="AL99" s="122" t="str">
        <f t="shared" si="27"/>
        <v/>
      </c>
      <c r="AM99" s="122" t="str">
        <f t="shared" si="28"/>
        <v>()</v>
      </c>
      <c r="AN99" s="122" t="str">
        <f t="shared" si="29"/>
        <v/>
      </c>
      <c r="AO99" s="122">
        <f>IF(AB99="","",VLOOKUP(AB99,所属・種目コード!$X$1:$Y$2,2,FALSE))</f>
        <v>1</v>
      </c>
      <c r="AP99" s="122" t="str">
        <f>IF(K99="","",VLOOKUP(K99,所属・種目コード!$C$1:$E$71,3,FALSE))</f>
        <v/>
      </c>
      <c r="AQ99" s="122" t="str">
        <f>IF(M99="","",VLOOKUP(M99,所属・種目コード!$AD$2:$AE$53,2,FALSE))</f>
        <v/>
      </c>
      <c r="AR99" s="122" t="str">
        <f>IF(L99="","",VLOOKUP(L99,所属・種目コード!$Z$7:$AB$11,3,FALSE))</f>
        <v/>
      </c>
      <c r="AS99" s="366">
        <f t="shared" si="30"/>
        <v>0</v>
      </c>
      <c r="AT99" s="122" t="str">
        <f t="shared" si="31"/>
        <v xml:space="preserve"> 0</v>
      </c>
      <c r="AU99" s="122" t="str">
        <f>IF(P99="","",VLOOKUP(P99,所属・種目コード!$AD$2:$AE$55,2,FALSE))</f>
        <v/>
      </c>
      <c r="AV99" s="122" t="str">
        <f>IF(O99="","",VLOOKUP(O99,所属・種目コード!$Z$7:$AB$11,3,FALSE))</f>
        <v/>
      </c>
      <c r="AW99" s="366">
        <f t="shared" si="32"/>
        <v>0</v>
      </c>
      <c r="AX99" s="122" t="str">
        <f t="shared" si="33"/>
        <v/>
      </c>
      <c r="AY99" s="122" t="str">
        <f>IF(S99="","",VLOOKUP(S99,所属・種目コード!$AD$2:$AE$55,2,FALSE))</f>
        <v/>
      </c>
      <c r="AZ99" s="122" t="str">
        <f>IF(R99="","",VLOOKUP(R99,所属・種目コード!$Z$7:$AB$11,3,FALSE))</f>
        <v/>
      </c>
      <c r="BA99" s="366">
        <f t="shared" si="34"/>
        <v>0</v>
      </c>
      <c r="BB99" s="122" t="str">
        <f t="shared" si="35"/>
        <v xml:space="preserve"> 0</v>
      </c>
      <c r="BD99" s="122" t="str">
        <f>IF(M99="","",VLOOKUP(M99,所属・種目コード!$AD$2:$AF$48,3,FALSE))</f>
        <v/>
      </c>
      <c r="BE99" s="366">
        <f t="shared" si="36"/>
        <v>0</v>
      </c>
      <c r="BF99" s="122" t="str">
        <f>IF(P99="","",VLOOKUP(P99,所属・種目コード!$AD$2:$AF$48,3,FALSE))</f>
        <v/>
      </c>
      <c r="BG99" s="366">
        <f t="shared" si="37"/>
        <v>0</v>
      </c>
      <c r="BH99" s="122" t="str">
        <f>IF(S99="","",VLOOKUP(S99,所属・種目コード!$AD$2:$AF$48,3,FALSE))</f>
        <v/>
      </c>
      <c r="BI99" s="366">
        <f t="shared" si="38"/>
        <v>0</v>
      </c>
      <c r="BK99" s="29"/>
      <c r="BL99" s="29"/>
      <c r="BM99" s="29"/>
      <c r="BN99" s="29"/>
      <c r="BO99" s="29"/>
      <c r="BP99" s="553"/>
      <c r="BQ99" s="553"/>
      <c r="BR99" s="553"/>
      <c r="BS99" s="553"/>
      <c r="BT99" s="553"/>
      <c r="BU99" s="553"/>
      <c r="BV99" s="553"/>
      <c r="BW99" s="553"/>
      <c r="BX99" s="553"/>
      <c r="BY99" s="553"/>
      <c r="BZ99" s="553"/>
      <c r="CA99" s="553"/>
      <c r="CB99" s="553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</row>
    <row r="100" spans="1:92" s="123" customFormat="1" ht="24.95" customHeight="1">
      <c r="A100" s="29"/>
      <c r="B100" s="29"/>
      <c r="C100" s="29"/>
      <c r="D100" s="683" t="s">
        <v>8728</v>
      </c>
      <c r="E100" s="910">
        <v>27</v>
      </c>
      <c r="F100" s="910"/>
      <c r="G100" s="578"/>
      <c r="H100" s="689" t="str">
        <f>IF($G100="","",(VLOOKUP($G100,高校競技者!$B$2:$H$824,2,0)))</f>
        <v/>
      </c>
      <c r="I100" s="689" t="str">
        <f>IF($G100="","",(VLOOKUP($G100,高校競技者!$B$2:$H$824,6,0)))</f>
        <v/>
      </c>
      <c r="J100" s="689" t="str">
        <f>IF($G100="","",(VLOOKUP($G100,高校競技者!$B$2:$H$813,3,0)))</f>
        <v/>
      </c>
      <c r="K100" s="690" t="str">
        <f>IF($G100="","",(VLOOKUP($G100,高校競技者!$B$2:$H$813,4,0)))</f>
        <v/>
      </c>
      <c r="L100" s="619"/>
      <c r="M100" s="620"/>
      <c r="N100" s="582"/>
      <c r="O100" s="619"/>
      <c r="P100" s="620"/>
      <c r="Q100" s="582"/>
      <c r="R100" s="619"/>
      <c r="S100" s="620"/>
      <c r="T100" s="582"/>
      <c r="U100" s="350"/>
      <c r="V100" s="350"/>
      <c r="W100" s="350"/>
      <c r="X100" s="113"/>
      <c r="Y100" s="350"/>
      <c r="Z100" s="134"/>
      <c r="AA100" s="134"/>
      <c r="AB100" s="227" t="s">
        <v>23</v>
      </c>
      <c r="AC100" s="136" t="s">
        <v>46</v>
      </c>
      <c r="AD100" s="405" t="s">
        <v>83</v>
      </c>
      <c r="AE100" s="405" t="s">
        <v>83</v>
      </c>
      <c r="AF100" s="405" t="s">
        <v>83</v>
      </c>
      <c r="AH100" s="122" t="str">
        <f t="shared" si="24"/>
        <v/>
      </c>
      <c r="AI100" s="122">
        <f>IF(AC100="","",VLOOKUP(AC100,所属・種目コード!U:V,2,FALSE))</f>
        <v>3</v>
      </c>
      <c r="AJ100" s="138">
        <f t="shared" si="25"/>
        <v>0</v>
      </c>
      <c r="AK100" s="122" t="str">
        <f t="shared" si="26"/>
        <v/>
      </c>
      <c r="AL100" s="122" t="str">
        <f t="shared" si="27"/>
        <v/>
      </c>
      <c r="AM100" s="122" t="str">
        <f t="shared" si="28"/>
        <v>()</v>
      </c>
      <c r="AN100" s="122" t="str">
        <f t="shared" si="29"/>
        <v/>
      </c>
      <c r="AO100" s="122">
        <f>IF(AB100="","",VLOOKUP(AB100,所属・種目コード!$X$1:$Y$2,2,FALSE))</f>
        <v>1</v>
      </c>
      <c r="AP100" s="122" t="str">
        <f>IF(K100="","",VLOOKUP(K100,所属・種目コード!$C$1:$E$71,3,FALSE))</f>
        <v/>
      </c>
      <c r="AQ100" s="122" t="str">
        <f>IF(M100="","",VLOOKUP(M100,所属・種目コード!$AD$2:$AE$53,2,FALSE))</f>
        <v/>
      </c>
      <c r="AR100" s="122" t="str">
        <f>IF(L100="","",VLOOKUP(L100,所属・種目コード!$Z$7:$AB$11,3,FALSE))</f>
        <v/>
      </c>
      <c r="AS100" s="366">
        <f t="shared" si="30"/>
        <v>0</v>
      </c>
      <c r="AT100" s="122" t="str">
        <f t="shared" si="31"/>
        <v xml:space="preserve"> 0</v>
      </c>
      <c r="AU100" s="122" t="str">
        <f>IF(P100="","",VLOOKUP(P100,所属・種目コード!$AD$2:$AE$55,2,FALSE))</f>
        <v/>
      </c>
      <c r="AV100" s="122" t="str">
        <f>IF(O100="","",VLOOKUP(O100,所属・種目コード!$Z$7:$AB$11,3,FALSE))</f>
        <v/>
      </c>
      <c r="AW100" s="366">
        <f t="shared" si="32"/>
        <v>0</v>
      </c>
      <c r="AX100" s="122" t="str">
        <f t="shared" si="33"/>
        <v/>
      </c>
      <c r="AY100" s="122" t="str">
        <f>IF(S100="","",VLOOKUP(S100,所属・種目コード!$AD$2:$AE$55,2,FALSE))</f>
        <v/>
      </c>
      <c r="AZ100" s="122" t="str">
        <f>IF(R100="","",VLOOKUP(R100,所属・種目コード!$Z$7:$AB$11,3,FALSE))</f>
        <v/>
      </c>
      <c r="BA100" s="366">
        <f t="shared" si="34"/>
        <v>0</v>
      </c>
      <c r="BB100" s="122" t="str">
        <f t="shared" si="35"/>
        <v xml:space="preserve"> 0</v>
      </c>
      <c r="BD100" s="122" t="str">
        <f>IF(M100="","",VLOOKUP(M100,所属・種目コード!$AD$2:$AF$48,3,FALSE))</f>
        <v/>
      </c>
      <c r="BE100" s="366">
        <f t="shared" si="36"/>
        <v>0</v>
      </c>
      <c r="BF100" s="122" t="str">
        <f>IF(P100="","",VLOOKUP(P100,所属・種目コード!$AD$2:$AF$48,3,FALSE))</f>
        <v/>
      </c>
      <c r="BG100" s="366">
        <f t="shared" si="37"/>
        <v>0</v>
      </c>
      <c r="BH100" s="122" t="str">
        <f>IF(S100="","",VLOOKUP(S100,所属・種目コード!$AD$2:$AF$48,3,FALSE))</f>
        <v/>
      </c>
      <c r="BI100" s="366">
        <f t="shared" si="38"/>
        <v>0</v>
      </c>
      <c r="BK100" s="29"/>
      <c r="BL100" s="29"/>
      <c r="BM100" s="29"/>
      <c r="BN100" s="29"/>
      <c r="BO100" s="29"/>
      <c r="BP100" s="553"/>
      <c r="BQ100" s="553"/>
      <c r="BR100" s="553"/>
      <c r="BS100" s="553"/>
      <c r="BT100" s="553"/>
      <c r="BU100" s="553"/>
      <c r="BV100" s="553"/>
      <c r="BW100" s="553"/>
      <c r="BX100" s="553"/>
      <c r="BY100" s="553"/>
      <c r="BZ100" s="553"/>
      <c r="CA100" s="553"/>
      <c r="CB100" s="553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</row>
    <row r="101" spans="1:92" s="123" customFormat="1" ht="24.95" customHeight="1">
      <c r="A101" s="29"/>
      <c r="B101" s="29"/>
      <c r="C101" s="29"/>
      <c r="D101" s="683" t="s">
        <v>8728</v>
      </c>
      <c r="E101" s="910">
        <v>28</v>
      </c>
      <c r="F101" s="910"/>
      <c r="G101" s="578"/>
      <c r="H101" s="689" t="str">
        <f>IF($G101="","",(VLOOKUP($G101,高校競技者!$B$2:$H$824,2,0)))</f>
        <v/>
      </c>
      <c r="I101" s="689" t="str">
        <f>IF($G101="","",(VLOOKUP($G101,高校競技者!$B$2:$H$824,6,0)))</f>
        <v/>
      </c>
      <c r="J101" s="689" t="str">
        <f>IF($G101="","",(VLOOKUP($G101,高校競技者!$B$2:$H$813,3,0)))</f>
        <v/>
      </c>
      <c r="K101" s="690" t="str">
        <f>IF($G101="","",(VLOOKUP($G101,高校競技者!$B$2:$H$813,4,0)))</f>
        <v/>
      </c>
      <c r="L101" s="619"/>
      <c r="M101" s="620"/>
      <c r="N101" s="582"/>
      <c r="O101" s="619"/>
      <c r="P101" s="620"/>
      <c r="Q101" s="582"/>
      <c r="R101" s="619"/>
      <c r="S101" s="620"/>
      <c r="T101" s="582"/>
      <c r="U101" s="350"/>
      <c r="V101" s="350"/>
      <c r="W101" s="350"/>
      <c r="X101" s="113"/>
      <c r="Y101" s="350"/>
      <c r="Z101" s="134"/>
      <c r="AA101" s="134"/>
      <c r="AB101" s="227" t="s">
        <v>23</v>
      </c>
      <c r="AC101" s="136" t="s">
        <v>46</v>
      </c>
      <c r="AD101" s="405" t="s">
        <v>83</v>
      </c>
      <c r="AE101" s="405" t="s">
        <v>83</v>
      </c>
      <c r="AF101" s="405" t="s">
        <v>83</v>
      </c>
      <c r="AH101" s="122" t="str">
        <f t="shared" si="24"/>
        <v/>
      </c>
      <c r="AI101" s="122">
        <f>IF(AC101="","",VLOOKUP(AC101,所属・種目コード!U:V,2,FALSE))</f>
        <v>3</v>
      </c>
      <c r="AJ101" s="138">
        <f t="shared" si="25"/>
        <v>0</v>
      </c>
      <c r="AK101" s="122" t="str">
        <f t="shared" si="26"/>
        <v/>
      </c>
      <c r="AL101" s="122" t="str">
        <f t="shared" si="27"/>
        <v/>
      </c>
      <c r="AM101" s="122" t="str">
        <f t="shared" si="28"/>
        <v>()</v>
      </c>
      <c r="AN101" s="122" t="str">
        <f t="shared" si="29"/>
        <v/>
      </c>
      <c r="AO101" s="122">
        <f>IF(AB101="","",VLOOKUP(AB101,所属・種目コード!$X$1:$Y$2,2,FALSE))</f>
        <v>1</v>
      </c>
      <c r="AP101" s="122" t="str">
        <f>IF(K101="","",VLOOKUP(K101,所属・種目コード!$C$1:$E$71,3,FALSE))</f>
        <v/>
      </c>
      <c r="AQ101" s="122" t="str">
        <f>IF(M101="","",VLOOKUP(M101,所属・種目コード!$AD$2:$AE$53,2,FALSE))</f>
        <v/>
      </c>
      <c r="AR101" s="122" t="str">
        <f>IF(L101="","",VLOOKUP(L101,所属・種目コード!$Z$7:$AB$11,3,FALSE))</f>
        <v/>
      </c>
      <c r="AS101" s="366">
        <f t="shared" si="30"/>
        <v>0</v>
      </c>
      <c r="AT101" s="122" t="str">
        <f t="shared" si="31"/>
        <v xml:space="preserve"> 0</v>
      </c>
      <c r="AU101" s="122" t="str">
        <f>IF(P101="","",VLOOKUP(P101,所属・種目コード!$AD$2:$AE$55,2,FALSE))</f>
        <v/>
      </c>
      <c r="AV101" s="122" t="str">
        <f>IF(O101="","",VLOOKUP(O101,所属・種目コード!$Z$7:$AB$11,3,FALSE))</f>
        <v/>
      </c>
      <c r="AW101" s="366">
        <f t="shared" si="32"/>
        <v>0</v>
      </c>
      <c r="AX101" s="122" t="str">
        <f t="shared" si="33"/>
        <v/>
      </c>
      <c r="AY101" s="122" t="str">
        <f>IF(S101="","",VLOOKUP(S101,所属・種目コード!$AD$2:$AE$55,2,FALSE))</f>
        <v/>
      </c>
      <c r="AZ101" s="122" t="str">
        <f>IF(R101="","",VLOOKUP(R101,所属・種目コード!$Z$7:$AB$11,3,FALSE))</f>
        <v/>
      </c>
      <c r="BA101" s="366">
        <f t="shared" si="34"/>
        <v>0</v>
      </c>
      <c r="BB101" s="122" t="str">
        <f t="shared" si="35"/>
        <v xml:space="preserve"> 0</v>
      </c>
      <c r="BD101" s="122" t="str">
        <f>IF(M101="","",VLOOKUP(M101,所属・種目コード!$AD$2:$AF$48,3,FALSE))</f>
        <v/>
      </c>
      <c r="BE101" s="366">
        <f t="shared" si="36"/>
        <v>0</v>
      </c>
      <c r="BF101" s="122" t="str">
        <f>IF(P101="","",VLOOKUP(P101,所属・種目コード!$AD$2:$AF$48,3,FALSE))</f>
        <v/>
      </c>
      <c r="BG101" s="366">
        <f t="shared" si="37"/>
        <v>0</v>
      </c>
      <c r="BH101" s="122" t="str">
        <f>IF(S101="","",VLOOKUP(S101,所属・種目コード!$AD$2:$AF$48,3,FALSE))</f>
        <v/>
      </c>
      <c r="BI101" s="366">
        <f t="shared" si="38"/>
        <v>0</v>
      </c>
      <c r="BK101" s="29"/>
      <c r="BL101" s="29"/>
      <c r="BM101" s="29"/>
      <c r="BN101" s="29"/>
      <c r="BO101" s="29"/>
      <c r="BP101" s="553"/>
      <c r="BQ101" s="553"/>
      <c r="BR101" s="553"/>
      <c r="BS101" s="553"/>
      <c r="BT101" s="553"/>
      <c r="BU101" s="553"/>
      <c r="BV101" s="553"/>
      <c r="BW101" s="553"/>
      <c r="BX101" s="553"/>
      <c r="BY101" s="553"/>
      <c r="BZ101" s="553"/>
      <c r="CA101" s="553"/>
      <c r="CB101" s="553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</row>
    <row r="102" spans="1:92" s="123" customFormat="1" ht="24.95" customHeight="1">
      <c r="A102" s="29"/>
      <c r="B102" s="29"/>
      <c r="C102" s="29"/>
      <c r="D102" s="683" t="s">
        <v>8728</v>
      </c>
      <c r="E102" s="910">
        <v>29</v>
      </c>
      <c r="F102" s="910"/>
      <c r="G102" s="578"/>
      <c r="H102" s="689" t="str">
        <f>IF($G102="","",(VLOOKUP($G102,高校競技者!$B$2:$H$824,2,0)))</f>
        <v/>
      </c>
      <c r="I102" s="689" t="str">
        <f>IF($G102="","",(VLOOKUP($G102,高校競技者!$B$2:$H$824,6,0)))</f>
        <v/>
      </c>
      <c r="J102" s="689" t="str">
        <f>IF($G102="","",(VLOOKUP($G102,高校競技者!$B$2:$H$813,3,0)))</f>
        <v/>
      </c>
      <c r="K102" s="690" t="str">
        <f>IF($G102="","",(VLOOKUP($G102,高校競技者!$B$2:$H$813,4,0)))</f>
        <v/>
      </c>
      <c r="L102" s="619"/>
      <c r="M102" s="620"/>
      <c r="N102" s="582"/>
      <c r="O102" s="619"/>
      <c r="P102" s="620"/>
      <c r="Q102" s="582"/>
      <c r="R102" s="619"/>
      <c r="S102" s="620"/>
      <c r="T102" s="582"/>
      <c r="U102" s="350"/>
      <c r="V102" s="350"/>
      <c r="W102" s="350"/>
      <c r="X102" s="113"/>
      <c r="Y102" s="350"/>
      <c r="Z102" s="134"/>
      <c r="AA102" s="134"/>
      <c r="AB102" s="227" t="s">
        <v>23</v>
      </c>
      <c r="AC102" s="136" t="s">
        <v>46</v>
      </c>
      <c r="AD102" s="405" t="s">
        <v>83</v>
      </c>
      <c r="AE102" s="405" t="s">
        <v>83</v>
      </c>
      <c r="AF102" s="405" t="s">
        <v>83</v>
      </c>
      <c r="AH102" s="122" t="str">
        <f t="shared" si="24"/>
        <v/>
      </c>
      <c r="AI102" s="122">
        <f>IF(AC102="","",VLOOKUP(AC102,所属・種目コード!U:V,2,FALSE))</f>
        <v>3</v>
      </c>
      <c r="AJ102" s="138">
        <f t="shared" si="25"/>
        <v>0</v>
      </c>
      <c r="AK102" s="122" t="str">
        <f t="shared" si="26"/>
        <v/>
      </c>
      <c r="AL102" s="122" t="str">
        <f t="shared" si="27"/>
        <v/>
      </c>
      <c r="AM102" s="122" t="str">
        <f t="shared" si="28"/>
        <v>()</v>
      </c>
      <c r="AN102" s="122" t="str">
        <f t="shared" si="29"/>
        <v/>
      </c>
      <c r="AO102" s="122">
        <f>IF(AB102="","",VLOOKUP(AB102,所属・種目コード!$X$1:$Y$2,2,FALSE))</f>
        <v>1</v>
      </c>
      <c r="AP102" s="122" t="str">
        <f>IF(K102="","",VLOOKUP(K102,所属・種目コード!$C$1:$E$71,3,FALSE))</f>
        <v/>
      </c>
      <c r="AQ102" s="122" t="str">
        <f>IF(M102="","",VLOOKUP(M102,所属・種目コード!$AD$2:$AE$53,2,FALSE))</f>
        <v/>
      </c>
      <c r="AR102" s="122" t="str">
        <f>IF(L102="","",VLOOKUP(L102,所属・種目コード!$Z$7:$AB$11,3,FALSE))</f>
        <v/>
      </c>
      <c r="AS102" s="366">
        <f t="shared" si="30"/>
        <v>0</v>
      </c>
      <c r="AT102" s="122" t="str">
        <f t="shared" si="31"/>
        <v xml:space="preserve"> 0</v>
      </c>
      <c r="AU102" s="122" t="str">
        <f>IF(P102="","",VLOOKUP(P102,所属・種目コード!$AD$2:$AE$55,2,FALSE))</f>
        <v/>
      </c>
      <c r="AV102" s="122" t="str">
        <f>IF(O102="","",VLOOKUP(O102,所属・種目コード!$Z$7:$AB$11,3,FALSE))</f>
        <v/>
      </c>
      <c r="AW102" s="366">
        <f t="shared" si="32"/>
        <v>0</v>
      </c>
      <c r="AX102" s="122" t="str">
        <f t="shared" si="33"/>
        <v/>
      </c>
      <c r="AY102" s="122" t="str">
        <f>IF(S102="","",VLOOKUP(S102,所属・種目コード!$AD$2:$AE$55,2,FALSE))</f>
        <v/>
      </c>
      <c r="AZ102" s="122" t="str">
        <f>IF(R102="","",VLOOKUP(R102,所属・種目コード!$Z$7:$AB$11,3,FALSE))</f>
        <v/>
      </c>
      <c r="BA102" s="366">
        <f t="shared" si="34"/>
        <v>0</v>
      </c>
      <c r="BB102" s="122" t="str">
        <f t="shared" si="35"/>
        <v xml:space="preserve"> 0</v>
      </c>
      <c r="BD102" s="122" t="str">
        <f>IF(M102="","",VLOOKUP(M102,所属・種目コード!$AD$2:$AF$48,3,FALSE))</f>
        <v/>
      </c>
      <c r="BE102" s="366">
        <f t="shared" si="36"/>
        <v>0</v>
      </c>
      <c r="BF102" s="122" t="str">
        <f>IF(P102="","",VLOOKUP(P102,所属・種目コード!$AD$2:$AF$48,3,FALSE))</f>
        <v/>
      </c>
      <c r="BG102" s="366">
        <f t="shared" si="37"/>
        <v>0</v>
      </c>
      <c r="BH102" s="122" t="str">
        <f>IF(S102="","",VLOOKUP(S102,所属・種目コード!$AD$2:$AF$48,3,FALSE))</f>
        <v/>
      </c>
      <c r="BI102" s="366">
        <f t="shared" si="38"/>
        <v>0</v>
      </c>
      <c r="BK102" s="29"/>
      <c r="BL102" s="29"/>
      <c r="BM102" s="29"/>
      <c r="BN102" s="29"/>
      <c r="BO102" s="29"/>
      <c r="BP102" s="553"/>
      <c r="BQ102" s="553"/>
      <c r="BR102" s="553"/>
      <c r="BS102" s="553"/>
      <c r="BT102" s="553"/>
      <c r="BU102" s="553"/>
      <c r="BV102" s="553"/>
      <c r="BW102" s="553"/>
      <c r="BX102" s="553"/>
      <c r="BY102" s="553"/>
      <c r="BZ102" s="553"/>
      <c r="CA102" s="553"/>
      <c r="CB102" s="553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</row>
    <row r="103" spans="1:92" s="123" customFormat="1" ht="24.95" customHeight="1" thickBot="1">
      <c r="A103" s="29"/>
      <c r="B103" s="29"/>
      <c r="C103" s="29"/>
      <c r="D103" s="743" t="s">
        <v>8728</v>
      </c>
      <c r="E103" s="923">
        <v>30</v>
      </c>
      <c r="F103" s="923"/>
      <c r="G103" s="579"/>
      <c r="H103" s="691" t="str">
        <f>IF($G103="","",(VLOOKUP($G103,高校競技者!$B$2:$H$824,2,0)))</f>
        <v/>
      </c>
      <c r="I103" s="691" t="str">
        <f>IF($G103="","",(VLOOKUP($G103,高校競技者!$B$2:$H$824,6,0)))</f>
        <v/>
      </c>
      <c r="J103" s="691" t="str">
        <f>IF($G103="","",(VLOOKUP($G103,高校競技者!$B$2:$H$813,3,0)))</f>
        <v/>
      </c>
      <c r="K103" s="692" t="str">
        <f>IF($G103="","",(VLOOKUP($G103,高校競技者!$B$2:$H$813,4,0)))</f>
        <v/>
      </c>
      <c r="L103" s="738"/>
      <c r="M103" s="620"/>
      <c r="N103" s="726"/>
      <c r="O103" s="621"/>
      <c r="P103" s="584"/>
      <c r="Q103" s="585"/>
      <c r="R103" s="619"/>
      <c r="S103" s="620"/>
      <c r="T103" s="582"/>
      <c r="U103" s="350"/>
      <c r="V103" s="350"/>
      <c r="W103" s="350"/>
      <c r="X103" s="113"/>
      <c r="Y103" s="350"/>
      <c r="Z103" s="134"/>
      <c r="AA103" s="134"/>
      <c r="AB103" s="227" t="s">
        <v>23</v>
      </c>
      <c r="AC103" s="136" t="s">
        <v>46</v>
      </c>
      <c r="AD103" s="405" t="s">
        <v>83</v>
      </c>
      <c r="AE103" s="405" t="s">
        <v>83</v>
      </c>
      <c r="AF103" s="405" t="s">
        <v>83</v>
      </c>
      <c r="AH103" s="122" t="str">
        <f t="shared" si="24"/>
        <v/>
      </c>
      <c r="AI103" s="122">
        <f>IF(AC103="","",VLOOKUP(AC103,所属・種目コード!U:V,2,FALSE))</f>
        <v>3</v>
      </c>
      <c r="AJ103" s="138">
        <f t="shared" si="25"/>
        <v>0</v>
      </c>
      <c r="AK103" s="122" t="str">
        <f t="shared" si="26"/>
        <v/>
      </c>
      <c r="AL103" s="122" t="str">
        <f t="shared" si="27"/>
        <v/>
      </c>
      <c r="AM103" s="122" t="str">
        <f t="shared" si="28"/>
        <v>()</v>
      </c>
      <c r="AN103" s="122" t="str">
        <f t="shared" si="29"/>
        <v/>
      </c>
      <c r="AO103" s="122">
        <f>IF(AB103="","",VLOOKUP(AB103,所属・種目コード!$X$1:$Y$2,2,FALSE))</f>
        <v>1</v>
      </c>
      <c r="AP103" s="122" t="str">
        <f>IF(K103="","",VLOOKUP(K103,所属・種目コード!$C$1:$E$71,3,FALSE))</f>
        <v/>
      </c>
      <c r="AQ103" s="122" t="str">
        <f>IF(M103="","",VLOOKUP(M103,所属・種目コード!$AD$2:$AE$53,2,FALSE))</f>
        <v/>
      </c>
      <c r="AR103" s="122" t="str">
        <f>IF(L103="","",VLOOKUP(L103,所属・種目コード!$Z$7:$AB$11,3,FALSE))</f>
        <v/>
      </c>
      <c r="AS103" s="366">
        <f t="shared" si="30"/>
        <v>0</v>
      </c>
      <c r="AT103" s="122" t="str">
        <f t="shared" si="31"/>
        <v xml:space="preserve"> 0</v>
      </c>
      <c r="AU103" s="122" t="str">
        <f>IF(P103="","",VLOOKUP(P103,所属・種目コード!$AD$2:$AE$55,2,FALSE))</f>
        <v/>
      </c>
      <c r="AV103" s="122" t="str">
        <f>IF(O103="","",VLOOKUP(O103,所属・種目コード!$Z$7:$AB$11,3,FALSE))</f>
        <v/>
      </c>
      <c r="AW103" s="366">
        <f t="shared" si="32"/>
        <v>0</v>
      </c>
      <c r="AX103" s="122" t="str">
        <f t="shared" si="33"/>
        <v/>
      </c>
      <c r="AY103" s="122" t="str">
        <f>IF(S103="","",VLOOKUP(S103,所属・種目コード!$AD$2:$AE$55,2,FALSE))</f>
        <v/>
      </c>
      <c r="AZ103" s="122" t="str">
        <f>IF(R103="","",VLOOKUP(R103,所属・種目コード!$Z$7:$AB$11,3,FALSE))</f>
        <v/>
      </c>
      <c r="BA103" s="366">
        <f t="shared" si="34"/>
        <v>0</v>
      </c>
      <c r="BB103" s="122" t="str">
        <f t="shared" si="35"/>
        <v xml:space="preserve"> 0</v>
      </c>
      <c r="BD103" s="122" t="str">
        <f>IF(M103="","",VLOOKUP(M103,所属・種目コード!$AD$2:$AF$48,3,FALSE))</f>
        <v/>
      </c>
      <c r="BE103" s="366">
        <f t="shared" si="36"/>
        <v>0</v>
      </c>
      <c r="BF103" s="122" t="str">
        <f>IF(P103="","",VLOOKUP(P103,所属・種目コード!$AD$2:$AF$48,3,FALSE))</f>
        <v/>
      </c>
      <c r="BG103" s="366">
        <f t="shared" si="37"/>
        <v>0</v>
      </c>
      <c r="BH103" s="122" t="str">
        <f>IF(S103="","",VLOOKUP(S103,所属・種目コード!$AD$2:$AF$48,3,FALSE))</f>
        <v/>
      </c>
      <c r="BI103" s="366">
        <f t="shared" si="38"/>
        <v>0</v>
      </c>
      <c r="BK103" s="29"/>
      <c r="BL103" s="29"/>
      <c r="BM103" s="29"/>
      <c r="BN103" s="29"/>
      <c r="BO103" s="29"/>
      <c r="BP103" s="553"/>
      <c r="BQ103" s="553"/>
      <c r="BR103" s="553"/>
      <c r="BS103" s="553"/>
      <c r="BT103" s="553"/>
      <c r="BU103" s="553"/>
      <c r="BV103" s="553"/>
      <c r="BW103" s="553"/>
      <c r="BX103" s="553"/>
      <c r="BY103" s="553"/>
      <c r="BZ103" s="553"/>
      <c r="CA103" s="553"/>
      <c r="CB103" s="553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</row>
    <row r="104" spans="1:92" s="123" customFormat="1" ht="24.95" customHeight="1">
      <c r="A104" s="29"/>
      <c r="B104" s="29"/>
      <c r="C104" s="29"/>
      <c r="D104" s="739" t="s">
        <v>8728</v>
      </c>
      <c r="E104" s="924">
        <v>31</v>
      </c>
      <c r="F104" s="924"/>
      <c r="G104" s="577"/>
      <c r="H104" s="684" t="str">
        <f>IF($G104="","",(VLOOKUP($G104,高校競技者!$B$2:$H$824,2,0)))</f>
        <v/>
      </c>
      <c r="I104" s="684" t="str">
        <f>IF($G104="","",(VLOOKUP($G104,高校競技者!$B$2:$H$824,6,0)))</f>
        <v/>
      </c>
      <c r="J104" s="684" t="str">
        <f>IF($G104="","",(VLOOKUP($G104,高校競技者!$B$2:$H$813,3,0)))</f>
        <v/>
      </c>
      <c r="K104" s="686" t="str">
        <f>IF($G104="","",(VLOOKUP($G104,高校競技者!$B$2:$H$813,4,0)))</f>
        <v/>
      </c>
      <c r="L104" s="734"/>
      <c r="M104" s="742"/>
      <c r="N104" s="624"/>
      <c r="O104" s="811"/>
      <c r="P104" s="742"/>
      <c r="Q104" s="624"/>
      <c r="R104" s="619"/>
      <c r="S104" s="620"/>
      <c r="T104" s="582"/>
      <c r="U104" s="350"/>
      <c r="V104" s="350"/>
      <c r="W104" s="350"/>
      <c r="X104" s="113"/>
      <c r="Y104" s="350"/>
      <c r="Z104" s="134"/>
      <c r="AA104" s="134"/>
      <c r="AB104" s="227" t="s">
        <v>23</v>
      </c>
      <c r="AC104" s="136" t="s">
        <v>46</v>
      </c>
      <c r="AD104" s="405" t="s">
        <v>83</v>
      </c>
      <c r="AE104" s="405" t="s">
        <v>83</v>
      </c>
      <c r="AF104" s="405" t="s">
        <v>83</v>
      </c>
      <c r="AH104" s="122" t="str">
        <f t="shared" si="24"/>
        <v/>
      </c>
      <c r="AI104" s="122">
        <f>IF(AC104="","",VLOOKUP(AC104,所属・種目コード!U:V,2,FALSE))</f>
        <v>3</v>
      </c>
      <c r="AJ104" s="138">
        <f t="shared" si="25"/>
        <v>0</v>
      </c>
      <c r="AK104" s="122" t="str">
        <f t="shared" si="26"/>
        <v/>
      </c>
      <c r="AL104" s="122" t="str">
        <f t="shared" si="27"/>
        <v/>
      </c>
      <c r="AM104" s="122" t="str">
        <f t="shared" si="28"/>
        <v>()</v>
      </c>
      <c r="AN104" s="122" t="str">
        <f t="shared" si="29"/>
        <v/>
      </c>
      <c r="AO104" s="122">
        <f>IF(AB104="","",VLOOKUP(AB104,所属・種目コード!$X$1:$Y$2,2,FALSE))</f>
        <v>1</v>
      </c>
      <c r="AP104" s="122" t="str">
        <f>IF(K104="","",VLOOKUP(K104,所属・種目コード!$C$1:$E$71,3,FALSE))</f>
        <v/>
      </c>
      <c r="AQ104" s="122" t="str">
        <f>IF(M104="","",VLOOKUP(M104,所属・種目コード!$AD$2:$AE$53,2,FALSE))</f>
        <v/>
      </c>
      <c r="AR104" s="122" t="str">
        <f>IF(L104="","",VLOOKUP(L104,所属・種目コード!$Z$7:$AB$11,3,FALSE))</f>
        <v/>
      </c>
      <c r="AS104" s="366">
        <f t="shared" si="30"/>
        <v>0</v>
      </c>
      <c r="AT104" s="122" t="str">
        <f t="shared" si="31"/>
        <v xml:space="preserve"> 0</v>
      </c>
      <c r="AU104" s="122" t="str">
        <f>IF(P104="","",VLOOKUP(P104,所属・種目コード!$AD$2:$AE$55,2,FALSE))</f>
        <v/>
      </c>
      <c r="AV104" s="122" t="str">
        <f>IF(O104="","",VLOOKUP(O104,所属・種目コード!$Z$7:$AB$11,3,FALSE))</f>
        <v/>
      </c>
      <c r="AW104" s="366">
        <f t="shared" si="32"/>
        <v>0</v>
      </c>
      <c r="AX104" s="122" t="str">
        <f t="shared" si="33"/>
        <v/>
      </c>
      <c r="AY104" s="122" t="str">
        <f>IF(S104="","",VLOOKUP(S104,所属・種目コード!$AD$2:$AE$55,2,FALSE))</f>
        <v/>
      </c>
      <c r="AZ104" s="122" t="str">
        <f>IF(R104="","",VLOOKUP(R104,所属・種目コード!$Z$7:$AB$11,3,FALSE))</f>
        <v/>
      </c>
      <c r="BA104" s="366">
        <f t="shared" si="34"/>
        <v>0</v>
      </c>
      <c r="BB104" s="122" t="str">
        <f t="shared" si="35"/>
        <v xml:space="preserve"> 0</v>
      </c>
      <c r="BD104" s="122" t="str">
        <f>IF(M104="","",VLOOKUP(M104,所属・種目コード!$AD$2:$AF$48,3,FALSE))</f>
        <v/>
      </c>
      <c r="BE104" s="366">
        <f t="shared" si="36"/>
        <v>0</v>
      </c>
      <c r="BF104" s="122" t="str">
        <f>IF(P104="","",VLOOKUP(P104,所属・種目コード!$AD$2:$AF$48,3,FALSE))</f>
        <v/>
      </c>
      <c r="BG104" s="366">
        <f t="shared" si="37"/>
        <v>0</v>
      </c>
      <c r="BH104" s="122" t="str">
        <f>IF(S104="","",VLOOKUP(S104,所属・種目コード!$AD$2:$AF$48,3,FALSE))</f>
        <v/>
      </c>
      <c r="BI104" s="366">
        <f t="shared" si="38"/>
        <v>0</v>
      </c>
      <c r="BK104" s="29"/>
      <c r="BL104" s="29"/>
      <c r="BM104" s="29"/>
      <c r="BN104" s="29"/>
      <c r="BO104" s="29"/>
      <c r="BP104" s="553"/>
      <c r="BQ104" s="534"/>
      <c r="BR104" s="553"/>
      <c r="BS104" s="553"/>
      <c r="BT104" s="553"/>
      <c r="BU104" s="553"/>
      <c r="BV104" s="553"/>
      <c r="BW104" s="553"/>
      <c r="BX104" s="553"/>
      <c r="BY104" s="553"/>
      <c r="BZ104" s="553"/>
      <c r="CA104" s="553"/>
      <c r="CB104" s="553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</row>
    <row r="105" spans="1:92" s="123" customFormat="1" ht="24.95" customHeight="1">
      <c r="A105" s="29"/>
      <c r="B105" s="29"/>
      <c r="C105" s="29"/>
      <c r="D105" s="683" t="s">
        <v>8728</v>
      </c>
      <c r="E105" s="910">
        <v>32</v>
      </c>
      <c r="F105" s="910"/>
      <c r="G105" s="578"/>
      <c r="H105" s="689" t="str">
        <f>IF($G105="","",(VLOOKUP($G105,高校競技者!$B$2:$H$824,2,0)))</f>
        <v/>
      </c>
      <c r="I105" s="689" t="str">
        <f>IF($G105="","",(VLOOKUP($G105,高校競技者!$B$2:$H$824,6,0)))</f>
        <v/>
      </c>
      <c r="J105" s="689" t="str">
        <f>IF($G105="","",(VLOOKUP($G105,高校競技者!$B$2:$H$813,3,0)))</f>
        <v/>
      </c>
      <c r="K105" s="690" t="str">
        <f>IF($G105="","",(VLOOKUP($G105,高校競技者!$B$2:$H$813,4,0)))</f>
        <v/>
      </c>
      <c r="L105" s="619"/>
      <c r="M105" s="620"/>
      <c r="N105" s="582"/>
      <c r="O105" s="619"/>
      <c r="P105" s="620"/>
      <c r="Q105" s="582"/>
      <c r="R105" s="619"/>
      <c r="S105" s="620"/>
      <c r="T105" s="582"/>
      <c r="U105" s="350"/>
      <c r="V105" s="350"/>
      <c r="W105" s="350"/>
      <c r="X105" s="113"/>
      <c r="Y105" s="350"/>
      <c r="Z105" s="134"/>
      <c r="AA105" s="134"/>
      <c r="AB105" s="227" t="s">
        <v>23</v>
      </c>
      <c r="AC105" s="136" t="s">
        <v>46</v>
      </c>
      <c r="AD105" s="405" t="s">
        <v>83</v>
      </c>
      <c r="AE105" s="405" t="s">
        <v>83</v>
      </c>
      <c r="AF105" s="405" t="s">
        <v>83</v>
      </c>
      <c r="AH105" s="122" t="str">
        <f t="shared" si="24"/>
        <v/>
      </c>
      <c r="AI105" s="122">
        <f>IF(AC105="","",VLOOKUP(AC105,所属・種目コード!U:V,2,FALSE))</f>
        <v>3</v>
      </c>
      <c r="AJ105" s="138">
        <f t="shared" si="25"/>
        <v>0</v>
      </c>
      <c r="AK105" s="122" t="str">
        <f t="shared" si="26"/>
        <v/>
      </c>
      <c r="AL105" s="122" t="str">
        <f t="shared" si="27"/>
        <v/>
      </c>
      <c r="AM105" s="122" t="str">
        <f t="shared" si="28"/>
        <v>()</v>
      </c>
      <c r="AN105" s="122" t="str">
        <f t="shared" si="29"/>
        <v/>
      </c>
      <c r="AO105" s="122">
        <f>IF(AB105="","",VLOOKUP(AB105,所属・種目コード!$X$1:$Y$2,2,FALSE))</f>
        <v>1</v>
      </c>
      <c r="AP105" s="122" t="str">
        <f>IF(K105="","",VLOOKUP(K105,所属・種目コード!$C$1:$E$71,3,FALSE))</f>
        <v/>
      </c>
      <c r="AQ105" s="122" t="str">
        <f>IF(M105="","",VLOOKUP(M105,所属・種目コード!$AD$2:$AE$53,2,FALSE))</f>
        <v/>
      </c>
      <c r="AR105" s="122" t="str">
        <f>IF(L105="","",VLOOKUP(L105,所属・種目コード!$Z$7:$AB$11,3,FALSE))</f>
        <v/>
      </c>
      <c r="AS105" s="366">
        <f t="shared" si="30"/>
        <v>0</v>
      </c>
      <c r="AT105" s="122" t="str">
        <f t="shared" si="31"/>
        <v xml:space="preserve"> 0</v>
      </c>
      <c r="AU105" s="122" t="str">
        <f>IF(P105="","",VLOOKUP(P105,所属・種目コード!$AD$2:$AE$55,2,FALSE))</f>
        <v/>
      </c>
      <c r="AV105" s="122" t="str">
        <f>IF(O105="","",VLOOKUP(O105,所属・種目コード!$Z$7:$AB$11,3,FALSE))</f>
        <v/>
      </c>
      <c r="AW105" s="366">
        <f t="shared" si="32"/>
        <v>0</v>
      </c>
      <c r="AX105" s="122" t="str">
        <f t="shared" si="33"/>
        <v/>
      </c>
      <c r="AY105" s="122" t="str">
        <f>IF(S105="","",VLOOKUP(S105,所属・種目コード!$AD$2:$AE$55,2,FALSE))</f>
        <v/>
      </c>
      <c r="AZ105" s="122" t="str">
        <f>IF(R105="","",VLOOKUP(R105,所属・種目コード!$Z$7:$AB$11,3,FALSE))</f>
        <v/>
      </c>
      <c r="BA105" s="366">
        <f t="shared" si="34"/>
        <v>0</v>
      </c>
      <c r="BB105" s="122" t="str">
        <f t="shared" si="35"/>
        <v xml:space="preserve"> 0</v>
      </c>
      <c r="BD105" s="122" t="str">
        <f>IF(M105="","",VLOOKUP(M105,所属・種目コード!$AD$2:$AF$48,3,FALSE))</f>
        <v/>
      </c>
      <c r="BE105" s="366">
        <f t="shared" si="36"/>
        <v>0</v>
      </c>
      <c r="BF105" s="122" t="str">
        <f>IF(P105="","",VLOOKUP(P105,所属・種目コード!$AD$2:$AF$48,3,FALSE))</f>
        <v/>
      </c>
      <c r="BG105" s="366">
        <f t="shared" si="37"/>
        <v>0</v>
      </c>
      <c r="BH105" s="122" t="str">
        <f>IF(S105="","",VLOOKUP(S105,所属・種目コード!$AD$2:$AF$48,3,FALSE))</f>
        <v/>
      </c>
      <c r="BI105" s="366">
        <f t="shared" si="38"/>
        <v>0</v>
      </c>
      <c r="BK105" s="29"/>
      <c r="BL105" s="29"/>
      <c r="BM105" s="29"/>
      <c r="BN105" s="29"/>
      <c r="BO105" s="29"/>
      <c r="BP105" s="553"/>
      <c r="BQ105" s="534"/>
      <c r="BR105" s="553"/>
      <c r="BS105" s="553"/>
      <c r="BT105" s="553"/>
      <c r="BU105" s="553"/>
      <c r="BV105" s="553"/>
      <c r="BW105" s="553"/>
      <c r="BX105" s="553"/>
      <c r="BY105" s="553"/>
      <c r="BZ105" s="553"/>
      <c r="CA105" s="553"/>
      <c r="CB105" s="553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</row>
    <row r="106" spans="1:92" s="123" customFormat="1" ht="24.95" customHeight="1">
      <c r="A106" s="29"/>
      <c r="B106" s="29"/>
      <c r="C106" s="29"/>
      <c r="D106" s="683" t="s">
        <v>8728</v>
      </c>
      <c r="E106" s="910">
        <v>33</v>
      </c>
      <c r="F106" s="910"/>
      <c r="G106" s="578"/>
      <c r="H106" s="689" t="str">
        <f>IF($G106="","",(VLOOKUP($G106,高校競技者!$B$2:$H$824,2,0)))</f>
        <v/>
      </c>
      <c r="I106" s="689" t="str">
        <f>IF($G106="","",(VLOOKUP($G106,高校競技者!$B$2:$H$824,6,0)))</f>
        <v/>
      </c>
      <c r="J106" s="689" t="str">
        <f>IF($G106="","",(VLOOKUP($G106,高校競技者!$B$2:$H$813,3,0)))</f>
        <v/>
      </c>
      <c r="K106" s="690" t="str">
        <f>IF($G106="","",(VLOOKUP($G106,高校競技者!$B$2:$H$813,4,0)))</f>
        <v/>
      </c>
      <c r="L106" s="619"/>
      <c r="M106" s="620"/>
      <c r="N106" s="582"/>
      <c r="O106" s="619"/>
      <c r="P106" s="620"/>
      <c r="Q106" s="582"/>
      <c r="R106" s="619"/>
      <c r="S106" s="620"/>
      <c r="T106" s="582"/>
      <c r="U106" s="350"/>
      <c r="V106" s="350"/>
      <c r="W106" s="350"/>
      <c r="X106" s="113"/>
      <c r="Y106" s="350"/>
      <c r="Z106" s="134"/>
      <c r="AA106" s="134"/>
      <c r="AB106" s="227" t="s">
        <v>23</v>
      </c>
      <c r="AC106" s="136" t="s">
        <v>46</v>
      </c>
      <c r="AD106" s="405" t="s">
        <v>83</v>
      </c>
      <c r="AE106" s="405" t="s">
        <v>83</v>
      </c>
      <c r="AF106" s="405" t="s">
        <v>83</v>
      </c>
      <c r="AH106" s="122" t="str">
        <f t="shared" ref="AH106:AH123" si="39">K106</f>
        <v/>
      </c>
      <c r="AI106" s="122">
        <f>IF(AC106="","",VLOOKUP(AC106,所属・種目コード!U:V,2,FALSE))</f>
        <v>3</v>
      </c>
      <c r="AJ106" s="138">
        <f t="shared" ref="AJ106:AJ123" si="40">G106</f>
        <v>0</v>
      </c>
      <c r="AK106" s="122" t="str">
        <f t="shared" ref="AK106:AK123" si="41">I106</f>
        <v/>
      </c>
      <c r="AL106" s="122" t="str">
        <f t="shared" ref="AL106:AL123" si="42">H106</f>
        <v/>
      </c>
      <c r="AM106" s="122" t="str">
        <f t="shared" ref="AM106:AM123" si="43">CONCATENATE(H106,"(",I106,")")</f>
        <v>()</v>
      </c>
      <c r="AN106" s="122" t="str">
        <f t="shared" ref="AN106:AN123" si="44">J106</f>
        <v/>
      </c>
      <c r="AO106" s="122">
        <f>IF(AB106="","",VLOOKUP(AB106,所属・種目コード!$X$1:$Y$2,2,FALSE))</f>
        <v>1</v>
      </c>
      <c r="AP106" s="122" t="str">
        <f>IF(K106="","",VLOOKUP(K106,所属・種目コード!$C$1:$E$71,3,FALSE))</f>
        <v/>
      </c>
      <c r="AQ106" s="122" t="str">
        <f>IF(M106="","",VLOOKUP(M106,所属・種目コード!$AD$2:$AE$53,2,FALSE))</f>
        <v/>
      </c>
      <c r="AR106" s="122" t="str">
        <f>IF(L106="","",VLOOKUP(L106,所属・種目コード!$Z$7:$AB$11,3,FALSE))</f>
        <v/>
      </c>
      <c r="AS106" s="366">
        <f t="shared" ref="AS106:AS123" si="45">N106</f>
        <v>0</v>
      </c>
      <c r="AT106" s="122" t="str">
        <f t="shared" si="31"/>
        <v xml:space="preserve"> 0</v>
      </c>
      <c r="AU106" s="122" t="str">
        <f>IF(P106="","",VLOOKUP(P106,所属・種目コード!$AD$2:$AE$55,2,FALSE))</f>
        <v/>
      </c>
      <c r="AV106" s="122" t="str">
        <f>IF(O106="","",VLOOKUP(O106,所属・種目コード!$Z$7:$AB$11,3,FALSE))</f>
        <v/>
      </c>
      <c r="AW106" s="366">
        <f t="shared" si="32"/>
        <v>0</v>
      </c>
      <c r="AX106" s="122" t="str">
        <f t="shared" ref="AX106:AX123" si="46">IF(P106="","",CONCATENATE(AU106,AV106," ",Q106))</f>
        <v/>
      </c>
      <c r="AY106" s="122" t="str">
        <f>IF(S106="","",VLOOKUP(S106,所属・種目コード!$AD$2:$AE$55,2,FALSE))</f>
        <v/>
      </c>
      <c r="AZ106" s="122" t="str">
        <f>IF(R106="","",VLOOKUP(R106,所属・種目コード!$Z$7:$AB$11,3,FALSE))</f>
        <v/>
      </c>
      <c r="BA106" s="366">
        <f t="shared" si="34"/>
        <v>0</v>
      </c>
      <c r="BB106" s="122" t="str">
        <f t="shared" si="35"/>
        <v xml:space="preserve"> 0</v>
      </c>
      <c r="BD106" s="122" t="str">
        <f>IF(M106="","",VLOOKUP(M106,所属・種目コード!$AD$2:$AF$48,3,FALSE))</f>
        <v/>
      </c>
      <c r="BE106" s="366">
        <f t="shared" ref="BE106:BE123" si="47">N106</f>
        <v>0</v>
      </c>
      <c r="BF106" s="122" t="str">
        <f>IF(P106="","",VLOOKUP(P106,所属・種目コード!$AD$2:$AF$48,3,FALSE))</f>
        <v/>
      </c>
      <c r="BG106" s="366">
        <f t="shared" si="37"/>
        <v>0</v>
      </c>
      <c r="BH106" s="122" t="str">
        <f>IF(S106="","",VLOOKUP(S106,所属・種目コード!$AD$2:$AF$48,3,FALSE))</f>
        <v/>
      </c>
      <c r="BI106" s="366">
        <f t="shared" si="38"/>
        <v>0</v>
      </c>
      <c r="BK106" s="29"/>
      <c r="BL106" s="29"/>
      <c r="BM106" s="29"/>
      <c r="BN106" s="29"/>
      <c r="BO106" s="29"/>
      <c r="BP106" s="553"/>
      <c r="BQ106" s="534"/>
      <c r="BR106" s="553"/>
      <c r="BS106" s="553"/>
      <c r="BT106" s="553"/>
      <c r="BU106" s="553"/>
      <c r="BV106" s="553"/>
      <c r="BW106" s="553"/>
      <c r="BX106" s="553"/>
      <c r="BY106" s="553"/>
      <c r="BZ106" s="553"/>
      <c r="CA106" s="553"/>
      <c r="CB106" s="553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</row>
    <row r="107" spans="1:92" s="123" customFormat="1" ht="24.95" customHeight="1">
      <c r="A107" s="29"/>
      <c r="B107" s="29"/>
      <c r="C107" s="29"/>
      <c r="D107" s="683" t="s">
        <v>8728</v>
      </c>
      <c r="E107" s="910">
        <v>34</v>
      </c>
      <c r="F107" s="910"/>
      <c r="G107" s="578"/>
      <c r="H107" s="689" t="str">
        <f>IF($G107="","",(VLOOKUP($G107,高校競技者!$B$2:$H$824,2,0)))</f>
        <v/>
      </c>
      <c r="I107" s="689" t="str">
        <f>IF($G107="","",(VLOOKUP($G107,高校競技者!$B$2:$H$824,6,0)))</f>
        <v/>
      </c>
      <c r="J107" s="689" t="str">
        <f>IF($G107="","",(VLOOKUP($G107,高校競技者!$B$2:$H$813,3,0)))</f>
        <v/>
      </c>
      <c r="K107" s="690" t="str">
        <f>IF($G107="","",(VLOOKUP($G107,高校競技者!$B$2:$H$813,4,0)))</f>
        <v/>
      </c>
      <c r="L107" s="619"/>
      <c r="M107" s="620"/>
      <c r="N107" s="582"/>
      <c r="O107" s="619"/>
      <c r="P107" s="620"/>
      <c r="Q107" s="582"/>
      <c r="R107" s="619"/>
      <c r="S107" s="620"/>
      <c r="T107" s="582"/>
      <c r="U107" s="350"/>
      <c r="V107" s="350"/>
      <c r="W107" s="350"/>
      <c r="X107" s="113"/>
      <c r="Y107" s="350"/>
      <c r="Z107" s="134"/>
      <c r="AA107" s="134"/>
      <c r="AB107" s="227" t="s">
        <v>23</v>
      </c>
      <c r="AC107" s="136" t="s">
        <v>46</v>
      </c>
      <c r="AD107" s="405" t="s">
        <v>83</v>
      </c>
      <c r="AE107" s="405" t="s">
        <v>83</v>
      </c>
      <c r="AF107" s="405" t="s">
        <v>83</v>
      </c>
      <c r="AH107" s="122" t="str">
        <f t="shared" si="39"/>
        <v/>
      </c>
      <c r="AI107" s="122">
        <f>IF(AC107="","",VLOOKUP(AC107,所属・種目コード!U:V,2,FALSE))</f>
        <v>3</v>
      </c>
      <c r="AJ107" s="138">
        <f t="shared" si="40"/>
        <v>0</v>
      </c>
      <c r="AK107" s="122" t="str">
        <f t="shared" si="41"/>
        <v/>
      </c>
      <c r="AL107" s="122" t="str">
        <f t="shared" si="42"/>
        <v/>
      </c>
      <c r="AM107" s="122" t="str">
        <f t="shared" si="43"/>
        <v>()</v>
      </c>
      <c r="AN107" s="122" t="str">
        <f t="shared" si="44"/>
        <v/>
      </c>
      <c r="AO107" s="122">
        <f>IF(AB107="","",VLOOKUP(AB107,所属・種目コード!$X$1:$Y$2,2,FALSE))</f>
        <v>1</v>
      </c>
      <c r="AP107" s="122" t="str">
        <f>IF(K107="","",VLOOKUP(K107,所属・種目コード!$C$1:$E$71,3,FALSE))</f>
        <v/>
      </c>
      <c r="AQ107" s="122" t="str">
        <f>IF(M107="","",VLOOKUP(M107,所属・種目コード!$AD$2:$AE$53,2,FALSE))</f>
        <v/>
      </c>
      <c r="AR107" s="122" t="str">
        <f>IF(L107="","",VLOOKUP(L107,所属・種目コード!$Z$7:$AB$11,3,FALSE))</f>
        <v/>
      </c>
      <c r="AS107" s="366">
        <f t="shared" si="45"/>
        <v>0</v>
      </c>
      <c r="AT107" s="122" t="str">
        <f t="shared" si="31"/>
        <v xml:space="preserve"> 0</v>
      </c>
      <c r="AU107" s="122" t="str">
        <f>IF(P107="","",VLOOKUP(P107,所属・種目コード!$AD$2:$AE$55,2,FALSE))</f>
        <v/>
      </c>
      <c r="AV107" s="122" t="str">
        <f>IF(O107="","",VLOOKUP(O107,所属・種目コード!$Z$7:$AB$11,3,FALSE))</f>
        <v/>
      </c>
      <c r="AW107" s="366">
        <f t="shared" si="32"/>
        <v>0</v>
      </c>
      <c r="AX107" s="122" t="str">
        <f t="shared" si="46"/>
        <v/>
      </c>
      <c r="AY107" s="122" t="str">
        <f>IF(S107="","",VLOOKUP(S107,所属・種目コード!$AD$2:$AE$55,2,FALSE))</f>
        <v/>
      </c>
      <c r="AZ107" s="122" t="str">
        <f>IF(R107="","",VLOOKUP(R107,所属・種目コード!$Z$7:$AB$11,3,FALSE))</f>
        <v/>
      </c>
      <c r="BA107" s="366">
        <f t="shared" si="34"/>
        <v>0</v>
      </c>
      <c r="BB107" s="122" t="str">
        <f t="shared" si="35"/>
        <v xml:space="preserve"> 0</v>
      </c>
      <c r="BD107" s="122" t="str">
        <f>IF(M107="","",VLOOKUP(M107,所属・種目コード!$AD$2:$AF$48,3,FALSE))</f>
        <v/>
      </c>
      <c r="BE107" s="366">
        <f t="shared" si="47"/>
        <v>0</v>
      </c>
      <c r="BF107" s="122" t="str">
        <f>IF(P107="","",VLOOKUP(P107,所属・種目コード!$AD$2:$AF$48,3,FALSE))</f>
        <v/>
      </c>
      <c r="BG107" s="366">
        <f t="shared" si="37"/>
        <v>0</v>
      </c>
      <c r="BH107" s="122" t="str">
        <f>IF(S107="","",VLOOKUP(S107,所属・種目コード!$AD$2:$AF$48,3,FALSE))</f>
        <v/>
      </c>
      <c r="BI107" s="366">
        <f t="shared" si="38"/>
        <v>0</v>
      </c>
      <c r="BK107" s="29"/>
      <c r="BL107" s="29"/>
      <c r="BM107" s="29"/>
      <c r="BN107" s="29"/>
      <c r="BO107" s="29"/>
      <c r="BP107" s="553"/>
      <c r="BQ107" s="534"/>
      <c r="BR107" s="553"/>
      <c r="BS107" s="553"/>
      <c r="BT107" s="553"/>
      <c r="BU107" s="553"/>
      <c r="BV107" s="553"/>
      <c r="BW107" s="553"/>
      <c r="BX107" s="553"/>
      <c r="BY107" s="553"/>
      <c r="BZ107" s="553"/>
      <c r="CA107" s="553"/>
      <c r="CB107" s="553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</row>
    <row r="108" spans="1:92" s="123" customFormat="1" ht="24.95" customHeight="1" thickBot="1">
      <c r="A108" s="29"/>
      <c r="B108" s="29"/>
      <c r="C108" s="29"/>
      <c r="D108" s="735" t="s">
        <v>8728</v>
      </c>
      <c r="E108" s="919">
        <v>35</v>
      </c>
      <c r="F108" s="919"/>
      <c r="G108" s="721"/>
      <c r="H108" s="736" t="str">
        <f>IF($G108="","",(VLOOKUP($G108,高校競技者!$B$2:$H$824,2,0)))</f>
        <v/>
      </c>
      <c r="I108" s="736" t="str">
        <f>IF($G108="","",(VLOOKUP($G108,高校競技者!$B$2:$H$824,6,0)))</f>
        <v/>
      </c>
      <c r="J108" s="736" t="str">
        <f>IF($G108="","",(VLOOKUP($G108,高校競技者!$B$2:$H$813,3,0)))</f>
        <v/>
      </c>
      <c r="K108" s="737" t="str">
        <f>IF($G108="","",(VLOOKUP($G108,高校競技者!$B$2:$H$813,4,0)))</f>
        <v/>
      </c>
      <c r="L108" s="738"/>
      <c r="M108" s="620"/>
      <c r="N108" s="726"/>
      <c r="O108" s="621"/>
      <c r="P108" s="584"/>
      <c r="Q108" s="585"/>
      <c r="R108" s="619"/>
      <c r="S108" s="620"/>
      <c r="T108" s="582"/>
      <c r="U108" s="350"/>
      <c r="V108" s="350"/>
      <c r="W108" s="350"/>
      <c r="X108" s="113"/>
      <c r="Y108" s="350"/>
      <c r="Z108" s="134"/>
      <c r="AA108" s="134"/>
      <c r="AB108" s="227" t="s">
        <v>23</v>
      </c>
      <c r="AC108" s="136" t="s">
        <v>46</v>
      </c>
      <c r="AD108" s="405" t="s">
        <v>83</v>
      </c>
      <c r="AE108" s="405" t="s">
        <v>83</v>
      </c>
      <c r="AF108" s="405" t="s">
        <v>83</v>
      </c>
      <c r="AH108" s="122" t="str">
        <f t="shared" si="39"/>
        <v/>
      </c>
      <c r="AI108" s="122">
        <f>IF(AC108="","",VLOOKUP(AC108,所属・種目コード!U:V,2,FALSE))</f>
        <v>3</v>
      </c>
      <c r="AJ108" s="138">
        <f t="shared" si="40"/>
        <v>0</v>
      </c>
      <c r="AK108" s="122" t="str">
        <f t="shared" si="41"/>
        <v/>
      </c>
      <c r="AL108" s="122" t="str">
        <f t="shared" si="42"/>
        <v/>
      </c>
      <c r="AM108" s="122" t="str">
        <f t="shared" si="43"/>
        <v>()</v>
      </c>
      <c r="AN108" s="122" t="str">
        <f t="shared" si="44"/>
        <v/>
      </c>
      <c r="AO108" s="122">
        <f>IF(AB108="","",VLOOKUP(AB108,所属・種目コード!$X$1:$Y$2,2,FALSE))</f>
        <v>1</v>
      </c>
      <c r="AP108" s="122" t="str">
        <f>IF(K108="","",VLOOKUP(K108,所属・種目コード!$C$1:$E$71,3,FALSE))</f>
        <v/>
      </c>
      <c r="AQ108" s="122" t="str">
        <f>IF(M108="","",VLOOKUP(M108,所属・種目コード!$AD$2:$AE$53,2,FALSE))</f>
        <v/>
      </c>
      <c r="AR108" s="122" t="str">
        <f>IF(L108="","",VLOOKUP(L108,所属・種目コード!$Z$7:$AB$11,3,FALSE))</f>
        <v/>
      </c>
      <c r="AS108" s="366">
        <f t="shared" si="45"/>
        <v>0</v>
      </c>
      <c r="AT108" s="122" t="str">
        <f t="shared" si="31"/>
        <v xml:space="preserve"> 0</v>
      </c>
      <c r="AU108" s="122" t="str">
        <f>IF(P108="","",VLOOKUP(P108,所属・種目コード!$AD$2:$AE$55,2,FALSE))</f>
        <v/>
      </c>
      <c r="AV108" s="122" t="str">
        <f>IF(O108="","",VLOOKUP(O108,所属・種目コード!$Z$7:$AB$11,3,FALSE))</f>
        <v/>
      </c>
      <c r="AW108" s="366">
        <f t="shared" si="32"/>
        <v>0</v>
      </c>
      <c r="AX108" s="122" t="str">
        <f t="shared" si="46"/>
        <v/>
      </c>
      <c r="AY108" s="122" t="str">
        <f>IF(S108="","",VLOOKUP(S108,所属・種目コード!$AD$2:$AE$55,2,FALSE))</f>
        <v/>
      </c>
      <c r="AZ108" s="122" t="str">
        <f>IF(R108="","",VLOOKUP(R108,所属・種目コード!$Z$7:$AB$11,3,FALSE))</f>
        <v/>
      </c>
      <c r="BA108" s="366">
        <f t="shared" si="34"/>
        <v>0</v>
      </c>
      <c r="BB108" s="122" t="str">
        <f t="shared" si="35"/>
        <v xml:space="preserve"> 0</v>
      </c>
      <c r="BD108" s="122" t="str">
        <f>IF(M108="","",VLOOKUP(M108,所属・種目コード!$AD$2:$AF$48,3,FALSE))</f>
        <v/>
      </c>
      <c r="BE108" s="366">
        <f t="shared" si="47"/>
        <v>0</v>
      </c>
      <c r="BF108" s="122" t="str">
        <f>IF(P108="","",VLOOKUP(P108,所属・種目コード!$AD$2:$AF$48,3,FALSE))</f>
        <v/>
      </c>
      <c r="BG108" s="366">
        <f t="shared" si="37"/>
        <v>0</v>
      </c>
      <c r="BH108" s="122" t="str">
        <f>IF(S108="","",VLOOKUP(S108,所属・種目コード!$AD$2:$AF$48,3,FALSE))</f>
        <v/>
      </c>
      <c r="BI108" s="366">
        <f t="shared" si="38"/>
        <v>0</v>
      </c>
      <c r="BK108" s="29"/>
      <c r="BL108" s="29"/>
      <c r="BM108" s="29"/>
      <c r="BN108" s="29"/>
      <c r="BO108" s="29"/>
      <c r="BP108" s="553"/>
      <c r="BQ108" s="534"/>
      <c r="BR108" s="553"/>
      <c r="BS108" s="553"/>
      <c r="BT108" s="553"/>
      <c r="BU108" s="553"/>
      <c r="BV108" s="553"/>
      <c r="BW108" s="553"/>
      <c r="BX108" s="553"/>
      <c r="BY108" s="553"/>
      <c r="BZ108" s="553"/>
      <c r="CA108" s="553"/>
      <c r="CB108" s="553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</row>
    <row r="109" spans="1:92" s="123" customFormat="1" ht="24.95" customHeight="1">
      <c r="A109" s="29"/>
      <c r="B109" s="29"/>
      <c r="C109" s="29"/>
      <c r="D109" s="741" t="s">
        <v>8728</v>
      </c>
      <c r="E109" s="909">
        <v>36</v>
      </c>
      <c r="F109" s="909"/>
      <c r="G109" s="730"/>
      <c r="H109" s="731" t="str">
        <f>IF($G109="","",(VLOOKUP($G109,高校競技者!$B$2:$H$824,2,0)))</f>
        <v/>
      </c>
      <c r="I109" s="731" t="str">
        <f>IF($G109="","",(VLOOKUP($G109,高校競技者!$B$2:$H$824,6,0)))</f>
        <v/>
      </c>
      <c r="J109" s="731" t="str">
        <f>IF($G109="","",(VLOOKUP($G109,高校競技者!$B$2:$H$813,3,0)))</f>
        <v/>
      </c>
      <c r="K109" s="733" t="str">
        <f>IF($G109="","",(VLOOKUP($G109,高校競技者!$B$2:$H$813,4,0)))</f>
        <v/>
      </c>
      <c r="L109" s="811"/>
      <c r="M109" s="742"/>
      <c r="N109" s="624"/>
      <c r="O109" s="728"/>
      <c r="P109" s="740"/>
      <c r="Q109" s="675"/>
      <c r="R109" s="619"/>
      <c r="S109" s="620"/>
      <c r="T109" s="582"/>
      <c r="U109" s="350"/>
      <c r="V109" s="350"/>
      <c r="W109" s="350"/>
      <c r="X109" s="113"/>
      <c r="Y109" s="350"/>
      <c r="Z109" s="134"/>
      <c r="AA109" s="134"/>
      <c r="AB109" s="227" t="s">
        <v>23</v>
      </c>
      <c r="AC109" s="136" t="s">
        <v>46</v>
      </c>
      <c r="AD109" s="405" t="s">
        <v>83</v>
      </c>
      <c r="AE109" s="405" t="s">
        <v>83</v>
      </c>
      <c r="AF109" s="405" t="s">
        <v>83</v>
      </c>
      <c r="AH109" s="122" t="str">
        <f t="shared" si="39"/>
        <v/>
      </c>
      <c r="AI109" s="122">
        <f>IF(AC109="","",VLOOKUP(AC109,所属・種目コード!U:V,2,FALSE))</f>
        <v>3</v>
      </c>
      <c r="AJ109" s="138">
        <f t="shared" si="40"/>
        <v>0</v>
      </c>
      <c r="AK109" s="122" t="str">
        <f t="shared" si="41"/>
        <v/>
      </c>
      <c r="AL109" s="122" t="str">
        <f t="shared" si="42"/>
        <v/>
      </c>
      <c r="AM109" s="122" t="str">
        <f t="shared" si="43"/>
        <v>()</v>
      </c>
      <c r="AN109" s="122" t="str">
        <f t="shared" si="44"/>
        <v/>
      </c>
      <c r="AO109" s="122">
        <f>IF(AB109="","",VLOOKUP(AB109,所属・種目コード!$X$1:$Y$2,2,FALSE))</f>
        <v>1</v>
      </c>
      <c r="AP109" s="122" t="str">
        <f>IF(K109="","",VLOOKUP(K109,所属・種目コード!$C$1:$E$71,3,FALSE))</f>
        <v/>
      </c>
      <c r="AQ109" s="122" t="str">
        <f>IF(M109="","",VLOOKUP(M109,所属・種目コード!$AD$2:$AE$53,2,FALSE))</f>
        <v/>
      </c>
      <c r="AR109" s="122" t="str">
        <f>IF(L109="","",VLOOKUP(L109,所属・種目コード!$Z$7:$AB$11,3,FALSE))</f>
        <v/>
      </c>
      <c r="AS109" s="366">
        <f t="shared" si="45"/>
        <v>0</v>
      </c>
      <c r="AT109" s="122" t="str">
        <f t="shared" si="31"/>
        <v xml:space="preserve"> 0</v>
      </c>
      <c r="AU109" s="122" t="str">
        <f>IF(P109="","",VLOOKUP(P109,所属・種目コード!$AD$2:$AE$55,2,FALSE))</f>
        <v/>
      </c>
      <c r="AV109" s="122" t="str">
        <f>IF(O109="","",VLOOKUP(O109,所属・種目コード!$Z$7:$AB$11,3,FALSE))</f>
        <v/>
      </c>
      <c r="AW109" s="366">
        <f t="shared" si="32"/>
        <v>0</v>
      </c>
      <c r="AX109" s="122" t="str">
        <f t="shared" si="46"/>
        <v/>
      </c>
      <c r="AY109" s="122" t="str">
        <f>IF(S109="","",VLOOKUP(S109,所属・種目コード!$AD$2:$AE$55,2,FALSE))</f>
        <v/>
      </c>
      <c r="AZ109" s="122" t="str">
        <f>IF(R109="","",VLOOKUP(R109,所属・種目コード!$Z$7:$AB$11,3,FALSE))</f>
        <v/>
      </c>
      <c r="BA109" s="366">
        <f t="shared" si="34"/>
        <v>0</v>
      </c>
      <c r="BB109" s="122" t="str">
        <f t="shared" si="35"/>
        <v xml:space="preserve"> 0</v>
      </c>
      <c r="BD109" s="122" t="str">
        <f>IF(M109="","",VLOOKUP(M109,所属・種目コード!$AD$2:$AF$48,3,FALSE))</f>
        <v/>
      </c>
      <c r="BE109" s="366">
        <f t="shared" si="47"/>
        <v>0</v>
      </c>
      <c r="BF109" s="122" t="str">
        <f>IF(P109="","",VLOOKUP(P109,所属・種目コード!$AD$2:$AF$48,3,FALSE))</f>
        <v/>
      </c>
      <c r="BG109" s="366">
        <f t="shared" si="37"/>
        <v>0</v>
      </c>
      <c r="BH109" s="122" t="str">
        <f>IF(S109="","",VLOOKUP(S109,所属・種目コード!$AD$2:$AF$48,3,FALSE))</f>
        <v/>
      </c>
      <c r="BI109" s="366">
        <f t="shared" si="38"/>
        <v>0</v>
      </c>
      <c r="BK109" s="29"/>
      <c r="BL109" s="29"/>
      <c r="BM109" s="29"/>
      <c r="BN109" s="29"/>
      <c r="BO109" s="29"/>
      <c r="BP109" s="553"/>
      <c r="BQ109" s="534"/>
      <c r="BR109" s="553"/>
      <c r="BS109" s="553"/>
      <c r="BT109" s="553"/>
      <c r="BU109" s="553"/>
      <c r="BV109" s="553"/>
      <c r="BW109" s="553"/>
      <c r="BX109" s="553"/>
      <c r="BY109" s="553"/>
      <c r="BZ109" s="553"/>
      <c r="CA109" s="553"/>
      <c r="CB109" s="553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</row>
    <row r="110" spans="1:92" s="123" customFormat="1" ht="24.95" customHeight="1">
      <c r="A110" s="29"/>
      <c r="B110" s="29"/>
      <c r="C110" s="29"/>
      <c r="D110" s="683" t="s">
        <v>8728</v>
      </c>
      <c r="E110" s="910">
        <v>37</v>
      </c>
      <c r="F110" s="910"/>
      <c r="G110" s="578"/>
      <c r="H110" s="689" t="str">
        <f>IF($G110="","",(VLOOKUP($G110,高校競技者!$B$2:$H$824,2,0)))</f>
        <v/>
      </c>
      <c r="I110" s="689" t="str">
        <f>IF($G110="","",(VLOOKUP($G110,高校競技者!$B$2:$H$824,6,0)))</f>
        <v/>
      </c>
      <c r="J110" s="689" t="str">
        <f>IF($G110="","",(VLOOKUP($G110,高校競技者!$B$2:$H$813,3,0)))</f>
        <v/>
      </c>
      <c r="K110" s="690" t="str">
        <f>IF($G110="","",(VLOOKUP($G110,高校競技者!$B$2:$H$813,4,0)))</f>
        <v/>
      </c>
      <c r="L110" s="619"/>
      <c r="M110" s="620"/>
      <c r="N110" s="582"/>
      <c r="O110" s="619"/>
      <c r="P110" s="620"/>
      <c r="Q110" s="582"/>
      <c r="R110" s="619"/>
      <c r="S110" s="620"/>
      <c r="T110" s="582"/>
      <c r="U110" s="350"/>
      <c r="V110" s="350"/>
      <c r="W110" s="350"/>
      <c r="X110" s="113"/>
      <c r="Y110" s="350"/>
      <c r="Z110" s="134"/>
      <c r="AA110" s="134"/>
      <c r="AB110" s="227" t="s">
        <v>23</v>
      </c>
      <c r="AC110" s="136" t="s">
        <v>46</v>
      </c>
      <c r="AD110" s="405" t="s">
        <v>83</v>
      </c>
      <c r="AE110" s="405" t="s">
        <v>83</v>
      </c>
      <c r="AF110" s="405" t="s">
        <v>83</v>
      </c>
      <c r="AH110" s="122" t="str">
        <f t="shared" si="39"/>
        <v/>
      </c>
      <c r="AI110" s="122">
        <f>IF(AC110="","",VLOOKUP(AC110,所属・種目コード!U:V,2,FALSE))</f>
        <v>3</v>
      </c>
      <c r="AJ110" s="138">
        <f t="shared" si="40"/>
        <v>0</v>
      </c>
      <c r="AK110" s="122" t="str">
        <f t="shared" si="41"/>
        <v/>
      </c>
      <c r="AL110" s="122" t="str">
        <f t="shared" si="42"/>
        <v/>
      </c>
      <c r="AM110" s="122" t="str">
        <f t="shared" si="43"/>
        <v>()</v>
      </c>
      <c r="AN110" s="122" t="str">
        <f t="shared" si="44"/>
        <v/>
      </c>
      <c r="AO110" s="122">
        <f>IF(AB110="","",VLOOKUP(AB110,所属・種目コード!$X$1:$Y$2,2,FALSE))</f>
        <v>1</v>
      </c>
      <c r="AP110" s="122" t="str">
        <f>IF(K110="","",VLOOKUP(K110,所属・種目コード!$C$1:$E$71,3,FALSE))</f>
        <v/>
      </c>
      <c r="AQ110" s="122" t="str">
        <f>IF(M110="","",VLOOKUP(M110,所属・種目コード!$AD$2:$AE$53,2,FALSE))</f>
        <v/>
      </c>
      <c r="AR110" s="122" t="str">
        <f>IF(L110="","",VLOOKUP(L110,所属・種目コード!$Z$7:$AB$11,3,FALSE))</f>
        <v/>
      </c>
      <c r="AS110" s="366">
        <f t="shared" si="45"/>
        <v>0</v>
      </c>
      <c r="AT110" s="122" t="str">
        <f t="shared" si="31"/>
        <v xml:space="preserve"> 0</v>
      </c>
      <c r="AU110" s="122" t="str">
        <f>IF(P110="","",VLOOKUP(P110,所属・種目コード!$AD$2:$AE$55,2,FALSE))</f>
        <v/>
      </c>
      <c r="AV110" s="122" t="str">
        <f>IF(O110="","",VLOOKUP(O110,所属・種目コード!$Z$7:$AB$11,3,FALSE))</f>
        <v/>
      </c>
      <c r="AW110" s="366">
        <f t="shared" si="32"/>
        <v>0</v>
      </c>
      <c r="AX110" s="122" t="str">
        <f t="shared" si="46"/>
        <v/>
      </c>
      <c r="AY110" s="122" t="str">
        <f>IF(S110="","",VLOOKUP(S110,所属・種目コード!$AD$2:$AE$55,2,FALSE))</f>
        <v/>
      </c>
      <c r="AZ110" s="122" t="str">
        <f>IF(R110="","",VLOOKUP(R110,所属・種目コード!$Z$7:$AB$11,3,FALSE))</f>
        <v/>
      </c>
      <c r="BA110" s="366">
        <f t="shared" si="34"/>
        <v>0</v>
      </c>
      <c r="BB110" s="122" t="str">
        <f t="shared" si="35"/>
        <v xml:space="preserve"> 0</v>
      </c>
      <c r="BD110" s="122" t="str">
        <f>IF(M110="","",VLOOKUP(M110,所属・種目コード!$AD$2:$AF$48,3,FALSE))</f>
        <v/>
      </c>
      <c r="BE110" s="366">
        <f t="shared" si="47"/>
        <v>0</v>
      </c>
      <c r="BF110" s="122" t="str">
        <f>IF(P110="","",VLOOKUP(P110,所属・種目コード!$AD$2:$AF$48,3,FALSE))</f>
        <v/>
      </c>
      <c r="BG110" s="366">
        <f t="shared" si="37"/>
        <v>0</v>
      </c>
      <c r="BH110" s="122" t="str">
        <f>IF(S110="","",VLOOKUP(S110,所属・種目コード!$AD$2:$AF$48,3,FALSE))</f>
        <v/>
      </c>
      <c r="BI110" s="366">
        <f t="shared" si="38"/>
        <v>0</v>
      </c>
      <c r="BK110" s="29"/>
      <c r="BL110" s="29"/>
      <c r="BM110" s="29"/>
      <c r="BN110" s="29"/>
      <c r="BO110" s="29"/>
      <c r="BP110" s="553"/>
      <c r="BQ110" s="534"/>
      <c r="BR110" s="553"/>
      <c r="BS110" s="553"/>
      <c r="BT110" s="553"/>
      <c r="BU110" s="553"/>
      <c r="BV110" s="553"/>
      <c r="BW110" s="553"/>
      <c r="BX110" s="553"/>
      <c r="BY110" s="553"/>
      <c r="BZ110" s="553"/>
      <c r="CA110" s="553"/>
      <c r="CB110" s="553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</row>
    <row r="111" spans="1:92" s="123" customFormat="1" ht="24.95" customHeight="1">
      <c r="A111" s="29"/>
      <c r="B111" s="29"/>
      <c r="C111" s="29"/>
      <c r="D111" s="683" t="s">
        <v>8728</v>
      </c>
      <c r="E111" s="910">
        <v>38</v>
      </c>
      <c r="F111" s="910"/>
      <c r="G111" s="578"/>
      <c r="H111" s="689" t="str">
        <f>IF($G111="","",(VLOOKUP($G111,高校競技者!$B$2:$H$824,2,0)))</f>
        <v/>
      </c>
      <c r="I111" s="689" t="str">
        <f>IF($G111="","",(VLOOKUP($G111,高校競技者!$B$2:$H$824,6,0)))</f>
        <v/>
      </c>
      <c r="J111" s="689" t="str">
        <f>IF($G111="","",(VLOOKUP($G111,高校競技者!$B$2:$H$813,3,0)))</f>
        <v/>
      </c>
      <c r="K111" s="690" t="str">
        <f>IF($G111="","",(VLOOKUP($G111,高校競技者!$B$2:$H$813,4,0)))</f>
        <v/>
      </c>
      <c r="L111" s="619"/>
      <c r="M111" s="620"/>
      <c r="N111" s="582"/>
      <c r="O111" s="619"/>
      <c r="P111" s="620"/>
      <c r="Q111" s="582"/>
      <c r="R111" s="619"/>
      <c r="S111" s="620"/>
      <c r="T111" s="582"/>
      <c r="U111" s="350"/>
      <c r="V111" s="350"/>
      <c r="W111" s="350"/>
      <c r="X111" s="199"/>
      <c r="Y111" s="350"/>
      <c r="Z111" s="134"/>
      <c r="AA111" s="134"/>
      <c r="AB111" s="227" t="s">
        <v>23</v>
      </c>
      <c r="AC111" s="136" t="s">
        <v>46</v>
      </c>
      <c r="AD111" s="405" t="s">
        <v>83</v>
      </c>
      <c r="AE111" s="405" t="s">
        <v>83</v>
      </c>
      <c r="AF111" s="405" t="s">
        <v>83</v>
      </c>
      <c r="AH111" s="122" t="str">
        <f t="shared" si="39"/>
        <v/>
      </c>
      <c r="AI111" s="122">
        <f>IF(AC111="","",VLOOKUP(AC111,所属・種目コード!U:V,2,FALSE))</f>
        <v>3</v>
      </c>
      <c r="AJ111" s="138">
        <f t="shared" si="40"/>
        <v>0</v>
      </c>
      <c r="AK111" s="122" t="str">
        <f t="shared" si="41"/>
        <v/>
      </c>
      <c r="AL111" s="122" t="str">
        <f t="shared" si="42"/>
        <v/>
      </c>
      <c r="AM111" s="122" t="str">
        <f t="shared" si="43"/>
        <v>()</v>
      </c>
      <c r="AN111" s="122" t="str">
        <f t="shared" si="44"/>
        <v/>
      </c>
      <c r="AO111" s="122">
        <f>IF(AB111="","",VLOOKUP(AB111,所属・種目コード!$X$1:$Y$2,2,FALSE))</f>
        <v>1</v>
      </c>
      <c r="AP111" s="122" t="str">
        <f>IF(K111="","",VLOOKUP(K111,所属・種目コード!$C$1:$E$71,3,FALSE))</f>
        <v/>
      </c>
      <c r="AQ111" s="122" t="str">
        <f>IF(M111="","",VLOOKUP(M111,所属・種目コード!$AD$2:$AE$53,2,FALSE))</f>
        <v/>
      </c>
      <c r="AR111" s="122" t="str">
        <f>IF(L111="","",VLOOKUP(L111,所属・種目コード!$Z$7:$AB$11,3,FALSE))</f>
        <v/>
      </c>
      <c r="AS111" s="366">
        <f t="shared" si="45"/>
        <v>0</v>
      </c>
      <c r="AT111" s="122" t="str">
        <f t="shared" si="31"/>
        <v xml:space="preserve"> 0</v>
      </c>
      <c r="AU111" s="122" t="str">
        <f>IF(P111="","",VLOOKUP(P111,所属・種目コード!$AD$2:$AE$55,2,FALSE))</f>
        <v/>
      </c>
      <c r="AV111" s="122" t="str">
        <f>IF(O111="","",VLOOKUP(O111,所属・種目コード!$Z$7:$AB$11,3,FALSE))</f>
        <v/>
      </c>
      <c r="AW111" s="366">
        <f t="shared" si="32"/>
        <v>0</v>
      </c>
      <c r="AX111" s="122" t="str">
        <f t="shared" si="46"/>
        <v/>
      </c>
      <c r="AY111" s="122" t="str">
        <f>IF(S111="","",VLOOKUP(S111,所属・種目コード!$AD$2:$AE$55,2,FALSE))</f>
        <v/>
      </c>
      <c r="AZ111" s="122" t="str">
        <f>IF(R111="","",VLOOKUP(R111,所属・種目コード!$Z$7:$AB$11,3,FALSE))</f>
        <v/>
      </c>
      <c r="BA111" s="366">
        <f t="shared" si="34"/>
        <v>0</v>
      </c>
      <c r="BB111" s="122" t="str">
        <f t="shared" si="35"/>
        <v xml:space="preserve"> 0</v>
      </c>
      <c r="BD111" s="122" t="str">
        <f>IF(M111="","",VLOOKUP(M111,所属・種目コード!$AD$2:$AF$48,3,FALSE))</f>
        <v/>
      </c>
      <c r="BE111" s="366">
        <f t="shared" si="47"/>
        <v>0</v>
      </c>
      <c r="BF111" s="122" t="str">
        <f>IF(P111="","",VLOOKUP(P111,所属・種目コード!$AD$2:$AF$48,3,FALSE))</f>
        <v/>
      </c>
      <c r="BG111" s="366">
        <f t="shared" si="37"/>
        <v>0</v>
      </c>
      <c r="BH111" s="122" t="str">
        <f>IF(S111="","",VLOOKUP(S111,所属・種目コード!$AD$2:$AF$48,3,FALSE))</f>
        <v/>
      </c>
      <c r="BI111" s="366">
        <f t="shared" si="38"/>
        <v>0</v>
      </c>
      <c r="BK111" s="29"/>
      <c r="BL111" s="29"/>
      <c r="BM111" s="29"/>
      <c r="BN111" s="29"/>
      <c r="BO111" s="29"/>
      <c r="BP111" s="553"/>
      <c r="BQ111" s="534"/>
      <c r="BR111" s="553"/>
      <c r="BS111" s="553"/>
      <c r="BT111" s="553"/>
      <c r="BU111" s="553"/>
      <c r="BV111" s="553"/>
      <c r="BW111" s="553"/>
      <c r="BX111" s="553"/>
      <c r="BY111" s="553"/>
      <c r="BZ111" s="553"/>
      <c r="CA111" s="553"/>
      <c r="CB111" s="553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</row>
    <row r="112" spans="1:92" s="123" customFormat="1" ht="24.95" customHeight="1">
      <c r="A112" s="29"/>
      <c r="B112" s="29"/>
      <c r="C112" s="29"/>
      <c r="D112" s="683" t="s">
        <v>8728</v>
      </c>
      <c r="E112" s="910">
        <v>39</v>
      </c>
      <c r="F112" s="910"/>
      <c r="G112" s="578"/>
      <c r="H112" s="689" t="str">
        <f>IF($G112="","",(VLOOKUP($G112,高校競技者!$B$2:$H$824,2,0)))</f>
        <v/>
      </c>
      <c r="I112" s="689" t="str">
        <f>IF($G112="","",(VLOOKUP($G112,高校競技者!$B$2:$H$824,6,0)))</f>
        <v/>
      </c>
      <c r="J112" s="689" t="str">
        <f>IF($G112="","",(VLOOKUP($G112,高校競技者!$B$2:$H$813,3,0)))</f>
        <v/>
      </c>
      <c r="K112" s="690" t="str">
        <f>IF($G112="","",(VLOOKUP($G112,高校競技者!$B$2:$H$813,4,0)))</f>
        <v/>
      </c>
      <c r="L112" s="619"/>
      <c r="M112" s="620"/>
      <c r="N112" s="582"/>
      <c r="O112" s="619"/>
      <c r="P112" s="620"/>
      <c r="Q112" s="582"/>
      <c r="R112" s="619"/>
      <c r="S112" s="620"/>
      <c r="T112" s="582"/>
      <c r="U112" s="350"/>
      <c r="V112" s="350"/>
      <c r="W112" s="350"/>
      <c r="X112" s="199"/>
      <c r="Y112" s="350"/>
      <c r="Z112" s="134"/>
      <c r="AA112" s="134"/>
      <c r="AB112" s="227" t="s">
        <v>23</v>
      </c>
      <c r="AC112" s="136" t="s">
        <v>46</v>
      </c>
      <c r="AD112" s="405" t="s">
        <v>83</v>
      </c>
      <c r="AE112" s="405" t="s">
        <v>83</v>
      </c>
      <c r="AF112" s="405" t="s">
        <v>83</v>
      </c>
      <c r="AH112" s="122" t="str">
        <f t="shared" si="39"/>
        <v/>
      </c>
      <c r="AI112" s="122">
        <f>IF(AC112="","",VLOOKUP(AC112,所属・種目コード!U:V,2,FALSE))</f>
        <v>3</v>
      </c>
      <c r="AJ112" s="138">
        <f t="shared" si="40"/>
        <v>0</v>
      </c>
      <c r="AK112" s="122" t="str">
        <f t="shared" si="41"/>
        <v/>
      </c>
      <c r="AL112" s="122" t="str">
        <f t="shared" si="42"/>
        <v/>
      </c>
      <c r="AM112" s="122" t="str">
        <f t="shared" si="43"/>
        <v>()</v>
      </c>
      <c r="AN112" s="122" t="str">
        <f t="shared" si="44"/>
        <v/>
      </c>
      <c r="AO112" s="122">
        <f>IF(AB112="","",VLOOKUP(AB112,所属・種目コード!$X$1:$Y$2,2,FALSE))</f>
        <v>1</v>
      </c>
      <c r="AP112" s="122" t="str">
        <f>IF(K112="","",VLOOKUP(K112,所属・種目コード!$C$1:$E$71,3,FALSE))</f>
        <v/>
      </c>
      <c r="AQ112" s="122" t="str">
        <f>IF(M112="","",VLOOKUP(M112,所属・種目コード!$AD$2:$AE$53,2,FALSE))</f>
        <v/>
      </c>
      <c r="AR112" s="122" t="str">
        <f>IF(L112="","",VLOOKUP(L112,所属・種目コード!$Z$7:$AB$11,3,FALSE))</f>
        <v/>
      </c>
      <c r="AS112" s="366">
        <f t="shared" si="45"/>
        <v>0</v>
      </c>
      <c r="AT112" s="122" t="str">
        <f t="shared" si="31"/>
        <v xml:space="preserve"> 0</v>
      </c>
      <c r="AU112" s="122" t="str">
        <f>IF(P112="","",VLOOKUP(P112,所属・種目コード!$AD$2:$AE$55,2,FALSE))</f>
        <v/>
      </c>
      <c r="AV112" s="122" t="str">
        <f>IF(O112="","",VLOOKUP(O112,所属・種目コード!$Z$7:$AB$11,3,FALSE))</f>
        <v/>
      </c>
      <c r="AW112" s="366">
        <f t="shared" si="32"/>
        <v>0</v>
      </c>
      <c r="AX112" s="122" t="str">
        <f t="shared" si="46"/>
        <v/>
      </c>
      <c r="AY112" s="122" t="str">
        <f>IF(S112="","",VLOOKUP(S112,所属・種目コード!$AD$2:$AE$55,2,FALSE))</f>
        <v/>
      </c>
      <c r="AZ112" s="122" t="str">
        <f>IF(R112="","",VLOOKUP(R112,所属・種目コード!$Z$7:$AB$11,3,FALSE))</f>
        <v/>
      </c>
      <c r="BA112" s="366">
        <f t="shared" si="34"/>
        <v>0</v>
      </c>
      <c r="BB112" s="122" t="str">
        <f t="shared" si="35"/>
        <v xml:space="preserve"> 0</v>
      </c>
      <c r="BD112" s="122" t="str">
        <f>IF(M112="","",VLOOKUP(M112,所属・種目コード!$AD$2:$AF$48,3,FALSE))</f>
        <v/>
      </c>
      <c r="BE112" s="366">
        <f t="shared" si="47"/>
        <v>0</v>
      </c>
      <c r="BF112" s="122" t="str">
        <f>IF(P112="","",VLOOKUP(P112,所属・種目コード!$AD$2:$AF$48,3,FALSE))</f>
        <v/>
      </c>
      <c r="BG112" s="366">
        <f t="shared" si="37"/>
        <v>0</v>
      </c>
      <c r="BH112" s="122" t="str">
        <f>IF(S112="","",VLOOKUP(S112,所属・種目コード!$AD$2:$AF$48,3,FALSE))</f>
        <v/>
      </c>
      <c r="BI112" s="366">
        <f t="shared" si="38"/>
        <v>0</v>
      </c>
      <c r="BK112" s="29"/>
      <c r="BL112" s="29"/>
      <c r="BM112" s="29"/>
      <c r="BN112" s="29"/>
      <c r="BO112" s="29"/>
      <c r="BP112" s="534"/>
      <c r="BQ112" s="534"/>
      <c r="BR112" s="553"/>
      <c r="BS112" s="553"/>
      <c r="BT112" s="553"/>
      <c r="BU112" s="553"/>
      <c r="BV112" s="553"/>
      <c r="BW112" s="553"/>
      <c r="BX112" s="553"/>
      <c r="BY112" s="553"/>
      <c r="BZ112" s="553"/>
      <c r="CA112" s="553"/>
      <c r="CB112" s="553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</row>
    <row r="113" spans="1:92" s="123" customFormat="1" ht="24.95" customHeight="1" thickBot="1">
      <c r="A113" s="29"/>
      <c r="B113" s="29"/>
      <c r="C113" s="29"/>
      <c r="D113" s="743" t="s">
        <v>8728</v>
      </c>
      <c r="E113" s="923">
        <v>40</v>
      </c>
      <c r="F113" s="923"/>
      <c r="G113" s="579"/>
      <c r="H113" s="691" t="str">
        <f>IF($G113="","",(VLOOKUP($G113,高校競技者!$B$2:$H$824,2,0)))</f>
        <v/>
      </c>
      <c r="I113" s="691" t="str">
        <f>IF($G113="","",(VLOOKUP($G113,高校競技者!$B$2:$H$824,6,0)))</f>
        <v/>
      </c>
      <c r="J113" s="691" t="str">
        <f>IF($G113="","",(VLOOKUP($G113,高校競技者!$B$2:$H$813,3,0)))</f>
        <v/>
      </c>
      <c r="K113" s="692" t="str">
        <f>IF($G113="","",(VLOOKUP($G113,高校競技者!$B$2:$H$813,4,0)))</f>
        <v/>
      </c>
      <c r="L113" s="621"/>
      <c r="M113" s="584"/>
      <c r="N113" s="585"/>
      <c r="O113" s="621"/>
      <c r="P113" s="584"/>
      <c r="Q113" s="585"/>
      <c r="R113" s="619"/>
      <c r="S113" s="620"/>
      <c r="T113" s="582"/>
      <c r="U113" s="350"/>
      <c r="V113" s="350"/>
      <c r="W113" s="350"/>
      <c r="X113" s="199"/>
      <c r="Y113" s="350"/>
      <c r="Z113" s="134"/>
      <c r="AA113" s="134"/>
      <c r="AB113" s="227" t="s">
        <v>23</v>
      </c>
      <c r="AC113" s="136" t="s">
        <v>46</v>
      </c>
      <c r="AD113" s="405" t="s">
        <v>83</v>
      </c>
      <c r="AE113" s="405" t="s">
        <v>83</v>
      </c>
      <c r="AF113" s="405" t="s">
        <v>83</v>
      </c>
      <c r="AH113" s="122" t="str">
        <f t="shared" si="39"/>
        <v/>
      </c>
      <c r="AI113" s="122">
        <f>IF(AC113="","",VLOOKUP(AC113,所属・種目コード!U:V,2,FALSE))</f>
        <v>3</v>
      </c>
      <c r="AJ113" s="138">
        <f t="shared" si="40"/>
        <v>0</v>
      </c>
      <c r="AK113" s="122" t="str">
        <f t="shared" si="41"/>
        <v/>
      </c>
      <c r="AL113" s="122" t="str">
        <f t="shared" si="42"/>
        <v/>
      </c>
      <c r="AM113" s="122" t="str">
        <f t="shared" si="43"/>
        <v>()</v>
      </c>
      <c r="AN113" s="122" t="str">
        <f t="shared" si="44"/>
        <v/>
      </c>
      <c r="AO113" s="122">
        <f>IF(AB113="","",VLOOKUP(AB113,所属・種目コード!$X$1:$Y$2,2,FALSE))</f>
        <v>1</v>
      </c>
      <c r="AP113" s="122" t="str">
        <f>IF(K113="","",VLOOKUP(K113,所属・種目コード!$C$1:$E$71,3,FALSE))</f>
        <v/>
      </c>
      <c r="AQ113" s="122" t="str">
        <f>IF(M113="","",VLOOKUP(M113,所属・種目コード!$AD$2:$AE$53,2,FALSE))</f>
        <v/>
      </c>
      <c r="AR113" s="122" t="str">
        <f>IF(L113="","",VLOOKUP(L113,所属・種目コード!$Z$7:$AB$11,3,FALSE))</f>
        <v/>
      </c>
      <c r="AS113" s="366">
        <f t="shared" si="45"/>
        <v>0</v>
      </c>
      <c r="AT113" s="122" t="str">
        <f t="shared" si="31"/>
        <v xml:space="preserve"> 0</v>
      </c>
      <c r="AU113" s="122" t="str">
        <f>IF(P113="","",VLOOKUP(P113,所属・種目コード!$AD$2:$AE$55,2,FALSE))</f>
        <v/>
      </c>
      <c r="AV113" s="122" t="str">
        <f>IF(O113="","",VLOOKUP(O113,所属・種目コード!$Z$7:$AB$11,3,FALSE))</f>
        <v/>
      </c>
      <c r="AW113" s="366">
        <f t="shared" si="32"/>
        <v>0</v>
      </c>
      <c r="AX113" s="122" t="str">
        <f t="shared" si="46"/>
        <v/>
      </c>
      <c r="AY113" s="122" t="str">
        <f>IF(S113="","",VLOOKUP(S113,所属・種目コード!$AD$2:$AE$55,2,FALSE))</f>
        <v/>
      </c>
      <c r="AZ113" s="122" t="str">
        <f>IF(R113="","",VLOOKUP(R113,所属・種目コード!$Z$7:$AB$11,3,FALSE))</f>
        <v/>
      </c>
      <c r="BA113" s="366">
        <f t="shared" si="34"/>
        <v>0</v>
      </c>
      <c r="BB113" s="122" t="str">
        <f t="shared" si="35"/>
        <v xml:space="preserve"> 0</v>
      </c>
      <c r="BD113" s="122" t="str">
        <f>IF(M113="","",VLOOKUP(M113,所属・種目コード!$AD$2:$AF$48,3,FALSE))</f>
        <v/>
      </c>
      <c r="BE113" s="366">
        <f t="shared" si="47"/>
        <v>0</v>
      </c>
      <c r="BF113" s="122" t="str">
        <f>IF(P113="","",VLOOKUP(P113,所属・種目コード!$AD$2:$AF$48,3,FALSE))</f>
        <v/>
      </c>
      <c r="BG113" s="366">
        <f t="shared" si="37"/>
        <v>0</v>
      </c>
      <c r="BH113" s="122" t="str">
        <f>IF(S113="","",VLOOKUP(S113,所属・種目コード!$AD$2:$AF$48,3,FALSE))</f>
        <v/>
      </c>
      <c r="BI113" s="366">
        <f t="shared" si="38"/>
        <v>0</v>
      </c>
      <c r="BK113" s="29"/>
      <c r="BL113" s="29"/>
      <c r="BM113" s="29"/>
      <c r="BN113" s="29"/>
      <c r="BO113" s="29"/>
      <c r="BP113" s="534"/>
      <c r="BQ113" s="534"/>
      <c r="BR113" s="553"/>
      <c r="BS113" s="553"/>
      <c r="BT113" s="553"/>
      <c r="BU113" s="553"/>
      <c r="BV113" s="553"/>
      <c r="BW113" s="553"/>
      <c r="BX113" s="553"/>
      <c r="BY113" s="553"/>
      <c r="BZ113" s="553"/>
      <c r="CA113" s="553"/>
      <c r="CB113" s="553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</row>
    <row r="114" spans="1:92" s="123" customFormat="1" ht="24.95" customHeight="1">
      <c r="A114" s="29"/>
      <c r="B114" s="29"/>
      <c r="C114" s="29"/>
      <c r="D114" s="739" t="s">
        <v>8728</v>
      </c>
      <c r="E114" s="924">
        <v>41</v>
      </c>
      <c r="F114" s="924"/>
      <c r="G114" s="577"/>
      <c r="H114" s="684" t="str">
        <f>IF($G114="","",(VLOOKUP($G114,高校競技者!$B$2:$H$824,2,0)))</f>
        <v/>
      </c>
      <c r="I114" s="684" t="str">
        <f>IF($G114="","",(VLOOKUP($G114,高校競技者!$B$2:$H$824,6,0)))</f>
        <v/>
      </c>
      <c r="J114" s="684" t="str">
        <f>IF($G114="","",(VLOOKUP($G114,高校競技者!$B$2:$H$813,3,0)))</f>
        <v/>
      </c>
      <c r="K114" s="686" t="str">
        <f>IF($G114="","",(VLOOKUP($G114,高校競技者!$B$2:$H$813,4,0)))</f>
        <v/>
      </c>
      <c r="L114" s="734"/>
      <c r="M114" s="742"/>
      <c r="N114" s="624"/>
      <c r="O114" s="811"/>
      <c r="P114" s="742"/>
      <c r="Q114" s="624"/>
      <c r="R114" s="619"/>
      <c r="S114" s="620"/>
      <c r="T114" s="582"/>
      <c r="U114" s="350"/>
      <c r="V114" s="350"/>
      <c r="W114" s="350"/>
      <c r="X114" s="199"/>
      <c r="Y114" s="350"/>
      <c r="Z114" s="134"/>
      <c r="AA114" s="134"/>
      <c r="AB114" s="227" t="s">
        <v>23</v>
      </c>
      <c r="AC114" s="136" t="s">
        <v>46</v>
      </c>
      <c r="AD114" s="405" t="s">
        <v>83</v>
      </c>
      <c r="AE114" s="405" t="s">
        <v>83</v>
      </c>
      <c r="AF114" s="405" t="s">
        <v>83</v>
      </c>
      <c r="AH114" s="122" t="str">
        <f t="shared" si="39"/>
        <v/>
      </c>
      <c r="AI114" s="122">
        <f>IF(AC114="","",VLOOKUP(AC114,所属・種目コード!U:V,2,FALSE))</f>
        <v>3</v>
      </c>
      <c r="AJ114" s="138">
        <f t="shared" si="40"/>
        <v>0</v>
      </c>
      <c r="AK114" s="122" t="str">
        <f t="shared" si="41"/>
        <v/>
      </c>
      <c r="AL114" s="122" t="str">
        <f t="shared" si="42"/>
        <v/>
      </c>
      <c r="AM114" s="122" t="str">
        <f t="shared" si="43"/>
        <v>()</v>
      </c>
      <c r="AN114" s="122" t="str">
        <f t="shared" si="44"/>
        <v/>
      </c>
      <c r="AO114" s="122">
        <f>IF(AB114="","",VLOOKUP(AB114,所属・種目コード!$X$1:$Y$2,2,FALSE))</f>
        <v>1</v>
      </c>
      <c r="AP114" s="122" t="str">
        <f>IF(K114="","",VLOOKUP(K114,所属・種目コード!$C$1:$E$71,3,FALSE))</f>
        <v/>
      </c>
      <c r="AQ114" s="122" t="str">
        <f>IF(M114="","",VLOOKUP(M114,所属・種目コード!$AD$2:$AE$53,2,FALSE))</f>
        <v/>
      </c>
      <c r="AR114" s="122" t="str">
        <f>IF(L114="","",VLOOKUP(L114,所属・種目コード!$Z$7:$AB$11,3,FALSE))</f>
        <v/>
      </c>
      <c r="AS114" s="366">
        <f t="shared" si="45"/>
        <v>0</v>
      </c>
      <c r="AT114" s="122" t="str">
        <f t="shared" si="31"/>
        <v xml:space="preserve"> 0</v>
      </c>
      <c r="AU114" s="122" t="str">
        <f>IF(P114="","",VLOOKUP(P114,所属・種目コード!$AD$2:$AE$55,2,FALSE))</f>
        <v/>
      </c>
      <c r="AV114" s="122" t="str">
        <f>IF(O114="","",VLOOKUP(O114,所属・種目コード!$Z$7:$AB$11,3,FALSE))</f>
        <v/>
      </c>
      <c r="AW114" s="366">
        <f t="shared" si="32"/>
        <v>0</v>
      </c>
      <c r="AX114" s="122" t="str">
        <f t="shared" si="46"/>
        <v/>
      </c>
      <c r="AY114" s="122" t="str">
        <f>IF(S114="","",VLOOKUP(S114,所属・種目コード!$AD$2:$AE$55,2,FALSE))</f>
        <v/>
      </c>
      <c r="AZ114" s="122" t="str">
        <f>IF(R114="","",VLOOKUP(R114,所属・種目コード!$Z$7:$AB$11,3,FALSE))</f>
        <v/>
      </c>
      <c r="BA114" s="366">
        <f t="shared" si="34"/>
        <v>0</v>
      </c>
      <c r="BB114" s="122" t="str">
        <f t="shared" si="35"/>
        <v xml:space="preserve"> 0</v>
      </c>
      <c r="BD114" s="122" t="str">
        <f>IF(M114="","",VLOOKUP(M114,所属・種目コード!$AD$2:$AF$48,3,FALSE))</f>
        <v/>
      </c>
      <c r="BE114" s="366">
        <f t="shared" si="47"/>
        <v>0</v>
      </c>
      <c r="BF114" s="122" t="str">
        <f>IF(P114="","",VLOOKUP(P114,所属・種目コード!$AD$2:$AF$48,3,FALSE))</f>
        <v/>
      </c>
      <c r="BG114" s="366">
        <f t="shared" si="37"/>
        <v>0</v>
      </c>
      <c r="BH114" s="122" t="str">
        <f>IF(S114="","",VLOOKUP(S114,所属・種目コード!$AD$2:$AF$48,3,FALSE))</f>
        <v/>
      </c>
      <c r="BI114" s="366">
        <f t="shared" si="38"/>
        <v>0</v>
      </c>
      <c r="BK114" s="29"/>
      <c r="BL114" s="29"/>
      <c r="BM114" s="29"/>
      <c r="BN114" s="29"/>
      <c r="BO114" s="29"/>
      <c r="BP114" s="534"/>
      <c r="BQ114" s="534"/>
      <c r="BR114" s="553"/>
      <c r="BS114" s="553"/>
      <c r="BT114" s="553"/>
      <c r="BU114" s="553"/>
      <c r="BV114" s="553"/>
      <c r="BW114" s="553"/>
      <c r="BX114" s="553"/>
      <c r="BY114" s="553"/>
      <c r="BZ114" s="553"/>
      <c r="CA114" s="553"/>
      <c r="CB114" s="553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</row>
    <row r="115" spans="1:92" s="123" customFormat="1" ht="24.95" customHeight="1">
      <c r="A115" s="29"/>
      <c r="B115" s="29"/>
      <c r="C115" s="29"/>
      <c r="D115" s="683" t="s">
        <v>8728</v>
      </c>
      <c r="E115" s="910">
        <v>42</v>
      </c>
      <c r="F115" s="910"/>
      <c r="G115" s="578"/>
      <c r="H115" s="689" t="str">
        <f>IF($G115="","",(VLOOKUP($G115,高校競技者!$B$2:$H$824,2,0)))</f>
        <v/>
      </c>
      <c r="I115" s="689" t="str">
        <f>IF($G115="","",(VLOOKUP($G115,高校競技者!$B$2:$H$824,6,0)))</f>
        <v/>
      </c>
      <c r="J115" s="689" t="str">
        <f>IF($G115="","",(VLOOKUP($G115,高校競技者!$B$2:$H$813,3,0)))</f>
        <v/>
      </c>
      <c r="K115" s="690" t="str">
        <f>IF($G115="","",(VLOOKUP($G115,高校競技者!$B$2:$H$813,4,0)))</f>
        <v/>
      </c>
      <c r="L115" s="619"/>
      <c r="M115" s="620"/>
      <c r="N115" s="582"/>
      <c r="O115" s="619"/>
      <c r="P115" s="620"/>
      <c r="Q115" s="582"/>
      <c r="R115" s="619"/>
      <c r="S115" s="620"/>
      <c r="T115" s="582"/>
      <c r="U115" s="350"/>
      <c r="V115" s="350"/>
      <c r="W115" s="350"/>
      <c r="X115" s="199"/>
      <c r="Y115" s="350"/>
      <c r="Z115" s="134"/>
      <c r="AA115" s="134"/>
      <c r="AB115" s="227" t="s">
        <v>23</v>
      </c>
      <c r="AC115" s="136" t="s">
        <v>46</v>
      </c>
      <c r="AD115" s="405" t="s">
        <v>83</v>
      </c>
      <c r="AE115" s="405" t="s">
        <v>83</v>
      </c>
      <c r="AF115" s="405" t="s">
        <v>83</v>
      </c>
      <c r="AH115" s="122" t="str">
        <f t="shared" si="39"/>
        <v/>
      </c>
      <c r="AI115" s="122">
        <f>IF(AC115="","",VLOOKUP(AC115,所属・種目コード!U:V,2,FALSE))</f>
        <v>3</v>
      </c>
      <c r="AJ115" s="138">
        <f t="shared" si="40"/>
        <v>0</v>
      </c>
      <c r="AK115" s="122" t="str">
        <f t="shared" si="41"/>
        <v/>
      </c>
      <c r="AL115" s="122" t="str">
        <f t="shared" si="42"/>
        <v/>
      </c>
      <c r="AM115" s="122" t="str">
        <f t="shared" si="43"/>
        <v>()</v>
      </c>
      <c r="AN115" s="122" t="str">
        <f t="shared" si="44"/>
        <v/>
      </c>
      <c r="AO115" s="122">
        <f>IF(AB115="","",VLOOKUP(AB115,所属・種目コード!$X$1:$Y$2,2,FALSE))</f>
        <v>1</v>
      </c>
      <c r="AP115" s="122" t="str">
        <f>IF(K115="","",VLOOKUP(K115,所属・種目コード!$C$1:$E$71,3,FALSE))</f>
        <v/>
      </c>
      <c r="AQ115" s="122" t="str">
        <f>IF(M115="","",VLOOKUP(M115,所属・種目コード!$AD$2:$AE$53,2,FALSE))</f>
        <v/>
      </c>
      <c r="AR115" s="122" t="str">
        <f>IF(L115="","",VLOOKUP(L115,所属・種目コード!$Z$7:$AB$11,3,FALSE))</f>
        <v/>
      </c>
      <c r="AS115" s="366">
        <f t="shared" si="45"/>
        <v>0</v>
      </c>
      <c r="AT115" s="122" t="str">
        <f t="shared" si="31"/>
        <v xml:space="preserve"> 0</v>
      </c>
      <c r="AU115" s="122" t="str">
        <f>IF(P115="","",VLOOKUP(P115,所属・種目コード!$AD$2:$AE$55,2,FALSE))</f>
        <v/>
      </c>
      <c r="AV115" s="122" t="str">
        <f>IF(O115="","",VLOOKUP(O115,所属・種目コード!$Z$7:$AB$11,3,FALSE))</f>
        <v/>
      </c>
      <c r="AW115" s="366">
        <f t="shared" si="32"/>
        <v>0</v>
      </c>
      <c r="AX115" s="122" t="str">
        <f t="shared" si="46"/>
        <v/>
      </c>
      <c r="AY115" s="122" t="str">
        <f>IF(S115="","",VLOOKUP(S115,所属・種目コード!$AD$2:$AE$55,2,FALSE))</f>
        <v/>
      </c>
      <c r="AZ115" s="122" t="str">
        <f>IF(R115="","",VLOOKUP(R115,所属・種目コード!$Z$7:$AB$11,3,FALSE))</f>
        <v/>
      </c>
      <c r="BA115" s="366">
        <f t="shared" si="34"/>
        <v>0</v>
      </c>
      <c r="BB115" s="122" t="str">
        <f t="shared" si="35"/>
        <v xml:space="preserve"> 0</v>
      </c>
      <c r="BD115" s="122" t="str">
        <f>IF(M115="","",VLOOKUP(M115,所属・種目コード!$AD$2:$AF$48,3,FALSE))</f>
        <v/>
      </c>
      <c r="BE115" s="366">
        <f t="shared" si="47"/>
        <v>0</v>
      </c>
      <c r="BF115" s="122" t="str">
        <f>IF(P115="","",VLOOKUP(P115,所属・種目コード!$AD$2:$AF$48,3,FALSE))</f>
        <v/>
      </c>
      <c r="BG115" s="366">
        <f t="shared" si="37"/>
        <v>0</v>
      </c>
      <c r="BH115" s="122" t="str">
        <f>IF(S115="","",VLOOKUP(S115,所属・種目コード!$AD$2:$AF$48,3,FALSE))</f>
        <v/>
      </c>
      <c r="BI115" s="366">
        <f t="shared" si="38"/>
        <v>0</v>
      </c>
      <c r="BK115" s="29"/>
      <c r="BL115" s="29"/>
      <c r="BM115" s="29"/>
      <c r="BN115" s="29"/>
      <c r="BO115" s="29"/>
      <c r="BP115" s="534"/>
      <c r="BQ115" s="534"/>
      <c r="BR115" s="553"/>
      <c r="BS115" s="553"/>
      <c r="BT115" s="553"/>
      <c r="BU115" s="553"/>
      <c r="BV115" s="553"/>
      <c r="BW115" s="553"/>
      <c r="BX115" s="553"/>
      <c r="BY115" s="553"/>
      <c r="BZ115" s="553"/>
      <c r="CA115" s="553"/>
      <c r="CB115" s="553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</row>
    <row r="116" spans="1:92" s="123" customFormat="1" ht="24.95" customHeight="1">
      <c r="A116" s="29"/>
      <c r="B116" s="29"/>
      <c r="C116" s="29"/>
      <c r="D116" s="683" t="s">
        <v>8728</v>
      </c>
      <c r="E116" s="910">
        <v>43</v>
      </c>
      <c r="F116" s="910"/>
      <c r="G116" s="578"/>
      <c r="H116" s="689" t="str">
        <f>IF($G116="","",(VLOOKUP($G116,高校競技者!$B$2:$H$824,2,0)))</f>
        <v/>
      </c>
      <c r="I116" s="689" t="str">
        <f>IF($G116="","",(VLOOKUP($G116,高校競技者!$B$2:$H$824,6,0)))</f>
        <v/>
      </c>
      <c r="J116" s="689" t="str">
        <f>IF($G116="","",(VLOOKUP($G116,高校競技者!$B$2:$H$813,3,0)))</f>
        <v/>
      </c>
      <c r="K116" s="690" t="str">
        <f>IF($G116="","",(VLOOKUP($G116,高校競技者!$B$2:$H$813,4,0)))</f>
        <v/>
      </c>
      <c r="L116" s="619"/>
      <c r="M116" s="620"/>
      <c r="N116" s="582"/>
      <c r="O116" s="619"/>
      <c r="P116" s="620"/>
      <c r="Q116" s="582"/>
      <c r="R116" s="619"/>
      <c r="S116" s="620"/>
      <c r="T116" s="582"/>
      <c r="U116" s="350"/>
      <c r="V116" s="350"/>
      <c r="W116" s="350"/>
      <c r="X116" s="199"/>
      <c r="Y116" s="350"/>
      <c r="Z116" s="134"/>
      <c r="AA116" s="134"/>
      <c r="AB116" s="227" t="s">
        <v>23</v>
      </c>
      <c r="AC116" s="136" t="s">
        <v>46</v>
      </c>
      <c r="AD116" s="405" t="s">
        <v>83</v>
      </c>
      <c r="AE116" s="405" t="s">
        <v>83</v>
      </c>
      <c r="AF116" s="405" t="s">
        <v>83</v>
      </c>
      <c r="AH116" s="122" t="str">
        <f t="shared" si="39"/>
        <v/>
      </c>
      <c r="AI116" s="122">
        <f>IF(AC116="","",VLOOKUP(AC116,所属・種目コード!U:V,2,FALSE))</f>
        <v>3</v>
      </c>
      <c r="AJ116" s="138">
        <f t="shared" si="40"/>
        <v>0</v>
      </c>
      <c r="AK116" s="122" t="str">
        <f t="shared" si="41"/>
        <v/>
      </c>
      <c r="AL116" s="122" t="str">
        <f t="shared" si="42"/>
        <v/>
      </c>
      <c r="AM116" s="122" t="str">
        <f t="shared" si="43"/>
        <v>()</v>
      </c>
      <c r="AN116" s="122" t="str">
        <f t="shared" si="44"/>
        <v/>
      </c>
      <c r="AO116" s="122">
        <f>IF(AB116="","",VLOOKUP(AB116,所属・種目コード!$X$1:$Y$2,2,FALSE))</f>
        <v>1</v>
      </c>
      <c r="AP116" s="122" t="str">
        <f>IF(K116="","",VLOOKUP(K116,所属・種目コード!$C$1:$E$71,3,FALSE))</f>
        <v/>
      </c>
      <c r="AQ116" s="122" t="str">
        <f>IF(M116="","",VLOOKUP(M116,所属・種目コード!$AD$2:$AE$53,2,FALSE))</f>
        <v/>
      </c>
      <c r="AR116" s="122" t="str">
        <f>IF(L116="","",VLOOKUP(L116,所属・種目コード!$Z$7:$AB$11,3,FALSE))</f>
        <v/>
      </c>
      <c r="AS116" s="366">
        <f t="shared" si="45"/>
        <v>0</v>
      </c>
      <c r="AT116" s="122" t="str">
        <f t="shared" si="31"/>
        <v xml:space="preserve"> 0</v>
      </c>
      <c r="AU116" s="122" t="str">
        <f>IF(P116="","",VLOOKUP(P116,所属・種目コード!$AD$2:$AE$55,2,FALSE))</f>
        <v/>
      </c>
      <c r="AV116" s="122" t="str">
        <f>IF(O116="","",VLOOKUP(O116,所属・種目コード!$Z$7:$AB$11,3,FALSE))</f>
        <v/>
      </c>
      <c r="AW116" s="366">
        <f t="shared" si="32"/>
        <v>0</v>
      </c>
      <c r="AX116" s="122" t="str">
        <f t="shared" si="46"/>
        <v/>
      </c>
      <c r="AY116" s="122" t="str">
        <f>IF(S116="","",VLOOKUP(S116,所属・種目コード!$AD$2:$AE$55,2,FALSE))</f>
        <v/>
      </c>
      <c r="AZ116" s="122" t="str">
        <f>IF(R116="","",VLOOKUP(R116,所属・種目コード!$Z$7:$AB$11,3,FALSE))</f>
        <v/>
      </c>
      <c r="BA116" s="366">
        <f t="shared" si="34"/>
        <v>0</v>
      </c>
      <c r="BB116" s="122" t="str">
        <f t="shared" si="35"/>
        <v xml:space="preserve"> 0</v>
      </c>
      <c r="BD116" s="122" t="str">
        <f>IF(M116="","",VLOOKUP(M116,所属・種目コード!$AD$2:$AF$48,3,FALSE))</f>
        <v/>
      </c>
      <c r="BE116" s="366">
        <f t="shared" si="47"/>
        <v>0</v>
      </c>
      <c r="BF116" s="122" t="str">
        <f>IF(P116="","",VLOOKUP(P116,所属・種目コード!$AD$2:$AF$48,3,FALSE))</f>
        <v/>
      </c>
      <c r="BG116" s="366">
        <f t="shared" si="37"/>
        <v>0</v>
      </c>
      <c r="BH116" s="122" t="str">
        <f>IF(S116="","",VLOOKUP(S116,所属・種目コード!$AD$2:$AF$48,3,FALSE))</f>
        <v/>
      </c>
      <c r="BI116" s="366">
        <f t="shared" si="38"/>
        <v>0</v>
      </c>
      <c r="BK116" s="29"/>
      <c r="BL116" s="29"/>
      <c r="BM116" s="29"/>
      <c r="BN116" s="29"/>
      <c r="BO116" s="29"/>
      <c r="BP116" s="534"/>
      <c r="BQ116" s="534"/>
      <c r="BR116" s="553"/>
      <c r="BS116" s="553"/>
      <c r="BT116" s="553"/>
      <c r="BU116" s="553"/>
      <c r="BV116" s="553"/>
      <c r="BW116" s="553"/>
      <c r="BX116" s="553"/>
      <c r="BY116" s="553"/>
      <c r="BZ116" s="553"/>
      <c r="CA116" s="553"/>
      <c r="CB116" s="553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</row>
    <row r="117" spans="1:92" s="123" customFormat="1" ht="24.95" customHeight="1">
      <c r="A117" s="29"/>
      <c r="B117" s="29"/>
      <c r="C117" s="29"/>
      <c r="D117" s="683" t="s">
        <v>8728</v>
      </c>
      <c r="E117" s="910">
        <v>44</v>
      </c>
      <c r="F117" s="910"/>
      <c r="G117" s="578"/>
      <c r="H117" s="689" t="str">
        <f>IF($G117="","",(VLOOKUP($G117,高校競技者!$B$2:$H$824,2,0)))</f>
        <v/>
      </c>
      <c r="I117" s="689" t="str">
        <f>IF($G117="","",(VLOOKUP($G117,高校競技者!$B$2:$H$824,6,0)))</f>
        <v/>
      </c>
      <c r="J117" s="689" t="str">
        <f>IF($G117="","",(VLOOKUP($G117,高校競技者!$B$2:$H$813,3,0)))</f>
        <v/>
      </c>
      <c r="K117" s="690" t="str">
        <f>IF($G117="","",(VLOOKUP($G117,高校競技者!$B$2:$H$813,4,0)))</f>
        <v/>
      </c>
      <c r="L117" s="619"/>
      <c r="M117" s="620"/>
      <c r="N117" s="582"/>
      <c r="O117" s="619"/>
      <c r="P117" s="620"/>
      <c r="Q117" s="582"/>
      <c r="R117" s="619"/>
      <c r="S117" s="620"/>
      <c r="T117" s="582"/>
      <c r="U117" s="350"/>
      <c r="V117" s="350"/>
      <c r="W117" s="350"/>
      <c r="X117" s="199"/>
      <c r="Y117" s="350"/>
      <c r="Z117" s="134"/>
      <c r="AA117" s="134"/>
      <c r="AB117" s="227" t="s">
        <v>23</v>
      </c>
      <c r="AC117" s="136" t="s">
        <v>46</v>
      </c>
      <c r="AD117" s="405" t="s">
        <v>83</v>
      </c>
      <c r="AE117" s="405" t="s">
        <v>83</v>
      </c>
      <c r="AF117" s="405" t="s">
        <v>83</v>
      </c>
      <c r="AH117" s="122" t="str">
        <f t="shared" si="39"/>
        <v/>
      </c>
      <c r="AI117" s="122">
        <f>IF(AC117="","",VLOOKUP(AC117,所属・種目コード!U:V,2,FALSE))</f>
        <v>3</v>
      </c>
      <c r="AJ117" s="138">
        <f t="shared" si="40"/>
        <v>0</v>
      </c>
      <c r="AK117" s="122" t="str">
        <f t="shared" si="41"/>
        <v/>
      </c>
      <c r="AL117" s="122" t="str">
        <f t="shared" si="42"/>
        <v/>
      </c>
      <c r="AM117" s="122" t="str">
        <f t="shared" si="43"/>
        <v>()</v>
      </c>
      <c r="AN117" s="122" t="str">
        <f t="shared" si="44"/>
        <v/>
      </c>
      <c r="AO117" s="122">
        <f>IF(AB117="","",VLOOKUP(AB117,所属・種目コード!$X$1:$Y$2,2,FALSE))</f>
        <v>1</v>
      </c>
      <c r="AP117" s="122" t="str">
        <f>IF(K117="","",VLOOKUP(K117,所属・種目コード!$C$1:$E$71,3,FALSE))</f>
        <v/>
      </c>
      <c r="AQ117" s="122" t="str">
        <f>IF(M117="","",VLOOKUP(M117,所属・種目コード!$AD$2:$AE$53,2,FALSE))</f>
        <v/>
      </c>
      <c r="AR117" s="122" t="str">
        <f>IF(L117="","",VLOOKUP(L117,所属・種目コード!$Z$7:$AB$11,3,FALSE))</f>
        <v/>
      </c>
      <c r="AS117" s="366">
        <f t="shared" si="45"/>
        <v>0</v>
      </c>
      <c r="AT117" s="122" t="str">
        <f t="shared" si="31"/>
        <v xml:space="preserve"> 0</v>
      </c>
      <c r="AU117" s="122" t="str">
        <f>IF(P117="","",VLOOKUP(P117,所属・種目コード!$AD$2:$AE$55,2,FALSE))</f>
        <v/>
      </c>
      <c r="AV117" s="122" t="str">
        <f>IF(O117="","",VLOOKUP(O117,所属・種目コード!$Z$7:$AB$11,3,FALSE))</f>
        <v/>
      </c>
      <c r="AW117" s="366">
        <f t="shared" si="32"/>
        <v>0</v>
      </c>
      <c r="AX117" s="122" t="str">
        <f t="shared" si="46"/>
        <v/>
      </c>
      <c r="AY117" s="122" t="str">
        <f>IF(S117="","",VLOOKUP(S117,所属・種目コード!$AD$2:$AE$55,2,FALSE))</f>
        <v/>
      </c>
      <c r="AZ117" s="122" t="str">
        <f>IF(R117="","",VLOOKUP(R117,所属・種目コード!$Z$7:$AB$11,3,FALSE))</f>
        <v/>
      </c>
      <c r="BA117" s="366">
        <f t="shared" si="34"/>
        <v>0</v>
      </c>
      <c r="BB117" s="122" t="str">
        <f t="shared" si="35"/>
        <v xml:space="preserve"> 0</v>
      </c>
      <c r="BD117" s="122" t="str">
        <f>IF(M117="","",VLOOKUP(M117,所属・種目コード!$AD$2:$AF$48,3,FALSE))</f>
        <v/>
      </c>
      <c r="BE117" s="366">
        <f t="shared" si="47"/>
        <v>0</v>
      </c>
      <c r="BF117" s="122" t="str">
        <f>IF(P117="","",VLOOKUP(P117,所属・種目コード!$AD$2:$AF$48,3,FALSE))</f>
        <v/>
      </c>
      <c r="BG117" s="366">
        <f t="shared" si="37"/>
        <v>0</v>
      </c>
      <c r="BH117" s="122" t="str">
        <f>IF(S117="","",VLOOKUP(S117,所属・種目コード!$AD$2:$AF$48,3,FALSE))</f>
        <v/>
      </c>
      <c r="BI117" s="366">
        <f t="shared" si="38"/>
        <v>0</v>
      </c>
      <c r="BK117" s="29"/>
      <c r="BL117" s="29"/>
      <c r="BM117" s="29"/>
      <c r="BN117" s="29"/>
      <c r="BO117" s="29"/>
      <c r="BP117" s="534"/>
      <c r="BQ117" s="534"/>
      <c r="BR117" s="553"/>
      <c r="BS117" s="553"/>
      <c r="BT117" s="553"/>
      <c r="BU117" s="553"/>
      <c r="BV117" s="553"/>
      <c r="BW117" s="553"/>
      <c r="BX117" s="553"/>
      <c r="BY117" s="553"/>
      <c r="BZ117" s="553"/>
      <c r="CA117" s="553"/>
      <c r="CB117" s="553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</row>
    <row r="118" spans="1:92" s="123" customFormat="1" ht="24.95" customHeight="1" thickBot="1">
      <c r="A118" s="29"/>
      <c r="B118" s="29"/>
      <c r="C118" s="29"/>
      <c r="D118" s="735" t="s">
        <v>8728</v>
      </c>
      <c r="E118" s="919">
        <v>45</v>
      </c>
      <c r="F118" s="919"/>
      <c r="G118" s="721"/>
      <c r="H118" s="736" t="str">
        <f>IF($G118="","",(VLOOKUP($G118,高校競技者!$B$2:$H$824,2,0)))</f>
        <v/>
      </c>
      <c r="I118" s="736" t="str">
        <f>IF($G118="","",(VLOOKUP($G118,高校競技者!$B$2:$H$824,6,0)))</f>
        <v/>
      </c>
      <c r="J118" s="736" t="str">
        <f>IF($G118="","",(VLOOKUP($G118,高校競技者!$B$2:$H$813,3,0)))</f>
        <v/>
      </c>
      <c r="K118" s="737" t="str">
        <f>IF($G118="","",(VLOOKUP($G118,高校競技者!$B$2:$H$813,4,0)))</f>
        <v/>
      </c>
      <c r="L118" s="621"/>
      <c r="M118" s="584"/>
      <c r="N118" s="585"/>
      <c r="O118" s="621"/>
      <c r="P118" s="584"/>
      <c r="Q118" s="585"/>
      <c r="R118" s="619"/>
      <c r="S118" s="620"/>
      <c r="T118" s="582"/>
      <c r="U118" s="350"/>
      <c r="V118" s="350"/>
      <c r="W118" s="350"/>
      <c r="X118" s="199"/>
      <c r="Y118" s="350"/>
      <c r="Z118" s="134"/>
      <c r="AA118" s="134"/>
      <c r="AB118" s="227" t="s">
        <v>23</v>
      </c>
      <c r="AC118" s="136" t="s">
        <v>46</v>
      </c>
      <c r="AD118" s="405" t="s">
        <v>83</v>
      </c>
      <c r="AE118" s="405" t="s">
        <v>83</v>
      </c>
      <c r="AF118" s="405" t="s">
        <v>83</v>
      </c>
      <c r="AH118" s="122" t="str">
        <f t="shared" si="39"/>
        <v/>
      </c>
      <c r="AI118" s="122">
        <f>IF(AC118="","",VLOOKUP(AC118,所属・種目コード!U:V,2,FALSE))</f>
        <v>3</v>
      </c>
      <c r="AJ118" s="138">
        <f t="shared" si="40"/>
        <v>0</v>
      </c>
      <c r="AK118" s="122" t="str">
        <f t="shared" si="41"/>
        <v/>
      </c>
      <c r="AL118" s="122" t="str">
        <f t="shared" si="42"/>
        <v/>
      </c>
      <c r="AM118" s="122" t="str">
        <f t="shared" si="43"/>
        <v>()</v>
      </c>
      <c r="AN118" s="122" t="str">
        <f t="shared" si="44"/>
        <v/>
      </c>
      <c r="AO118" s="122">
        <f>IF(AB118="","",VLOOKUP(AB118,所属・種目コード!$X$1:$Y$2,2,FALSE))</f>
        <v>1</v>
      </c>
      <c r="AP118" s="122" t="str">
        <f>IF(K118="","",VLOOKUP(K118,所属・種目コード!$C$1:$E$71,3,FALSE))</f>
        <v/>
      </c>
      <c r="AQ118" s="122" t="str">
        <f>IF(M118="","",VLOOKUP(M118,所属・種目コード!$AD$2:$AE$53,2,FALSE))</f>
        <v/>
      </c>
      <c r="AR118" s="122" t="str">
        <f>IF(L118="","",VLOOKUP(L118,所属・種目コード!$Z$7:$AB$11,3,FALSE))</f>
        <v/>
      </c>
      <c r="AS118" s="366">
        <f t="shared" si="45"/>
        <v>0</v>
      </c>
      <c r="AT118" s="122" t="str">
        <f t="shared" si="31"/>
        <v xml:space="preserve"> 0</v>
      </c>
      <c r="AU118" s="122" t="str">
        <f>IF(P118="","",VLOOKUP(P118,所属・種目コード!$AD$2:$AE$55,2,FALSE))</f>
        <v/>
      </c>
      <c r="AV118" s="122" t="str">
        <f>IF(O118="","",VLOOKUP(O118,所属・種目コード!$Z$7:$AB$11,3,FALSE))</f>
        <v/>
      </c>
      <c r="AW118" s="366">
        <f t="shared" si="32"/>
        <v>0</v>
      </c>
      <c r="AX118" s="122" t="str">
        <f t="shared" si="46"/>
        <v/>
      </c>
      <c r="AY118" s="122" t="str">
        <f>IF(S118="","",VLOOKUP(S118,所属・種目コード!$AD$2:$AE$55,2,FALSE))</f>
        <v/>
      </c>
      <c r="AZ118" s="122" t="str">
        <f>IF(R118="","",VLOOKUP(R118,所属・種目コード!$Z$7:$AB$11,3,FALSE))</f>
        <v/>
      </c>
      <c r="BA118" s="366">
        <f t="shared" si="34"/>
        <v>0</v>
      </c>
      <c r="BB118" s="122" t="str">
        <f t="shared" si="35"/>
        <v xml:space="preserve"> 0</v>
      </c>
      <c r="BD118" s="122" t="str">
        <f>IF(M118="","",VLOOKUP(M118,所属・種目コード!$AD$2:$AF$48,3,FALSE))</f>
        <v/>
      </c>
      <c r="BE118" s="366">
        <f t="shared" si="47"/>
        <v>0</v>
      </c>
      <c r="BF118" s="122" t="str">
        <f>IF(P118="","",VLOOKUP(P118,所属・種目コード!$AD$2:$AF$48,3,FALSE))</f>
        <v/>
      </c>
      <c r="BG118" s="366">
        <f t="shared" si="37"/>
        <v>0</v>
      </c>
      <c r="BH118" s="122" t="str">
        <f>IF(S118="","",VLOOKUP(S118,所属・種目コード!$AD$2:$AF$48,3,FALSE))</f>
        <v/>
      </c>
      <c r="BI118" s="366">
        <f t="shared" si="38"/>
        <v>0</v>
      </c>
      <c r="BK118" s="29"/>
      <c r="BL118" s="29"/>
      <c r="BM118" s="29"/>
      <c r="BN118" s="29"/>
      <c r="BO118" s="29"/>
      <c r="BP118" s="534"/>
      <c r="BQ118" s="534"/>
      <c r="BR118" s="553"/>
      <c r="BS118" s="553"/>
      <c r="BT118" s="553"/>
      <c r="BU118" s="553"/>
      <c r="BV118" s="553"/>
      <c r="BW118" s="553"/>
      <c r="BX118" s="553"/>
      <c r="BY118" s="553"/>
      <c r="BZ118" s="553"/>
      <c r="CA118" s="553"/>
      <c r="CB118" s="553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</row>
    <row r="119" spans="1:92" ht="24.95" customHeight="1">
      <c r="A119" s="111"/>
      <c r="B119" s="111"/>
      <c r="D119" s="741" t="s">
        <v>8728</v>
      </c>
      <c r="E119" s="909">
        <v>46</v>
      </c>
      <c r="F119" s="909"/>
      <c r="G119" s="730"/>
      <c r="H119" s="731" t="str">
        <f>IF($G119="","",(VLOOKUP($G119,高校競技者!$B$2:$H$824,2,0)))</f>
        <v/>
      </c>
      <c r="I119" s="731" t="str">
        <f>IF($G119="","",(VLOOKUP($G119,高校競技者!$B$2:$H$824,6,0)))</f>
        <v/>
      </c>
      <c r="J119" s="731" t="str">
        <f>IF($G119="","",(VLOOKUP($G119,高校競技者!$B$2:$H$813,3,0)))</f>
        <v/>
      </c>
      <c r="K119" s="733" t="str">
        <f>IF($G119="","",(VLOOKUP($G119,高校競技者!$B$2:$H$813,4,0)))</f>
        <v/>
      </c>
      <c r="L119" s="734"/>
      <c r="M119" s="742"/>
      <c r="N119" s="624"/>
      <c r="O119" s="734"/>
      <c r="P119" s="742"/>
      <c r="Q119" s="624"/>
      <c r="R119" s="619"/>
      <c r="S119" s="620"/>
      <c r="T119" s="582"/>
      <c r="U119" s="350"/>
      <c r="V119" s="350"/>
      <c r="W119" s="350"/>
      <c r="X119" s="199"/>
      <c r="Y119" s="350"/>
      <c r="Z119" s="134"/>
      <c r="AA119" s="134"/>
      <c r="AB119" s="227" t="s">
        <v>23</v>
      </c>
      <c r="AC119" s="136" t="s">
        <v>46</v>
      </c>
      <c r="AD119" s="405" t="s">
        <v>83</v>
      </c>
      <c r="AE119" s="405" t="s">
        <v>83</v>
      </c>
      <c r="AF119" s="405" t="s">
        <v>83</v>
      </c>
      <c r="AH119" s="122" t="str">
        <f t="shared" si="39"/>
        <v/>
      </c>
      <c r="AI119" s="122">
        <f>IF(AC119="","",VLOOKUP(AC119,所属・種目コード!U:V,2,FALSE))</f>
        <v>3</v>
      </c>
      <c r="AJ119" s="138">
        <f t="shared" si="40"/>
        <v>0</v>
      </c>
      <c r="AK119" s="122" t="str">
        <f t="shared" si="41"/>
        <v/>
      </c>
      <c r="AL119" s="122" t="str">
        <f t="shared" si="42"/>
        <v/>
      </c>
      <c r="AM119" s="122" t="str">
        <f t="shared" si="43"/>
        <v>()</v>
      </c>
      <c r="AN119" s="122" t="str">
        <f t="shared" si="44"/>
        <v/>
      </c>
      <c r="AO119" s="122">
        <f>IF(AB119="","",VLOOKUP(AB119,所属・種目コード!$X$1:$Y$2,2,FALSE))</f>
        <v>1</v>
      </c>
      <c r="AP119" s="122" t="str">
        <f>IF(K119="","",VLOOKUP(K119,所属・種目コード!$C$1:$E$71,3,FALSE))</f>
        <v/>
      </c>
      <c r="AQ119" s="122" t="str">
        <f>IF(M119="","",VLOOKUP(M119,所属・種目コード!$AD$2:$AE$53,2,FALSE))</f>
        <v/>
      </c>
      <c r="AR119" s="122" t="str">
        <f>IF(L119="","",VLOOKUP(L119,所属・種目コード!$Z$7:$AB$11,3,FALSE))</f>
        <v/>
      </c>
      <c r="AS119" s="366">
        <f t="shared" si="45"/>
        <v>0</v>
      </c>
      <c r="AT119" s="122" t="str">
        <f t="shared" si="31"/>
        <v xml:space="preserve"> 0</v>
      </c>
      <c r="AU119" s="122" t="str">
        <f>IF(P119="","",VLOOKUP(P119,所属・種目コード!$AD$2:$AE$55,2,FALSE))</f>
        <v/>
      </c>
      <c r="AV119" s="122" t="str">
        <f>IF(O119="","",VLOOKUP(O119,所属・種目コード!$Z$7:$AB$11,3,FALSE))</f>
        <v/>
      </c>
      <c r="AW119" s="366">
        <f t="shared" si="32"/>
        <v>0</v>
      </c>
      <c r="AX119" s="122" t="str">
        <f t="shared" si="46"/>
        <v/>
      </c>
      <c r="AY119" s="122" t="str">
        <f>IF(S119="","",VLOOKUP(S119,所属・種目コード!$AD$2:$AE$55,2,FALSE))</f>
        <v/>
      </c>
      <c r="AZ119" s="122" t="str">
        <f>IF(R119="","",VLOOKUP(R119,所属・種目コード!$Z$7:$AB$11,3,FALSE))</f>
        <v/>
      </c>
      <c r="BA119" s="366">
        <f t="shared" si="34"/>
        <v>0</v>
      </c>
      <c r="BB119" s="122" t="str">
        <f t="shared" si="35"/>
        <v xml:space="preserve"> 0</v>
      </c>
      <c r="BC119" s="123"/>
      <c r="BD119" s="122" t="str">
        <f>IF(M119="","",VLOOKUP(M119,所属・種目コード!$AD$2:$AF$48,3,FALSE))</f>
        <v/>
      </c>
      <c r="BE119" s="366">
        <f t="shared" si="47"/>
        <v>0</v>
      </c>
      <c r="BF119" s="122" t="str">
        <f>IF(P119="","",VLOOKUP(P119,所属・種目コード!$AD$2:$AF$48,3,FALSE))</f>
        <v/>
      </c>
      <c r="BG119" s="366">
        <f t="shared" si="37"/>
        <v>0</v>
      </c>
      <c r="BH119" s="122" t="str">
        <f>IF(S119="","",VLOOKUP(S119,所属・種目コード!$AD$2:$AF$48,3,FALSE))</f>
        <v/>
      </c>
      <c r="BI119" s="366">
        <f t="shared" si="38"/>
        <v>0</v>
      </c>
      <c r="BK119" s="111"/>
      <c r="BL119" s="111"/>
      <c r="BM119" s="111"/>
      <c r="BN119" s="111"/>
      <c r="BO119" s="111"/>
      <c r="BP119" s="534"/>
      <c r="BQ119" s="534"/>
      <c r="BR119" s="534"/>
      <c r="BS119" s="534"/>
      <c r="BT119" s="534"/>
      <c r="BU119" s="534"/>
      <c r="BV119" s="534"/>
      <c r="BW119" s="534"/>
      <c r="BX119" s="534"/>
      <c r="BY119" s="534"/>
      <c r="BZ119" s="534"/>
      <c r="CA119" s="534"/>
      <c r="CB119" s="534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</row>
    <row r="120" spans="1:92" ht="24.95" customHeight="1">
      <c r="A120" s="111"/>
      <c r="B120" s="111"/>
      <c r="D120" s="683" t="s">
        <v>8728</v>
      </c>
      <c r="E120" s="910">
        <v>47</v>
      </c>
      <c r="F120" s="910"/>
      <c r="G120" s="578"/>
      <c r="H120" s="689" t="str">
        <f>IF($G120="","",(VLOOKUP($G120,高校競技者!$B$2:$H$824,2,0)))</f>
        <v/>
      </c>
      <c r="I120" s="689" t="str">
        <f>IF($G120="","",(VLOOKUP($G120,高校競技者!$B$2:$H$824,6,0)))</f>
        <v/>
      </c>
      <c r="J120" s="689" t="str">
        <f>IF($G120="","",(VLOOKUP($G120,高校競技者!$B$2:$H$813,3,0)))</f>
        <v/>
      </c>
      <c r="K120" s="690" t="str">
        <f>IF($G120="","",(VLOOKUP($G120,高校競技者!$B$2:$H$813,4,0)))</f>
        <v/>
      </c>
      <c r="L120" s="619"/>
      <c r="M120" s="620"/>
      <c r="N120" s="582"/>
      <c r="O120" s="619"/>
      <c r="P120" s="620"/>
      <c r="Q120" s="582"/>
      <c r="R120" s="619"/>
      <c r="S120" s="620"/>
      <c r="T120" s="582"/>
      <c r="U120" s="350"/>
      <c r="V120" s="350"/>
      <c r="W120" s="350"/>
      <c r="X120" s="199"/>
      <c r="Y120" s="350"/>
      <c r="Z120" s="134"/>
      <c r="AA120" s="134"/>
      <c r="AB120" s="227" t="s">
        <v>23</v>
      </c>
      <c r="AC120" s="136" t="s">
        <v>46</v>
      </c>
      <c r="AD120" s="405" t="s">
        <v>83</v>
      </c>
      <c r="AE120" s="405" t="s">
        <v>83</v>
      </c>
      <c r="AF120" s="405" t="s">
        <v>83</v>
      </c>
      <c r="AH120" s="122" t="str">
        <f t="shared" si="39"/>
        <v/>
      </c>
      <c r="AI120" s="122">
        <f>IF(AC120="","",VLOOKUP(AC120,所属・種目コード!U:V,2,FALSE))</f>
        <v>3</v>
      </c>
      <c r="AJ120" s="138">
        <f t="shared" si="40"/>
        <v>0</v>
      </c>
      <c r="AK120" s="122" t="str">
        <f t="shared" si="41"/>
        <v/>
      </c>
      <c r="AL120" s="122" t="str">
        <f t="shared" si="42"/>
        <v/>
      </c>
      <c r="AM120" s="122" t="str">
        <f t="shared" si="43"/>
        <v>()</v>
      </c>
      <c r="AN120" s="122" t="str">
        <f t="shared" si="44"/>
        <v/>
      </c>
      <c r="AO120" s="122">
        <f>IF(AB120="","",VLOOKUP(AB120,所属・種目コード!$X$1:$Y$2,2,FALSE))</f>
        <v>1</v>
      </c>
      <c r="AP120" s="122" t="str">
        <f>IF(K120="","",VLOOKUP(K120,所属・種目コード!$C$1:$E$71,3,FALSE))</f>
        <v/>
      </c>
      <c r="AQ120" s="122" t="str">
        <f>IF(M120="","",VLOOKUP(M120,所属・種目コード!$AD$2:$AE$53,2,FALSE))</f>
        <v/>
      </c>
      <c r="AR120" s="122" t="str">
        <f>IF(L120="","",VLOOKUP(L120,所属・種目コード!$Z$7:$AB$11,3,FALSE))</f>
        <v/>
      </c>
      <c r="AS120" s="366">
        <f t="shared" si="45"/>
        <v>0</v>
      </c>
      <c r="AT120" s="122" t="str">
        <f t="shared" si="31"/>
        <v xml:space="preserve"> 0</v>
      </c>
      <c r="AU120" s="122" t="str">
        <f>IF(P120="","",VLOOKUP(P120,所属・種目コード!$AD$2:$AE$55,2,FALSE))</f>
        <v/>
      </c>
      <c r="AV120" s="122" t="str">
        <f>IF(O120="","",VLOOKUP(O120,所属・種目コード!$Z$7:$AB$11,3,FALSE))</f>
        <v/>
      </c>
      <c r="AW120" s="366">
        <f t="shared" si="32"/>
        <v>0</v>
      </c>
      <c r="AX120" s="122" t="str">
        <f t="shared" si="46"/>
        <v/>
      </c>
      <c r="AY120" s="122" t="str">
        <f>IF(S120="","",VLOOKUP(S120,所属・種目コード!$AD$2:$AE$55,2,FALSE))</f>
        <v/>
      </c>
      <c r="AZ120" s="122" t="str">
        <f>IF(R120="","",VLOOKUP(R120,所属・種目コード!$Z$7:$AB$11,3,FALSE))</f>
        <v/>
      </c>
      <c r="BA120" s="366">
        <f t="shared" si="34"/>
        <v>0</v>
      </c>
      <c r="BB120" s="122" t="str">
        <f t="shared" si="35"/>
        <v xml:space="preserve"> 0</v>
      </c>
      <c r="BC120" s="123"/>
      <c r="BD120" s="122" t="str">
        <f>IF(M120="","",VLOOKUP(M120,所属・種目コード!$AD$2:$AF$48,3,FALSE))</f>
        <v/>
      </c>
      <c r="BE120" s="366">
        <f t="shared" si="47"/>
        <v>0</v>
      </c>
      <c r="BF120" s="122" t="str">
        <f>IF(P120="","",VLOOKUP(P120,所属・種目コード!$AD$2:$AF$48,3,FALSE))</f>
        <v/>
      </c>
      <c r="BG120" s="366">
        <f t="shared" si="37"/>
        <v>0</v>
      </c>
      <c r="BH120" s="122" t="str">
        <f>IF(S120="","",VLOOKUP(S120,所属・種目コード!$AD$2:$AF$48,3,FALSE))</f>
        <v/>
      </c>
      <c r="BI120" s="366">
        <f t="shared" si="38"/>
        <v>0</v>
      </c>
      <c r="BK120" s="111"/>
      <c r="BL120" s="111"/>
      <c r="BM120" s="111"/>
      <c r="BN120" s="111"/>
      <c r="BO120" s="111"/>
      <c r="BP120" s="534"/>
      <c r="BQ120" s="534"/>
      <c r="BR120" s="534"/>
      <c r="BS120" s="534"/>
      <c r="BT120" s="534"/>
      <c r="BU120" s="534"/>
      <c r="BV120" s="534"/>
      <c r="BW120" s="534"/>
      <c r="BX120" s="534"/>
      <c r="BY120" s="534"/>
      <c r="BZ120" s="534"/>
      <c r="CA120" s="534"/>
      <c r="CB120" s="534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</row>
    <row r="121" spans="1:92" ht="24.95" customHeight="1">
      <c r="A121" s="111"/>
      <c r="B121" s="111"/>
      <c r="D121" s="683" t="s">
        <v>8728</v>
      </c>
      <c r="E121" s="910">
        <v>48</v>
      </c>
      <c r="F121" s="910"/>
      <c r="G121" s="578"/>
      <c r="H121" s="689" t="str">
        <f>IF($G121="","",(VLOOKUP($G121,高校競技者!$B$2:$H$824,2,0)))</f>
        <v/>
      </c>
      <c r="I121" s="689" t="str">
        <f>IF($G121="","",(VLOOKUP($G121,高校競技者!$B$2:$H$824,6,0)))</f>
        <v/>
      </c>
      <c r="J121" s="689" t="str">
        <f>IF($G121="","",(VLOOKUP($G121,高校競技者!$B$2:$H$813,3,0)))</f>
        <v/>
      </c>
      <c r="K121" s="690" t="str">
        <f>IF($G121="","",(VLOOKUP($G121,高校競技者!$B$2:$H$813,4,0)))</f>
        <v/>
      </c>
      <c r="L121" s="619"/>
      <c r="M121" s="620"/>
      <c r="N121" s="582"/>
      <c r="O121" s="619"/>
      <c r="P121" s="620"/>
      <c r="Q121" s="582"/>
      <c r="R121" s="619"/>
      <c r="S121" s="620"/>
      <c r="T121" s="582"/>
      <c r="U121" s="350"/>
      <c r="V121" s="350"/>
      <c r="W121" s="350"/>
      <c r="X121" s="199"/>
      <c r="Y121" s="350"/>
      <c r="Z121" s="134"/>
      <c r="AA121" s="134"/>
      <c r="AB121" s="227" t="s">
        <v>23</v>
      </c>
      <c r="AC121" s="136" t="s">
        <v>46</v>
      </c>
      <c r="AD121" s="405" t="s">
        <v>83</v>
      </c>
      <c r="AE121" s="405" t="s">
        <v>83</v>
      </c>
      <c r="AF121" s="405" t="s">
        <v>83</v>
      </c>
      <c r="AH121" s="122" t="str">
        <f t="shared" si="39"/>
        <v/>
      </c>
      <c r="AI121" s="122">
        <f>IF(AC121="","",VLOOKUP(AC121,所属・種目コード!U:V,2,FALSE))</f>
        <v>3</v>
      </c>
      <c r="AJ121" s="138">
        <f t="shared" si="40"/>
        <v>0</v>
      </c>
      <c r="AK121" s="122" t="str">
        <f t="shared" si="41"/>
        <v/>
      </c>
      <c r="AL121" s="122" t="str">
        <f t="shared" si="42"/>
        <v/>
      </c>
      <c r="AM121" s="122" t="str">
        <f t="shared" si="43"/>
        <v>()</v>
      </c>
      <c r="AN121" s="122" t="str">
        <f t="shared" si="44"/>
        <v/>
      </c>
      <c r="AO121" s="122">
        <f>IF(AB121="","",VLOOKUP(AB121,所属・種目コード!$X$1:$Y$2,2,FALSE))</f>
        <v>1</v>
      </c>
      <c r="AP121" s="122" t="str">
        <f>IF(K121="","",VLOOKUP(K121,所属・種目コード!$C$1:$E$71,3,FALSE))</f>
        <v/>
      </c>
      <c r="AQ121" s="122" t="str">
        <f>IF(M121="","",VLOOKUP(M121,所属・種目コード!$AD$2:$AE$53,2,FALSE))</f>
        <v/>
      </c>
      <c r="AR121" s="122" t="str">
        <f>IF(L121="","",VLOOKUP(L121,所属・種目コード!$Z$7:$AB$11,3,FALSE))</f>
        <v/>
      </c>
      <c r="AS121" s="366">
        <f t="shared" si="45"/>
        <v>0</v>
      </c>
      <c r="AT121" s="122" t="str">
        <f t="shared" si="31"/>
        <v xml:space="preserve"> 0</v>
      </c>
      <c r="AU121" s="122" t="str">
        <f>IF(P121="","",VLOOKUP(P121,所属・種目コード!$AD$2:$AE$55,2,FALSE))</f>
        <v/>
      </c>
      <c r="AV121" s="122" t="str">
        <f>IF(O121="","",VLOOKUP(O121,所属・種目コード!$Z$7:$AB$11,3,FALSE))</f>
        <v/>
      </c>
      <c r="AW121" s="366">
        <f t="shared" si="32"/>
        <v>0</v>
      </c>
      <c r="AX121" s="122" t="str">
        <f t="shared" si="46"/>
        <v/>
      </c>
      <c r="AY121" s="122" t="str">
        <f>IF(S121="","",VLOOKUP(S121,所属・種目コード!$AD$2:$AE$55,2,FALSE))</f>
        <v/>
      </c>
      <c r="AZ121" s="122" t="str">
        <f>IF(R121="","",VLOOKUP(R121,所属・種目コード!$Z$7:$AB$11,3,FALSE))</f>
        <v/>
      </c>
      <c r="BA121" s="366">
        <f t="shared" si="34"/>
        <v>0</v>
      </c>
      <c r="BB121" s="122" t="str">
        <f t="shared" si="35"/>
        <v xml:space="preserve"> 0</v>
      </c>
      <c r="BC121" s="123"/>
      <c r="BD121" s="122" t="str">
        <f>IF(M121="","",VLOOKUP(M121,所属・種目コード!$AD$2:$AF$48,3,FALSE))</f>
        <v/>
      </c>
      <c r="BE121" s="366">
        <f t="shared" si="47"/>
        <v>0</v>
      </c>
      <c r="BF121" s="122" t="str">
        <f>IF(P121="","",VLOOKUP(P121,所属・種目コード!$AD$2:$AF$48,3,FALSE))</f>
        <v/>
      </c>
      <c r="BG121" s="366">
        <f t="shared" si="37"/>
        <v>0</v>
      </c>
      <c r="BH121" s="122" t="str">
        <f>IF(S121="","",VLOOKUP(S121,所属・種目コード!$AD$2:$AF$48,3,FALSE))</f>
        <v/>
      </c>
      <c r="BI121" s="366">
        <f t="shared" si="38"/>
        <v>0</v>
      </c>
      <c r="BK121" s="111"/>
      <c r="BL121" s="111"/>
      <c r="BM121" s="111"/>
      <c r="BN121" s="111"/>
      <c r="BO121" s="111"/>
      <c r="BP121" s="534"/>
      <c r="BQ121" s="534"/>
      <c r="BR121" s="534"/>
      <c r="BS121" s="534"/>
      <c r="BT121" s="534"/>
      <c r="BU121" s="534"/>
      <c r="BV121" s="534"/>
      <c r="BW121" s="534"/>
      <c r="BX121" s="534"/>
      <c r="BY121" s="534"/>
      <c r="BZ121" s="534"/>
      <c r="CA121" s="534"/>
      <c r="CB121" s="534"/>
      <c r="CC121" s="111"/>
      <c r="CD121" s="111"/>
      <c r="CE121" s="111"/>
      <c r="CF121" s="111"/>
      <c r="CG121" s="111"/>
      <c r="CH121" s="111"/>
      <c r="CI121" s="111"/>
      <c r="CJ121" s="111"/>
      <c r="CK121" s="111"/>
      <c r="CL121" s="111"/>
      <c r="CM121" s="111"/>
      <c r="CN121" s="111"/>
    </row>
    <row r="122" spans="1:92" ht="24.95" customHeight="1">
      <c r="A122" s="111"/>
      <c r="B122" s="111"/>
      <c r="D122" s="683" t="s">
        <v>8728</v>
      </c>
      <c r="E122" s="910">
        <v>49</v>
      </c>
      <c r="F122" s="910"/>
      <c r="G122" s="578"/>
      <c r="H122" s="689" t="str">
        <f>IF($G122="","",(VLOOKUP($G122,高校競技者!$B$2:$H$824,2,0)))</f>
        <v/>
      </c>
      <c r="I122" s="689" t="str">
        <f>IF($G122="","",(VLOOKUP($G122,高校競技者!$B$2:$H$824,6,0)))</f>
        <v/>
      </c>
      <c r="J122" s="689" t="str">
        <f>IF($G122="","",(VLOOKUP($G122,高校競技者!$B$2:$H$813,3,0)))</f>
        <v/>
      </c>
      <c r="K122" s="690" t="str">
        <f>IF($G122="","",(VLOOKUP($G122,高校競技者!$B$2:$H$813,4,0)))</f>
        <v/>
      </c>
      <c r="L122" s="619"/>
      <c r="M122" s="620"/>
      <c r="N122" s="582"/>
      <c r="O122" s="619"/>
      <c r="P122" s="620"/>
      <c r="Q122" s="582"/>
      <c r="R122" s="619"/>
      <c r="S122" s="620"/>
      <c r="T122" s="582"/>
      <c r="U122" s="350"/>
      <c r="V122" s="350"/>
      <c r="W122" s="350"/>
      <c r="X122" s="199"/>
      <c r="Y122" s="350"/>
      <c r="Z122" s="111"/>
      <c r="AA122" s="111"/>
      <c r="AB122" s="227" t="s">
        <v>23</v>
      </c>
      <c r="AC122" s="136" t="s">
        <v>46</v>
      </c>
      <c r="AD122" s="405" t="s">
        <v>83</v>
      </c>
      <c r="AE122" s="405" t="s">
        <v>83</v>
      </c>
      <c r="AF122" s="405" t="s">
        <v>83</v>
      </c>
      <c r="AH122" s="122" t="str">
        <f t="shared" si="39"/>
        <v/>
      </c>
      <c r="AI122" s="122">
        <f>IF(AC122="","",VLOOKUP(AC122,所属・種目コード!U:V,2,FALSE))</f>
        <v>3</v>
      </c>
      <c r="AJ122" s="3">
        <f t="shared" si="40"/>
        <v>0</v>
      </c>
      <c r="AK122" s="122" t="str">
        <f t="shared" si="41"/>
        <v/>
      </c>
      <c r="AL122" s="122" t="str">
        <f t="shared" si="42"/>
        <v/>
      </c>
      <c r="AM122" s="122" t="str">
        <f t="shared" si="43"/>
        <v>()</v>
      </c>
      <c r="AN122" s="122" t="str">
        <f t="shared" si="44"/>
        <v/>
      </c>
      <c r="AO122" s="122">
        <f>IF(AB122="","",VLOOKUP(AB122,所属・種目コード!$X$1:$Y$2,2,FALSE))</f>
        <v>1</v>
      </c>
      <c r="AP122" s="122" t="str">
        <f>IF(K122="","",VLOOKUP(K122,所属・種目コード!$C$1:$E$71,3,FALSE))</f>
        <v/>
      </c>
      <c r="AQ122" s="122" t="str">
        <f>IF(M122="","",VLOOKUP(M122,所属・種目コード!$AD$2:$AE$53,2,FALSE))</f>
        <v/>
      </c>
      <c r="AR122" s="122" t="str">
        <f>IF(L122="","",VLOOKUP(L122,所属・種目コード!$Z$7:$AB$11,3,FALSE))</f>
        <v/>
      </c>
      <c r="AS122" s="366">
        <f t="shared" si="45"/>
        <v>0</v>
      </c>
      <c r="AT122" s="122" t="str">
        <f t="shared" si="31"/>
        <v xml:space="preserve"> 0</v>
      </c>
      <c r="AU122" s="122" t="str">
        <f>IF(P122="","",VLOOKUP(P122,所属・種目コード!$AD$2:$AE$55,2,FALSE))</f>
        <v/>
      </c>
      <c r="AV122" s="122" t="str">
        <f>IF(O122="","",VLOOKUP(O122,所属・種目コード!$Z$7:$AB$11,3,FALSE))</f>
        <v/>
      </c>
      <c r="AW122" s="366">
        <f t="shared" si="32"/>
        <v>0</v>
      </c>
      <c r="AX122" s="122" t="str">
        <f t="shared" si="46"/>
        <v/>
      </c>
      <c r="AY122" s="122" t="str">
        <f>IF(S122="","",VLOOKUP(S122,所属・種目コード!$AD$2:$AE$55,2,FALSE))</f>
        <v/>
      </c>
      <c r="AZ122" s="122" t="str">
        <f>IF(R122="","",VLOOKUP(R122,所属・種目コード!$Z$7:$AB$11,3,FALSE))</f>
        <v/>
      </c>
      <c r="BA122" s="366">
        <f t="shared" si="34"/>
        <v>0</v>
      </c>
      <c r="BB122" s="122" t="str">
        <f t="shared" si="35"/>
        <v xml:space="preserve"> 0</v>
      </c>
      <c r="BD122" s="122" t="str">
        <f>IF(M122="","",VLOOKUP(M122,所属・種目コード!$AD$2:$AF$48,3,FALSE))</f>
        <v/>
      </c>
      <c r="BE122" s="366">
        <f t="shared" si="47"/>
        <v>0</v>
      </c>
      <c r="BF122" s="122" t="str">
        <f>IF(P122="","",VLOOKUP(P122,所属・種目コード!$AD$2:$AF$48,3,FALSE))</f>
        <v/>
      </c>
      <c r="BG122" s="366">
        <f t="shared" si="37"/>
        <v>0</v>
      </c>
      <c r="BH122" s="122" t="str">
        <f>IF(S122="","",VLOOKUP(S122,所属・種目コード!$AD$2:$AF$48,3,FALSE))</f>
        <v/>
      </c>
      <c r="BI122" s="366">
        <f t="shared" si="38"/>
        <v>0</v>
      </c>
      <c r="BK122" s="111"/>
      <c r="BL122" s="111"/>
      <c r="BM122" s="111"/>
      <c r="BN122" s="111"/>
      <c r="BO122" s="111"/>
      <c r="BP122" s="534"/>
      <c r="BQ122" s="534"/>
      <c r="BR122" s="534"/>
      <c r="BS122" s="534"/>
      <c r="BT122" s="534"/>
      <c r="BU122" s="534"/>
      <c r="BV122" s="534"/>
      <c r="BW122" s="534"/>
      <c r="BX122" s="534"/>
      <c r="BY122" s="534"/>
      <c r="BZ122" s="534"/>
      <c r="CA122" s="534"/>
      <c r="CB122" s="534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</row>
    <row r="123" spans="1:92" ht="24.95" customHeight="1" thickBot="1">
      <c r="A123" s="111"/>
      <c r="B123" s="111"/>
      <c r="D123" s="651" t="s">
        <v>8728</v>
      </c>
      <c r="E123" s="943">
        <v>50</v>
      </c>
      <c r="F123" s="944"/>
      <c r="G123" s="579"/>
      <c r="H123" s="691" t="str">
        <f>IF($G123="","",(VLOOKUP($G123,高校競技者!$B$2:$H$824,2,0)))</f>
        <v/>
      </c>
      <c r="I123" s="691" t="str">
        <f>IF($G123="","",(VLOOKUP($G123,高校競技者!$B$2:$H$824,6,0)))</f>
        <v/>
      </c>
      <c r="J123" s="691" t="str">
        <f>IF($G123="","",(VLOOKUP($G123,高校競技者!$B$2:$H$813,3,0)))</f>
        <v/>
      </c>
      <c r="K123" s="692" t="str">
        <f>IF($G123="","",(VLOOKUP($G123,高校競技者!$B$2:$H$813,4,0)))</f>
        <v/>
      </c>
      <c r="L123" s="621"/>
      <c r="M123" s="584"/>
      <c r="N123" s="585"/>
      <c r="O123" s="621"/>
      <c r="P123" s="584"/>
      <c r="Q123" s="585"/>
      <c r="R123" s="621"/>
      <c r="S123" s="584"/>
      <c r="T123" s="585"/>
      <c r="U123" s="350"/>
      <c r="V123" s="350"/>
      <c r="W123" s="350"/>
      <c r="X123" s="199"/>
      <c r="Y123" s="350"/>
      <c r="Z123" s="111"/>
      <c r="AA123" s="111"/>
      <c r="AB123" s="228" t="s">
        <v>23</v>
      </c>
      <c r="AC123" s="136" t="s">
        <v>46</v>
      </c>
      <c r="AD123" s="405" t="s">
        <v>83</v>
      </c>
      <c r="AE123" s="405" t="s">
        <v>83</v>
      </c>
      <c r="AF123" s="405" t="s">
        <v>83</v>
      </c>
      <c r="AH123" s="122" t="str">
        <f t="shared" si="39"/>
        <v/>
      </c>
      <c r="AI123" s="122">
        <f>IF(AC123="","",VLOOKUP(AC123,所属・種目コード!U:V,2,FALSE))</f>
        <v>3</v>
      </c>
      <c r="AJ123" s="3">
        <f t="shared" si="40"/>
        <v>0</v>
      </c>
      <c r="AK123" s="122" t="str">
        <f t="shared" si="41"/>
        <v/>
      </c>
      <c r="AL123" s="122" t="str">
        <f t="shared" si="42"/>
        <v/>
      </c>
      <c r="AM123" s="122" t="str">
        <f t="shared" si="43"/>
        <v>()</v>
      </c>
      <c r="AN123" s="122" t="str">
        <f t="shared" si="44"/>
        <v/>
      </c>
      <c r="AO123" s="122">
        <f>IF(AB123="","",VLOOKUP(AB123,所属・種目コード!$X$1:$Y$2,2,FALSE))</f>
        <v>1</v>
      </c>
      <c r="AP123" s="122" t="str">
        <f>IF(K123="","",VLOOKUP(K123,所属・種目コード!$C$1:$E$71,3,FALSE))</f>
        <v/>
      </c>
      <c r="AQ123" s="122" t="str">
        <f>IF(M123="","",VLOOKUP(M123,所属・種目コード!$AD$2:$AE$53,2,FALSE))</f>
        <v/>
      </c>
      <c r="AR123" s="122" t="str">
        <f>IF(L123="","",VLOOKUP(L123,所属・種目コード!$Z$7:$AB$11,3,FALSE))</f>
        <v/>
      </c>
      <c r="AS123" s="366">
        <f t="shared" si="45"/>
        <v>0</v>
      </c>
      <c r="AT123" s="122" t="str">
        <f t="shared" si="31"/>
        <v xml:space="preserve"> 0</v>
      </c>
      <c r="AU123" s="122" t="str">
        <f>IF(P123="","",VLOOKUP(P123,所属・種目コード!$AD$2:$AE$55,2,FALSE))</f>
        <v/>
      </c>
      <c r="AV123" s="122" t="str">
        <f>IF(O123="","",VLOOKUP(O123,所属・種目コード!$Z$7:$AB$11,3,FALSE))</f>
        <v/>
      </c>
      <c r="AW123" s="366">
        <f t="shared" si="32"/>
        <v>0</v>
      </c>
      <c r="AX123" s="122" t="str">
        <f t="shared" si="46"/>
        <v/>
      </c>
      <c r="AY123" s="122" t="str">
        <f>IF(S123="","",VLOOKUP(S123,所属・種目コード!$AD$2:$AE$55,2,FALSE))</f>
        <v/>
      </c>
      <c r="AZ123" s="122" t="str">
        <f>IF(R123="","",VLOOKUP(R123,所属・種目コード!$Z$7:$AB$11,3,FALSE))</f>
        <v/>
      </c>
      <c r="BA123" s="366">
        <f t="shared" si="34"/>
        <v>0</v>
      </c>
      <c r="BB123" s="122" t="str">
        <f t="shared" si="35"/>
        <v xml:space="preserve"> 0</v>
      </c>
      <c r="BD123" s="122" t="str">
        <f>IF(M123="","",VLOOKUP(M123,所属・種目コード!$AD$2:$AF$48,3,FALSE))</f>
        <v/>
      </c>
      <c r="BE123" s="366">
        <f t="shared" si="47"/>
        <v>0</v>
      </c>
      <c r="BF123" s="122" t="str">
        <f>IF(P123="","",VLOOKUP(P123,所属・種目コード!$AD$2:$AF$48,3,FALSE))</f>
        <v/>
      </c>
      <c r="BG123" s="366">
        <f t="shared" si="37"/>
        <v>0</v>
      </c>
      <c r="BH123" s="122" t="str">
        <f>IF(S123="","",VLOOKUP(S123,所属・種目コード!$AD$2:$AF$48,3,FALSE))</f>
        <v/>
      </c>
      <c r="BI123" s="366">
        <f t="shared" si="38"/>
        <v>0</v>
      </c>
      <c r="BK123" s="111"/>
      <c r="BL123" s="111"/>
      <c r="BM123" s="111"/>
      <c r="BN123" s="111"/>
      <c r="BO123" s="111"/>
      <c r="BP123" s="534"/>
      <c r="BQ123" s="534"/>
      <c r="BR123" s="534"/>
      <c r="BS123" s="534"/>
      <c r="BT123" s="534"/>
      <c r="BU123" s="534"/>
      <c r="BV123" s="534"/>
      <c r="BW123" s="534"/>
      <c r="BX123" s="534"/>
      <c r="BY123" s="534"/>
      <c r="BZ123" s="534"/>
      <c r="CA123" s="534"/>
      <c r="CB123" s="534"/>
      <c r="CC123" s="111"/>
      <c r="CD123" s="111"/>
      <c r="CE123" s="111"/>
      <c r="CF123" s="111"/>
      <c r="CG123" s="111"/>
      <c r="CH123" s="111"/>
      <c r="CI123" s="111"/>
      <c r="CJ123" s="111"/>
      <c r="CK123" s="111"/>
      <c r="CL123" s="111"/>
      <c r="CM123" s="111"/>
      <c r="CN123" s="111"/>
    </row>
    <row r="124" spans="1:92" ht="22.35" customHeight="1">
      <c r="A124" s="111"/>
      <c r="B124" s="111"/>
      <c r="D124" s="115"/>
      <c r="E124" s="213"/>
      <c r="F124" s="213"/>
      <c r="G124" s="213"/>
      <c r="H124" s="213"/>
      <c r="I124" s="213"/>
      <c r="J124" s="213"/>
      <c r="K124" s="213"/>
      <c r="L124" s="331"/>
      <c r="M124" s="396"/>
      <c r="N124" s="115"/>
      <c r="O124" s="115"/>
      <c r="P124" s="214"/>
      <c r="Q124" s="214"/>
      <c r="R124" s="214"/>
      <c r="S124" s="539"/>
      <c r="T124" s="113"/>
      <c r="U124" s="113"/>
      <c r="V124" s="113"/>
      <c r="W124" s="113"/>
      <c r="X124" s="199"/>
      <c r="Y124" s="113"/>
      <c r="Z124" s="229"/>
      <c r="AA124" s="111"/>
      <c r="AD124" s="115"/>
      <c r="AE124" s="115"/>
      <c r="AI124" s="1"/>
      <c r="AJ124" s="3"/>
      <c r="AK124" s="3"/>
      <c r="BK124" s="111"/>
      <c r="BL124" s="111"/>
      <c r="BM124" s="111"/>
      <c r="BN124" s="111"/>
      <c r="BO124" s="111"/>
      <c r="BP124" s="534"/>
      <c r="BQ124" s="534"/>
      <c r="BR124" s="534"/>
      <c r="BS124" s="534"/>
      <c r="BT124" s="534"/>
      <c r="BU124" s="534"/>
      <c r="BV124" s="534"/>
      <c r="BW124" s="534"/>
      <c r="BX124" s="534"/>
      <c r="BY124" s="534"/>
      <c r="BZ124" s="534"/>
      <c r="CA124" s="534"/>
      <c r="CB124" s="534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</row>
    <row r="125" spans="1:92" ht="22.35" customHeight="1">
      <c r="A125" s="111"/>
      <c r="B125" s="111"/>
      <c r="D125" s="115"/>
      <c r="E125" s="213"/>
      <c r="F125" s="213"/>
      <c r="G125" s="213"/>
      <c r="H125" s="213"/>
      <c r="I125" s="213"/>
      <c r="J125" s="213"/>
      <c r="K125" s="213"/>
      <c r="L125" s="331"/>
      <c r="M125" s="396"/>
      <c r="N125" s="115"/>
      <c r="O125" s="115"/>
      <c r="P125" s="214"/>
      <c r="Q125" s="214"/>
      <c r="R125" s="214"/>
      <c r="S125" s="539"/>
      <c r="T125" s="113"/>
      <c r="U125" s="113"/>
      <c r="V125" s="113"/>
      <c r="W125" s="113"/>
      <c r="X125" s="199"/>
      <c r="Y125" s="113"/>
      <c r="Z125" s="229"/>
      <c r="AA125" s="111"/>
      <c r="AD125" s="115"/>
      <c r="AE125" s="115"/>
      <c r="AI125" s="1"/>
      <c r="AJ125" s="3"/>
      <c r="AK125" s="3"/>
      <c r="BK125" s="111"/>
      <c r="BL125" s="111"/>
      <c r="BM125" s="111"/>
      <c r="BN125" s="111"/>
      <c r="BO125" s="111"/>
      <c r="BP125" s="534"/>
      <c r="BQ125" s="534"/>
      <c r="BR125" s="534"/>
      <c r="BS125" s="534"/>
      <c r="BT125" s="534"/>
      <c r="BU125" s="534"/>
      <c r="BV125" s="534"/>
      <c r="BW125" s="534"/>
      <c r="BX125" s="534"/>
      <c r="BY125" s="534"/>
      <c r="BZ125" s="534"/>
      <c r="CA125" s="534"/>
      <c r="CB125" s="534"/>
      <c r="CC125" s="111"/>
      <c r="CD125" s="111"/>
      <c r="CE125" s="111"/>
      <c r="CF125" s="111"/>
      <c r="CG125" s="111"/>
      <c r="CH125" s="111"/>
      <c r="CI125" s="111"/>
      <c r="CJ125" s="111"/>
      <c r="CK125" s="111"/>
      <c r="CL125" s="111"/>
      <c r="CM125" s="111"/>
      <c r="CN125" s="111"/>
    </row>
    <row r="126" spans="1:92" ht="22.35" customHeight="1">
      <c r="A126" s="111"/>
      <c r="B126" s="942" t="s">
        <v>8744</v>
      </c>
      <c r="C126" s="942"/>
      <c r="D126" s="331" t="s">
        <v>8750</v>
      </c>
      <c r="E126" s="323"/>
      <c r="F126" s="323"/>
      <c r="G126" s="323"/>
      <c r="H126" s="323"/>
      <c r="I126" s="323"/>
      <c r="J126" s="323"/>
      <c r="K126" s="323"/>
      <c r="L126" s="331"/>
      <c r="M126" s="398"/>
      <c r="N126" s="115"/>
      <c r="O126" s="199"/>
      <c r="P126" s="199"/>
      <c r="Q126" s="111"/>
      <c r="R126" s="115"/>
      <c r="S126" s="534"/>
      <c r="T126" s="113"/>
      <c r="U126" s="113"/>
      <c r="V126" s="113"/>
      <c r="W126" s="113"/>
      <c r="X126" s="199"/>
      <c r="Y126" s="113"/>
      <c r="Z126" s="229"/>
      <c r="AA126" s="111"/>
      <c r="AI126" s="1"/>
      <c r="AJ126" s="3"/>
      <c r="AK126" s="3"/>
      <c r="BK126" s="111"/>
      <c r="BL126" s="111"/>
      <c r="BM126" s="111"/>
      <c r="BN126" s="111"/>
      <c r="BO126" s="111"/>
      <c r="BP126" s="534"/>
      <c r="BQ126" s="534"/>
      <c r="BR126" s="534"/>
      <c r="BS126" s="534"/>
      <c r="BT126" s="534"/>
      <c r="BU126" s="534"/>
      <c r="BV126" s="534"/>
      <c r="BW126" s="534"/>
      <c r="BX126" s="534"/>
      <c r="BY126" s="534"/>
      <c r="BZ126" s="534"/>
      <c r="CA126" s="534"/>
      <c r="CB126" s="534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</row>
    <row r="127" spans="1:92" ht="37.700000000000003" customHeight="1">
      <c r="A127" s="111"/>
      <c r="B127" s="111"/>
      <c r="D127" s="925"/>
      <c r="E127" s="926"/>
      <c r="F127" s="926"/>
      <c r="G127" s="926"/>
      <c r="H127" s="926"/>
      <c r="I127" s="926"/>
      <c r="J127" s="926"/>
      <c r="K127" s="926"/>
      <c r="L127" s="927"/>
      <c r="M127" s="928"/>
      <c r="N127" s="115"/>
      <c r="O127" s="199"/>
      <c r="P127" s="767" t="s">
        <v>8904</v>
      </c>
      <c r="Q127" s="767">
        <f>'男子リレ-入力'!I6</f>
        <v>0</v>
      </c>
      <c r="R127" s="214"/>
      <c r="S127" s="539"/>
      <c r="T127" s="113"/>
      <c r="U127" s="113"/>
      <c r="V127" s="113"/>
      <c r="W127" s="113"/>
      <c r="X127" s="199"/>
      <c r="Y127" s="113"/>
      <c r="Z127" s="229"/>
      <c r="AA127" s="111"/>
      <c r="AI127" s="1"/>
      <c r="AJ127" s="3"/>
      <c r="AK127" s="3"/>
      <c r="BK127" s="111"/>
      <c r="BL127" s="111"/>
      <c r="BM127" s="111"/>
      <c r="BN127" s="111"/>
      <c r="BO127" s="111"/>
      <c r="BP127" s="534"/>
      <c r="BQ127" s="534"/>
      <c r="BR127" s="534"/>
      <c r="BS127" s="534"/>
      <c r="BT127" s="534"/>
      <c r="BU127" s="534"/>
      <c r="BV127" s="534"/>
      <c r="BW127" s="534"/>
      <c r="BX127" s="534"/>
      <c r="BY127" s="534"/>
      <c r="BZ127" s="534"/>
      <c r="CA127" s="534"/>
      <c r="CB127" s="534"/>
      <c r="CC127" s="111"/>
      <c r="CD127" s="111"/>
      <c r="CE127" s="111"/>
      <c r="CF127" s="111"/>
      <c r="CG127" s="111"/>
      <c r="CH127" s="111"/>
      <c r="CI127" s="111"/>
      <c r="CJ127" s="111"/>
      <c r="CK127" s="111"/>
      <c r="CL127" s="111"/>
      <c r="CM127" s="111"/>
      <c r="CN127" s="111"/>
    </row>
    <row r="128" spans="1:92" ht="37.700000000000003" customHeight="1">
      <c r="A128" s="111"/>
      <c r="B128" s="111"/>
      <c r="D128" s="929"/>
      <c r="E128" s="930"/>
      <c r="F128" s="930"/>
      <c r="G128" s="930"/>
      <c r="H128" s="930"/>
      <c r="I128" s="930"/>
      <c r="J128" s="930"/>
      <c r="K128" s="930"/>
      <c r="L128" s="931"/>
      <c r="M128" s="932"/>
      <c r="N128" s="111"/>
      <c r="O128" s="199"/>
      <c r="P128" s="767" t="s">
        <v>8905</v>
      </c>
      <c r="Q128" s="767">
        <f>'男子リレ-入力'!U6</f>
        <v>0</v>
      </c>
      <c r="R128" s="115"/>
      <c r="S128" s="534"/>
      <c r="T128" s="113"/>
      <c r="U128" s="113"/>
      <c r="V128" s="113"/>
      <c r="W128" s="113"/>
      <c r="X128" s="199"/>
      <c r="Y128" s="113"/>
      <c r="Z128" s="229"/>
      <c r="AA128" s="111"/>
      <c r="AI128" s="1"/>
      <c r="AJ128" s="3"/>
      <c r="AK128" s="3"/>
      <c r="BK128" s="111"/>
      <c r="BL128" s="111"/>
      <c r="BM128" s="111"/>
      <c r="BN128" s="111"/>
      <c r="BO128" s="111"/>
      <c r="BP128" s="534"/>
      <c r="BQ128" s="534"/>
      <c r="BR128" s="534"/>
      <c r="BS128" s="534"/>
      <c r="BT128" s="534"/>
      <c r="BU128" s="534"/>
      <c r="BV128" s="534"/>
      <c r="BW128" s="534"/>
      <c r="BX128" s="534"/>
      <c r="BY128" s="534"/>
      <c r="BZ128" s="534"/>
      <c r="CA128" s="534"/>
      <c r="CB128" s="534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</row>
    <row r="129" spans="1:92" ht="37.700000000000003" customHeight="1">
      <c r="A129" s="111"/>
      <c r="B129" s="111"/>
      <c r="D129" s="929"/>
      <c r="E129" s="930"/>
      <c r="F129" s="930"/>
      <c r="G129" s="930"/>
      <c r="H129" s="930"/>
      <c r="I129" s="930"/>
      <c r="J129" s="930"/>
      <c r="K129" s="930"/>
      <c r="L129" s="931"/>
      <c r="M129" s="932"/>
      <c r="N129" s="115"/>
      <c r="O129" s="199"/>
      <c r="P129" s="768" t="s">
        <v>8906</v>
      </c>
      <c r="Q129" s="768">
        <f>'女子リレ-入力'!I6</f>
        <v>0</v>
      </c>
      <c r="R129" s="115"/>
      <c r="S129" s="534"/>
      <c r="T129" s="113"/>
      <c r="U129" s="113"/>
      <c r="V129" s="113"/>
      <c r="W129" s="113"/>
      <c r="X129" s="199"/>
      <c r="Y129" s="113"/>
      <c r="Z129" s="229"/>
      <c r="AA129" s="111"/>
      <c r="AI129" s="1"/>
      <c r="AJ129" s="3"/>
      <c r="AK129" s="3"/>
      <c r="BK129" s="111"/>
      <c r="BL129" s="111"/>
      <c r="BM129" s="111"/>
      <c r="BN129" s="111"/>
      <c r="BO129" s="111"/>
      <c r="BP129" s="534"/>
      <c r="BQ129" s="534"/>
      <c r="BR129" s="534"/>
      <c r="BS129" s="534"/>
      <c r="BT129" s="534"/>
      <c r="BU129" s="534"/>
      <c r="BV129" s="534"/>
      <c r="BW129" s="534"/>
      <c r="BX129" s="534"/>
      <c r="BY129" s="534"/>
      <c r="BZ129" s="534"/>
      <c r="CA129" s="534"/>
      <c r="CB129" s="534"/>
      <c r="CC129" s="111"/>
      <c r="CD129" s="111"/>
      <c r="CE129" s="111"/>
      <c r="CF129" s="111"/>
      <c r="CG129" s="111"/>
      <c r="CH129" s="111"/>
      <c r="CI129" s="111"/>
      <c r="CJ129" s="111"/>
      <c r="CK129" s="111"/>
      <c r="CL129" s="111"/>
      <c r="CM129" s="111"/>
      <c r="CN129" s="111"/>
    </row>
    <row r="130" spans="1:92" ht="37.700000000000003" customHeight="1">
      <c r="A130" s="111"/>
      <c r="B130" s="111"/>
      <c r="D130" s="929"/>
      <c r="E130" s="930"/>
      <c r="F130" s="930"/>
      <c r="G130" s="930"/>
      <c r="H130" s="930"/>
      <c r="I130" s="930"/>
      <c r="J130" s="930"/>
      <c r="K130" s="930"/>
      <c r="L130" s="931"/>
      <c r="M130" s="932"/>
      <c r="N130" s="115"/>
      <c r="O130" s="199"/>
      <c r="P130" s="768" t="s">
        <v>8907</v>
      </c>
      <c r="Q130" s="768">
        <f>'女子リレ-入力'!U6</f>
        <v>0</v>
      </c>
      <c r="R130" s="115"/>
      <c r="S130" s="534"/>
      <c r="T130" s="111"/>
      <c r="U130" s="111"/>
      <c r="V130" s="111"/>
      <c r="W130" s="111"/>
      <c r="X130" s="199"/>
      <c r="Y130" s="111"/>
      <c r="Z130" s="229"/>
      <c r="AA130" s="111"/>
      <c r="AI130" s="1"/>
      <c r="AJ130" s="3"/>
      <c r="AK130" s="3"/>
      <c r="BK130" s="111"/>
      <c r="BL130" s="111"/>
      <c r="BM130" s="111"/>
      <c r="BN130" s="111"/>
      <c r="BO130" s="111"/>
      <c r="BP130" s="534"/>
      <c r="BQ130" s="534"/>
      <c r="BR130" s="534"/>
      <c r="BS130" s="534"/>
      <c r="BT130" s="534"/>
      <c r="BU130" s="534"/>
      <c r="BV130" s="534"/>
      <c r="BW130" s="534"/>
      <c r="BX130" s="534"/>
      <c r="BY130" s="534"/>
      <c r="BZ130" s="534"/>
      <c r="CA130" s="534"/>
      <c r="CB130" s="534"/>
      <c r="CC130" s="111"/>
      <c r="CD130" s="111"/>
      <c r="CE130" s="111"/>
      <c r="CF130" s="111"/>
      <c r="CG130" s="111"/>
      <c r="CH130" s="111"/>
      <c r="CI130" s="111"/>
      <c r="CJ130" s="111"/>
      <c r="CK130" s="111"/>
      <c r="CL130" s="111"/>
      <c r="CM130" s="111"/>
      <c r="CN130" s="111"/>
    </row>
    <row r="131" spans="1:92" ht="37.700000000000003" customHeight="1">
      <c r="A131" s="111"/>
      <c r="B131" s="111"/>
      <c r="D131" s="933"/>
      <c r="E131" s="934"/>
      <c r="F131" s="934"/>
      <c r="G131" s="934"/>
      <c r="H131" s="934"/>
      <c r="I131" s="934"/>
      <c r="J131" s="934"/>
      <c r="K131" s="934"/>
      <c r="L131" s="935"/>
      <c r="M131" s="936"/>
      <c r="N131" s="230"/>
      <c r="O131" s="230"/>
      <c r="P131" s="113"/>
      <c r="Q131" s="111"/>
      <c r="R131" s="115"/>
      <c r="S131" s="534"/>
      <c r="T131" s="113"/>
      <c r="U131" s="113"/>
      <c r="V131" s="113"/>
      <c r="W131" s="113"/>
      <c r="X131" s="199"/>
      <c r="Y131" s="113"/>
      <c r="Z131" s="111"/>
      <c r="AA131" s="111"/>
      <c r="AI131" s="1"/>
      <c r="AJ131" s="1"/>
      <c r="AK131" s="3"/>
      <c r="BK131" s="111"/>
      <c r="BL131" s="111"/>
      <c r="BM131" s="111"/>
      <c r="BN131" s="111"/>
      <c r="BO131" s="111"/>
      <c r="BP131" s="534"/>
      <c r="BQ131" s="534"/>
      <c r="BR131" s="534"/>
      <c r="BS131" s="534"/>
      <c r="BT131" s="534"/>
      <c r="BU131" s="534"/>
      <c r="BV131" s="534"/>
      <c r="BW131" s="534"/>
      <c r="BX131" s="534"/>
      <c r="BY131" s="534"/>
      <c r="BZ131" s="534"/>
      <c r="CA131" s="534"/>
      <c r="CB131" s="534"/>
      <c r="CC131" s="111"/>
      <c r="CD131" s="111"/>
      <c r="CE131" s="111"/>
      <c r="CF131" s="111"/>
      <c r="CG131" s="111"/>
      <c r="CH131" s="111"/>
      <c r="CI131" s="111"/>
      <c r="CJ131" s="111"/>
      <c r="CK131" s="111"/>
      <c r="CL131" s="111"/>
      <c r="CM131" s="111"/>
      <c r="CN131" s="111"/>
    </row>
    <row r="132" spans="1:92">
      <c r="A132" s="111"/>
      <c r="B132" s="111"/>
      <c r="D132" s="115"/>
      <c r="E132" s="111"/>
      <c r="F132" s="111"/>
      <c r="G132" s="111"/>
      <c r="H132" s="111"/>
      <c r="I132" s="115"/>
      <c r="J132" s="111"/>
      <c r="K132" s="111"/>
      <c r="L132" s="115"/>
      <c r="M132" s="113"/>
      <c r="N132" s="230"/>
      <c r="O132" s="230"/>
      <c r="P132" s="113"/>
      <c r="Q132" s="114"/>
      <c r="R132" s="230"/>
      <c r="S132" s="534"/>
      <c r="T132" s="113"/>
      <c r="U132" s="113"/>
      <c r="V132" s="113"/>
      <c r="W132" s="113"/>
      <c r="X132" s="199"/>
      <c r="Y132" s="113"/>
      <c r="Z132" s="229"/>
      <c r="AA132" s="111"/>
      <c r="AI132" s="1"/>
      <c r="AJ132" s="1"/>
      <c r="AK132" s="3"/>
      <c r="BK132" s="111"/>
      <c r="BL132" s="111"/>
      <c r="BM132" s="111"/>
      <c r="BN132" s="111"/>
      <c r="BO132" s="111"/>
      <c r="BP132" s="534"/>
      <c r="BQ132" s="534"/>
      <c r="BR132" s="534"/>
      <c r="BS132" s="534"/>
      <c r="BT132" s="534"/>
      <c r="BU132" s="534"/>
      <c r="BV132" s="534"/>
      <c r="BW132" s="534"/>
      <c r="BX132" s="534"/>
      <c r="BY132" s="534"/>
      <c r="BZ132" s="534"/>
      <c r="CA132" s="534"/>
      <c r="CB132" s="534"/>
      <c r="CC132" s="111"/>
      <c r="CD132" s="111"/>
      <c r="CE132" s="111"/>
      <c r="CF132" s="111"/>
      <c r="CG132" s="111"/>
      <c r="CH132" s="111"/>
      <c r="CI132" s="111"/>
      <c r="CJ132" s="111"/>
      <c r="CK132" s="111"/>
      <c r="CL132" s="111"/>
      <c r="CM132" s="111"/>
      <c r="CN132" s="111"/>
    </row>
    <row r="133" spans="1:92" ht="24" customHeight="1">
      <c r="A133" s="111"/>
      <c r="B133" s="111"/>
      <c r="D133" s="115"/>
      <c r="E133" s="111"/>
      <c r="F133" s="111"/>
      <c r="G133" s="111"/>
      <c r="H133" s="111"/>
      <c r="I133" s="115"/>
      <c r="J133" s="111"/>
      <c r="K133" s="111"/>
      <c r="L133" s="115"/>
      <c r="M133" s="113"/>
      <c r="N133" s="230"/>
      <c r="O133" s="230"/>
      <c r="P133" s="113"/>
      <c r="Q133" s="114"/>
      <c r="R133" s="230"/>
      <c r="S133" s="534"/>
      <c r="T133" s="113"/>
      <c r="U133" s="113"/>
      <c r="V133" s="113"/>
      <c r="W133" s="113"/>
      <c r="X133" s="199"/>
      <c r="Y133" s="113"/>
      <c r="Z133" s="111"/>
      <c r="AA133" s="111"/>
      <c r="AB133" s="115"/>
      <c r="AC133" s="111"/>
      <c r="AD133" s="115"/>
      <c r="AE133" s="115"/>
      <c r="AF133" s="115"/>
      <c r="AG133" s="107"/>
      <c r="AH133" s="171"/>
      <c r="AI133" s="111"/>
      <c r="AJ133" s="111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1"/>
      <c r="AZ133" s="111"/>
      <c r="BA133" s="115"/>
      <c r="BB133" s="115"/>
      <c r="BC133" s="111"/>
      <c r="BD133" s="115"/>
      <c r="BE133" s="115"/>
      <c r="BF133" s="115"/>
      <c r="BG133" s="115"/>
      <c r="BH133" s="115"/>
      <c r="BI133" s="115"/>
      <c r="BJ133" s="111"/>
      <c r="BK133" s="111"/>
      <c r="BL133" s="111"/>
      <c r="BM133" s="111"/>
      <c r="BN133" s="111"/>
      <c r="BO133" s="111"/>
      <c r="BP133" s="534"/>
      <c r="BQ133" s="534"/>
      <c r="BR133" s="534"/>
      <c r="BS133" s="534"/>
      <c r="BT133" s="534"/>
      <c r="BU133" s="534"/>
      <c r="BV133" s="534"/>
      <c r="BW133" s="534"/>
      <c r="BX133" s="534"/>
      <c r="BY133" s="534"/>
      <c r="BZ133" s="534"/>
      <c r="CA133" s="534"/>
      <c r="CB133" s="534"/>
      <c r="CC133" s="111"/>
      <c r="CD133" s="111"/>
      <c r="CE133" s="111"/>
      <c r="CF133" s="111"/>
      <c r="CG133" s="111"/>
      <c r="CH133" s="111"/>
      <c r="CI133" s="111"/>
      <c r="CJ133" s="111"/>
      <c r="CK133" s="111"/>
      <c r="CL133" s="111"/>
      <c r="CM133" s="111"/>
      <c r="CN133" s="111"/>
    </row>
    <row r="134" spans="1:92" ht="24" customHeight="1">
      <c r="A134" s="111"/>
      <c r="B134" s="111"/>
      <c r="D134" s="115"/>
      <c r="E134" s="111"/>
      <c r="F134" s="111"/>
      <c r="G134" s="111"/>
      <c r="H134" s="111"/>
      <c r="I134" s="115"/>
      <c r="J134" s="111"/>
      <c r="K134" s="111"/>
      <c r="L134" s="115"/>
      <c r="M134" s="113"/>
      <c r="N134" s="230"/>
      <c r="O134" s="230"/>
      <c r="P134" s="113"/>
      <c r="Q134" s="114"/>
      <c r="R134" s="230"/>
      <c r="S134" s="534"/>
      <c r="T134" s="113"/>
      <c r="U134" s="113"/>
      <c r="V134" s="113"/>
      <c r="W134" s="113"/>
      <c r="X134" s="199"/>
      <c r="Y134" s="113"/>
      <c r="Z134" s="111"/>
      <c r="AA134" s="111"/>
      <c r="AB134" s="115"/>
      <c r="AC134" s="111"/>
      <c r="AD134" s="115"/>
      <c r="AE134" s="115"/>
      <c r="AF134" s="115"/>
      <c r="AG134" s="107"/>
      <c r="AH134" s="171"/>
      <c r="AI134" s="111"/>
      <c r="AJ134" s="111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1"/>
      <c r="AZ134" s="111"/>
      <c r="BA134" s="115"/>
      <c r="BB134" s="115"/>
      <c r="BC134" s="111"/>
      <c r="BD134" s="115"/>
      <c r="BE134" s="115"/>
      <c r="BF134" s="115"/>
      <c r="BG134" s="115"/>
      <c r="BH134" s="115"/>
      <c r="BI134" s="115"/>
      <c r="BJ134" s="111"/>
      <c r="BK134" s="111"/>
      <c r="BL134" s="111"/>
      <c r="BM134" s="111"/>
      <c r="BN134" s="111"/>
      <c r="BO134" s="111"/>
      <c r="BP134" s="534"/>
      <c r="BQ134" s="534"/>
      <c r="BR134" s="534"/>
      <c r="BS134" s="534"/>
      <c r="BT134" s="534"/>
      <c r="BU134" s="534"/>
      <c r="BV134" s="534"/>
      <c r="BW134" s="534"/>
      <c r="BX134" s="534"/>
      <c r="BY134" s="534"/>
      <c r="BZ134" s="534"/>
      <c r="CA134" s="534"/>
      <c r="CB134" s="534"/>
      <c r="CC134" s="111"/>
      <c r="CD134" s="111"/>
      <c r="CE134" s="111"/>
      <c r="CF134" s="111"/>
      <c r="CG134" s="111"/>
      <c r="CH134" s="111"/>
      <c r="CI134" s="111"/>
      <c r="CJ134" s="111"/>
      <c r="CK134" s="111"/>
      <c r="CL134" s="111"/>
      <c r="CM134" s="111"/>
      <c r="CN134" s="111"/>
    </row>
    <row r="135" spans="1:92" ht="24" customHeight="1">
      <c r="A135" s="111"/>
      <c r="B135" s="111"/>
      <c r="D135" s="115"/>
      <c r="E135" s="111"/>
      <c r="F135" s="111"/>
      <c r="G135" s="111"/>
      <c r="H135" s="111"/>
      <c r="I135" s="115"/>
      <c r="J135" s="111"/>
      <c r="K135" s="111"/>
      <c r="L135" s="115"/>
      <c r="M135" s="113"/>
      <c r="N135" s="230"/>
      <c r="O135" s="230"/>
      <c r="P135" s="113"/>
      <c r="Q135" s="114"/>
      <c r="R135" s="230"/>
      <c r="S135" s="534"/>
      <c r="T135" s="113"/>
      <c r="U135" s="113"/>
      <c r="V135" s="113"/>
      <c r="W135" s="113"/>
      <c r="X135" s="199"/>
      <c r="Y135" s="113"/>
      <c r="Z135" s="111"/>
      <c r="AA135" s="111"/>
      <c r="AB135" s="115"/>
      <c r="AC135" s="111"/>
      <c r="AD135" s="115"/>
      <c r="AE135" s="115"/>
      <c r="AF135" s="115"/>
      <c r="AG135" s="107"/>
      <c r="AH135" s="171"/>
      <c r="AI135" s="111"/>
      <c r="AJ135" s="111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1"/>
      <c r="AZ135" s="111"/>
      <c r="BA135" s="115"/>
      <c r="BB135" s="115"/>
      <c r="BC135" s="111"/>
      <c r="BD135" s="115"/>
      <c r="BE135" s="115"/>
      <c r="BF135" s="115"/>
      <c r="BG135" s="115"/>
      <c r="BH135" s="115"/>
      <c r="BI135" s="115"/>
      <c r="BJ135" s="111"/>
      <c r="BK135" s="111"/>
      <c r="BL135" s="111"/>
      <c r="BM135" s="111"/>
      <c r="BN135" s="111"/>
      <c r="BO135" s="111"/>
      <c r="BP135" s="534"/>
      <c r="BQ135" s="534"/>
      <c r="BR135" s="534"/>
      <c r="BS135" s="534"/>
      <c r="BT135" s="534"/>
      <c r="BU135" s="534"/>
      <c r="BV135" s="534"/>
      <c r="BW135" s="534"/>
      <c r="BX135" s="534"/>
      <c r="BY135" s="534"/>
      <c r="BZ135" s="534"/>
      <c r="CA135" s="534"/>
      <c r="CB135" s="534"/>
      <c r="CC135" s="111"/>
      <c r="CD135" s="111"/>
      <c r="CE135" s="111"/>
      <c r="CF135" s="111"/>
      <c r="CG135" s="111"/>
      <c r="CH135" s="111"/>
      <c r="CI135" s="111"/>
      <c r="CJ135" s="111"/>
      <c r="CK135" s="111"/>
      <c r="CL135" s="111"/>
      <c r="CM135" s="111"/>
      <c r="CN135" s="111"/>
    </row>
    <row r="136" spans="1:92" ht="24" customHeight="1">
      <c r="A136" s="111"/>
      <c r="B136" s="111"/>
      <c r="D136" s="115"/>
      <c r="E136" s="111"/>
      <c r="F136" s="111"/>
      <c r="G136" s="111"/>
      <c r="H136" s="111"/>
      <c r="I136" s="115"/>
      <c r="J136" s="111"/>
      <c r="K136" s="111"/>
      <c r="L136" s="115"/>
      <c r="M136" s="113"/>
      <c r="N136" s="230"/>
      <c r="O136" s="230"/>
      <c r="P136" s="113"/>
      <c r="Q136" s="114"/>
      <c r="R136" s="230"/>
      <c r="S136" s="534"/>
      <c r="T136" s="113"/>
      <c r="U136" s="113"/>
      <c r="V136" s="113"/>
      <c r="W136" s="113"/>
      <c r="X136" s="199"/>
      <c r="Y136" s="113"/>
      <c r="Z136" s="111"/>
      <c r="AA136" s="111"/>
      <c r="AB136" s="115"/>
      <c r="AC136" s="111"/>
      <c r="AD136" s="115"/>
      <c r="AE136" s="115"/>
      <c r="AF136" s="115"/>
      <c r="AG136" s="111"/>
      <c r="AH136" s="111"/>
      <c r="AI136" s="111"/>
      <c r="AJ136" s="111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1"/>
      <c r="AZ136" s="111"/>
      <c r="BA136" s="115"/>
      <c r="BB136" s="115"/>
      <c r="BC136" s="111"/>
      <c r="BD136" s="115"/>
      <c r="BE136" s="115"/>
      <c r="BF136" s="115"/>
      <c r="BG136" s="115"/>
      <c r="BH136" s="115"/>
      <c r="BI136" s="115"/>
      <c r="BJ136" s="111"/>
      <c r="BK136" s="111"/>
      <c r="BL136" s="111"/>
      <c r="BM136" s="111"/>
      <c r="BN136" s="111"/>
      <c r="BO136" s="111"/>
      <c r="BP136" s="534"/>
      <c r="BQ136" s="534"/>
      <c r="BR136" s="534"/>
      <c r="BS136" s="534"/>
      <c r="BT136" s="534"/>
      <c r="BU136" s="534"/>
      <c r="BV136" s="534"/>
      <c r="BW136" s="534"/>
      <c r="BX136" s="534"/>
      <c r="BY136" s="534"/>
      <c r="BZ136" s="534"/>
      <c r="CA136" s="534"/>
      <c r="CB136" s="534"/>
      <c r="CC136" s="111"/>
      <c r="CD136" s="111"/>
      <c r="CE136" s="111"/>
      <c r="CF136" s="111"/>
      <c r="CG136" s="111"/>
      <c r="CH136" s="111"/>
      <c r="CI136" s="111"/>
      <c r="CJ136" s="111"/>
      <c r="CK136" s="111"/>
      <c r="CL136" s="111"/>
      <c r="CM136" s="111"/>
      <c r="CN136" s="111"/>
    </row>
    <row r="137" spans="1:92">
      <c r="A137" s="111"/>
      <c r="B137" s="111"/>
      <c r="D137" s="115"/>
      <c r="E137" s="111"/>
      <c r="F137" s="111"/>
      <c r="G137" s="111"/>
      <c r="H137" s="111"/>
      <c r="I137" s="115"/>
      <c r="J137" s="111"/>
      <c r="K137" s="111"/>
      <c r="L137" s="115"/>
      <c r="M137" s="113"/>
      <c r="N137" s="230"/>
      <c r="O137" s="230"/>
      <c r="P137" s="113"/>
      <c r="Q137" s="114"/>
      <c r="R137" s="230"/>
      <c r="S137" s="534"/>
      <c r="T137" s="113"/>
      <c r="U137" s="113"/>
      <c r="V137" s="113"/>
      <c r="W137" s="113"/>
      <c r="X137" s="199"/>
      <c r="Y137" s="113"/>
      <c r="Z137" s="111"/>
      <c r="AA137" s="111"/>
      <c r="AB137" s="115"/>
      <c r="AC137" s="111"/>
      <c r="AD137" s="115"/>
      <c r="AE137" s="115"/>
      <c r="AF137" s="115"/>
      <c r="AG137" s="111"/>
      <c r="AH137" s="111"/>
      <c r="AI137" s="111"/>
      <c r="AJ137" s="111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1"/>
      <c r="AZ137" s="111"/>
      <c r="BA137" s="115"/>
      <c r="BB137" s="115"/>
      <c r="BC137" s="111"/>
      <c r="BD137" s="115"/>
      <c r="BE137" s="115"/>
      <c r="BF137" s="115"/>
      <c r="BG137" s="115"/>
      <c r="BH137" s="115"/>
      <c r="BI137" s="115"/>
      <c r="BJ137" s="111"/>
      <c r="BK137" s="111"/>
      <c r="BL137" s="111"/>
      <c r="BM137" s="111"/>
      <c r="BN137" s="111"/>
      <c r="BO137" s="111"/>
      <c r="BP137" s="534"/>
      <c r="BQ137" s="534"/>
      <c r="BR137" s="534"/>
      <c r="BS137" s="534"/>
      <c r="BT137" s="534"/>
      <c r="BU137" s="534"/>
      <c r="BV137" s="534"/>
      <c r="BW137" s="534"/>
      <c r="BX137" s="534"/>
      <c r="BY137" s="534"/>
      <c r="BZ137" s="534"/>
      <c r="CA137" s="534"/>
      <c r="CB137" s="534"/>
      <c r="CC137" s="111"/>
      <c r="CD137" s="111"/>
      <c r="CE137" s="111"/>
      <c r="CF137" s="111"/>
      <c r="CG137" s="111"/>
      <c r="CH137" s="111"/>
      <c r="CI137" s="111"/>
      <c r="CJ137" s="111"/>
      <c r="CK137" s="111"/>
      <c r="CL137" s="111"/>
      <c r="CM137" s="111"/>
      <c r="CN137" s="111"/>
    </row>
    <row r="138" spans="1:92">
      <c r="A138" s="111"/>
      <c r="B138" s="111"/>
      <c r="D138" s="115"/>
      <c r="E138" s="111"/>
      <c r="F138" s="111"/>
      <c r="G138" s="111"/>
      <c r="H138" s="111"/>
      <c r="I138" s="115"/>
      <c r="J138" s="111"/>
      <c r="K138" s="111"/>
      <c r="L138" s="115"/>
      <c r="M138" s="113"/>
      <c r="N138" s="230"/>
      <c r="O138" s="230"/>
      <c r="P138" s="113"/>
      <c r="Q138" s="114"/>
      <c r="R138" s="230"/>
      <c r="S138" s="534"/>
      <c r="T138" s="113"/>
      <c r="U138" s="113"/>
      <c r="V138" s="113"/>
      <c r="W138" s="113"/>
      <c r="X138" s="199"/>
      <c r="Y138" s="113"/>
      <c r="Z138" s="111"/>
      <c r="AA138" s="111"/>
      <c r="AB138" s="115"/>
      <c r="AC138" s="111"/>
      <c r="AD138" s="115"/>
      <c r="AE138" s="115"/>
      <c r="AF138" s="115"/>
      <c r="AG138" s="111"/>
      <c r="AH138" s="111"/>
      <c r="AI138" s="111"/>
      <c r="AJ138" s="111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1"/>
      <c r="AZ138" s="111"/>
      <c r="BA138" s="115"/>
      <c r="BB138" s="115"/>
      <c r="BC138" s="111"/>
      <c r="BD138" s="115"/>
      <c r="BE138" s="115"/>
      <c r="BF138" s="115"/>
      <c r="BG138" s="115"/>
      <c r="BH138" s="115"/>
      <c r="BI138" s="115"/>
      <c r="BJ138" s="111"/>
      <c r="BK138" s="111"/>
      <c r="BL138" s="111"/>
      <c r="BM138" s="111"/>
      <c r="BN138" s="111"/>
      <c r="BO138" s="111"/>
      <c r="BP138" s="534"/>
      <c r="BQ138" s="534"/>
      <c r="BR138" s="534"/>
      <c r="BS138" s="534"/>
      <c r="BT138" s="534"/>
      <c r="BU138" s="534"/>
      <c r="BV138" s="534"/>
      <c r="BW138" s="534"/>
      <c r="BX138" s="534"/>
      <c r="BY138" s="534"/>
      <c r="BZ138" s="534"/>
      <c r="CA138" s="534"/>
      <c r="CB138" s="534"/>
      <c r="CC138" s="111"/>
      <c r="CD138" s="111"/>
      <c r="CE138" s="111"/>
      <c r="CF138" s="111"/>
      <c r="CG138" s="111"/>
      <c r="CH138" s="111"/>
      <c r="CI138" s="111"/>
      <c r="CJ138" s="111"/>
      <c r="CK138" s="111"/>
      <c r="CL138" s="111"/>
      <c r="CM138" s="111"/>
      <c r="CN138" s="111"/>
    </row>
    <row r="139" spans="1:92">
      <c r="A139" s="111"/>
      <c r="B139" s="111"/>
      <c r="D139" s="115"/>
      <c r="E139" s="111"/>
      <c r="F139" s="111"/>
      <c r="G139" s="111"/>
      <c r="H139" s="111"/>
      <c r="I139" s="115"/>
      <c r="J139" s="111"/>
      <c r="K139" s="111"/>
      <c r="L139" s="115"/>
      <c r="M139" s="113"/>
      <c r="N139" s="230"/>
      <c r="O139" s="230"/>
      <c r="P139" s="113"/>
      <c r="Q139" s="114"/>
      <c r="R139" s="230"/>
      <c r="S139" s="534"/>
      <c r="T139" s="113"/>
      <c r="U139" s="113"/>
      <c r="V139" s="113"/>
      <c r="W139" s="113"/>
      <c r="X139" s="199"/>
      <c r="Y139" s="113"/>
      <c r="Z139" s="111"/>
      <c r="AA139" s="111"/>
      <c r="AB139" s="115"/>
      <c r="AC139" s="111"/>
      <c r="AD139" s="115"/>
      <c r="AE139" s="115"/>
      <c r="AF139" s="115"/>
      <c r="AG139" s="111"/>
      <c r="AH139" s="111"/>
      <c r="AI139" s="111"/>
      <c r="AJ139" s="111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1"/>
      <c r="AZ139" s="111"/>
      <c r="BA139" s="115"/>
      <c r="BB139" s="115"/>
      <c r="BC139" s="111"/>
      <c r="BD139" s="115"/>
      <c r="BE139" s="115"/>
      <c r="BF139" s="115"/>
      <c r="BG139" s="115"/>
      <c r="BH139" s="115"/>
      <c r="BI139" s="115"/>
      <c r="BJ139" s="111"/>
      <c r="BK139" s="111"/>
      <c r="BL139" s="111"/>
      <c r="BM139" s="111"/>
      <c r="BN139" s="111"/>
      <c r="BO139" s="111"/>
      <c r="BP139" s="534"/>
      <c r="BQ139" s="534"/>
      <c r="BR139" s="534"/>
      <c r="BS139" s="534"/>
      <c r="BT139" s="534"/>
      <c r="BU139" s="534"/>
      <c r="BV139" s="534"/>
      <c r="BW139" s="534"/>
      <c r="BX139" s="534"/>
      <c r="BY139" s="534"/>
      <c r="BZ139" s="534"/>
      <c r="CA139" s="534"/>
      <c r="CB139" s="534"/>
      <c r="CC139" s="111"/>
      <c r="CD139" s="111"/>
      <c r="CE139" s="111"/>
      <c r="CF139" s="111"/>
      <c r="CG139" s="111"/>
      <c r="CH139" s="111"/>
      <c r="CI139" s="111"/>
      <c r="CJ139" s="111"/>
      <c r="CK139" s="111"/>
      <c r="CL139" s="111"/>
      <c r="CM139" s="111"/>
      <c r="CN139" s="111"/>
    </row>
    <row r="140" spans="1:92" ht="26.1" customHeight="1">
      <c r="A140" s="111"/>
      <c r="B140" s="111"/>
      <c r="D140" s="115"/>
      <c r="E140" s="111"/>
      <c r="F140" s="111"/>
      <c r="G140" s="111"/>
      <c r="H140" s="111"/>
      <c r="I140" s="115"/>
      <c r="J140" s="111"/>
      <c r="K140" s="111"/>
      <c r="L140" s="115"/>
      <c r="M140" s="113"/>
      <c r="N140" s="230"/>
      <c r="O140" s="230"/>
      <c r="P140" s="113"/>
      <c r="Q140" s="114"/>
      <c r="R140" s="230"/>
      <c r="S140" s="534"/>
      <c r="T140" s="113"/>
      <c r="U140" s="113"/>
      <c r="V140" s="113"/>
      <c r="W140" s="113"/>
      <c r="X140" s="199"/>
      <c r="Y140" s="113"/>
      <c r="Z140" s="111"/>
      <c r="AA140" s="111"/>
      <c r="AB140" s="115"/>
      <c r="AC140" s="111"/>
      <c r="AD140" s="115"/>
      <c r="AE140" s="115"/>
      <c r="AF140" s="115"/>
      <c r="AG140" s="111"/>
      <c r="AH140" s="111"/>
      <c r="AI140" s="111"/>
      <c r="AJ140" s="111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1"/>
      <c r="AZ140" s="111"/>
      <c r="BA140" s="115"/>
      <c r="BB140" s="115"/>
      <c r="BC140" s="111"/>
      <c r="BD140" s="115"/>
      <c r="BE140" s="115"/>
      <c r="BF140" s="115"/>
      <c r="BG140" s="115"/>
      <c r="BH140" s="115"/>
      <c r="BI140" s="115"/>
      <c r="BJ140" s="111"/>
      <c r="BK140" s="111"/>
      <c r="BL140" s="111"/>
      <c r="BM140" s="111"/>
      <c r="BN140" s="111"/>
      <c r="BO140" s="111"/>
      <c r="BP140" s="534"/>
      <c r="BQ140" s="534"/>
      <c r="BR140" s="534"/>
      <c r="BS140" s="534"/>
      <c r="BT140" s="534"/>
      <c r="BU140" s="534"/>
      <c r="BV140" s="534"/>
      <c r="BW140" s="534"/>
      <c r="BX140" s="534"/>
      <c r="BY140" s="534"/>
      <c r="BZ140" s="534"/>
      <c r="CA140" s="534"/>
      <c r="CB140" s="534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</row>
    <row r="141" spans="1:92" ht="26.1" customHeight="1">
      <c r="A141" s="111"/>
      <c r="B141" s="111"/>
      <c r="D141" s="115"/>
      <c r="E141" s="111"/>
      <c r="F141" s="111"/>
      <c r="G141" s="111"/>
      <c r="H141" s="111"/>
      <c r="I141" s="115"/>
      <c r="J141" s="111"/>
      <c r="K141" s="111"/>
      <c r="L141" s="115"/>
      <c r="M141" s="113"/>
      <c r="N141" s="230"/>
      <c r="O141" s="230"/>
      <c r="P141" s="113"/>
      <c r="Q141" s="114"/>
      <c r="R141" s="230"/>
      <c r="S141" s="534"/>
      <c r="T141" s="113"/>
      <c r="U141" s="113"/>
      <c r="V141" s="113"/>
      <c r="W141" s="113"/>
      <c r="X141" s="199"/>
      <c r="Y141" s="113"/>
      <c r="Z141" s="111"/>
      <c r="AA141" s="111"/>
      <c r="AB141" s="115"/>
      <c r="AC141" s="111"/>
      <c r="AD141" s="115"/>
      <c r="AE141" s="115"/>
      <c r="AF141" s="115"/>
      <c r="AG141" s="111"/>
      <c r="AH141" s="111"/>
      <c r="AI141" s="111"/>
      <c r="AJ141" s="111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1"/>
      <c r="AZ141" s="111"/>
      <c r="BA141" s="115"/>
      <c r="BB141" s="115"/>
      <c r="BC141" s="111"/>
      <c r="BD141" s="115"/>
      <c r="BE141" s="115"/>
      <c r="BF141" s="115"/>
      <c r="BG141" s="115"/>
      <c r="BH141" s="115"/>
      <c r="BI141" s="115"/>
      <c r="BJ141" s="111"/>
      <c r="BK141" s="111"/>
      <c r="BL141" s="111"/>
      <c r="BM141" s="111"/>
      <c r="BN141" s="111"/>
      <c r="BO141" s="111"/>
      <c r="BP141" s="534"/>
      <c r="BQ141" s="534"/>
      <c r="BR141" s="534"/>
      <c r="BS141" s="534"/>
      <c r="BT141" s="534"/>
      <c r="BU141" s="534"/>
      <c r="BV141" s="534"/>
      <c r="BW141" s="534"/>
      <c r="BX141" s="534"/>
      <c r="BY141" s="534"/>
      <c r="BZ141" s="534"/>
      <c r="CA141" s="534"/>
      <c r="CB141" s="534"/>
      <c r="CC141" s="111"/>
      <c r="CD141" s="111"/>
      <c r="CE141" s="111"/>
      <c r="CF141" s="111"/>
      <c r="CG141" s="111"/>
      <c r="CH141" s="111"/>
      <c r="CI141" s="111"/>
      <c r="CJ141" s="111"/>
      <c r="CK141" s="111"/>
      <c r="CL141" s="111"/>
      <c r="CM141" s="111"/>
      <c r="CN141" s="111"/>
    </row>
    <row r="142" spans="1:92" ht="26.1" customHeight="1">
      <c r="A142" s="111"/>
      <c r="B142" s="111"/>
      <c r="D142" s="115"/>
      <c r="E142" s="111"/>
      <c r="F142" s="111"/>
      <c r="G142" s="111"/>
      <c r="H142" s="111"/>
      <c r="I142" s="115"/>
      <c r="J142" s="111"/>
      <c r="K142" s="111"/>
      <c r="L142" s="115"/>
      <c r="M142" s="113"/>
      <c r="N142" s="230"/>
      <c r="O142" s="230"/>
      <c r="P142" s="113"/>
      <c r="Q142" s="114"/>
      <c r="R142" s="230"/>
      <c r="S142" s="534"/>
      <c r="T142" s="113"/>
      <c r="U142" s="113"/>
      <c r="V142" s="113"/>
      <c r="W142" s="113"/>
      <c r="X142" s="199"/>
      <c r="Y142" s="113"/>
      <c r="Z142" s="111"/>
      <c r="AA142" s="111"/>
      <c r="AB142" s="115"/>
      <c r="AC142" s="111"/>
      <c r="AD142" s="115"/>
      <c r="AE142" s="115"/>
      <c r="AF142" s="115"/>
      <c r="AG142" s="111"/>
      <c r="AH142" s="111"/>
      <c r="AI142" s="111"/>
      <c r="AJ142" s="111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1"/>
      <c r="AZ142" s="111"/>
      <c r="BA142" s="115"/>
      <c r="BB142" s="115"/>
      <c r="BC142" s="111"/>
      <c r="BD142" s="115"/>
      <c r="BE142" s="115"/>
      <c r="BF142" s="115"/>
      <c r="BG142" s="115"/>
      <c r="BH142" s="115"/>
      <c r="BI142" s="115"/>
      <c r="BJ142" s="111"/>
      <c r="BK142" s="111"/>
      <c r="BL142" s="111"/>
      <c r="BM142" s="111"/>
      <c r="BN142" s="111"/>
      <c r="BO142" s="111"/>
      <c r="BP142" s="534"/>
      <c r="BQ142" s="534"/>
      <c r="BR142" s="534"/>
      <c r="BS142" s="534"/>
      <c r="BT142" s="534"/>
      <c r="BU142" s="534"/>
      <c r="BV142" s="534"/>
      <c r="BW142" s="534"/>
      <c r="BX142" s="534"/>
      <c r="BY142" s="534"/>
      <c r="BZ142" s="534"/>
      <c r="CA142" s="534"/>
      <c r="CB142" s="534"/>
      <c r="CC142" s="111"/>
      <c r="CD142" s="111"/>
      <c r="CE142" s="111"/>
      <c r="CF142" s="111"/>
      <c r="CG142" s="111"/>
      <c r="CH142" s="111"/>
      <c r="CI142" s="111"/>
      <c r="CJ142" s="111"/>
      <c r="CK142" s="111"/>
      <c r="CL142" s="111"/>
      <c r="CM142" s="111"/>
      <c r="CN142" s="111"/>
    </row>
    <row r="143" spans="1:92" ht="26.1" customHeight="1">
      <c r="A143" s="111"/>
      <c r="B143" s="111"/>
      <c r="D143" s="115"/>
      <c r="E143" s="111"/>
      <c r="F143" s="111"/>
      <c r="G143" s="111"/>
      <c r="H143" s="111"/>
      <c r="I143" s="115"/>
      <c r="J143" s="111"/>
      <c r="K143" s="111"/>
      <c r="L143" s="115"/>
      <c r="M143" s="113"/>
      <c r="N143" s="230"/>
      <c r="O143" s="230"/>
      <c r="P143" s="113"/>
      <c r="Q143" s="114"/>
      <c r="R143" s="230"/>
      <c r="S143" s="534"/>
      <c r="T143" s="113"/>
      <c r="U143" s="113"/>
      <c r="V143" s="113"/>
      <c r="W143" s="113"/>
      <c r="X143" s="199"/>
      <c r="Y143" s="113"/>
      <c r="Z143" s="111"/>
      <c r="AA143" s="111"/>
      <c r="AB143" s="115"/>
      <c r="AC143" s="111"/>
      <c r="AD143" s="115"/>
      <c r="AE143" s="115"/>
      <c r="AF143" s="115"/>
      <c r="AG143" s="111"/>
      <c r="AH143" s="111"/>
      <c r="AI143" s="111"/>
      <c r="AJ143" s="111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1"/>
      <c r="AZ143" s="111"/>
      <c r="BA143" s="115"/>
      <c r="BB143" s="115"/>
      <c r="BC143" s="111"/>
      <c r="BD143" s="115"/>
      <c r="BE143" s="115"/>
      <c r="BF143" s="115"/>
      <c r="BG143" s="115"/>
      <c r="BH143" s="115"/>
      <c r="BI143" s="115"/>
      <c r="BJ143" s="111"/>
      <c r="BK143" s="111"/>
      <c r="BL143" s="111"/>
      <c r="BM143" s="111"/>
      <c r="BN143" s="111"/>
      <c r="BO143" s="111"/>
      <c r="BP143" s="534"/>
      <c r="BQ143" s="534"/>
      <c r="BR143" s="534"/>
      <c r="BS143" s="534"/>
      <c r="BT143" s="534"/>
      <c r="BU143" s="534"/>
      <c r="BV143" s="534"/>
      <c r="BW143" s="534"/>
      <c r="BX143" s="534"/>
      <c r="BY143" s="534"/>
      <c r="BZ143" s="534"/>
      <c r="CA143" s="534"/>
      <c r="CB143" s="534"/>
      <c r="CC143" s="111"/>
      <c r="CD143" s="111"/>
      <c r="CE143" s="111"/>
      <c r="CF143" s="111"/>
      <c r="CG143" s="111"/>
      <c r="CH143" s="111"/>
      <c r="CI143" s="111"/>
      <c r="CJ143" s="111"/>
      <c r="CK143" s="111"/>
      <c r="CL143" s="111"/>
      <c r="CM143" s="111"/>
      <c r="CN143" s="111"/>
    </row>
    <row r="144" spans="1:92" ht="26.1" customHeight="1">
      <c r="A144" s="111"/>
      <c r="B144" s="111"/>
      <c r="D144" s="115"/>
      <c r="E144" s="111"/>
      <c r="F144" s="111"/>
      <c r="G144" s="111"/>
      <c r="H144" s="111"/>
      <c r="I144" s="115"/>
      <c r="J144" s="111"/>
      <c r="K144" s="111"/>
      <c r="L144" s="115"/>
      <c r="M144" s="113"/>
      <c r="N144" s="230"/>
      <c r="O144" s="230"/>
      <c r="P144" s="113"/>
      <c r="Q144" s="114"/>
      <c r="R144" s="230"/>
      <c r="S144" s="534"/>
      <c r="T144" s="113"/>
      <c r="U144" s="113"/>
      <c r="V144" s="113"/>
      <c r="W144" s="113"/>
      <c r="X144" s="199"/>
      <c r="Y144" s="113"/>
      <c r="Z144" s="111"/>
      <c r="AA144" s="111"/>
      <c r="AB144" s="115"/>
      <c r="AC144" s="111"/>
      <c r="AD144" s="115"/>
      <c r="AE144" s="115"/>
      <c r="AF144" s="115"/>
      <c r="AG144" s="111"/>
      <c r="AH144" s="111"/>
      <c r="AI144" s="111"/>
      <c r="AJ144" s="111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1"/>
      <c r="AZ144" s="111"/>
      <c r="BA144" s="115"/>
      <c r="BB144" s="115"/>
      <c r="BC144" s="111"/>
      <c r="BD144" s="115"/>
      <c r="BE144" s="115"/>
      <c r="BF144" s="115"/>
      <c r="BG144" s="115"/>
      <c r="BH144" s="115"/>
      <c r="BI144" s="115"/>
      <c r="BJ144" s="111"/>
      <c r="BK144" s="111"/>
      <c r="BL144" s="111"/>
      <c r="BM144" s="111"/>
      <c r="BN144" s="111"/>
      <c r="BO144" s="111"/>
      <c r="BP144" s="534"/>
      <c r="BQ144" s="534"/>
      <c r="BR144" s="534"/>
      <c r="BS144" s="534"/>
      <c r="BT144" s="534"/>
      <c r="BU144" s="534"/>
      <c r="BV144" s="534"/>
      <c r="BW144" s="534"/>
      <c r="BX144" s="534"/>
      <c r="BY144" s="534"/>
      <c r="BZ144" s="534"/>
      <c r="CA144" s="534"/>
      <c r="CB144" s="534"/>
      <c r="CC144" s="111"/>
      <c r="CD144" s="111"/>
      <c r="CE144" s="111"/>
      <c r="CF144" s="111"/>
      <c r="CG144" s="111"/>
      <c r="CH144" s="111"/>
      <c r="CI144" s="111"/>
      <c r="CJ144" s="111"/>
      <c r="CK144" s="111"/>
      <c r="CL144" s="111"/>
      <c r="CM144" s="111"/>
      <c r="CN144" s="111"/>
    </row>
    <row r="145" spans="1:92">
      <c r="A145" s="111"/>
      <c r="B145" s="111"/>
      <c r="D145" s="115"/>
      <c r="E145" s="111"/>
      <c r="F145" s="111"/>
      <c r="G145" s="111"/>
      <c r="H145" s="111"/>
      <c r="I145" s="115"/>
      <c r="J145" s="111"/>
      <c r="K145" s="111"/>
      <c r="L145" s="115"/>
      <c r="M145" s="113"/>
      <c r="N145" s="230"/>
      <c r="O145" s="230"/>
      <c r="P145" s="113"/>
      <c r="Q145" s="114"/>
      <c r="R145" s="230"/>
      <c r="S145" s="534"/>
      <c r="T145" s="113"/>
      <c r="U145" s="113"/>
      <c r="V145" s="113"/>
      <c r="W145" s="113"/>
      <c r="X145" s="199"/>
      <c r="Y145" s="113"/>
      <c r="Z145" s="111"/>
      <c r="AA145" s="111"/>
      <c r="AB145" s="115"/>
      <c r="AC145" s="111"/>
      <c r="AD145" s="115"/>
      <c r="AE145" s="115"/>
      <c r="AF145" s="115"/>
      <c r="AG145" s="111"/>
      <c r="AH145" s="111"/>
      <c r="AI145" s="111"/>
      <c r="AJ145" s="111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1"/>
      <c r="AZ145" s="111"/>
      <c r="BA145" s="115"/>
      <c r="BB145" s="115"/>
      <c r="BC145" s="111"/>
      <c r="BD145" s="115"/>
      <c r="BE145" s="115"/>
      <c r="BF145" s="115"/>
      <c r="BG145" s="115"/>
      <c r="BH145" s="115"/>
      <c r="BI145" s="115"/>
      <c r="BJ145" s="111"/>
      <c r="BK145" s="111"/>
      <c r="BL145" s="111"/>
      <c r="BM145" s="111"/>
      <c r="BN145" s="111"/>
      <c r="BO145" s="111"/>
      <c r="BP145" s="534"/>
      <c r="BQ145" s="534"/>
      <c r="BR145" s="534"/>
      <c r="BS145" s="534"/>
      <c r="BT145" s="534"/>
      <c r="BU145" s="534"/>
      <c r="BV145" s="534"/>
      <c r="BW145" s="534"/>
      <c r="BX145" s="534"/>
      <c r="BY145" s="534"/>
      <c r="BZ145" s="534"/>
      <c r="CA145" s="534"/>
      <c r="CB145" s="534"/>
      <c r="CC145" s="111"/>
      <c r="CD145" s="111"/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1"/>
    </row>
    <row r="146" spans="1:92">
      <c r="A146" s="111"/>
      <c r="B146" s="111"/>
      <c r="D146" s="115"/>
      <c r="E146" s="111"/>
      <c r="F146" s="111"/>
      <c r="G146" s="111"/>
      <c r="H146" s="111"/>
      <c r="I146" s="115"/>
      <c r="J146" s="111"/>
      <c r="K146" s="111"/>
      <c r="L146" s="115"/>
      <c r="M146" s="113"/>
      <c r="N146" s="230"/>
      <c r="O146" s="230"/>
      <c r="P146" s="113"/>
      <c r="Q146" s="114"/>
      <c r="R146" s="230"/>
      <c r="S146" s="534"/>
      <c r="T146" s="113"/>
      <c r="U146" s="113"/>
      <c r="V146" s="113"/>
      <c r="W146" s="113"/>
      <c r="X146" s="199"/>
      <c r="Y146" s="113"/>
      <c r="Z146" s="111"/>
      <c r="AA146" s="111"/>
      <c r="AB146" s="115"/>
      <c r="AC146" s="111"/>
      <c r="AD146" s="115"/>
      <c r="AE146" s="115"/>
      <c r="AF146" s="115"/>
      <c r="AG146" s="111"/>
      <c r="AH146" s="111"/>
      <c r="AI146" s="111"/>
      <c r="AJ146" s="111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1"/>
      <c r="AZ146" s="111"/>
      <c r="BA146" s="115"/>
      <c r="BB146" s="115"/>
      <c r="BC146" s="111"/>
      <c r="BD146" s="115"/>
      <c r="BE146" s="115"/>
      <c r="BF146" s="115"/>
      <c r="BG146" s="115"/>
      <c r="BH146" s="115"/>
      <c r="BI146" s="115"/>
      <c r="BJ146" s="111"/>
      <c r="BK146" s="111"/>
      <c r="BL146" s="111"/>
      <c r="BM146" s="111"/>
      <c r="BN146" s="111"/>
      <c r="BO146" s="111"/>
      <c r="BP146" s="534"/>
      <c r="BQ146" s="534"/>
      <c r="BR146" s="534"/>
      <c r="BS146" s="534"/>
      <c r="BT146" s="534"/>
      <c r="BU146" s="534"/>
      <c r="BV146" s="534"/>
      <c r="BW146" s="534"/>
      <c r="BX146" s="534"/>
      <c r="BY146" s="534"/>
      <c r="BZ146" s="534"/>
      <c r="CA146" s="534"/>
      <c r="CB146" s="534"/>
      <c r="CC146" s="111"/>
      <c r="CD146" s="111"/>
      <c r="CE146" s="111"/>
      <c r="CF146" s="111"/>
      <c r="CG146" s="111"/>
      <c r="CH146" s="111"/>
      <c r="CI146" s="111"/>
      <c r="CJ146" s="111"/>
      <c r="CK146" s="111"/>
      <c r="CL146" s="111"/>
      <c r="CM146" s="111"/>
      <c r="CN146" s="111"/>
    </row>
    <row r="147" spans="1:92">
      <c r="A147" s="111"/>
      <c r="B147" s="111"/>
      <c r="D147" s="115"/>
      <c r="E147" s="111"/>
      <c r="F147" s="111"/>
      <c r="G147" s="111"/>
      <c r="H147" s="111"/>
      <c r="I147" s="115"/>
      <c r="J147" s="111"/>
      <c r="K147" s="111"/>
      <c r="L147" s="115"/>
      <c r="M147" s="113"/>
      <c r="N147" s="230"/>
      <c r="O147" s="230"/>
      <c r="P147" s="113"/>
      <c r="Q147" s="114"/>
      <c r="R147" s="230"/>
      <c r="S147" s="534"/>
      <c r="T147" s="113"/>
      <c r="U147" s="113"/>
      <c r="V147" s="113"/>
      <c r="W147" s="113"/>
      <c r="X147" s="199"/>
      <c r="Y147" s="113"/>
      <c r="Z147" s="111"/>
      <c r="AA147" s="111"/>
      <c r="AB147" s="115"/>
      <c r="AC147" s="111"/>
      <c r="AD147" s="115"/>
      <c r="AE147" s="115"/>
      <c r="AF147" s="115"/>
      <c r="AG147" s="111"/>
      <c r="AH147" s="111"/>
      <c r="AI147" s="111"/>
      <c r="AJ147" s="111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1"/>
      <c r="AZ147" s="111"/>
      <c r="BA147" s="115"/>
      <c r="BB147" s="115"/>
      <c r="BC147" s="111"/>
      <c r="BD147" s="115"/>
      <c r="BE147" s="115"/>
      <c r="BF147" s="115"/>
      <c r="BG147" s="115"/>
      <c r="BH147" s="115"/>
      <c r="BI147" s="115"/>
      <c r="BJ147" s="111"/>
      <c r="BK147" s="111"/>
      <c r="BL147" s="111"/>
      <c r="BM147" s="111"/>
      <c r="BN147" s="111"/>
      <c r="BO147" s="111"/>
      <c r="BP147" s="534"/>
      <c r="BQ147" s="534"/>
      <c r="BR147" s="534"/>
      <c r="BS147" s="534"/>
      <c r="BT147" s="534"/>
      <c r="BU147" s="534"/>
      <c r="BV147" s="534"/>
      <c r="BW147" s="534"/>
      <c r="BX147" s="534"/>
      <c r="BY147" s="534"/>
      <c r="BZ147" s="534"/>
      <c r="CA147" s="534"/>
      <c r="CB147" s="534"/>
      <c r="CC147" s="111"/>
      <c r="CD147" s="111"/>
      <c r="CE147" s="111"/>
      <c r="CF147" s="111"/>
      <c r="CG147" s="111"/>
      <c r="CH147" s="111"/>
      <c r="CI147" s="111"/>
      <c r="CJ147" s="111"/>
      <c r="CK147" s="111"/>
      <c r="CL147" s="111"/>
      <c r="CM147" s="111"/>
      <c r="CN147" s="111"/>
    </row>
    <row r="148" spans="1:92">
      <c r="A148" s="111"/>
      <c r="B148" s="111"/>
      <c r="D148" s="115"/>
      <c r="E148" s="111"/>
      <c r="F148" s="111"/>
      <c r="G148" s="111"/>
      <c r="H148" s="111"/>
      <c r="I148" s="115"/>
      <c r="J148" s="111"/>
      <c r="K148" s="111"/>
      <c r="L148" s="115"/>
      <c r="M148" s="113"/>
      <c r="N148" s="230"/>
      <c r="O148" s="230"/>
      <c r="P148" s="113"/>
      <c r="Q148" s="114"/>
      <c r="R148" s="230"/>
      <c r="S148" s="534"/>
      <c r="T148" s="113"/>
      <c r="U148" s="113"/>
      <c r="V148" s="113"/>
      <c r="W148" s="113"/>
      <c r="X148" s="199"/>
      <c r="Y148" s="113"/>
      <c r="Z148" s="111"/>
      <c r="AA148" s="111"/>
      <c r="AB148" s="115"/>
      <c r="AC148" s="111"/>
      <c r="AD148" s="115"/>
      <c r="AE148" s="115"/>
      <c r="AF148" s="115"/>
      <c r="AG148" s="111"/>
      <c r="AH148" s="111"/>
      <c r="AI148" s="111"/>
      <c r="AJ148" s="111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1"/>
      <c r="AZ148" s="111"/>
      <c r="BA148" s="115"/>
      <c r="BB148" s="115"/>
      <c r="BC148" s="111"/>
      <c r="BD148" s="115"/>
      <c r="BE148" s="115"/>
      <c r="BF148" s="115"/>
      <c r="BG148" s="115"/>
      <c r="BH148" s="115"/>
      <c r="BI148" s="115"/>
      <c r="BJ148" s="111"/>
      <c r="BK148" s="111"/>
      <c r="BL148" s="111"/>
      <c r="BM148" s="111"/>
      <c r="BN148" s="111"/>
      <c r="BO148" s="111"/>
      <c r="BP148" s="534"/>
      <c r="BQ148" s="534"/>
      <c r="BR148" s="534"/>
      <c r="BS148" s="534"/>
      <c r="BT148" s="534"/>
      <c r="BU148" s="534"/>
      <c r="BV148" s="534"/>
      <c r="BW148" s="534"/>
      <c r="BX148" s="534"/>
      <c r="BY148" s="534"/>
      <c r="BZ148" s="534"/>
      <c r="CA148" s="534"/>
      <c r="CB148" s="534"/>
      <c r="CC148" s="111"/>
      <c r="CD148" s="111"/>
      <c r="CE148" s="111"/>
      <c r="CF148" s="111"/>
      <c r="CG148" s="111"/>
      <c r="CH148" s="111"/>
      <c r="CI148" s="111"/>
      <c r="CJ148" s="111"/>
      <c r="CK148" s="111"/>
      <c r="CL148" s="111"/>
      <c r="CM148" s="111"/>
      <c r="CN148" s="111"/>
    </row>
    <row r="149" spans="1:92">
      <c r="A149" s="111"/>
      <c r="B149" s="111"/>
      <c r="D149" s="115"/>
      <c r="E149" s="111"/>
      <c r="F149" s="111"/>
      <c r="G149" s="111"/>
      <c r="H149" s="111"/>
      <c r="I149" s="115"/>
      <c r="J149" s="111"/>
      <c r="K149" s="111"/>
      <c r="L149" s="115"/>
      <c r="M149" s="113"/>
      <c r="N149" s="230"/>
      <c r="O149" s="230"/>
      <c r="P149" s="113"/>
      <c r="Q149" s="114"/>
      <c r="R149" s="230"/>
      <c r="S149" s="534"/>
      <c r="T149" s="113"/>
      <c r="U149" s="113"/>
      <c r="V149" s="113"/>
      <c r="W149" s="113"/>
      <c r="X149" s="199"/>
      <c r="Y149" s="113"/>
      <c r="Z149" s="111"/>
      <c r="AA149" s="111"/>
      <c r="AB149" s="115"/>
      <c r="AC149" s="111"/>
      <c r="AD149" s="115"/>
      <c r="AE149" s="115"/>
      <c r="AF149" s="115"/>
      <c r="AG149" s="107"/>
      <c r="AH149" s="171"/>
      <c r="AI149" s="111"/>
      <c r="AJ149" s="111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1"/>
      <c r="AZ149" s="111"/>
      <c r="BA149" s="115"/>
      <c r="BB149" s="115"/>
      <c r="BC149" s="111"/>
      <c r="BD149" s="115"/>
      <c r="BE149" s="115"/>
      <c r="BF149" s="115"/>
      <c r="BG149" s="115"/>
      <c r="BH149" s="115"/>
      <c r="BI149" s="115"/>
      <c r="BJ149" s="111"/>
      <c r="BK149" s="111"/>
      <c r="BL149" s="111"/>
      <c r="BM149" s="111"/>
      <c r="BN149" s="111"/>
      <c r="BO149" s="111"/>
      <c r="BP149" s="534"/>
      <c r="BQ149" s="534"/>
      <c r="BR149" s="534"/>
      <c r="BS149" s="534"/>
      <c r="BT149" s="534"/>
      <c r="BU149" s="534"/>
      <c r="BV149" s="534"/>
      <c r="BW149" s="534"/>
      <c r="BX149" s="534"/>
      <c r="BY149" s="534"/>
      <c r="BZ149" s="534"/>
      <c r="CA149" s="534"/>
      <c r="CB149" s="534"/>
      <c r="CC149" s="111"/>
      <c r="CD149" s="111"/>
      <c r="CE149" s="111"/>
      <c r="CF149" s="111"/>
      <c r="CG149" s="111"/>
      <c r="CH149" s="111"/>
      <c r="CI149" s="111"/>
      <c r="CJ149" s="111"/>
      <c r="CK149" s="111"/>
      <c r="CL149" s="111"/>
      <c r="CM149" s="111"/>
      <c r="CN149" s="111"/>
    </row>
    <row r="150" spans="1:92">
      <c r="A150" s="111"/>
      <c r="B150" s="111"/>
      <c r="D150" s="115"/>
      <c r="E150" s="111"/>
      <c r="F150" s="111"/>
      <c r="G150" s="111"/>
      <c r="H150" s="111"/>
      <c r="I150" s="115"/>
      <c r="J150" s="111"/>
      <c r="K150" s="111"/>
      <c r="L150" s="115"/>
      <c r="M150" s="113"/>
      <c r="N150" s="230"/>
      <c r="O150" s="230"/>
      <c r="P150" s="113"/>
      <c r="Q150" s="114"/>
      <c r="R150" s="230"/>
      <c r="S150" s="534"/>
      <c r="T150" s="113"/>
      <c r="U150" s="113"/>
      <c r="V150" s="113"/>
      <c r="W150" s="113"/>
      <c r="Y150" s="113"/>
      <c r="Z150" s="111"/>
      <c r="AA150" s="111"/>
      <c r="AB150" s="115"/>
      <c r="AC150" s="111"/>
      <c r="AD150" s="115"/>
      <c r="AE150" s="115"/>
      <c r="AF150" s="115"/>
      <c r="AG150" s="107"/>
      <c r="AH150" s="171"/>
      <c r="AI150" s="111"/>
      <c r="AJ150" s="111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1"/>
      <c r="AZ150" s="111"/>
      <c r="BA150" s="115"/>
      <c r="BB150" s="115"/>
      <c r="BC150" s="111"/>
      <c r="BD150" s="115"/>
      <c r="BE150" s="115"/>
      <c r="BF150" s="115"/>
      <c r="BG150" s="115"/>
      <c r="BH150" s="115"/>
      <c r="BI150" s="115"/>
      <c r="BJ150" s="111"/>
      <c r="BK150" s="111"/>
      <c r="BL150" s="111"/>
      <c r="BM150" s="111"/>
      <c r="BN150" s="111"/>
      <c r="BO150" s="111"/>
      <c r="BP150" s="534"/>
      <c r="BQ150" s="534"/>
      <c r="BR150" s="534"/>
      <c r="BS150" s="534"/>
      <c r="BT150" s="534"/>
      <c r="BU150" s="534"/>
      <c r="BV150" s="534"/>
      <c r="BW150" s="534"/>
      <c r="BX150" s="534"/>
      <c r="BY150" s="534"/>
      <c r="BZ150" s="534"/>
      <c r="CA150" s="534"/>
      <c r="CB150" s="534"/>
      <c r="CC150" s="111"/>
      <c r="CD150" s="111"/>
      <c r="CE150" s="111"/>
      <c r="CF150" s="111"/>
      <c r="CG150" s="111"/>
      <c r="CH150" s="111"/>
      <c r="CI150" s="111"/>
      <c r="CJ150" s="111"/>
      <c r="CK150" s="111"/>
      <c r="CL150" s="111"/>
      <c r="CM150" s="111"/>
      <c r="CN150" s="111"/>
    </row>
    <row r="151" spans="1:92">
      <c r="A151" s="111"/>
      <c r="B151" s="111"/>
      <c r="D151" s="115"/>
      <c r="E151" s="111"/>
      <c r="F151" s="111"/>
      <c r="G151" s="111"/>
      <c r="H151" s="111"/>
      <c r="I151" s="115"/>
      <c r="J151" s="111"/>
      <c r="K151" s="111"/>
      <c r="L151" s="115"/>
      <c r="M151" s="113"/>
      <c r="N151" s="230"/>
      <c r="O151" s="230"/>
      <c r="P151" s="113"/>
      <c r="Q151" s="114"/>
      <c r="R151" s="230"/>
      <c r="S151" s="534"/>
      <c r="T151" s="113"/>
      <c r="U151" s="113"/>
      <c r="V151" s="113"/>
      <c r="W151" s="113"/>
      <c r="Y151" s="113"/>
      <c r="Z151" s="111"/>
      <c r="AA151" s="111"/>
      <c r="AB151" s="115"/>
      <c r="AC151" s="111"/>
      <c r="AD151" s="115"/>
      <c r="AE151" s="115"/>
      <c r="AF151" s="115"/>
      <c r="AG151" s="107"/>
      <c r="AH151" s="171"/>
      <c r="AI151" s="111"/>
      <c r="AJ151" s="111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1"/>
      <c r="AZ151" s="111"/>
      <c r="BA151" s="115"/>
      <c r="BB151" s="115"/>
      <c r="BC151" s="111"/>
      <c r="BD151" s="115"/>
      <c r="BE151" s="115"/>
      <c r="BF151" s="115"/>
      <c r="BG151" s="115"/>
      <c r="BH151" s="115"/>
      <c r="BI151" s="115"/>
      <c r="BJ151" s="111"/>
      <c r="BK151" s="111"/>
      <c r="BL151" s="111"/>
      <c r="BM151" s="111"/>
      <c r="BN151" s="111"/>
      <c r="BO151" s="111"/>
      <c r="BP151" s="534"/>
      <c r="BQ151" s="534"/>
      <c r="BR151" s="534"/>
      <c r="BS151" s="534"/>
      <c r="BT151" s="534"/>
      <c r="BU151" s="534"/>
      <c r="BV151" s="534"/>
      <c r="BW151" s="534"/>
      <c r="BX151" s="534"/>
      <c r="BY151" s="534"/>
      <c r="BZ151" s="534"/>
      <c r="CA151" s="534"/>
      <c r="CB151" s="534"/>
      <c r="CC151" s="111"/>
      <c r="CD151" s="111"/>
      <c r="CE151" s="111"/>
      <c r="CF151" s="111"/>
      <c r="CG151" s="111"/>
      <c r="CH151" s="111"/>
      <c r="CI151" s="111"/>
      <c r="CJ151" s="111"/>
      <c r="CK151" s="111"/>
      <c r="CL151" s="111"/>
      <c r="CM151" s="111"/>
      <c r="CN151" s="111"/>
    </row>
    <row r="152" spans="1:92">
      <c r="A152" s="111"/>
      <c r="B152" s="111"/>
      <c r="D152" s="115"/>
      <c r="E152" s="111"/>
      <c r="F152" s="111"/>
      <c r="G152" s="111"/>
      <c r="H152" s="111"/>
      <c r="I152" s="115"/>
      <c r="J152" s="111"/>
      <c r="K152" s="111"/>
      <c r="L152" s="115"/>
      <c r="M152" s="113"/>
      <c r="N152" s="230"/>
      <c r="O152" s="230"/>
      <c r="P152" s="113"/>
      <c r="Q152" s="114"/>
      <c r="R152" s="230"/>
      <c r="S152" s="534"/>
      <c r="T152" s="113"/>
      <c r="U152" s="113"/>
      <c r="V152" s="113"/>
      <c r="W152" s="113"/>
      <c r="Y152" s="113"/>
      <c r="Z152" s="111"/>
      <c r="AA152" s="111"/>
      <c r="AB152" s="115"/>
      <c r="AC152" s="111"/>
      <c r="AD152" s="115"/>
      <c r="AE152" s="115"/>
      <c r="AF152" s="115"/>
      <c r="AG152" s="107"/>
      <c r="AH152" s="171"/>
      <c r="AI152" s="111"/>
      <c r="AJ152" s="111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1"/>
      <c r="AZ152" s="111"/>
      <c r="BA152" s="115"/>
      <c r="BB152" s="115"/>
      <c r="BC152" s="111"/>
      <c r="BD152" s="115"/>
      <c r="BE152" s="115"/>
      <c r="BF152" s="115"/>
      <c r="BG152" s="115"/>
      <c r="BH152" s="115"/>
      <c r="BI152" s="115"/>
      <c r="BJ152" s="111"/>
      <c r="BK152" s="111"/>
      <c r="BL152" s="111"/>
      <c r="BM152" s="111"/>
      <c r="BN152" s="111"/>
      <c r="BO152" s="111"/>
      <c r="BP152" s="534"/>
      <c r="BQ152" s="534"/>
      <c r="BR152" s="534"/>
      <c r="BS152" s="534"/>
      <c r="BT152" s="534"/>
      <c r="BU152" s="534"/>
      <c r="BV152" s="534"/>
      <c r="BW152" s="534"/>
      <c r="BX152" s="534"/>
      <c r="BY152" s="534"/>
      <c r="BZ152" s="534"/>
      <c r="CA152" s="534"/>
      <c r="CB152" s="534"/>
      <c r="CC152" s="111"/>
      <c r="CD152" s="111"/>
      <c r="CE152" s="111"/>
      <c r="CF152" s="111"/>
      <c r="CG152" s="111"/>
      <c r="CH152" s="111"/>
      <c r="CI152" s="111"/>
      <c r="CJ152" s="111"/>
      <c r="CK152" s="111"/>
      <c r="CL152" s="111"/>
      <c r="CM152" s="111"/>
      <c r="CN152" s="111"/>
    </row>
    <row r="153" spans="1:92">
      <c r="A153" s="111"/>
      <c r="B153" s="111"/>
      <c r="D153" s="115"/>
      <c r="E153" s="111"/>
      <c r="F153" s="111"/>
      <c r="G153" s="111"/>
      <c r="H153" s="111"/>
      <c r="I153" s="115"/>
      <c r="J153" s="111"/>
      <c r="K153" s="111"/>
      <c r="L153" s="115"/>
      <c r="M153" s="113"/>
      <c r="N153" s="230"/>
      <c r="O153" s="230"/>
      <c r="P153" s="113"/>
      <c r="Q153" s="111"/>
      <c r="R153" s="115"/>
      <c r="S153" s="534"/>
      <c r="T153" s="199"/>
      <c r="U153" s="199"/>
      <c r="V153" s="199"/>
      <c r="W153" s="199"/>
      <c r="Y153" s="199"/>
      <c r="Z153" s="111"/>
      <c r="AA153" s="111"/>
      <c r="AB153" s="115"/>
      <c r="AC153" s="111"/>
      <c r="AD153" s="115"/>
      <c r="AE153" s="408"/>
      <c r="AF153" s="171"/>
      <c r="AG153" s="107"/>
      <c r="AH153" s="171"/>
      <c r="AI153" s="111"/>
      <c r="AJ153" s="111"/>
      <c r="AK153" s="111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1"/>
      <c r="AZ153" s="111"/>
      <c r="BA153" s="115"/>
      <c r="BB153" s="115"/>
      <c r="BC153" s="111"/>
      <c r="BD153" s="115"/>
      <c r="BE153" s="115"/>
      <c r="BF153" s="115"/>
      <c r="BG153" s="115"/>
      <c r="BH153" s="115"/>
      <c r="BI153" s="115"/>
      <c r="BJ153" s="111"/>
      <c r="BK153" s="111"/>
      <c r="BL153" s="111"/>
      <c r="BM153" s="111"/>
      <c r="BN153" s="111"/>
      <c r="BO153" s="111"/>
      <c r="BP153" s="534"/>
      <c r="BQ153" s="534"/>
      <c r="BR153" s="534"/>
      <c r="BS153" s="534"/>
      <c r="BT153" s="534"/>
      <c r="BU153" s="534"/>
      <c r="BV153" s="534"/>
      <c r="BW153" s="534"/>
      <c r="BX153" s="534"/>
      <c r="BY153" s="534"/>
      <c r="BZ153" s="534"/>
      <c r="CA153" s="534"/>
      <c r="CB153" s="534"/>
      <c r="CC153" s="111"/>
      <c r="CD153" s="111"/>
      <c r="CE153" s="111"/>
      <c r="CF153" s="111"/>
      <c r="CG153" s="111"/>
      <c r="CH153" s="111"/>
      <c r="CI153" s="111"/>
      <c r="CJ153" s="111"/>
      <c r="CK153" s="111"/>
      <c r="CL153" s="111"/>
      <c r="CM153" s="111"/>
      <c r="CN153" s="111"/>
    </row>
    <row r="154" spans="1:92">
      <c r="A154" s="111"/>
      <c r="B154" s="111"/>
      <c r="D154" s="115"/>
      <c r="E154" s="111"/>
      <c r="F154" s="111"/>
      <c r="G154" s="111"/>
      <c r="H154" s="111"/>
      <c r="I154" s="115"/>
      <c r="J154" s="111"/>
      <c r="K154" s="111"/>
      <c r="L154" s="115"/>
      <c r="M154" s="113"/>
      <c r="N154" s="230"/>
      <c r="O154" s="230"/>
      <c r="P154" s="113"/>
      <c r="Q154" s="111"/>
      <c r="R154" s="115"/>
      <c r="S154" s="534"/>
      <c r="T154" s="199"/>
      <c r="U154" s="199"/>
      <c r="V154" s="199"/>
      <c r="W154" s="199"/>
      <c r="Y154" s="199"/>
      <c r="Z154" s="111"/>
      <c r="AA154" s="111"/>
      <c r="AB154" s="115"/>
      <c r="AC154" s="111"/>
      <c r="AD154" s="115"/>
      <c r="AE154" s="408"/>
      <c r="AF154" s="171"/>
      <c r="AG154" s="107"/>
      <c r="AH154" s="171"/>
      <c r="AI154" s="111"/>
      <c r="AJ154" s="111"/>
      <c r="AK154" s="111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1"/>
      <c r="AZ154" s="111"/>
      <c r="BA154" s="115"/>
      <c r="BB154" s="115"/>
      <c r="BC154" s="111"/>
      <c r="BD154" s="115"/>
      <c r="BE154" s="115"/>
      <c r="BF154" s="115"/>
      <c r="BG154" s="115"/>
      <c r="BH154" s="115"/>
      <c r="BI154" s="115"/>
      <c r="BJ154" s="111"/>
      <c r="BK154" s="111"/>
      <c r="BL154" s="111"/>
      <c r="BM154" s="111"/>
      <c r="BN154" s="111"/>
      <c r="BO154" s="111"/>
      <c r="BP154" s="534"/>
      <c r="BQ154" s="534"/>
      <c r="BR154" s="534"/>
      <c r="BS154" s="534"/>
      <c r="BT154" s="534"/>
      <c r="BU154" s="534"/>
      <c r="BV154" s="534"/>
      <c r="BW154" s="534"/>
      <c r="BX154" s="534"/>
      <c r="BY154" s="534"/>
      <c r="BZ154" s="534"/>
      <c r="CA154" s="534"/>
      <c r="CB154" s="534"/>
      <c r="CC154" s="111"/>
      <c r="CD154" s="111"/>
      <c r="CE154" s="111"/>
      <c r="CF154" s="111"/>
      <c r="CG154" s="111"/>
      <c r="CH154" s="111"/>
      <c r="CI154" s="111"/>
      <c r="CJ154" s="111"/>
      <c r="CK154" s="111"/>
      <c r="CL154" s="111"/>
      <c r="CM154" s="111"/>
      <c r="CN154" s="111"/>
    </row>
    <row r="155" spans="1:92">
      <c r="A155" s="111"/>
      <c r="B155" s="111"/>
      <c r="D155" s="115"/>
      <c r="E155" s="111"/>
      <c r="F155" s="111"/>
      <c r="G155" s="111"/>
      <c r="H155" s="111"/>
      <c r="I155" s="115"/>
      <c r="J155" s="111"/>
      <c r="K155" s="111"/>
      <c r="L155" s="115"/>
      <c r="M155" s="113"/>
      <c r="N155" s="230"/>
      <c r="O155" s="230"/>
      <c r="P155" s="113"/>
      <c r="Q155" s="111"/>
      <c r="R155" s="115"/>
      <c r="S155" s="534"/>
      <c r="T155" s="199"/>
      <c r="U155" s="199"/>
      <c r="V155" s="199"/>
      <c r="W155" s="199"/>
      <c r="Y155" s="199"/>
      <c r="Z155" s="111"/>
      <c r="AA155" s="111"/>
      <c r="AB155" s="115"/>
      <c r="AC155" s="111"/>
      <c r="AD155" s="115"/>
      <c r="AE155" s="408"/>
      <c r="AF155" s="171"/>
      <c r="AG155" s="107"/>
      <c r="AH155" s="171"/>
      <c r="AI155" s="111"/>
      <c r="AJ155" s="111"/>
      <c r="AK155" s="111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1"/>
      <c r="AZ155" s="111"/>
      <c r="BA155" s="115"/>
      <c r="BB155" s="115"/>
      <c r="BC155" s="111"/>
      <c r="BD155" s="115"/>
      <c r="BE155" s="115"/>
      <c r="BF155" s="115"/>
      <c r="BG155" s="115"/>
      <c r="BH155" s="115"/>
      <c r="BI155" s="115"/>
      <c r="BJ155" s="111"/>
      <c r="BK155" s="111"/>
      <c r="BL155" s="111"/>
      <c r="BM155" s="111"/>
      <c r="BN155" s="111"/>
      <c r="BO155" s="111"/>
      <c r="BP155" s="534"/>
      <c r="BQ155" s="534"/>
      <c r="BR155" s="534"/>
      <c r="BS155" s="534"/>
      <c r="BT155" s="534"/>
      <c r="BU155" s="534"/>
      <c r="BV155" s="534"/>
      <c r="BW155" s="534"/>
      <c r="BX155" s="534"/>
      <c r="BY155" s="534"/>
      <c r="BZ155" s="534"/>
      <c r="CA155" s="534"/>
      <c r="CB155" s="534"/>
      <c r="CC155" s="111"/>
      <c r="CD155" s="111"/>
      <c r="CE155" s="111"/>
      <c r="CF155" s="111"/>
      <c r="CG155" s="111"/>
      <c r="CH155" s="111"/>
      <c r="CI155" s="111"/>
      <c r="CJ155" s="111"/>
      <c r="CK155" s="111"/>
      <c r="CL155" s="111"/>
      <c r="CM155" s="111"/>
      <c r="CN155" s="111"/>
    </row>
    <row r="156" spans="1:92">
      <c r="A156" s="111"/>
      <c r="B156" s="111"/>
      <c r="D156" s="115"/>
      <c r="E156" s="111"/>
      <c r="F156" s="111"/>
      <c r="G156" s="111"/>
      <c r="H156" s="111"/>
      <c r="I156" s="115"/>
      <c r="J156" s="111"/>
      <c r="K156" s="111"/>
      <c r="L156" s="115"/>
      <c r="M156" s="113"/>
      <c r="N156" s="230"/>
      <c r="O156" s="230"/>
      <c r="P156" s="113"/>
      <c r="Q156" s="111"/>
      <c r="R156" s="115"/>
      <c r="S156" s="534"/>
      <c r="T156" s="199"/>
      <c r="U156" s="199"/>
      <c r="V156" s="199"/>
      <c r="W156" s="199"/>
      <c r="Y156" s="199"/>
      <c r="Z156" s="111"/>
      <c r="AA156" s="111"/>
      <c r="AB156" s="115"/>
      <c r="AC156" s="111"/>
      <c r="AD156" s="115"/>
      <c r="AE156" s="408"/>
      <c r="AF156" s="171"/>
      <c r="AG156" s="107"/>
      <c r="AH156" s="171"/>
      <c r="AI156" s="111"/>
      <c r="AJ156" s="111"/>
      <c r="AK156" s="111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1"/>
      <c r="AZ156" s="111"/>
      <c r="BA156" s="115"/>
      <c r="BB156" s="115"/>
      <c r="BC156" s="111"/>
      <c r="BD156" s="115"/>
      <c r="BE156" s="115"/>
      <c r="BF156" s="115"/>
      <c r="BG156" s="115"/>
      <c r="BH156" s="115"/>
      <c r="BI156" s="115"/>
      <c r="BJ156" s="111"/>
      <c r="BK156" s="111"/>
      <c r="BL156" s="111"/>
      <c r="BM156" s="111"/>
      <c r="BN156" s="111"/>
      <c r="BO156" s="111"/>
      <c r="BP156" s="534"/>
      <c r="BQ156" s="534"/>
      <c r="BR156" s="534"/>
      <c r="BS156" s="534"/>
      <c r="BT156" s="534"/>
      <c r="BU156" s="534"/>
      <c r="BV156" s="534"/>
      <c r="BW156" s="534"/>
      <c r="BX156" s="534"/>
      <c r="BY156" s="534"/>
      <c r="BZ156" s="534"/>
      <c r="CA156" s="534"/>
      <c r="CB156" s="534"/>
      <c r="CC156" s="111"/>
      <c r="CD156" s="111"/>
      <c r="CE156" s="111"/>
      <c r="CF156" s="111"/>
      <c r="CG156" s="111"/>
      <c r="CH156" s="111"/>
      <c r="CI156" s="111"/>
      <c r="CJ156" s="111"/>
      <c r="CK156" s="111"/>
      <c r="CL156" s="111"/>
      <c r="CM156" s="111"/>
      <c r="CN156" s="111"/>
    </row>
    <row r="157" spans="1:92">
      <c r="A157" s="111"/>
      <c r="B157" s="111"/>
      <c r="D157" s="115"/>
      <c r="E157" s="111"/>
      <c r="F157" s="111"/>
      <c r="G157" s="111"/>
      <c r="H157" s="111"/>
      <c r="I157" s="115"/>
      <c r="J157" s="111"/>
      <c r="K157" s="111"/>
      <c r="L157" s="115"/>
      <c r="M157" s="113"/>
      <c r="N157" s="230"/>
      <c r="O157" s="230"/>
      <c r="P157" s="113"/>
      <c r="Q157" s="111"/>
      <c r="R157" s="115"/>
      <c r="S157" s="534"/>
      <c r="T157" s="199"/>
      <c r="U157" s="199"/>
      <c r="V157" s="199"/>
      <c r="W157" s="199"/>
      <c r="Y157" s="199"/>
      <c r="Z157" s="111"/>
      <c r="AA157" s="111"/>
      <c r="AB157" s="115"/>
      <c r="AC157" s="111"/>
      <c r="AD157" s="115"/>
      <c r="AE157" s="408"/>
      <c r="AF157" s="171"/>
      <c r="AG157" s="107"/>
      <c r="AH157" s="171"/>
      <c r="AI157" s="111"/>
      <c r="AJ157" s="111"/>
      <c r="AK157" s="111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1"/>
      <c r="AZ157" s="111"/>
      <c r="BA157" s="115"/>
      <c r="BB157" s="115"/>
      <c r="BC157" s="111"/>
      <c r="BD157" s="115"/>
      <c r="BE157" s="115"/>
      <c r="BF157" s="115"/>
      <c r="BG157" s="115"/>
      <c r="BH157" s="115"/>
      <c r="BI157" s="115"/>
      <c r="BJ157" s="111"/>
      <c r="BK157" s="111"/>
      <c r="BL157" s="111"/>
      <c r="BM157" s="111"/>
      <c r="BN157" s="111"/>
      <c r="BO157" s="111"/>
      <c r="BP157" s="534"/>
      <c r="BQ157" s="534"/>
      <c r="BR157" s="534"/>
      <c r="BS157" s="534"/>
      <c r="BT157" s="534"/>
      <c r="BU157" s="534"/>
      <c r="BV157" s="534"/>
      <c r="BW157" s="534"/>
      <c r="BX157" s="534"/>
      <c r="BY157" s="534"/>
      <c r="BZ157" s="534"/>
      <c r="CA157" s="534"/>
      <c r="CB157" s="534"/>
      <c r="CC157" s="111"/>
      <c r="CD157" s="111"/>
      <c r="CE157" s="111"/>
      <c r="CF157" s="111"/>
      <c r="CG157" s="111"/>
      <c r="CH157" s="111"/>
      <c r="CI157" s="111"/>
      <c r="CJ157" s="111"/>
      <c r="CK157" s="111"/>
      <c r="CL157" s="111"/>
      <c r="CM157" s="111"/>
      <c r="CN157" s="111"/>
    </row>
    <row r="158" spans="1:92">
      <c r="A158" s="111"/>
      <c r="B158" s="111"/>
      <c r="D158" s="115"/>
      <c r="E158" s="111"/>
      <c r="F158" s="111"/>
      <c r="G158" s="111"/>
      <c r="H158" s="111"/>
      <c r="I158" s="115"/>
      <c r="J158" s="111"/>
      <c r="K158" s="111"/>
      <c r="L158" s="115"/>
      <c r="M158" s="113"/>
      <c r="N158" s="230"/>
      <c r="O158" s="230"/>
      <c r="P158" s="113"/>
      <c r="Q158" s="111"/>
      <c r="R158" s="115"/>
      <c r="S158" s="534"/>
      <c r="T158" s="199"/>
      <c r="U158" s="199"/>
      <c r="V158" s="199"/>
      <c r="W158" s="199"/>
      <c r="Y158" s="199"/>
      <c r="Z158" s="111"/>
      <c r="AA158" s="111"/>
      <c r="AB158" s="115"/>
      <c r="AC158" s="111"/>
      <c r="AD158" s="115"/>
      <c r="AE158" s="408"/>
      <c r="AF158" s="171"/>
      <c r="AG158" s="107"/>
      <c r="AH158" s="171"/>
      <c r="AI158" s="111"/>
      <c r="AJ158" s="111"/>
      <c r="AK158" s="111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1"/>
      <c r="AZ158" s="111"/>
      <c r="BA158" s="115"/>
      <c r="BB158" s="115"/>
      <c r="BC158" s="111"/>
      <c r="BD158" s="115"/>
      <c r="BE158" s="115"/>
      <c r="BF158" s="115"/>
      <c r="BG158" s="115"/>
      <c r="BH158" s="115"/>
      <c r="BI158" s="115"/>
      <c r="BJ158" s="111"/>
      <c r="BK158" s="111"/>
      <c r="BL158" s="111"/>
      <c r="BM158" s="111"/>
      <c r="BN158" s="111"/>
      <c r="BO158" s="111"/>
      <c r="BP158" s="534"/>
      <c r="BQ158" s="534"/>
      <c r="BR158" s="534"/>
      <c r="BS158" s="534"/>
      <c r="BT158" s="534"/>
      <c r="BU158" s="534"/>
      <c r="BV158" s="534"/>
      <c r="BW158" s="534"/>
      <c r="BX158" s="534"/>
      <c r="BY158" s="534"/>
      <c r="BZ158" s="534"/>
      <c r="CA158" s="534"/>
      <c r="CB158" s="534"/>
      <c r="CC158" s="111"/>
      <c r="CD158" s="111"/>
      <c r="CE158" s="111"/>
      <c r="CF158" s="111"/>
      <c r="CG158" s="111"/>
      <c r="CH158" s="111"/>
      <c r="CI158" s="111"/>
      <c r="CJ158" s="111"/>
      <c r="CK158" s="111"/>
      <c r="CL158" s="111"/>
      <c r="CM158" s="111"/>
      <c r="CN158" s="111"/>
    </row>
    <row r="159" spans="1:92">
      <c r="A159" s="111"/>
      <c r="B159" s="111"/>
      <c r="D159" s="115"/>
      <c r="E159" s="111"/>
      <c r="F159" s="111"/>
      <c r="G159" s="111"/>
      <c r="H159" s="111"/>
      <c r="I159" s="115"/>
      <c r="J159" s="111"/>
      <c r="K159" s="111"/>
      <c r="L159" s="115"/>
      <c r="M159" s="113"/>
      <c r="N159" s="230"/>
      <c r="O159" s="230"/>
      <c r="P159" s="113"/>
      <c r="Q159" s="111"/>
      <c r="R159" s="115"/>
      <c r="S159" s="534"/>
      <c r="T159" s="199"/>
      <c r="U159" s="199"/>
      <c r="V159" s="199"/>
      <c r="W159" s="199"/>
      <c r="Y159" s="199"/>
      <c r="Z159" s="111"/>
      <c r="AA159" s="111"/>
      <c r="AB159" s="115"/>
      <c r="AC159" s="111"/>
      <c r="AD159" s="115"/>
      <c r="AE159" s="408"/>
      <c r="AF159" s="171"/>
      <c r="AG159" s="107"/>
      <c r="AH159" s="171"/>
      <c r="AI159" s="111"/>
      <c r="AJ159" s="111"/>
      <c r="AK159" s="111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1"/>
      <c r="AZ159" s="111"/>
      <c r="BA159" s="115"/>
      <c r="BB159" s="115"/>
      <c r="BC159" s="111"/>
      <c r="BD159" s="115"/>
      <c r="BE159" s="115"/>
      <c r="BF159" s="115"/>
      <c r="BG159" s="115"/>
      <c r="BH159" s="115"/>
      <c r="BI159" s="115"/>
      <c r="BJ159" s="111"/>
      <c r="BK159" s="111"/>
      <c r="BL159" s="111"/>
      <c r="BM159" s="111"/>
      <c r="BN159" s="111"/>
      <c r="BO159" s="111"/>
      <c r="BP159" s="534"/>
      <c r="BQ159" s="534"/>
      <c r="BR159" s="534"/>
      <c r="BS159" s="534"/>
      <c r="BT159" s="534"/>
      <c r="BU159" s="534"/>
      <c r="BV159" s="534"/>
      <c r="BW159" s="534"/>
      <c r="BX159" s="534"/>
      <c r="BY159" s="534"/>
      <c r="BZ159" s="534"/>
      <c r="CA159" s="534"/>
      <c r="CB159" s="534"/>
      <c r="CC159" s="111"/>
      <c r="CD159" s="111"/>
      <c r="CE159" s="111"/>
      <c r="CF159" s="111"/>
      <c r="CG159" s="111"/>
      <c r="CH159" s="111"/>
      <c r="CI159" s="111"/>
      <c r="CJ159" s="111"/>
      <c r="CK159" s="111"/>
      <c r="CL159" s="111"/>
      <c r="CM159" s="111"/>
      <c r="CN159" s="111"/>
    </row>
    <row r="160" spans="1:92">
      <c r="A160" s="111"/>
      <c r="B160" s="111"/>
      <c r="D160" s="115"/>
      <c r="E160" s="111"/>
      <c r="F160" s="111"/>
      <c r="G160" s="111"/>
      <c r="H160" s="111"/>
      <c r="I160" s="115"/>
      <c r="J160" s="111"/>
      <c r="K160" s="111"/>
      <c r="L160" s="115"/>
      <c r="M160" s="113"/>
      <c r="N160" s="230"/>
      <c r="O160" s="230"/>
      <c r="P160" s="113"/>
      <c r="Q160" s="111"/>
      <c r="R160" s="115"/>
      <c r="S160" s="534"/>
      <c r="T160" s="199"/>
      <c r="U160" s="199"/>
      <c r="V160" s="199"/>
      <c r="W160" s="199"/>
      <c r="Y160" s="199"/>
      <c r="Z160" s="111"/>
      <c r="AA160" s="111"/>
      <c r="AB160" s="115"/>
      <c r="AC160" s="111"/>
      <c r="AD160" s="115"/>
      <c r="AE160" s="408"/>
      <c r="AF160" s="171"/>
      <c r="AG160" s="107"/>
      <c r="AH160" s="171"/>
      <c r="AI160" s="111"/>
      <c r="AJ160" s="111"/>
      <c r="AK160" s="111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1"/>
      <c r="AZ160" s="111"/>
      <c r="BA160" s="115"/>
      <c r="BB160" s="115"/>
      <c r="BC160" s="111"/>
      <c r="BD160" s="115"/>
      <c r="BE160" s="115"/>
      <c r="BF160" s="115"/>
      <c r="BG160" s="115"/>
      <c r="BH160" s="115"/>
      <c r="BI160" s="115"/>
      <c r="BJ160" s="111"/>
      <c r="BK160" s="111"/>
      <c r="BL160" s="111"/>
      <c r="BM160" s="111"/>
      <c r="BN160" s="111"/>
      <c r="BO160" s="111"/>
      <c r="BP160" s="534"/>
      <c r="BQ160" s="534"/>
      <c r="BR160" s="534"/>
      <c r="BS160" s="534"/>
      <c r="BT160" s="534"/>
      <c r="BU160" s="534"/>
      <c r="BV160" s="534"/>
      <c r="BW160" s="534"/>
      <c r="BX160" s="534"/>
      <c r="BY160" s="534"/>
      <c r="BZ160" s="534"/>
      <c r="CA160" s="534"/>
      <c r="CB160" s="534"/>
      <c r="CC160" s="111"/>
      <c r="CD160" s="111"/>
      <c r="CE160" s="111"/>
      <c r="CF160" s="111"/>
      <c r="CG160" s="111"/>
      <c r="CH160" s="111"/>
      <c r="CI160" s="111"/>
      <c r="CJ160" s="111"/>
      <c r="CK160" s="111"/>
      <c r="CL160" s="111"/>
      <c r="CM160" s="111"/>
      <c r="CN160" s="111"/>
    </row>
    <row r="161" spans="1:92">
      <c r="A161" s="111"/>
      <c r="B161" s="111"/>
      <c r="D161" s="115"/>
      <c r="E161" s="111"/>
      <c r="F161" s="111"/>
      <c r="G161" s="111"/>
      <c r="H161" s="111"/>
      <c r="I161" s="115"/>
      <c r="J161" s="111"/>
      <c r="K161" s="111"/>
      <c r="L161" s="115"/>
      <c r="M161" s="113"/>
      <c r="N161" s="230"/>
      <c r="O161" s="230"/>
      <c r="P161" s="113"/>
      <c r="Q161" s="111"/>
      <c r="R161" s="115"/>
      <c r="S161" s="534"/>
      <c r="T161" s="199"/>
      <c r="U161" s="199"/>
      <c r="V161" s="199"/>
      <c r="W161" s="199"/>
      <c r="Y161" s="199"/>
      <c r="Z161" s="111"/>
      <c r="AA161" s="111"/>
      <c r="AB161" s="115"/>
      <c r="AC161" s="111"/>
      <c r="AD161" s="115"/>
      <c r="AE161" s="408"/>
      <c r="AF161" s="171"/>
      <c r="AG161" s="107"/>
      <c r="AH161" s="171"/>
      <c r="AI161" s="111"/>
      <c r="AJ161" s="111"/>
      <c r="AK161" s="111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1"/>
      <c r="AZ161" s="111"/>
      <c r="BA161" s="115"/>
      <c r="BB161" s="115"/>
      <c r="BC161" s="111"/>
      <c r="BD161" s="115"/>
      <c r="BE161" s="115"/>
      <c r="BF161" s="115"/>
      <c r="BG161" s="115"/>
      <c r="BH161" s="115"/>
      <c r="BI161" s="115"/>
      <c r="BJ161" s="111"/>
      <c r="BK161" s="111"/>
      <c r="BL161" s="111"/>
      <c r="BM161" s="111"/>
      <c r="BN161" s="111"/>
      <c r="BO161" s="111"/>
      <c r="BP161" s="534"/>
      <c r="BQ161" s="534"/>
      <c r="BR161" s="534"/>
      <c r="BS161" s="534"/>
      <c r="BT161" s="534"/>
      <c r="BU161" s="534"/>
      <c r="BV161" s="534"/>
      <c r="BW161" s="534"/>
      <c r="BX161" s="534"/>
      <c r="BY161" s="534"/>
      <c r="BZ161" s="534"/>
      <c r="CA161" s="534"/>
      <c r="CB161" s="534"/>
      <c r="CC161" s="111"/>
      <c r="CD161" s="111"/>
      <c r="CE161" s="111"/>
      <c r="CF161" s="111"/>
      <c r="CG161" s="111"/>
      <c r="CH161" s="111"/>
      <c r="CI161" s="111"/>
      <c r="CJ161" s="111"/>
      <c r="CK161" s="111"/>
      <c r="CL161" s="111"/>
      <c r="CM161" s="111"/>
      <c r="CN161" s="111"/>
    </row>
    <row r="162" spans="1:92">
      <c r="A162" s="111"/>
      <c r="B162" s="111"/>
      <c r="D162" s="115"/>
      <c r="E162" s="111"/>
      <c r="F162" s="111"/>
      <c r="G162" s="111"/>
      <c r="H162" s="111"/>
      <c r="I162" s="115"/>
      <c r="J162" s="111"/>
      <c r="K162" s="111"/>
      <c r="L162" s="115"/>
      <c r="M162" s="113"/>
      <c r="N162" s="230"/>
      <c r="O162" s="230"/>
      <c r="P162" s="113"/>
      <c r="Q162" s="111"/>
      <c r="R162" s="115"/>
      <c r="S162" s="534"/>
      <c r="T162" s="199"/>
      <c r="U162" s="199"/>
      <c r="V162" s="199"/>
      <c r="W162" s="199"/>
      <c r="Y162" s="199"/>
      <c r="Z162" s="111"/>
      <c r="AA162" s="111"/>
      <c r="AB162" s="115"/>
      <c r="AC162" s="111"/>
      <c r="AD162" s="115"/>
      <c r="AE162" s="408"/>
      <c r="AF162" s="171"/>
      <c r="AG162" s="107"/>
      <c r="AH162" s="171"/>
      <c r="AI162" s="111"/>
      <c r="AJ162" s="111"/>
      <c r="AK162" s="111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1"/>
      <c r="AZ162" s="111"/>
      <c r="BA162" s="115"/>
      <c r="BB162" s="115"/>
      <c r="BC162" s="111"/>
      <c r="BD162" s="115"/>
      <c r="BE162" s="115"/>
      <c r="BF162" s="115"/>
      <c r="BG162" s="115"/>
      <c r="BH162" s="115"/>
      <c r="BI162" s="115"/>
      <c r="BJ162" s="111"/>
      <c r="BK162" s="111"/>
      <c r="BL162" s="111"/>
      <c r="BM162" s="111"/>
      <c r="BN162" s="111"/>
      <c r="BO162" s="111"/>
      <c r="BP162" s="534"/>
      <c r="BQ162" s="534"/>
      <c r="BR162" s="534"/>
      <c r="BS162" s="534"/>
      <c r="BT162" s="534"/>
      <c r="BU162" s="534"/>
      <c r="BV162" s="534"/>
      <c r="BW162" s="534"/>
      <c r="BX162" s="534"/>
      <c r="BY162" s="534"/>
      <c r="BZ162" s="534"/>
      <c r="CA162" s="534"/>
      <c r="CB162" s="534"/>
      <c r="CC162" s="111"/>
      <c r="CD162" s="111"/>
      <c r="CE162" s="111"/>
      <c r="CF162" s="111"/>
      <c r="CG162" s="111"/>
      <c r="CH162" s="111"/>
      <c r="CI162" s="111"/>
      <c r="CJ162" s="111"/>
      <c r="CK162" s="111"/>
      <c r="CL162" s="111"/>
      <c r="CM162" s="111"/>
      <c r="CN162" s="111"/>
    </row>
    <row r="163" spans="1:92">
      <c r="A163" s="111"/>
      <c r="B163" s="111"/>
      <c r="D163" s="115"/>
      <c r="E163" s="111"/>
      <c r="F163" s="111"/>
      <c r="G163" s="111"/>
      <c r="H163" s="111"/>
      <c r="I163" s="115"/>
      <c r="J163" s="111"/>
      <c r="K163" s="111"/>
      <c r="L163" s="115"/>
      <c r="M163" s="113"/>
      <c r="N163" s="230"/>
      <c r="O163" s="230"/>
      <c r="P163" s="113"/>
      <c r="Q163" s="111"/>
      <c r="R163" s="115"/>
      <c r="S163" s="534"/>
      <c r="T163" s="199"/>
      <c r="U163" s="199"/>
      <c r="V163" s="199"/>
      <c r="W163" s="199"/>
      <c r="Y163" s="199"/>
      <c r="Z163" s="111"/>
      <c r="AA163" s="111"/>
      <c r="AB163" s="115"/>
      <c r="AC163" s="111"/>
      <c r="AD163" s="115"/>
      <c r="AE163" s="408"/>
      <c r="AF163" s="171"/>
      <c r="AG163" s="107"/>
      <c r="AH163" s="171"/>
      <c r="AI163" s="111"/>
      <c r="AJ163" s="111"/>
      <c r="AK163" s="111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1"/>
      <c r="AZ163" s="111"/>
      <c r="BA163" s="115"/>
      <c r="BB163" s="115"/>
      <c r="BC163" s="111"/>
      <c r="BD163" s="115"/>
      <c r="BE163" s="115"/>
      <c r="BF163" s="115"/>
      <c r="BG163" s="115"/>
      <c r="BH163" s="115"/>
      <c r="BI163" s="115"/>
      <c r="BJ163" s="111"/>
      <c r="BK163" s="111"/>
      <c r="BL163" s="111"/>
      <c r="BM163" s="111"/>
      <c r="BN163" s="111"/>
      <c r="BO163" s="111"/>
      <c r="BP163" s="534"/>
      <c r="BQ163" s="534"/>
      <c r="BR163" s="534"/>
      <c r="BS163" s="534"/>
      <c r="BT163" s="534"/>
      <c r="BU163" s="534"/>
      <c r="BV163" s="534"/>
      <c r="BW163" s="534"/>
      <c r="BX163" s="534"/>
      <c r="BY163" s="534"/>
      <c r="BZ163" s="534"/>
      <c r="CA163" s="534"/>
      <c r="CB163" s="534"/>
      <c r="CC163" s="111"/>
      <c r="CD163" s="111"/>
      <c r="CE163" s="111"/>
      <c r="CF163" s="111"/>
      <c r="CG163" s="111"/>
      <c r="CH163" s="111"/>
      <c r="CI163" s="111"/>
      <c r="CJ163" s="111"/>
      <c r="CK163" s="111"/>
      <c r="CL163" s="111"/>
      <c r="CM163" s="111"/>
      <c r="CN163" s="111"/>
    </row>
    <row r="164" spans="1:92">
      <c r="A164" s="111"/>
      <c r="B164" s="111"/>
      <c r="D164" s="115"/>
      <c r="E164" s="111"/>
      <c r="F164" s="111"/>
      <c r="G164" s="111"/>
      <c r="H164" s="111"/>
      <c r="I164" s="115"/>
      <c r="J164" s="111"/>
      <c r="K164" s="111"/>
      <c r="L164" s="115"/>
      <c r="M164" s="113"/>
      <c r="N164" s="230"/>
      <c r="O164" s="230"/>
      <c r="P164" s="113"/>
      <c r="Q164" s="111"/>
      <c r="R164" s="115"/>
      <c r="S164" s="534"/>
      <c r="T164" s="199"/>
      <c r="U164" s="199"/>
      <c r="V164" s="199"/>
      <c r="W164" s="199"/>
      <c r="Y164" s="199"/>
      <c r="Z164" s="111"/>
      <c r="AA164" s="111"/>
      <c r="AB164" s="115"/>
      <c r="AC164" s="111"/>
      <c r="AD164" s="115"/>
      <c r="AE164" s="408"/>
      <c r="AF164" s="171"/>
      <c r="AG164" s="107"/>
      <c r="AH164" s="171"/>
      <c r="AI164" s="111"/>
      <c r="AJ164" s="111"/>
      <c r="AK164" s="111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1"/>
      <c r="AZ164" s="111"/>
      <c r="BA164" s="115"/>
      <c r="BB164" s="115"/>
      <c r="BC164" s="111"/>
      <c r="BD164" s="115"/>
      <c r="BE164" s="115"/>
      <c r="BF164" s="115"/>
      <c r="BG164" s="115"/>
      <c r="BH164" s="115"/>
      <c r="BI164" s="115"/>
      <c r="BJ164" s="111"/>
      <c r="BK164" s="111"/>
      <c r="BL164" s="111"/>
      <c r="BM164" s="111"/>
      <c r="BN164" s="111"/>
      <c r="BO164" s="111"/>
      <c r="BP164" s="534"/>
      <c r="BQ164" s="534"/>
      <c r="BR164" s="534"/>
      <c r="BS164" s="534"/>
      <c r="BT164" s="534"/>
      <c r="BU164" s="534"/>
      <c r="BV164" s="534"/>
      <c r="BW164" s="534"/>
      <c r="BX164" s="534"/>
      <c r="BY164" s="534"/>
      <c r="BZ164" s="534"/>
      <c r="CA164" s="534"/>
      <c r="CB164" s="534"/>
      <c r="CC164" s="111"/>
      <c r="CD164" s="111"/>
      <c r="CE164" s="111"/>
      <c r="CF164" s="111"/>
      <c r="CG164" s="111"/>
      <c r="CH164" s="111"/>
      <c r="CI164" s="111"/>
      <c r="CJ164" s="111"/>
      <c r="CK164" s="111"/>
      <c r="CL164" s="111"/>
      <c r="CM164" s="111"/>
      <c r="CN164" s="111"/>
    </row>
    <row r="165" spans="1:92">
      <c r="A165" s="111"/>
      <c r="B165" s="111"/>
      <c r="D165" s="115"/>
      <c r="E165" s="111"/>
      <c r="F165" s="111"/>
      <c r="G165" s="111"/>
      <c r="H165" s="111"/>
      <c r="I165" s="115"/>
      <c r="J165" s="111"/>
      <c r="K165" s="111"/>
      <c r="L165" s="115"/>
      <c r="M165" s="113"/>
      <c r="N165" s="230"/>
      <c r="O165" s="230"/>
      <c r="P165" s="113"/>
      <c r="Q165" s="111"/>
      <c r="R165" s="115"/>
      <c r="S165" s="534"/>
      <c r="T165" s="199"/>
      <c r="U165" s="199"/>
      <c r="V165" s="199"/>
      <c r="W165" s="199"/>
      <c r="Y165" s="199"/>
      <c r="Z165" s="111"/>
      <c r="AA165" s="111"/>
      <c r="AB165" s="115"/>
      <c r="AC165" s="111"/>
      <c r="AD165" s="115"/>
      <c r="AE165" s="408"/>
      <c r="AF165" s="171"/>
      <c r="AG165" s="107"/>
      <c r="AH165" s="171"/>
      <c r="AI165" s="111"/>
      <c r="AJ165" s="111"/>
      <c r="AK165" s="111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1"/>
      <c r="AZ165" s="111"/>
      <c r="BA165" s="115"/>
      <c r="BB165" s="115"/>
      <c r="BC165" s="111"/>
      <c r="BD165" s="115"/>
      <c r="BE165" s="115"/>
      <c r="BF165" s="115"/>
      <c r="BG165" s="115"/>
      <c r="BH165" s="115"/>
      <c r="BI165" s="115"/>
      <c r="BJ165" s="111"/>
      <c r="BK165" s="111"/>
      <c r="BL165" s="111"/>
      <c r="BM165" s="111"/>
      <c r="BN165" s="111"/>
      <c r="BO165" s="111"/>
      <c r="BP165" s="534"/>
      <c r="BQ165" s="534"/>
      <c r="BR165" s="534"/>
      <c r="BS165" s="534"/>
      <c r="BT165" s="534"/>
      <c r="BU165" s="534"/>
      <c r="BV165" s="534"/>
      <c r="BW165" s="534"/>
      <c r="BX165" s="534"/>
      <c r="BY165" s="534"/>
      <c r="BZ165" s="534"/>
      <c r="CA165" s="534"/>
      <c r="CB165" s="534"/>
      <c r="CC165" s="111"/>
      <c r="CD165" s="111"/>
      <c r="CE165" s="111"/>
      <c r="CF165" s="111"/>
      <c r="CG165" s="111"/>
      <c r="CH165" s="111"/>
      <c r="CI165" s="111"/>
      <c r="CJ165" s="111"/>
      <c r="CK165" s="111"/>
      <c r="CL165" s="111"/>
      <c r="CM165" s="111"/>
      <c r="CN165" s="111"/>
    </row>
    <row r="166" spans="1:92">
      <c r="A166" s="111"/>
      <c r="B166" s="111"/>
      <c r="D166" s="115"/>
      <c r="E166" s="111"/>
      <c r="F166" s="111"/>
      <c r="G166" s="111"/>
      <c r="H166" s="111"/>
      <c r="I166" s="115"/>
      <c r="J166" s="111"/>
      <c r="K166" s="111"/>
      <c r="L166" s="115"/>
      <c r="M166" s="113"/>
      <c r="N166" s="230"/>
      <c r="O166" s="230"/>
      <c r="P166" s="113"/>
      <c r="Q166" s="111"/>
      <c r="R166" s="115"/>
      <c r="S166" s="534"/>
      <c r="T166" s="199"/>
      <c r="U166" s="199"/>
      <c r="V166" s="199"/>
      <c r="W166" s="199"/>
      <c r="Y166" s="199"/>
      <c r="Z166" s="111"/>
      <c r="AA166" s="111"/>
      <c r="AB166" s="115"/>
      <c r="AC166" s="111"/>
      <c r="AD166" s="115"/>
      <c r="AE166" s="408"/>
      <c r="AF166" s="171"/>
      <c r="AG166" s="107"/>
      <c r="AH166" s="171"/>
      <c r="AI166" s="111"/>
      <c r="AJ166" s="111"/>
      <c r="AK166" s="111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1"/>
      <c r="AZ166" s="111"/>
      <c r="BA166" s="115"/>
      <c r="BB166" s="115"/>
      <c r="BC166" s="111"/>
      <c r="BD166" s="115"/>
      <c r="BE166" s="115"/>
      <c r="BF166" s="115"/>
      <c r="BG166" s="115"/>
      <c r="BH166" s="115"/>
      <c r="BI166" s="115"/>
      <c r="BJ166" s="111"/>
      <c r="BK166" s="111"/>
      <c r="BL166" s="111"/>
      <c r="BM166" s="111"/>
      <c r="BN166" s="111"/>
      <c r="BO166" s="111"/>
      <c r="BP166" s="534"/>
      <c r="BQ166" s="534"/>
      <c r="BR166" s="534"/>
      <c r="BS166" s="534"/>
      <c r="BT166" s="534"/>
      <c r="BU166" s="534"/>
      <c r="BV166" s="534"/>
      <c r="BW166" s="534"/>
      <c r="BX166" s="534"/>
      <c r="BY166" s="534"/>
      <c r="BZ166" s="534"/>
      <c r="CA166" s="534"/>
      <c r="CB166" s="534"/>
      <c r="CC166" s="111"/>
      <c r="CD166" s="111"/>
      <c r="CE166" s="111"/>
      <c r="CF166" s="111"/>
      <c r="CG166" s="111"/>
      <c r="CH166" s="111"/>
      <c r="CI166" s="111"/>
      <c r="CJ166" s="111"/>
      <c r="CK166" s="111"/>
      <c r="CL166" s="111"/>
      <c r="CM166" s="111"/>
      <c r="CN166" s="111"/>
    </row>
    <row r="167" spans="1:92">
      <c r="A167" s="111"/>
      <c r="B167" s="111"/>
      <c r="D167" s="115"/>
      <c r="E167" s="111"/>
      <c r="F167" s="111"/>
      <c r="G167" s="111"/>
      <c r="H167" s="111"/>
      <c r="I167" s="115"/>
      <c r="J167" s="111"/>
      <c r="K167" s="111"/>
      <c r="L167" s="115"/>
      <c r="M167" s="113"/>
      <c r="N167" s="230"/>
      <c r="O167" s="230"/>
      <c r="P167" s="113"/>
      <c r="Q167" s="111"/>
      <c r="R167" s="115"/>
      <c r="S167" s="534"/>
      <c r="T167" s="199"/>
      <c r="U167" s="199"/>
      <c r="V167" s="199"/>
      <c r="W167" s="199"/>
      <c r="Y167" s="199"/>
      <c r="Z167" s="111"/>
      <c r="AA167" s="111"/>
      <c r="AB167" s="115"/>
      <c r="AC167" s="111"/>
      <c r="AD167" s="115"/>
      <c r="AE167" s="408"/>
      <c r="AF167" s="171"/>
      <c r="AG167" s="107"/>
      <c r="AH167" s="171"/>
      <c r="AI167" s="111"/>
      <c r="AJ167" s="111"/>
      <c r="AK167" s="111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1"/>
      <c r="AZ167" s="111"/>
      <c r="BA167" s="115"/>
      <c r="BB167" s="115"/>
      <c r="BC167" s="111"/>
      <c r="BD167" s="115"/>
      <c r="BE167" s="115"/>
      <c r="BF167" s="115"/>
      <c r="BG167" s="115"/>
      <c r="BH167" s="115"/>
      <c r="BI167" s="115"/>
      <c r="BJ167" s="111"/>
      <c r="BK167" s="111"/>
      <c r="BL167" s="111"/>
      <c r="BM167" s="111"/>
      <c r="BN167" s="111"/>
      <c r="BO167" s="111"/>
      <c r="BP167" s="534"/>
      <c r="BQ167" s="534"/>
      <c r="BR167" s="534"/>
      <c r="BS167" s="534"/>
      <c r="BT167" s="534"/>
      <c r="BU167" s="534"/>
      <c r="BV167" s="534"/>
      <c r="BW167" s="534"/>
      <c r="BX167" s="534"/>
      <c r="BY167" s="534"/>
      <c r="BZ167" s="534"/>
      <c r="CA167" s="534"/>
      <c r="CB167" s="534"/>
      <c r="CC167" s="111"/>
      <c r="CD167" s="111"/>
      <c r="CE167" s="111"/>
      <c r="CF167" s="111"/>
      <c r="CG167" s="111"/>
      <c r="CH167" s="111"/>
      <c r="CI167" s="111"/>
      <c r="CJ167" s="111"/>
      <c r="CK167" s="111"/>
      <c r="CL167" s="111"/>
      <c r="CM167" s="111"/>
      <c r="CN167" s="111"/>
    </row>
    <row r="168" spans="1:92">
      <c r="A168" s="111"/>
      <c r="B168" s="111"/>
      <c r="D168" s="115"/>
      <c r="E168" s="111"/>
      <c r="F168" s="111"/>
      <c r="G168" s="111"/>
      <c r="H168" s="111"/>
      <c r="I168" s="115"/>
      <c r="J168" s="922"/>
      <c r="K168" s="922"/>
      <c r="L168" s="370"/>
      <c r="M168" s="113"/>
      <c r="N168" s="230"/>
      <c r="O168" s="230"/>
      <c r="P168" s="113"/>
      <c r="Q168" s="111"/>
      <c r="R168" s="115"/>
      <c r="S168" s="534"/>
      <c r="T168" s="199"/>
      <c r="U168" s="199"/>
      <c r="V168" s="199"/>
      <c r="W168" s="199"/>
      <c r="Y168" s="199"/>
      <c r="Z168" s="111"/>
      <c r="AA168" s="111"/>
      <c r="AB168" s="115"/>
      <c r="AC168" s="111"/>
      <c r="AD168" s="115"/>
      <c r="AE168" s="408"/>
      <c r="AF168" s="171"/>
      <c r="AG168" s="107"/>
      <c r="AH168" s="171"/>
      <c r="AI168" s="111"/>
      <c r="AJ168" s="111"/>
      <c r="AK168" s="111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1"/>
      <c r="AZ168" s="111"/>
      <c r="BA168" s="115"/>
      <c r="BB168" s="115"/>
      <c r="BC168" s="111"/>
      <c r="BD168" s="115"/>
      <c r="BE168" s="115"/>
      <c r="BF168" s="115"/>
      <c r="BG168" s="115"/>
      <c r="BH168" s="115"/>
      <c r="BI168" s="115"/>
      <c r="BJ168" s="111"/>
      <c r="BK168" s="111"/>
      <c r="BL168" s="111"/>
      <c r="BM168" s="111"/>
      <c r="BN168" s="111"/>
      <c r="BO168" s="111"/>
      <c r="BP168" s="534"/>
      <c r="BQ168" s="534"/>
      <c r="BR168" s="534"/>
      <c r="BS168" s="534"/>
      <c r="BT168" s="534"/>
      <c r="BU168" s="534"/>
      <c r="BV168" s="534"/>
      <c r="BW168" s="534"/>
      <c r="BX168" s="534"/>
      <c r="BY168" s="534"/>
      <c r="BZ168" s="534"/>
      <c r="CA168" s="534"/>
      <c r="CB168" s="534"/>
      <c r="CC168" s="111"/>
      <c r="CD168" s="111"/>
      <c r="CE168" s="111"/>
      <c r="CF168" s="111"/>
      <c r="CG168" s="111"/>
      <c r="CH168" s="111"/>
      <c r="CI168" s="111"/>
      <c r="CJ168" s="111"/>
      <c r="CK168" s="111"/>
      <c r="CL168" s="111"/>
      <c r="CM168" s="111"/>
      <c r="CN168" s="111"/>
    </row>
    <row r="169" spans="1:92">
      <c r="A169" s="111"/>
      <c r="B169" s="111"/>
      <c r="D169" s="115"/>
      <c r="E169" s="111"/>
      <c r="F169" s="111"/>
      <c r="G169" s="111"/>
      <c r="H169" s="111"/>
      <c r="I169" s="115"/>
      <c r="J169" s="111"/>
      <c r="K169" s="111"/>
      <c r="L169" s="115"/>
      <c r="M169" s="113"/>
      <c r="N169" s="230"/>
      <c r="O169" s="230"/>
      <c r="P169" s="113"/>
      <c r="Q169" s="111"/>
      <c r="R169" s="115"/>
      <c r="S169" s="534"/>
      <c r="T169" s="199"/>
      <c r="U169" s="199"/>
      <c r="V169" s="199"/>
      <c r="W169" s="199"/>
      <c r="Y169" s="199"/>
      <c r="Z169" s="111"/>
      <c r="AA169" s="111"/>
      <c r="AB169" s="115"/>
      <c r="AC169" s="111"/>
      <c r="AD169" s="115"/>
      <c r="AE169" s="408"/>
      <c r="AF169" s="171"/>
      <c r="AG169" s="107"/>
      <c r="AH169" s="171"/>
      <c r="AI169" s="111"/>
      <c r="AJ169" s="111"/>
      <c r="AK169" s="111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1"/>
      <c r="AZ169" s="111"/>
      <c r="BA169" s="115"/>
      <c r="BB169" s="115"/>
      <c r="BC169" s="111"/>
      <c r="BD169" s="115"/>
      <c r="BE169" s="115"/>
      <c r="BF169" s="115"/>
      <c r="BG169" s="115"/>
      <c r="BH169" s="115"/>
      <c r="BI169" s="115"/>
      <c r="BJ169" s="111"/>
      <c r="BK169" s="111"/>
      <c r="BL169" s="111"/>
      <c r="BM169" s="111"/>
      <c r="BN169" s="111"/>
      <c r="BO169" s="111"/>
      <c r="BP169" s="534"/>
      <c r="BQ169" s="534"/>
      <c r="BR169" s="534"/>
      <c r="BS169" s="534"/>
      <c r="BT169" s="534"/>
      <c r="BU169" s="534"/>
      <c r="BV169" s="534"/>
      <c r="BW169" s="534"/>
      <c r="BX169" s="534"/>
      <c r="BY169" s="534"/>
      <c r="BZ169" s="534"/>
      <c r="CA169" s="534"/>
      <c r="CB169" s="534"/>
      <c r="CC169" s="111"/>
      <c r="CD169" s="111"/>
      <c r="CE169" s="111"/>
      <c r="CF169" s="111"/>
      <c r="CG169" s="111"/>
      <c r="CH169" s="111"/>
      <c r="CI169" s="111"/>
      <c r="CJ169" s="111"/>
      <c r="CK169" s="111"/>
      <c r="CL169" s="111"/>
      <c r="CM169" s="111"/>
      <c r="CN169" s="111"/>
    </row>
    <row r="170" spans="1:92">
      <c r="A170" s="111"/>
      <c r="B170" s="111"/>
      <c r="D170" s="115"/>
      <c r="E170" s="111"/>
      <c r="F170" s="111"/>
      <c r="G170" s="111"/>
      <c r="H170" s="111"/>
      <c r="I170" s="115"/>
      <c r="J170" s="111"/>
      <c r="K170" s="111"/>
      <c r="L170" s="115"/>
      <c r="M170" s="113"/>
      <c r="N170" s="230"/>
      <c r="O170" s="230"/>
      <c r="P170" s="113"/>
      <c r="Q170" s="111"/>
      <c r="R170" s="115"/>
      <c r="S170" s="534"/>
      <c r="T170" s="199"/>
      <c r="U170" s="199"/>
      <c r="V170" s="199"/>
      <c r="W170" s="199"/>
      <c r="Y170" s="199"/>
      <c r="Z170" s="111"/>
      <c r="AA170" s="111"/>
      <c r="AB170" s="115"/>
      <c r="AC170" s="111"/>
      <c r="AD170" s="115"/>
      <c r="AE170" s="408"/>
      <c r="AF170" s="171"/>
      <c r="AG170" s="107"/>
      <c r="AH170" s="171"/>
      <c r="AI170" s="111"/>
      <c r="AJ170" s="111"/>
      <c r="AK170" s="111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1"/>
      <c r="AZ170" s="111"/>
      <c r="BA170" s="115"/>
      <c r="BB170" s="115"/>
      <c r="BC170" s="111"/>
      <c r="BD170" s="115"/>
      <c r="BE170" s="115"/>
      <c r="BF170" s="115"/>
      <c r="BG170" s="115"/>
      <c r="BH170" s="115"/>
      <c r="BI170" s="115"/>
      <c r="BJ170" s="111"/>
      <c r="BK170" s="111"/>
      <c r="BL170" s="111"/>
      <c r="BM170" s="111"/>
      <c r="BN170" s="111"/>
      <c r="BO170" s="111"/>
      <c r="BP170" s="534"/>
      <c r="BQ170" s="534"/>
      <c r="BR170" s="534"/>
      <c r="BS170" s="534"/>
      <c r="BT170" s="534"/>
      <c r="BU170" s="534"/>
      <c r="BV170" s="534"/>
      <c r="BW170" s="534"/>
      <c r="BX170" s="534"/>
      <c r="BY170" s="534"/>
      <c r="BZ170" s="534"/>
      <c r="CA170" s="534"/>
      <c r="CB170" s="534"/>
      <c r="CC170" s="111"/>
      <c r="CD170" s="111"/>
      <c r="CE170" s="111"/>
      <c r="CF170" s="111"/>
      <c r="CG170" s="111"/>
      <c r="CH170" s="111"/>
      <c r="CI170" s="111"/>
      <c r="CJ170" s="111"/>
      <c r="CK170" s="111"/>
      <c r="CL170" s="111"/>
      <c r="CM170" s="111"/>
      <c r="CN170" s="111"/>
    </row>
    <row r="171" spans="1:92">
      <c r="A171" s="111"/>
      <c r="B171" s="111"/>
      <c r="D171" s="115"/>
      <c r="E171" s="111"/>
      <c r="F171" s="111"/>
      <c r="G171" s="111"/>
      <c r="H171" s="111"/>
      <c r="I171" s="115"/>
      <c r="J171" s="111"/>
      <c r="K171" s="111"/>
      <c r="L171" s="115"/>
      <c r="M171" s="113"/>
      <c r="N171" s="230"/>
      <c r="O171" s="230"/>
      <c r="P171" s="113"/>
      <c r="Q171" s="111"/>
      <c r="R171" s="115"/>
      <c r="S171" s="534"/>
      <c r="T171" s="199"/>
      <c r="U171" s="199"/>
      <c r="V171" s="199"/>
      <c r="W171" s="199"/>
      <c r="Y171" s="199"/>
      <c r="Z171" s="111"/>
      <c r="AA171" s="111"/>
      <c r="AB171" s="115"/>
      <c r="AC171" s="111"/>
      <c r="AD171" s="115"/>
      <c r="AE171" s="408"/>
      <c r="AF171" s="171"/>
      <c r="AG171" s="107"/>
      <c r="AH171" s="171"/>
      <c r="AI171" s="111"/>
      <c r="AJ171" s="111"/>
      <c r="AK171" s="111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1"/>
      <c r="AZ171" s="111"/>
      <c r="BA171" s="115"/>
      <c r="BB171" s="115"/>
      <c r="BC171" s="111"/>
      <c r="BD171" s="115"/>
      <c r="BE171" s="115"/>
      <c r="BF171" s="115"/>
      <c r="BG171" s="115"/>
      <c r="BH171" s="115"/>
      <c r="BI171" s="115"/>
      <c r="BJ171" s="111"/>
      <c r="BK171" s="111"/>
      <c r="BL171" s="111"/>
      <c r="BM171" s="111"/>
      <c r="BN171" s="111"/>
      <c r="BO171" s="111"/>
      <c r="BP171" s="534"/>
      <c r="BQ171" s="534"/>
      <c r="BR171" s="534"/>
      <c r="BS171" s="534"/>
      <c r="BT171" s="534"/>
      <c r="BU171" s="534"/>
      <c r="BV171" s="534"/>
      <c r="BW171" s="534"/>
      <c r="BX171" s="534"/>
      <c r="BY171" s="534"/>
      <c r="BZ171" s="534"/>
      <c r="CA171" s="534"/>
      <c r="CB171" s="534"/>
      <c r="CC171" s="111"/>
      <c r="CD171" s="111"/>
      <c r="CE171" s="111"/>
      <c r="CF171" s="111"/>
      <c r="CG171" s="111"/>
      <c r="CH171" s="111"/>
      <c r="CI171" s="111"/>
      <c r="CJ171" s="111"/>
      <c r="CK171" s="111"/>
      <c r="CL171" s="111"/>
      <c r="CM171" s="111"/>
      <c r="CN171" s="111"/>
    </row>
    <row r="172" spans="1:92">
      <c r="A172" s="111"/>
      <c r="B172" s="111"/>
      <c r="D172" s="115"/>
      <c r="E172" s="111"/>
      <c r="F172" s="111"/>
      <c r="G172" s="111"/>
      <c r="H172" s="111"/>
      <c r="I172" s="115"/>
      <c r="J172" s="111"/>
      <c r="K172" s="111"/>
      <c r="L172" s="115"/>
      <c r="M172" s="113"/>
      <c r="N172" s="230"/>
      <c r="O172" s="230"/>
      <c r="P172" s="113"/>
      <c r="Q172" s="111"/>
      <c r="R172" s="115"/>
      <c r="S172" s="534"/>
      <c r="T172" s="199"/>
      <c r="U172" s="199"/>
      <c r="V172" s="199"/>
      <c r="W172" s="199"/>
      <c r="Y172" s="199"/>
      <c r="Z172" s="111"/>
      <c r="AA172" s="111"/>
      <c r="AB172" s="115"/>
      <c r="AC172" s="111"/>
      <c r="AD172" s="115"/>
      <c r="AE172" s="408"/>
      <c r="AF172" s="171"/>
      <c r="AG172" s="107"/>
      <c r="AH172" s="171"/>
      <c r="AI172" s="111"/>
      <c r="AJ172" s="111"/>
      <c r="AK172" s="111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1"/>
      <c r="AZ172" s="111"/>
      <c r="BA172" s="115"/>
      <c r="BB172" s="115"/>
      <c r="BC172" s="111"/>
      <c r="BD172" s="115"/>
      <c r="BE172" s="115"/>
      <c r="BF172" s="115"/>
      <c r="BG172" s="115"/>
      <c r="BH172" s="115"/>
      <c r="BI172" s="115"/>
      <c r="BJ172" s="111"/>
      <c r="BK172" s="111"/>
      <c r="BL172" s="111"/>
      <c r="BM172" s="111"/>
      <c r="BN172" s="111"/>
      <c r="BO172" s="111"/>
      <c r="BP172" s="534"/>
      <c r="BQ172" s="534"/>
      <c r="BR172" s="534"/>
      <c r="BS172" s="534"/>
      <c r="BT172" s="534"/>
      <c r="BU172" s="534"/>
      <c r="BV172" s="534"/>
      <c r="BW172" s="534"/>
      <c r="BX172" s="534"/>
      <c r="BY172" s="534"/>
      <c r="BZ172" s="534"/>
      <c r="CA172" s="534"/>
      <c r="CB172" s="534"/>
      <c r="CC172" s="111"/>
      <c r="CD172" s="111"/>
      <c r="CE172" s="111"/>
      <c r="CF172" s="111"/>
      <c r="CG172" s="111"/>
      <c r="CH172" s="111"/>
      <c r="CI172" s="111"/>
      <c r="CJ172" s="111"/>
      <c r="CK172" s="111"/>
      <c r="CL172" s="111"/>
      <c r="CM172" s="111"/>
      <c r="CN172" s="111"/>
    </row>
    <row r="173" spans="1:92">
      <c r="A173" s="111"/>
      <c r="B173" s="111"/>
      <c r="D173" s="115"/>
      <c r="E173" s="111"/>
      <c r="F173" s="111"/>
      <c r="G173" s="111"/>
      <c r="H173" s="111"/>
      <c r="I173" s="115"/>
      <c r="J173" s="111"/>
      <c r="K173" s="111"/>
      <c r="L173" s="115"/>
      <c r="M173" s="113"/>
      <c r="N173" s="230"/>
      <c r="O173" s="230"/>
      <c r="P173" s="113"/>
      <c r="Q173" s="111"/>
      <c r="R173" s="115"/>
      <c r="S173" s="534"/>
      <c r="T173" s="199"/>
      <c r="U173" s="199"/>
      <c r="V173" s="199"/>
      <c r="W173" s="199"/>
      <c r="Y173" s="199"/>
      <c r="Z173" s="111"/>
      <c r="AA173" s="111"/>
      <c r="AB173" s="115"/>
      <c r="AC173" s="111"/>
      <c r="AD173" s="115"/>
      <c r="AE173" s="408"/>
      <c r="AF173" s="171"/>
      <c r="AG173" s="107"/>
      <c r="AH173" s="171"/>
      <c r="AI173" s="111"/>
      <c r="AJ173" s="111"/>
      <c r="AK173" s="111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1"/>
      <c r="AZ173" s="111"/>
      <c r="BA173" s="115"/>
      <c r="BB173" s="115"/>
      <c r="BC173" s="111"/>
      <c r="BD173" s="115"/>
      <c r="BE173" s="115"/>
      <c r="BF173" s="115"/>
      <c r="BG173" s="115"/>
      <c r="BH173" s="115"/>
      <c r="BI173" s="115"/>
      <c r="BJ173" s="111"/>
      <c r="BK173" s="111"/>
      <c r="BL173" s="111"/>
      <c r="BM173" s="111"/>
      <c r="BN173" s="111"/>
      <c r="BO173" s="111"/>
      <c r="BP173" s="534"/>
      <c r="BQ173" s="534"/>
      <c r="BR173" s="534"/>
      <c r="BS173" s="534"/>
      <c r="BT173" s="534"/>
      <c r="BU173" s="534"/>
      <c r="BV173" s="534"/>
      <c r="BW173" s="534"/>
      <c r="BX173" s="534"/>
      <c r="BY173" s="534"/>
      <c r="BZ173" s="534"/>
      <c r="CA173" s="534"/>
      <c r="CB173" s="534"/>
      <c r="CC173" s="111"/>
      <c r="CD173" s="111"/>
      <c r="CE173" s="111"/>
      <c r="CF173" s="111"/>
      <c r="CG173" s="111"/>
      <c r="CH173" s="111"/>
      <c r="CI173" s="111"/>
      <c r="CJ173" s="111"/>
      <c r="CK173" s="111"/>
      <c r="CL173" s="111"/>
      <c r="CM173" s="111"/>
      <c r="CN173" s="111"/>
    </row>
    <row r="174" spans="1:92">
      <c r="A174" s="111"/>
      <c r="B174" s="111"/>
      <c r="D174" s="115"/>
      <c r="E174" s="111"/>
      <c r="F174" s="111"/>
      <c r="G174" s="111"/>
      <c r="H174" s="111"/>
      <c r="I174" s="115"/>
      <c r="J174" s="111"/>
      <c r="K174" s="111"/>
      <c r="L174" s="115"/>
      <c r="M174" s="113"/>
      <c r="N174" s="230"/>
      <c r="O174" s="230"/>
      <c r="P174" s="113"/>
      <c r="Q174" s="111"/>
      <c r="R174" s="115"/>
      <c r="S174" s="534"/>
      <c r="T174" s="199"/>
      <c r="U174" s="199"/>
      <c r="V174" s="199"/>
      <c r="W174" s="199"/>
      <c r="Y174" s="199"/>
      <c r="Z174" s="111"/>
      <c r="AA174" s="111"/>
      <c r="AB174" s="115"/>
      <c r="AC174" s="111"/>
      <c r="AD174" s="115"/>
      <c r="AE174" s="408"/>
      <c r="AF174" s="171"/>
      <c r="AG174" s="107"/>
      <c r="AH174" s="171"/>
      <c r="AI174" s="111"/>
      <c r="AJ174" s="111"/>
      <c r="AK174" s="111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1"/>
      <c r="AZ174" s="111"/>
      <c r="BA174" s="115"/>
      <c r="BB174" s="115"/>
      <c r="BC174" s="111"/>
      <c r="BD174" s="115"/>
      <c r="BE174" s="115"/>
      <c r="BF174" s="115"/>
      <c r="BG174" s="115"/>
      <c r="BH174" s="115"/>
      <c r="BI174" s="115"/>
      <c r="BJ174" s="111"/>
      <c r="BK174" s="111"/>
      <c r="BL174" s="111"/>
      <c r="BM174" s="111"/>
      <c r="BN174" s="111"/>
      <c r="BO174" s="111"/>
      <c r="BP174" s="534"/>
      <c r="BQ174" s="534"/>
      <c r="BR174" s="534"/>
      <c r="BS174" s="534"/>
      <c r="BT174" s="534"/>
      <c r="BU174" s="534"/>
      <c r="BV174" s="534"/>
      <c r="BW174" s="534"/>
      <c r="BX174" s="534"/>
      <c r="BY174" s="534"/>
      <c r="BZ174" s="534"/>
      <c r="CA174" s="534"/>
      <c r="CB174" s="534"/>
      <c r="CC174" s="111"/>
      <c r="CD174" s="111"/>
      <c r="CE174" s="111"/>
      <c r="CF174" s="111"/>
      <c r="CG174" s="111"/>
      <c r="CH174" s="111"/>
      <c r="CI174" s="111"/>
      <c r="CJ174" s="111"/>
      <c r="CK174" s="111"/>
      <c r="CL174" s="111"/>
      <c r="CM174" s="111"/>
      <c r="CN174" s="111"/>
    </row>
    <row r="175" spans="1:92">
      <c r="A175" s="111"/>
      <c r="B175" s="111"/>
      <c r="D175" s="115"/>
      <c r="E175" s="111"/>
      <c r="F175" s="111"/>
      <c r="G175" s="111"/>
      <c r="H175" s="111"/>
      <c r="I175" s="115"/>
      <c r="J175" s="111"/>
      <c r="K175" s="111"/>
      <c r="L175" s="115"/>
      <c r="M175" s="113"/>
      <c r="N175" s="230"/>
      <c r="O175" s="230"/>
      <c r="P175" s="113"/>
      <c r="Q175" s="111"/>
      <c r="R175" s="115"/>
      <c r="S175" s="534"/>
      <c r="T175" s="199"/>
      <c r="U175" s="199"/>
      <c r="V175" s="199"/>
      <c r="W175" s="199"/>
      <c r="Y175" s="199"/>
      <c r="Z175" s="111"/>
      <c r="AA175" s="111"/>
      <c r="AB175" s="115"/>
      <c r="AC175" s="111"/>
      <c r="AD175" s="115"/>
      <c r="AE175" s="408"/>
      <c r="AF175" s="171"/>
      <c r="AG175" s="107"/>
      <c r="AH175" s="171"/>
      <c r="AI175" s="111"/>
      <c r="AJ175" s="111"/>
      <c r="AK175" s="111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1"/>
      <c r="AZ175" s="111"/>
      <c r="BA175" s="115"/>
      <c r="BB175" s="115"/>
      <c r="BC175" s="111"/>
      <c r="BD175" s="115"/>
      <c r="BE175" s="115"/>
      <c r="BF175" s="115"/>
      <c r="BG175" s="115"/>
      <c r="BH175" s="115"/>
      <c r="BI175" s="115"/>
      <c r="BJ175" s="111"/>
      <c r="BK175" s="111"/>
      <c r="BL175" s="111"/>
      <c r="BM175" s="111"/>
      <c r="BN175" s="111"/>
      <c r="BO175" s="111"/>
      <c r="BP175" s="534"/>
      <c r="BQ175" s="534"/>
      <c r="BR175" s="534"/>
      <c r="BS175" s="534"/>
      <c r="BT175" s="534"/>
      <c r="BU175" s="534"/>
      <c r="BV175" s="534"/>
      <c r="BW175" s="534"/>
      <c r="BX175" s="534"/>
      <c r="BY175" s="534"/>
      <c r="BZ175" s="534"/>
      <c r="CA175" s="534"/>
      <c r="CB175" s="534"/>
      <c r="CC175" s="111"/>
      <c r="CD175" s="111"/>
      <c r="CE175" s="111"/>
      <c r="CF175" s="111"/>
      <c r="CG175" s="111"/>
      <c r="CH175" s="111"/>
      <c r="CI175" s="111"/>
      <c r="CJ175" s="111"/>
      <c r="CK175" s="111"/>
      <c r="CL175" s="111"/>
      <c r="CM175" s="111"/>
      <c r="CN175" s="111"/>
    </row>
    <row r="176" spans="1:92">
      <c r="A176" s="111"/>
      <c r="B176" s="111"/>
      <c r="D176" s="115"/>
      <c r="E176" s="111"/>
      <c r="F176" s="111"/>
      <c r="G176" s="111"/>
      <c r="H176" s="111"/>
      <c r="I176" s="115"/>
      <c r="J176" s="111"/>
      <c r="K176" s="111"/>
      <c r="L176" s="115"/>
      <c r="M176" s="113"/>
      <c r="N176" s="230"/>
      <c r="O176" s="230"/>
      <c r="P176" s="113"/>
      <c r="Q176" s="111"/>
      <c r="R176" s="115"/>
      <c r="S176" s="534"/>
      <c r="T176" s="199"/>
      <c r="U176" s="199"/>
      <c r="V176" s="199"/>
      <c r="W176" s="199"/>
      <c r="Y176" s="199"/>
      <c r="Z176" s="111"/>
      <c r="AA176" s="111"/>
      <c r="AB176" s="115"/>
      <c r="AC176" s="111"/>
      <c r="AD176" s="115"/>
      <c r="AE176" s="408"/>
      <c r="AF176" s="171"/>
      <c r="AG176" s="107"/>
      <c r="AH176" s="171"/>
      <c r="AI176" s="111"/>
      <c r="AJ176" s="111"/>
      <c r="AK176" s="111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1"/>
      <c r="AZ176" s="111"/>
      <c r="BA176" s="115"/>
      <c r="BB176" s="115"/>
      <c r="BC176" s="111"/>
      <c r="BD176" s="115"/>
      <c r="BE176" s="115"/>
      <c r="BF176" s="115"/>
      <c r="BG176" s="115"/>
      <c r="BH176" s="115"/>
      <c r="BI176" s="115"/>
      <c r="BJ176" s="111"/>
      <c r="BK176" s="111"/>
      <c r="BL176" s="111"/>
      <c r="BM176" s="111"/>
      <c r="BN176" s="111"/>
      <c r="BO176" s="111"/>
      <c r="BP176" s="534"/>
      <c r="BQ176" s="534"/>
      <c r="BR176" s="534"/>
      <c r="BS176" s="534"/>
      <c r="BT176" s="534"/>
      <c r="BU176" s="534"/>
      <c r="BV176" s="534"/>
      <c r="BW176" s="534"/>
      <c r="BX176" s="534"/>
      <c r="BY176" s="534"/>
      <c r="BZ176" s="534"/>
      <c r="CA176" s="534"/>
      <c r="CB176" s="534"/>
      <c r="CC176" s="111"/>
      <c r="CD176" s="111"/>
      <c r="CE176" s="111"/>
      <c r="CF176" s="111"/>
      <c r="CG176" s="111"/>
      <c r="CH176" s="111"/>
      <c r="CI176" s="111"/>
      <c r="CJ176" s="111"/>
      <c r="CK176" s="111"/>
      <c r="CL176" s="111"/>
      <c r="CM176" s="111"/>
      <c r="CN176" s="111"/>
    </row>
    <row r="177" spans="1:92">
      <c r="A177" s="111"/>
      <c r="B177" s="111"/>
      <c r="D177" s="115"/>
      <c r="E177" s="111"/>
      <c r="F177" s="111"/>
      <c r="G177" s="111"/>
      <c r="H177" s="111"/>
      <c r="I177" s="115"/>
      <c r="J177" s="111"/>
      <c r="K177" s="111"/>
      <c r="L177" s="115"/>
      <c r="M177" s="113"/>
      <c r="N177" s="230"/>
      <c r="O177" s="230"/>
      <c r="P177" s="113"/>
      <c r="Q177" s="111"/>
      <c r="R177" s="115"/>
      <c r="S177" s="534"/>
      <c r="T177" s="199"/>
      <c r="U177" s="199"/>
      <c r="V177" s="199"/>
      <c r="W177" s="199"/>
      <c r="Y177" s="199"/>
      <c r="Z177" s="111"/>
      <c r="AA177" s="111"/>
      <c r="AB177" s="115"/>
      <c r="AC177" s="111"/>
      <c r="AD177" s="115"/>
      <c r="AE177" s="408"/>
      <c r="AF177" s="171"/>
      <c r="AG177" s="107"/>
      <c r="AH177" s="171"/>
      <c r="AI177" s="111"/>
      <c r="AJ177" s="111"/>
      <c r="AK177" s="111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1"/>
      <c r="AZ177" s="111"/>
      <c r="BA177" s="115"/>
      <c r="BB177" s="115"/>
      <c r="BC177" s="111"/>
      <c r="BD177" s="115"/>
      <c r="BE177" s="115"/>
      <c r="BF177" s="115"/>
      <c r="BG177" s="115"/>
      <c r="BH177" s="115"/>
      <c r="BI177" s="115"/>
      <c r="BJ177" s="111"/>
      <c r="BK177" s="111"/>
      <c r="BL177" s="111"/>
      <c r="BM177" s="111"/>
      <c r="BN177" s="111"/>
      <c r="BO177" s="111"/>
      <c r="BP177" s="534"/>
      <c r="BR177" s="534"/>
      <c r="BS177" s="534"/>
      <c r="BT177" s="534"/>
      <c r="BU177" s="534"/>
      <c r="BV177" s="534"/>
      <c r="BW177" s="534"/>
      <c r="BX177" s="534"/>
      <c r="BY177" s="534"/>
      <c r="BZ177" s="534"/>
      <c r="CA177" s="534"/>
      <c r="CB177" s="534"/>
      <c r="CC177" s="111"/>
      <c r="CD177" s="111"/>
      <c r="CE177" s="111"/>
      <c r="CF177" s="111"/>
      <c r="CG177" s="111"/>
      <c r="CH177" s="111"/>
      <c r="CI177" s="111"/>
      <c r="CJ177" s="111"/>
      <c r="CK177" s="111"/>
      <c r="CL177" s="111"/>
      <c r="CM177" s="111"/>
      <c r="CN177" s="111"/>
    </row>
    <row r="178" spans="1:92">
      <c r="A178" s="111"/>
      <c r="B178" s="111"/>
      <c r="D178" s="115"/>
      <c r="E178" s="111"/>
      <c r="F178" s="111"/>
      <c r="G178" s="111"/>
      <c r="H178" s="111"/>
      <c r="I178" s="115"/>
      <c r="J178" s="111"/>
      <c r="K178" s="111"/>
      <c r="L178" s="115"/>
      <c r="M178" s="113"/>
      <c r="N178" s="230"/>
      <c r="O178" s="230"/>
      <c r="P178" s="113"/>
      <c r="Q178" s="111"/>
      <c r="R178" s="115"/>
      <c r="S178" s="534"/>
      <c r="T178" s="199"/>
      <c r="U178" s="199"/>
      <c r="V178" s="199"/>
      <c r="W178" s="199"/>
      <c r="Y178" s="199"/>
      <c r="Z178" s="111"/>
      <c r="AA178" s="111"/>
      <c r="AB178" s="115"/>
      <c r="AC178" s="111"/>
      <c r="AD178" s="115"/>
      <c r="AE178" s="408"/>
      <c r="AF178" s="171"/>
      <c r="AG178" s="107"/>
      <c r="AH178" s="171"/>
      <c r="AI178" s="111"/>
      <c r="AJ178" s="111"/>
      <c r="AK178" s="111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1"/>
      <c r="AZ178" s="111"/>
      <c r="BA178" s="115"/>
      <c r="BB178" s="115"/>
      <c r="BC178" s="111"/>
      <c r="BD178" s="115"/>
      <c r="BE178" s="115"/>
      <c r="BF178" s="115"/>
      <c r="BG178" s="115"/>
      <c r="BH178" s="115"/>
      <c r="BI178" s="115"/>
      <c r="BJ178" s="111"/>
      <c r="BK178" s="111"/>
      <c r="BL178" s="111"/>
      <c r="BM178" s="111"/>
      <c r="BN178" s="111"/>
      <c r="BO178" s="111"/>
      <c r="BP178" s="534"/>
      <c r="BR178" s="534"/>
      <c r="BS178" s="534"/>
      <c r="BT178" s="534"/>
      <c r="BU178" s="534"/>
      <c r="BV178" s="534"/>
      <c r="BW178" s="534"/>
      <c r="BX178" s="534"/>
      <c r="BY178" s="534"/>
      <c r="BZ178" s="534"/>
      <c r="CA178" s="534"/>
      <c r="CB178" s="534"/>
      <c r="CC178" s="111"/>
      <c r="CD178" s="111"/>
      <c r="CE178" s="111"/>
      <c r="CF178" s="111"/>
      <c r="CG178" s="111"/>
      <c r="CH178" s="111"/>
      <c r="CI178" s="111"/>
      <c r="CJ178" s="111"/>
      <c r="CK178" s="111"/>
      <c r="CL178" s="111"/>
      <c r="CM178" s="111"/>
      <c r="CN178" s="111"/>
    </row>
    <row r="179" spans="1:92">
      <c r="A179" s="111"/>
      <c r="B179" s="111"/>
      <c r="D179" s="115"/>
      <c r="E179" s="111"/>
      <c r="F179" s="111"/>
      <c r="G179" s="111"/>
      <c r="H179" s="111"/>
      <c r="I179" s="115"/>
      <c r="J179" s="111"/>
      <c r="K179" s="111"/>
      <c r="L179" s="115"/>
      <c r="M179" s="113"/>
      <c r="N179" s="230"/>
      <c r="O179" s="230"/>
      <c r="P179" s="113"/>
      <c r="Q179" s="111"/>
      <c r="R179" s="115"/>
      <c r="S179" s="534"/>
      <c r="T179" s="199"/>
      <c r="U179" s="199"/>
      <c r="V179" s="199"/>
      <c r="W179" s="199"/>
      <c r="Y179" s="199"/>
      <c r="Z179" s="111"/>
      <c r="AA179" s="111"/>
      <c r="AB179" s="115"/>
      <c r="AC179" s="111"/>
      <c r="AD179" s="115"/>
      <c r="AE179" s="408"/>
      <c r="AF179" s="171"/>
      <c r="AG179" s="107"/>
      <c r="AH179" s="171"/>
      <c r="AI179" s="111"/>
      <c r="AJ179" s="111"/>
      <c r="AK179" s="111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1"/>
      <c r="AZ179" s="111"/>
      <c r="BA179" s="115"/>
      <c r="BB179" s="115"/>
      <c r="BC179" s="111"/>
      <c r="BD179" s="115"/>
      <c r="BE179" s="115"/>
      <c r="BF179" s="115"/>
      <c r="BG179" s="115"/>
      <c r="BH179" s="115"/>
      <c r="BI179" s="115"/>
      <c r="BJ179" s="111"/>
      <c r="BK179" s="111"/>
      <c r="BL179" s="111"/>
      <c r="BM179" s="111"/>
      <c r="BN179" s="111"/>
      <c r="BO179" s="111"/>
      <c r="BP179" s="534"/>
      <c r="BR179" s="534"/>
      <c r="BS179" s="534"/>
      <c r="BT179" s="534"/>
      <c r="BU179" s="534"/>
      <c r="BV179" s="534"/>
      <c r="BW179" s="534"/>
      <c r="BX179" s="534"/>
      <c r="BY179" s="534"/>
      <c r="BZ179" s="534"/>
      <c r="CA179" s="534"/>
      <c r="CB179" s="534"/>
      <c r="CC179" s="111"/>
      <c r="CD179" s="111"/>
      <c r="CE179" s="111"/>
      <c r="CF179" s="111"/>
      <c r="CG179" s="111"/>
      <c r="CH179" s="111"/>
      <c r="CI179" s="111"/>
      <c r="CJ179" s="111"/>
      <c r="CK179" s="111"/>
      <c r="CL179" s="111"/>
      <c r="CM179" s="111"/>
      <c r="CN179" s="111"/>
    </row>
    <row r="180" spans="1:92">
      <c r="A180" s="111"/>
      <c r="B180" s="111"/>
      <c r="D180" s="115"/>
      <c r="E180" s="111"/>
      <c r="F180" s="111"/>
      <c r="G180" s="111"/>
      <c r="H180" s="111"/>
      <c r="I180" s="115"/>
      <c r="J180" s="111"/>
      <c r="K180" s="111"/>
      <c r="L180" s="115"/>
      <c r="M180" s="113"/>
      <c r="N180" s="230"/>
      <c r="O180" s="230"/>
      <c r="P180" s="113"/>
      <c r="Q180" s="111"/>
      <c r="R180" s="115"/>
      <c r="S180" s="534"/>
      <c r="T180" s="199"/>
      <c r="U180" s="199"/>
      <c r="V180" s="199"/>
      <c r="W180" s="199"/>
      <c r="Y180" s="199"/>
      <c r="Z180" s="111"/>
      <c r="AA180" s="111"/>
      <c r="AB180" s="115"/>
      <c r="AC180" s="111"/>
      <c r="AD180" s="115"/>
      <c r="AE180" s="408"/>
      <c r="AF180" s="171"/>
      <c r="AG180" s="107"/>
      <c r="AH180" s="171"/>
      <c r="AI180" s="111"/>
      <c r="AJ180" s="111"/>
      <c r="AK180" s="111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1"/>
      <c r="AZ180" s="111"/>
      <c r="BA180" s="115"/>
      <c r="BB180" s="115"/>
      <c r="BC180" s="111"/>
      <c r="BD180" s="115"/>
      <c r="BE180" s="115"/>
      <c r="BF180" s="115"/>
      <c r="BG180" s="115"/>
      <c r="BH180" s="115"/>
      <c r="BI180" s="115"/>
      <c r="BJ180" s="111"/>
      <c r="BK180" s="111"/>
      <c r="BL180" s="111"/>
      <c r="BM180" s="111"/>
      <c r="BN180" s="111"/>
      <c r="BO180" s="111"/>
      <c r="BP180" s="534"/>
      <c r="BR180" s="534"/>
      <c r="BS180" s="534"/>
      <c r="BT180" s="534"/>
      <c r="BU180" s="534"/>
      <c r="BV180" s="534"/>
      <c r="BW180" s="534"/>
      <c r="BX180" s="534"/>
      <c r="BY180" s="534"/>
      <c r="BZ180" s="534"/>
      <c r="CA180" s="534"/>
      <c r="CB180" s="534"/>
      <c r="CC180" s="111"/>
      <c r="CD180" s="111"/>
      <c r="CE180" s="111"/>
      <c r="CF180" s="111"/>
      <c r="CG180" s="111"/>
      <c r="CH180" s="111"/>
      <c r="CI180" s="111"/>
      <c r="CJ180" s="111"/>
      <c r="CK180" s="111"/>
      <c r="CL180" s="111"/>
      <c r="CM180" s="111"/>
      <c r="CN180" s="111"/>
    </row>
    <row r="181" spans="1:92">
      <c r="A181" s="111"/>
      <c r="B181" s="111"/>
      <c r="D181" s="115"/>
      <c r="E181" s="111"/>
      <c r="F181" s="111"/>
      <c r="G181" s="111"/>
      <c r="H181" s="111"/>
      <c r="I181" s="115"/>
      <c r="J181" s="111"/>
      <c r="K181" s="111"/>
      <c r="L181" s="115"/>
      <c r="M181" s="113"/>
      <c r="N181" s="230"/>
      <c r="O181" s="230"/>
      <c r="P181" s="113"/>
      <c r="Q181" s="111"/>
      <c r="R181" s="115"/>
      <c r="S181" s="534"/>
      <c r="T181" s="199"/>
      <c r="U181" s="199"/>
      <c r="V181" s="199"/>
      <c r="W181" s="199"/>
      <c r="Y181" s="199"/>
      <c r="Z181" s="111"/>
      <c r="AA181" s="111"/>
      <c r="AB181" s="115"/>
      <c r="AC181" s="111"/>
      <c r="AD181" s="115"/>
      <c r="AE181" s="408"/>
      <c r="AF181" s="171"/>
      <c r="AG181" s="107"/>
      <c r="AH181" s="171"/>
      <c r="AI181" s="111"/>
      <c r="AJ181" s="111"/>
      <c r="AK181" s="111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1"/>
      <c r="AZ181" s="111"/>
      <c r="BA181" s="115"/>
      <c r="BB181" s="115"/>
      <c r="BC181" s="111"/>
      <c r="BD181" s="115"/>
      <c r="BE181" s="115"/>
      <c r="BF181" s="115"/>
      <c r="BG181" s="115"/>
      <c r="BH181" s="115"/>
      <c r="BI181" s="115"/>
      <c r="BJ181" s="111"/>
      <c r="BK181" s="111"/>
      <c r="BL181" s="111"/>
      <c r="BM181" s="111"/>
      <c r="BN181" s="111"/>
      <c r="BO181" s="111"/>
      <c r="BP181" s="534"/>
      <c r="BR181" s="534"/>
      <c r="BS181" s="534"/>
      <c r="BT181" s="534"/>
      <c r="BU181" s="534"/>
      <c r="BV181" s="534"/>
      <c r="BW181" s="534"/>
      <c r="BX181" s="534"/>
      <c r="BY181" s="534"/>
      <c r="BZ181" s="534"/>
      <c r="CA181" s="534"/>
      <c r="CB181" s="534"/>
      <c r="CC181" s="111"/>
      <c r="CD181" s="111"/>
      <c r="CE181" s="111"/>
      <c r="CF181" s="111"/>
      <c r="CG181" s="111"/>
      <c r="CH181" s="111"/>
      <c r="CI181" s="111"/>
      <c r="CJ181" s="111"/>
      <c r="CK181" s="111"/>
      <c r="CL181" s="111"/>
      <c r="CM181" s="111"/>
      <c r="CN181" s="111"/>
    </row>
    <row r="182" spans="1:92">
      <c r="A182" s="111"/>
      <c r="B182" s="111"/>
      <c r="D182" s="115"/>
      <c r="E182" s="111"/>
      <c r="F182" s="111"/>
      <c r="G182" s="111"/>
      <c r="H182" s="111"/>
      <c r="I182" s="115"/>
      <c r="J182" s="111"/>
      <c r="K182" s="111"/>
      <c r="L182" s="115"/>
      <c r="M182" s="113"/>
      <c r="N182" s="230"/>
      <c r="O182" s="230"/>
      <c r="P182" s="113"/>
      <c r="Q182" s="111"/>
      <c r="R182" s="115"/>
      <c r="S182" s="534"/>
      <c r="T182" s="199"/>
      <c r="U182" s="199"/>
      <c r="V182" s="199"/>
      <c r="W182" s="199"/>
      <c r="Y182" s="199"/>
      <c r="Z182" s="111"/>
      <c r="AA182" s="111"/>
      <c r="AB182" s="115"/>
      <c r="AC182" s="111"/>
      <c r="AD182" s="115"/>
      <c r="AE182" s="408"/>
      <c r="AF182" s="171"/>
      <c r="AG182" s="107"/>
      <c r="AH182" s="171"/>
      <c r="AI182" s="111"/>
      <c r="AJ182" s="111"/>
      <c r="AK182" s="111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1"/>
      <c r="AZ182" s="111"/>
      <c r="BA182" s="115"/>
      <c r="BB182" s="115"/>
      <c r="BC182" s="111"/>
      <c r="BD182" s="115"/>
      <c r="BE182" s="115"/>
      <c r="BF182" s="115"/>
      <c r="BG182" s="115"/>
      <c r="BH182" s="115"/>
      <c r="BI182" s="115"/>
      <c r="BJ182" s="111"/>
      <c r="BK182" s="111"/>
      <c r="BL182" s="111"/>
      <c r="BM182" s="111"/>
      <c r="BN182" s="111"/>
      <c r="BO182" s="111"/>
      <c r="BP182" s="534"/>
      <c r="BR182" s="534"/>
      <c r="BS182" s="534"/>
      <c r="BT182" s="534"/>
      <c r="BU182" s="534"/>
      <c r="BV182" s="534"/>
      <c r="BW182" s="534"/>
      <c r="BX182" s="534"/>
      <c r="BY182" s="534"/>
      <c r="BZ182" s="534"/>
      <c r="CA182" s="534"/>
      <c r="CB182" s="534"/>
      <c r="CC182" s="111"/>
      <c r="CD182" s="111"/>
      <c r="CE182" s="111"/>
      <c r="CF182" s="111"/>
      <c r="CG182" s="111"/>
      <c r="CH182" s="111"/>
      <c r="CI182" s="111"/>
      <c r="CJ182" s="111"/>
      <c r="CK182" s="111"/>
      <c r="CL182" s="111"/>
      <c r="CM182" s="111"/>
      <c r="CN182" s="111"/>
    </row>
    <row r="183" spans="1:92">
      <c r="A183" s="111"/>
      <c r="B183" s="111"/>
      <c r="D183" s="115"/>
      <c r="E183" s="111"/>
      <c r="F183" s="111"/>
      <c r="G183" s="111"/>
      <c r="H183" s="111"/>
      <c r="I183" s="115"/>
      <c r="J183" s="111"/>
      <c r="K183" s="111"/>
      <c r="L183" s="115"/>
      <c r="M183" s="113"/>
      <c r="N183" s="230"/>
      <c r="O183" s="230"/>
      <c r="P183" s="113"/>
      <c r="Q183" s="111"/>
      <c r="R183" s="115"/>
      <c r="S183" s="534"/>
      <c r="T183" s="199"/>
      <c r="U183" s="199"/>
      <c r="V183" s="199"/>
      <c r="W183" s="199"/>
      <c r="Y183" s="199"/>
      <c r="Z183" s="111"/>
      <c r="AA183" s="111"/>
      <c r="AB183" s="115"/>
      <c r="AC183" s="111"/>
      <c r="AD183" s="115"/>
      <c r="AE183" s="408"/>
      <c r="AF183" s="171"/>
      <c r="AG183" s="107"/>
      <c r="AH183" s="171"/>
      <c r="AI183" s="111"/>
      <c r="AJ183" s="111"/>
      <c r="AK183" s="111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1"/>
      <c r="AZ183" s="111"/>
      <c r="BA183" s="115"/>
      <c r="BB183" s="115"/>
      <c r="BC183" s="111"/>
      <c r="BD183" s="115"/>
      <c r="BE183" s="115"/>
      <c r="BF183" s="115"/>
      <c r="BG183" s="115"/>
      <c r="BH183" s="115"/>
      <c r="BI183" s="115"/>
      <c r="BJ183" s="111"/>
      <c r="BK183" s="111"/>
      <c r="BL183" s="111"/>
      <c r="BM183" s="111"/>
      <c r="BN183" s="111"/>
      <c r="BO183" s="111"/>
      <c r="BP183" s="534"/>
      <c r="BR183" s="534"/>
      <c r="BS183" s="534"/>
      <c r="BT183" s="534"/>
      <c r="BU183" s="534"/>
      <c r="BV183" s="534"/>
      <c r="BW183" s="534"/>
      <c r="BX183" s="534"/>
      <c r="BY183" s="534"/>
      <c r="BZ183" s="534"/>
      <c r="CA183" s="534"/>
      <c r="CB183" s="534"/>
      <c r="CC183" s="111"/>
      <c r="CD183" s="111"/>
      <c r="CE183" s="111"/>
      <c r="CF183" s="111"/>
      <c r="CG183" s="111"/>
      <c r="CH183" s="111"/>
      <c r="CI183" s="111"/>
      <c r="CJ183" s="111"/>
      <c r="CK183" s="111"/>
      <c r="CL183" s="111"/>
      <c r="CM183" s="111"/>
      <c r="CN183" s="111"/>
    </row>
    <row r="184" spans="1:92">
      <c r="A184" s="111"/>
      <c r="B184" s="111"/>
      <c r="D184" s="115"/>
      <c r="E184" s="111"/>
      <c r="F184" s="111"/>
      <c r="G184" s="111"/>
      <c r="H184" s="111"/>
      <c r="I184" s="115"/>
      <c r="J184" s="111"/>
      <c r="K184" s="111"/>
      <c r="L184" s="115"/>
      <c r="M184" s="113"/>
      <c r="N184" s="230"/>
      <c r="O184" s="230"/>
      <c r="P184" s="113"/>
      <c r="Q184" s="111"/>
      <c r="R184" s="115"/>
      <c r="S184" s="534"/>
      <c r="T184" s="199"/>
      <c r="U184" s="199"/>
      <c r="V184" s="199"/>
      <c r="W184" s="199"/>
      <c r="Y184" s="199"/>
      <c r="Z184" s="111"/>
      <c r="AA184" s="111"/>
      <c r="AB184" s="115"/>
      <c r="AC184" s="111"/>
      <c r="AD184" s="115"/>
      <c r="AE184" s="408"/>
      <c r="AF184" s="171"/>
      <c r="AG184" s="107"/>
      <c r="AH184" s="171"/>
      <c r="AI184" s="111"/>
      <c r="AJ184" s="111"/>
      <c r="AK184" s="111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1"/>
      <c r="AZ184" s="111"/>
      <c r="BA184" s="115"/>
      <c r="BB184" s="115"/>
      <c r="BC184" s="111"/>
      <c r="BD184" s="115"/>
      <c r="BE184" s="115"/>
      <c r="BF184" s="115"/>
      <c r="BG184" s="115"/>
      <c r="BH184" s="115"/>
      <c r="BI184" s="115"/>
      <c r="BJ184" s="111"/>
      <c r="BK184" s="111"/>
      <c r="BL184" s="111"/>
      <c r="BM184" s="111"/>
      <c r="BN184" s="111"/>
      <c r="BO184" s="111"/>
      <c r="BP184" s="534"/>
      <c r="BR184" s="534"/>
      <c r="BS184" s="534"/>
      <c r="BT184" s="534"/>
      <c r="BU184" s="534"/>
      <c r="BV184" s="534"/>
      <c r="BW184" s="534"/>
      <c r="BX184" s="534"/>
      <c r="BY184" s="534"/>
      <c r="BZ184" s="534"/>
      <c r="CA184" s="534"/>
      <c r="CB184" s="534"/>
      <c r="CC184" s="111"/>
      <c r="CD184" s="111"/>
      <c r="CE184" s="111"/>
      <c r="CF184" s="111"/>
      <c r="CG184" s="111"/>
      <c r="CH184" s="111"/>
      <c r="CI184" s="111"/>
      <c r="CJ184" s="111"/>
      <c r="CK184" s="111"/>
      <c r="CL184" s="111"/>
      <c r="CM184" s="111"/>
      <c r="CN184" s="111"/>
    </row>
    <row r="185" spans="1:92">
      <c r="A185" s="111"/>
      <c r="B185" s="111"/>
      <c r="D185" s="115"/>
      <c r="E185" s="111"/>
      <c r="F185" s="111"/>
      <c r="G185" s="111"/>
      <c r="H185" s="111"/>
      <c r="I185" s="115"/>
      <c r="J185" s="111"/>
      <c r="K185" s="111"/>
      <c r="L185" s="115"/>
      <c r="M185" s="113"/>
      <c r="N185" s="230"/>
      <c r="O185" s="230"/>
      <c r="P185" s="113"/>
      <c r="Q185" s="111"/>
      <c r="R185" s="115"/>
      <c r="S185" s="534"/>
      <c r="T185" s="199"/>
      <c r="U185" s="199"/>
      <c r="V185" s="199"/>
      <c r="W185" s="199"/>
      <c r="Y185" s="199"/>
      <c r="Z185" s="111"/>
      <c r="AA185" s="111"/>
      <c r="AB185" s="115"/>
      <c r="AC185" s="111"/>
      <c r="AD185" s="115"/>
      <c r="AE185" s="408"/>
      <c r="AF185" s="171"/>
      <c r="AG185" s="107"/>
      <c r="AH185" s="171"/>
      <c r="AI185" s="111"/>
      <c r="AJ185" s="111"/>
      <c r="AK185" s="111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1"/>
      <c r="AZ185" s="111"/>
      <c r="BA185" s="115"/>
      <c r="BB185" s="115"/>
      <c r="BC185" s="111"/>
      <c r="BD185" s="115"/>
      <c r="BE185" s="115"/>
      <c r="BF185" s="115"/>
      <c r="BG185" s="115"/>
      <c r="BH185" s="115"/>
      <c r="BI185" s="115"/>
      <c r="BJ185" s="111"/>
      <c r="BK185" s="111"/>
      <c r="BL185" s="111"/>
      <c r="BM185" s="111"/>
      <c r="BN185" s="111"/>
      <c r="BO185" s="111"/>
      <c r="BR185" s="534"/>
      <c r="BS185" s="534"/>
      <c r="BT185" s="534"/>
      <c r="BU185" s="534"/>
      <c r="BV185" s="534"/>
      <c r="BW185" s="534"/>
      <c r="BX185" s="534"/>
      <c r="BY185" s="534"/>
      <c r="BZ185" s="534"/>
      <c r="CA185" s="534"/>
      <c r="CB185" s="534"/>
      <c r="CC185" s="111"/>
      <c r="CD185" s="111"/>
      <c r="CE185" s="111"/>
      <c r="CF185" s="111"/>
      <c r="CG185" s="111"/>
      <c r="CH185" s="111"/>
      <c r="CI185" s="111"/>
      <c r="CJ185" s="111"/>
      <c r="CK185" s="111"/>
      <c r="CL185" s="111"/>
      <c r="CM185" s="111"/>
      <c r="CN185" s="111"/>
    </row>
    <row r="186" spans="1:92">
      <c r="A186" s="111"/>
      <c r="B186" s="111"/>
      <c r="D186" s="115"/>
      <c r="E186" s="111"/>
      <c r="F186" s="111"/>
      <c r="G186" s="111"/>
      <c r="H186" s="111"/>
      <c r="I186" s="115"/>
      <c r="J186" s="111"/>
      <c r="K186" s="111"/>
      <c r="L186" s="115"/>
      <c r="M186" s="113"/>
      <c r="N186" s="230"/>
      <c r="O186" s="230"/>
      <c r="P186" s="113"/>
      <c r="Q186" s="111"/>
      <c r="R186" s="115"/>
      <c r="S186" s="534"/>
      <c r="T186" s="199"/>
      <c r="U186" s="199"/>
      <c r="V186" s="199"/>
      <c r="W186" s="199"/>
      <c r="Y186" s="199"/>
      <c r="Z186" s="111"/>
      <c r="AA186" s="111"/>
      <c r="AB186" s="115"/>
      <c r="AC186" s="111"/>
      <c r="AD186" s="115"/>
      <c r="AE186" s="408"/>
      <c r="AF186" s="171"/>
      <c r="AG186" s="107"/>
      <c r="AH186" s="171"/>
      <c r="AI186" s="111"/>
      <c r="AJ186" s="111"/>
      <c r="AK186" s="111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1"/>
      <c r="AZ186" s="111"/>
      <c r="BA186" s="115"/>
      <c r="BB186" s="115"/>
      <c r="BC186" s="111"/>
      <c r="BD186" s="115"/>
      <c r="BE186" s="115"/>
      <c r="BF186" s="115"/>
      <c r="BG186" s="115"/>
      <c r="BH186" s="115"/>
      <c r="BI186" s="115"/>
      <c r="BJ186" s="111"/>
      <c r="BK186" s="111"/>
      <c r="BL186" s="111"/>
      <c r="BM186" s="111"/>
      <c r="BN186" s="111"/>
      <c r="BO186" s="111"/>
      <c r="BR186" s="534"/>
      <c r="BS186" s="534"/>
      <c r="BT186" s="534"/>
      <c r="BU186" s="534"/>
      <c r="BV186" s="534"/>
      <c r="BW186" s="534"/>
      <c r="BX186" s="534"/>
      <c r="BY186" s="534"/>
      <c r="BZ186" s="534"/>
      <c r="CA186" s="534"/>
      <c r="CB186" s="534"/>
      <c r="CC186" s="111"/>
      <c r="CD186" s="111"/>
      <c r="CE186" s="111"/>
      <c r="CF186" s="111"/>
      <c r="CG186" s="111"/>
      <c r="CH186" s="111"/>
      <c r="CI186" s="111"/>
      <c r="CJ186" s="111"/>
      <c r="CK186" s="111"/>
      <c r="CL186" s="111"/>
      <c r="CM186" s="111"/>
      <c r="CN186" s="111"/>
    </row>
    <row r="187" spans="1:92">
      <c r="A187" s="111"/>
      <c r="B187" s="111"/>
      <c r="D187" s="115"/>
      <c r="E187" s="111"/>
      <c r="F187" s="111"/>
      <c r="G187" s="111"/>
      <c r="H187" s="111"/>
      <c r="I187" s="115"/>
      <c r="J187" s="111"/>
      <c r="K187" s="111"/>
      <c r="L187" s="115"/>
      <c r="M187" s="113"/>
      <c r="N187" s="230"/>
      <c r="O187" s="230"/>
      <c r="P187" s="113"/>
      <c r="Q187" s="111"/>
      <c r="R187" s="115"/>
      <c r="S187" s="534"/>
      <c r="T187" s="199"/>
      <c r="U187" s="199"/>
      <c r="V187" s="199"/>
      <c r="W187" s="199"/>
      <c r="Y187" s="199"/>
      <c r="Z187" s="111"/>
      <c r="AA187" s="111"/>
      <c r="AB187" s="115"/>
      <c r="AC187" s="111"/>
      <c r="AD187" s="115"/>
      <c r="AE187" s="408"/>
      <c r="AF187" s="171"/>
      <c r="AG187" s="107"/>
      <c r="AH187" s="171"/>
      <c r="AI187" s="111"/>
      <c r="AJ187" s="111"/>
      <c r="AK187" s="111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1"/>
      <c r="AZ187" s="111"/>
      <c r="BA187" s="115"/>
      <c r="BB187" s="115"/>
      <c r="BC187" s="111"/>
      <c r="BD187" s="115"/>
      <c r="BE187" s="115"/>
      <c r="BF187" s="115"/>
      <c r="BG187" s="115"/>
      <c r="BH187" s="115"/>
      <c r="BI187" s="115"/>
      <c r="BJ187" s="111"/>
      <c r="BK187" s="111"/>
      <c r="BL187" s="111"/>
      <c r="BM187" s="111"/>
      <c r="BN187" s="111"/>
      <c r="BO187" s="111"/>
      <c r="BR187" s="534"/>
      <c r="BS187" s="534"/>
      <c r="BT187" s="534"/>
      <c r="BU187" s="534"/>
      <c r="BV187" s="534"/>
      <c r="BW187" s="534"/>
      <c r="BX187" s="534"/>
      <c r="BY187" s="534"/>
      <c r="BZ187" s="534"/>
      <c r="CA187" s="534"/>
      <c r="CB187" s="534"/>
      <c r="CC187" s="111"/>
      <c r="CD187" s="111"/>
      <c r="CE187" s="111"/>
      <c r="CF187" s="111"/>
      <c r="CG187" s="111"/>
      <c r="CH187" s="111"/>
      <c r="CI187" s="111"/>
      <c r="CJ187" s="111"/>
      <c r="CK187" s="111"/>
      <c r="CL187" s="111"/>
      <c r="CM187" s="111"/>
      <c r="CN187" s="111"/>
    </row>
    <row r="188" spans="1:92">
      <c r="A188" s="111"/>
      <c r="B188" s="111"/>
      <c r="D188" s="115"/>
      <c r="E188" s="111"/>
      <c r="F188" s="111"/>
      <c r="G188" s="111"/>
      <c r="H188" s="111"/>
      <c r="I188" s="115"/>
      <c r="J188" s="111"/>
      <c r="K188" s="111"/>
      <c r="L188" s="115"/>
      <c r="M188" s="113"/>
      <c r="N188" s="230"/>
      <c r="O188" s="230"/>
      <c r="P188" s="113"/>
      <c r="Q188" s="111"/>
      <c r="R188" s="115"/>
      <c r="S188" s="534"/>
      <c r="T188" s="199"/>
      <c r="U188" s="199"/>
      <c r="V188" s="199"/>
      <c r="W188" s="199"/>
      <c r="Y188" s="199"/>
      <c r="Z188" s="111"/>
      <c r="AA188" s="111"/>
      <c r="AB188" s="115"/>
      <c r="AC188" s="111"/>
      <c r="AD188" s="115"/>
      <c r="AE188" s="408"/>
      <c r="AF188" s="171"/>
      <c r="AG188" s="107"/>
      <c r="AH188" s="171"/>
      <c r="AI188" s="111"/>
      <c r="AJ188" s="111"/>
      <c r="AK188" s="111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1"/>
      <c r="AZ188" s="111"/>
      <c r="BA188" s="115"/>
      <c r="BB188" s="115"/>
      <c r="BC188" s="111"/>
      <c r="BD188" s="115"/>
      <c r="BE188" s="115"/>
      <c r="BF188" s="115"/>
      <c r="BG188" s="115"/>
      <c r="BH188" s="115"/>
      <c r="BI188" s="115"/>
      <c r="BJ188" s="111"/>
      <c r="BK188" s="111"/>
      <c r="BL188" s="111"/>
      <c r="BM188" s="111"/>
      <c r="BN188" s="111"/>
      <c r="BO188" s="111"/>
      <c r="BR188" s="534"/>
      <c r="BS188" s="534"/>
      <c r="BT188" s="534"/>
      <c r="BU188" s="534"/>
      <c r="BV188" s="534"/>
      <c r="BW188" s="534"/>
      <c r="BX188" s="534"/>
      <c r="BY188" s="534"/>
      <c r="BZ188" s="534"/>
      <c r="CA188" s="534"/>
      <c r="CB188" s="534"/>
      <c r="CC188" s="111"/>
      <c r="CD188" s="111"/>
      <c r="CE188" s="111"/>
      <c r="CF188" s="111"/>
      <c r="CG188" s="111"/>
      <c r="CH188" s="111"/>
      <c r="CI188" s="111"/>
      <c r="CJ188" s="111"/>
      <c r="CK188" s="111"/>
      <c r="CL188" s="111"/>
      <c r="CM188" s="111"/>
      <c r="CN188" s="111"/>
    </row>
    <row r="189" spans="1:92">
      <c r="A189" s="111"/>
      <c r="B189" s="111"/>
      <c r="D189" s="115"/>
      <c r="E189" s="111"/>
      <c r="F189" s="111"/>
      <c r="G189" s="111"/>
      <c r="H189" s="111"/>
      <c r="I189" s="115"/>
      <c r="J189" s="111"/>
      <c r="K189" s="111"/>
      <c r="L189" s="115"/>
      <c r="M189" s="113"/>
      <c r="N189" s="230"/>
      <c r="O189" s="230"/>
      <c r="P189" s="113"/>
      <c r="Q189" s="111"/>
      <c r="R189" s="115"/>
      <c r="S189" s="534"/>
      <c r="T189" s="199"/>
      <c r="U189" s="199"/>
      <c r="V189" s="199"/>
      <c r="W189" s="199"/>
      <c r="Y189" s="199"/>
      <c r="Z189" s="111"/>
      <c r="AA189" s="111"/>
      <c r="AB189" s="115"/>
      <c r="AC189" s="111"/>
      <c r="AD189" s="115"/>
      <c r="AE189" s="408"/>
      <c r="AF189" s="171"/>
      <c r="AG189" s="107"/>
      <c r="AH189" s="171"/>
      <c r="AI189" s="111"/>
      <c r="AJ189" s="111"/>
      <c r="AK189" s="111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1"/>
      <c r="AZ189" s="111"/>
      <c r="BA189" s="115"/>
      <c r="BB189" s="115"/>
      <c r="BC189" s="111"/>
      <c r="BD189" s="115"/>
      <c r="BE189" s="115"/>
      <c r="BF189" s="115"/>
      <c r="BG189" s="115"/>
      <c r="BH189" s="115"/>
      <c r="BI189" s="115"/>
      <c r="BJ189" s="111"/>
      <c r="BK189" s="111"/>
      <c r="BL189" s="111"/>
      <c r="BM189" s="111"/>
      <c r="BN189" s="111"/>
      <c r="BO189" s="111"/>
      <c r="BR189" s="534"/>
      <c r="BS189" s="534"/>
      <c r="BT189" s="534"/>
      <c r="BU189" s="534"/>
      <c r="BV189" s="534"/>
      <c r="BW189" s="534"/>
      <c r="BX189" s="534"/>
      <c r="BY189" s="534"/>
      <c r="BZ189" s="534"/>
      <c r="CA189" s="534"/>
      <c r="CB189" s="534"/>
      <c r="CC189" s="111"/>
      <c r="CD189" s="111"/>
      <c r="CE189" s="111"/>
      <c r="CF189" s="111"/>
      <c r="CG189" s="111"/>
      <c r="CH189" s="111"/>
      <c r="CI189" s="111"/>
      <c r="CJ189" s="111"/>
      <c r="CK189" s="111"/>
      <c r="CL189" s="111"/>
      <c r="CM189" s="111"/>
      <c r="CN189" s="111"/>
    </row>
    <row r="190" spans="1:92">
      <c r="A190" s="111"/>
      <c r="B190" s="111"/>
      <c r="D190" s="115"/>
      <c r="E190" s="111"/>
      <c r="F190" s="111"/>
      <c r="G190" s="111"/>
      <c r="H190" s="111"/>
      <c r="I190" s="115"/>
      <c r="J190" s="111"/>
      <c r="K190" s="111"/>
      <c r="L190" s="115"/>
      <c r="M190" s="113"/>
      <c r="N190" s="230"/>
      <c r="O190" s="230"/>
      <c r="P190" s="113"/>
      <c r="Q190" s="111"/>
      <c r="R190" s="115"/>
      <c r="S190" s="534"/>
      <c r="T190" s="199"/>
      <c r="U190" s="199"/>
      <c r="V190" s="199"/>
      <c r="W190" s="199"/>
      <c r="Y190" s="199"/>
      <c r="Z190" s="111"/>
      <c r="AA190" s="111"/>
      <c r="AB190" s="115"/>
      <c r="AC190" s="111"/>
      <c r="AD190" s="115"/>
      <c r="AE190" s="408"/>
      <c r="AF190" s="171"/>
      <c r="AG190" s="107"/>
      <c r="AH190" s="171"/>
      <c r="AI190" s="111"/>
      <c r="AJ190" s="111"/>
      <c r="AK190" s="111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1"/>
      <c r="AZ190" s="111"/>
      <c r="BA190" s="115"/>
      <c r="BB190" s="115"/>
      <c r="BC190" s="111"/>
      <c r="BD190" s="115"/>
      <c r="BE190" s="115"/>
      <c r="BF190" s="115"/>
      <c r="BG190" s="115"/>
      <c r="BH190" s="115"/>
      <c r="BI190" s="115"/>
      <c r="BJ190" s="111"/>
      <c r="BK190" s="111"/>
      <c r="BL190" s="111"/>
      <c r="BM190" s="111"/>
      <c r="BN190" s="111"/>
      <c r="BO190" s="111"/>
      <c r="BR190" s="534"/>
      <c r="BS190" s="534"/>
      <c r="BT190" s="534"/>
      <c r="BU190" s="534"/>
      <c r="BV190" s="534"/>
      <c r="BW190" s="534"/>
      <c r="BX190" s="534"/>
      <c r="BY190" s="534"/>
      <c r="BZ190" s="534"/>
      <c r="CA190" s="534"/>
      <c r="CB190" s="534"/>
      <c r="CC190" s="111"/>
      <c r="CD190" s="111"/>
      <c r="CE190" s="111"/>
      <c r="CF190" s="111"/>
      <c r="CG190" s="111"/>
      <c r="CH190" s="111"/>
      <c r="CI190" s="111"/>
      <c r="CJ190" s="111"/>
      <c r="CK190" s="111"/>
      <c r="CL190" s="111"/>
      <c r="CM190" s="111"/>
      <c r="CN190" s="111"/>
    </row>
    <row r="191" spans="1:92">
      <c r="A191" s="111"/>
      <c r="B191" s="111"/>
      <c r="D191" s="115"/>
      <c r="E191" s="111"/>
      <c r="F191" s="111"/>
      <c r="G191" s="111"/>
      <c r="H191" s="111"/>
      <c r="I191" s="115"/>
      <c r="J191" s="111"/>
      <c r="K191" s="111"/>
      <c r="L191" s="115"/>
      <c r="M191" s="113"/>
      <c r="N191" s="230"/>
      <c r="O191" s="230"/>
      <c r="P191" s="113"/>
      <c r="Q191" s="111"/>
      <c r="R191" s="115"/>
      <c r="S191" s="534"/>
      <c r="T191" s="232"/>
      <c r="U191" s="199"/>
      <c r="V191" s="199"/>
      <c r="W191" s="199"/>
      <c r="Y191" s="199"/>
      <c r="Z191" s="111"/>
      <c r="AA191" s="111"/>
      <c r="AB191" s="115"/>
      <c r="AC191" s="111"/>
      <c r="AD191" s="115"/>
      <c r="AE191" s="408"/>
      <c r="AF191" s="171"/>
      <c r="AG191" s="107"/>
      <c r="AH191" s="171"/>
      <c r="AI191" s="111"/>
      <c r="AJ191" s="111"/>
      <c r="AK191" s="111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1"/>
      <c r="AZ191" s="111"/>
      <c r="BA191" s="115"/>
      <c r="BB191" s="115"/>
      <c r="BC191" s="111"/>
      <c r="BD191" s="115"/>
      <c r="BE191" s="115"/>
      <c r="BF191" s="115"/>
      <c r="BG191" s="115"/>
      <c r="BH191" s="115"/>
      <c r="BI191" s="115"/>
      <c r="BJ191" s="111"/>
      <c r="BK191" s="111"/>
      <c r="BL191" s="111"/>
      <c r="BM191" s="111"/>
      <c r="BN191" s="111"/>
      <c r="BO191" s="111"/>
      <c r="BR191" s="534"/>
      <c r="BS191" s="534"/>
      <c r="BT191" s="534"/>
      <c r="BU191" s="534"/>
      <c r="BV191" s="534"/>
      <c r="BW191" s="534"/>
      <c r="BX191" s="534"/>
      <c r="BY191" s="534"/>
      <c r="BZ191" s="534"/>
      <c r="CA191" s="534"/>
      <c r="CB191" s="534"/>
      <c r="CC191" s="111"/>
      <c r="CD191" s="111"/>
      <c r="CE191" s="111"/>
      <c r="CF191" s="111"/>
      <c r="CG191" s="111"/>
      <c r="CH191" s="111"/>
      <c r="CI191" s="111"/>
      <c r="CJ191" s="111"/>
      <c r="CK191" s="111"/>
      <c r="CL191" s="111"/>
      <c r="CM191" s="111"/>
      <c r="CN191" s="111"/>
    </row>
    <row r="192" spans="1:92">
      <c r="C192" s="1"/>
      <c r="E192" s="1"/>
      <c r="F192" s="1"/>
      <c r="G192" s="1"/>
      <c r="AE192" s="5"/>
      <c r="AF192" s="5"/>
      <c r="AJ192" s="1"/>
    </row>
    <row r="193" spans="3:36">
      <c r="C193" s="1"/>
      <c r="E193" s="1"/>
      <c r="F193" s="1"/>
      <c r="G193" s="1"/>
      <c r="AE193" s="5"/>
      <c r="AF193" s="5"/>
      <c r="AJ193" s="1"/>
    </row>
    <row r="194" spans="3:36">
      <c r="C194" s="1"/>
      <c r="E194" s="1"/>
      <c r="F194" s="1"/>
      <c r="G194" s="1"/>
      <c r="AE194" s="5"/>
      <c r="AF194" s="5"/>
      <c r="AJ194" s="1"/>
    </row>
    <row r="195" spans="3:36">
      <c r="C195" s="1"/>
      <c r="E195" s="1"/>
      <c r="F195" s="1"/>
      <c r="G195" s="1"/>
      <c r="AE195" s="5"/>
      <c r="AF195" s="5"/>
      <c r="AJ195" s="1"/>
    </row>
    <row r="196" spans="3:36">
      <c r="C196" s="1"/>
      <c r="E196" s="1"/>
      <c r="F196" s="1"/>
      <c r="G196" s="1"/>
      <c r="AG196" s="1"/>
      <c r="AH196" s="3"/>
      <c r="AJ196" s="1"/>
    </row>
    <row r="197" spans="3:36">
      <c r="C197" s="1"/>
      <c r="E197" s="1"/>
      <c r="F197" s="1"/>
      <c r="G197" s="1"/>
      <c r="AG197" s="1"/>
      <c r="AH197" s="3"/>
      <c r="AJ197" s="1"/>
    </row>
    <row r="198" spans="3:36">
      <c r="C198" s="1"/>
      <c r="E198" s="1"/>
      <c r="F198" s="1"/>
      <c r="G198" s="1"/>
      <c r="AG198" s="1"/>
      <c r="AH198" s="3"/>
      <c r="AJ198" s="1"/>
    </row>
    <row r="199" spans="3:36">
      <c r="C199" s="1"/>
      <c r="E199" s="1"/>
      <c r="F199" s="1"/>
      <c r="G199" s="1"/>
      <c r="AG199" s="1"/>
      <c r="AH199" s="3"/>
      <c r="AJ199" s="1"/>
    </row>
    <row r="200" spans="3:36">
      <c r="C200" s="1"/>
      <c r="E200" s="1"/>
      <c r="F200" s="1"/>
      <c r="G200" s="1"/>
      <c r="AG200" s="1"/>
      <c r="AH200" s="3"/>
      <c r="AJ200" s="1"/>
    </row>
    <row r="201" spans="3:36">
      <c r="C201" s="1"/>
      <c r="E201" s="1"/>
      <c r="F201" s="1"/>
      <c r="G201" s="1"/>
      <c r="AG201" s="1"/>
      <c r="AH201" s="3"/>
      <c r="AJ201" s="1"/>
    </row>
    <row r="202" spans="3:36">
      <c r="C202" s="1"/>
      <c r="E202" s="1"/>
      <c r="F202" s="1"/>
      <c r="G202" s="1"/>
      <c r="AG202" s="1"/>
      <c r="AH202" s="3"/>
      <c r="AJ202" s="1"/>
    </row>
    <row r="203" spans="3:36">
      <c r="C203" s="1"/>
      <c r="E203" s="1"/>
      <c r="F203" s="1"/>
      <c r="G203" s="1"/>
      <c r="AG203" s="1"/>
      <c r="AH203" s="3"/>
      <c r="AJ203" s="1"/>
    </row>
    <row r="204" spans="3:36">
      <c r="C204" s="1"/>
      <c r="E204" s="1"/>
      <c r="F204" s="1"/>
      <c r="G204" s="1"/>
      <c r="AG204" s="1"/>
      <c r="AH204" s="3"/>
      <c r="AJ204" s="1"/>
    </row>
    <row r="205" spans="3:36">
      <c r="C205" s="1"/>
      <c r="E205" s="1"/>
      <c r="F205" s="1"/>
      <c r="G205" s="1"/>
      <c r="AG205" s="1"/>
      <c r="AH205" s="3"/>
      <c r="AJ205" s="1"/>
    </row>
    <row r="206" spans="3:36">
      <c r="C206" s="1"/>
      <c r="E206" s="1"/>
      <c r="F206" s="1"/>
      <c r="G206" s="1"/>
      <c r="AG206" s="1"/>
      <c r="AH206" s="3"/>
      <c r="AJ206" s="1"/>
    </row>
    <row r="207" spans="3:36">
      <c r="C207" s="1"/>
      <c r="E207" s="1"/>
      <c r="F207" s="1"/>
      <c r="G207" s="1"/>
      <c r="AG207" s="1"/>
      <c r="AH207" s="3"/>
      <c r="AJ207" s="1"/>
    </row>
    <row r="208" spans="3:36">
      <c r="C208" s="1"/>
      <c r="E208" s="1"/>
      <c r="F208" s="1"/>
      <c r="G208" s="1"/>
      <c r="AG208" s="1"/>
      <c r="AH208" s="3"/>
      <c r="AJ208" s="1"/>
    </row>
    <row r="209" spans="3:36">
      <c r="C209" s="1"/>
      <c r="E209" s="1"/>
      <c r="F209" s="1"/>
      <c r="G209" s="1"/>
      <c r="AG209" s="1"/>
      <c r="AH209" s="3"/>
      <c r="AJ209" s="1"/>
    </row>
    <row r="210" spans="3:36">
      <c r="C210" s="1"/>
      <c r="E210" s="1"/>
      <c r="F210" s="1"/>
      <c r="G210" s="1"/>
      <c r="AG210" s="1"/>
      <c r="AH210" s="3"/>
      <c r="AJ210" s="1"/>
    </row>
    <row r="211" spans="3:36">
      <c r="C211" s="1"/>
      <c r="E211" s="1"/>
      <c r="F211" s="1"/>
      <c r="G211" s="1"/>
      <c r="AG211" s="1"/>
      <c r="AH211" s="3"/>
      <c r="AJ211" s="1"/>
    </row>
    <row r="212" spans="3:36">
      <c r="C212" s="1"/>
      <c r="E212" s="1"/>
      <c r="F212" s="1"/>
      <c r="G212" s="1"/>
      <c r="AG212" s="1"/>
      <c r="AH212" s="3"/>
      <c r="AJ212" s="1"/>
    </row>
    <row r="213" spans="3:36">
      <c r="C213" s="1"/>
      <c r="E213" s="1"/>
      <c r="F213" s="1"/>
      <c r="G213" s="1"/>
      <c r="AG213" s="1"/>
      <c r="AH213" s="3"/>
      <c r="AJ213" s="1"/>
    </row>
    <row r="214" spans="3:36">
      <c r="C214" s="1"/>
      <c r="E214" s="1"/>
      <c r="F214" s="1"/>
      <c r="G214" s="1"/>
      <c r="AG214" s="1"/>
      <c r="AH214" s="3"/>
      <c r="AJ214" s="1"/>
    </row>
    <row r="215" spans="3:36">
      <c r="C215" s="1"/>
      <c r="E215" s="1"/>
      <c r="F215" s="1"/>
      <c r="G215" s="1"/>
      <c r="AG215" s="1"/>
      <c r="AH215" s="3"/>
      <c r="AJ215" s="1"/>
    </row>
    <row r="216" spans="3:36">
      <c r="C216" s="1"/>
      <c r="E216" s="1"/>
      <c r="F216" s="1"/>
      <c r="G216" s="1"/>
      <c r="AG216" s="1"/>
      <c r="AH216" s="3"/>
      <c r="AJ216" s="1"/>
    </row>
    <row r="217" spans="3:36">
      <c r="C217" s="1"/>
      <c r="E217" s="1"/>
      <c r="F217" s="1"/>
      <c r="G217" s="1"/>
      <c r="AG217" s="1"/>
      <c r="AH217" s="3"/>
      <c r="AJ217" s="1"/>
    </row>
    <row r="218" spans="3:36">
      <c r="C218" s="1"/>
      <c r="E218" s="1"/>
      <c r="F218" s="1"/>
      <c r="G218" s="1"/>
      <c r="AG218" s="1"/>
      <c r="AH218" s="3"/>
      <c r="AJ218" s="1"/>
    </row>
    <row r="219" spans="3:36">
      <c r="C219" s="1"/>
      <c r="E219" s="1"/>
      <c r="F219" s="1"/>
      <c r="G219" s="1"/>
      <c r="AG219" s="1"/>
      <c r="AH219" s="3"/>
      <c r="AJ219" s="1"/>
    </row>
    <row r="220" spans="3:36">
      <c r="C220" s="1"/>
      <c r="E220" s="1"/>
      <c r="F220" s="1"/>
      <c r="G220" s="1"/>
      <c r="AG220" s="1"/>
      <c r="AH220" s="3"/>
      <c r="AJ220" s="1"/>
    </row>
    <row r="221" spans="3:36">
      <c r="C221" s="1"/>
      <c r="E221" s="1"/>
      <c r="F221" s="1"/>
      <c r="G221" s="1"/>
      <c r="AG221" s="1"/>
      <c r="AH221" s="3"/>
      <c r="AJ221" s="1"/>
    </row>
    <row r="222" spans="3:36">
      <c r="C222" s="1"/>
      <c r="E222" s="1"/>
      <c r="F222" s="1"/>
      <c r="G222" s="1"/>
      <c r="AG222" s="1"/>
      <c r="AH222" s="3"/>
      <c r="AJ222" s="1"/>
    </row>
    <row r="223" spans="3:36">
      <c r="C223" s="1"/>
      <c r="E223" s="1"/>
      <c r="F223" s="1"/>
      <c r="G223" s="1"/>
      <c r="AG223" s="1"/>
      <c r="AH223" s="3"/>
      <c r="AJ223" s="1"/>
    </row>
    <row r="224" spans="3:36">
      <c r="C224" s="1"/>
      <c r="E224" s="1"/>
      <c r="F224" s="1"/>
      <c r="G224" s="1"/>
      <c r="AG224" s="1"/>
      <c r="AH224" s="3"/>
      <c r="AJ224" s="1"/>
    </row>
    <row r="225" spans="3:36">
      <c r="C225" s="1"/>
      <c r="E225" s="1"/>
      <c r="F225" s="1"/>
      <c r="G225" s="1"/>
      <c r="AG225" s="1"/>
      <c r="AH225" s="3"/>
      <c r="AJ225" s="1"/>
    </row>
    <row r="226" spans="3:36">
      <c r="C226" s="1"/>
      <c r="E226" s="1"/>
      <c r="F226" s="1"/>
      <c r="G226" s="1"/>
      <c r="AG226" s="1"/>
      <c r="AH226" s="3"/>
      <c r="AJ226" s="1"/>
    </row>
    <row r="227" spans="3:36">
      <c r="C227" s="1"/>
      <c r="E227" s="1"/>
      <c r="F227" s="1"/>
      <c r="G227" s="1"/>
      <c r="AG227" s="1"/>
      <c r="AH227" s="3"/>
      <c r="AJ227" s="1"/>
    </row>
    <row r="228" spans="3:36">
      <c r="C228" s="1"/>
      <c r="E228" s="1"/>
      <c r="F228" s="1"/>
      <c r="G228" s="1"/>
      <c r="AG228" s="1"/>
      <c r="AH228" s="3"/>
      <c r="AJ228" s="1"/>
    </row>
    <row r="229" spans="3:36">
      <c r="C229" s="1"/>
      <c r="E229" s="1"/>
      <c r="F229" s="1"/>
      <c r="G229" s="1"/>
      <c r="AG229" s="1"/>
      <c r="AH229" s="3"/>
      <c r="AJ229" s="1"/>
    </row>
    <row r="230" spans="3:36">
      <c r="C230" s="1"/>
      <c r="E230" s="1"/>
      <c r="F230" s="1"/>
      <c r="G230" s="1"/>
      <c r="AG230" s="1"/>
      <c r="AH230" s="3"/>
      <c r="AJ230" s="1"/>
    </row>
    <row r="231" spans="3:36">
      <c r="C231" s="1"/>
      <c r="E231" s="1"/>
      <c r="F231" s="1"/>
      <c r="G231" s="1"/>
      <c r="AG231" s="1"/>
      <c r="AH231" s="3"/>
      <c r="AJ231" s="1"/>
    </row>
    <row r="232" spans="3:36">
      <c r="C232" s="1"/>
      <c r="E232" s="1"/>
      <c r="F232" s="1"/>
      <c r="G232" s="1"/>
      <c r="AG232" s="1"/>
      <c r="AH232" s="3"/>
      <c r="AJ232" s="1"/>
    </row>
    <row r="233" spans="3:36">
      <c r="C233" s="1"/>
      <c r="E233" s="1"/>
      <c r="F233" s="1"/>
      <c r="G233" s="1"/>
      <c r="AG233" s="1"/>
      <c r="AH233" s="3"/>
      <c r="AJ233" s="1"/>
    </row>
    <row r="234" spans="3:36">
      <c r="C234" s="1"/>
      <c r="E234" s="1"/>
      <c r="F234" s="1"/>
      <c r="G234" s="1"/>
      <c r="AG234" s="1"/>
      <c r="AH234" s="3"/>
      <c r="AJ234" s="1"/>
    </row>
    <row r="235" spans="3:36">
      <c r="C235" s="1"/>
      <c r="E235" s="1"/>
      <c r="F235" s="1"/>
      <c r="G235" s="1"/>
      <c r="AG235" s="1"/>
      <c r="AH235" s="3"/>
      <c r="AJ235" s="1"/>
    </row>
    <row r="236" spans="3:36">
      <c r="C236" s="1"/>
      <c r="E236" s="1"/>
      <c r="F236" s="1"/>
      <c r="G236" s="1"/>
      <c r="AG236" s="1"/>
      <c r="AH236" s="3"/>
      <c r="AJ236" s="1"/>
    </row>
    <row r="237" spans="3:36">
      <c r="C237" s="1"/>
      <c r="E237" s="1"/>
      <c r="F237" s="1"/>
      <c r="G237" s="1"/>
      <c r="AG237" s="1"/>
      <c r="AH237" s="3"/>
      <c r="AJ237" s="1"/>
    </row>
    <row r="238" spans="3:36">
      <c r="C238" s="1"/>
      <c r="E238" s="1"/>
      <c r="F238" s="1"/>
      <c r="G238" s="1"/>
      <c r="AG238" s="1"/>
      <c r="AH238" s="3"/>
      <c r="AJ238" s="1"/>
    </row>
    <row r="239" spans="3:36">
      <c r="C239" s="1"/>
      <c r="E239" s="1"/>
      <c r="F239" s="1"/>
      <c r="G239" s="1"/>
      <c r="AG239" s="1"/>
      <c r="AH239" s="3"/>
      <c r="AJ239" s="1"/>
    </row>
    <row r="240" spans="3:36">
      <c r="C240" s="1"/>
      <c r="E240" s="1"/>
      <c r="F240" s="1"/>
      <c r="G240" s="1"/>
      <c r="AG240" s="1"/>
      <c r="AH240" s="3"/>
      <c r="AJ240" s="1"/>
    </row>
    <row r="241" spans="3:36">
      <c r="C241" s="1"/>
      <c r="E241" s="1"/>
      <c r="F241" s="1"/>
      <c r="G241" s="1"/>
      <c r="AG241" s="1"/>
      <c r="AH241" s="3"/>
      <c r="AJ241" s="1"/>
    </row>
    <row r="242" spans="3:36">
      <c r="C242" s="1"/>
      <c r="E242" s="1"/>
      <c r="F242" s="1"/>
      <c r="G242" s="1"/>
      <c r="AG242" s="1"/>
      <c r="AH242" s="3"/>
      <c r="AJ242" s="1"/>
    </row>
    <row r="243" spans="3:36">
      <c r="C243" s="1"/>
      <c r="E243" s="1"/>
      <c r="F243" s="1"/>
      <c r="G243" s="1"/>
      <c r="AG243" s="1"/>
      <c r="AH243" s="3"/>
      <c r="AJ243" s="1"/>
    </row>
    <row r="244" spans="3:36">
      <c r="C244" s="1"/>
      <c r="E244" s="1"/>
      <c r="F244" s="1"/>
      <c r="G244" s="1"/>
      <c r="AG244" s="1"/>
      <c r="AH244" s="3"/>
      <c r="AJ244" s="1"/>
    </row>
    <row r="245" spans="3:36">
      <c r="C245" s="1"/>
      <c r="E245" s="1"/>
      <c r="F245" s="1"/>
      <c r="G245" s="1"/>
      <c r="AG245" s="1"/>
      <c r="AH245" s="3"/>
      <c r="AJ245" s="1"/>
    </row>
    <row r="246" spans="3:36">
      <c r="C246" s="1"/>
      <c r="E246" s="1"/>
      <c r="F246" s="1"/>
      <c r="G246" s="1"/>
      <c r="AG246" s="1"/>
      <c r="AH246" s="3"/>
      <c r="AJ246" s="1"/>
    </row>
    <row r="247" spans="3:36">
      <c r="C247" s="1"/>
      <c r="E247" s="1"/>
      <c r="F247" s="1"/>
      <c r="G247" s="1"/>
      <c r="AG247" s="1"/>
      <c r="AH247" s="3"/>
      <c r="AJ247" s="1"/>
    </row>
    <row r="248" spans="3:36">
      <c r="C248" s="1"/>
      <c r="E248" s="1"/>
      <c r="F248" s="1"/>
      <c r="G248" s="1"/>
      <c r="AG248" s="1"/>
      <c r="AH248" s="3"/>
      <c r="AJ248" s="1"/>
    </row>
    <row r="249" spans="3:36">
      <c r="C249" s="1"/>
      <c r="E249" s="1"/>
      <c r="F249" s="1"/>
      <c r="G249" s="1"/>
      <c r="AG249" s="1"/>
      <c r="AH249" s="3"/>
      <c r="AJ249" s="1"/>
    </row>
    <row r="250" spans="3:36">
      <c r="C250" s="1"/>
      <c r="E250" s="1"/>
      <c r="F250" s="1"/>
      <c r="G250" s="1"/>
      <c r="AG250" s="1"/>
      <c r="AH250" s="3"/>
      <c r="AJ250" s="1"/>
    </row>
    <row r="251" spans="3:36">
      <c r="C251" s="1"/>
      <c r="E251" s="1"/>
      <c r="F251" s="1"/>
      <c r="G251" s="1"/>
      <c r="AG251" s="1"/>
      <c r="AH251" s="3"/>
      <c r="AJ251" s="1"/>
    </row>
    <row r="252" spans="3:36">
      <c r="C252" s="1"/>
      <c r="E252" s="1"/>
      <c r="F252" s="1"/>
      <c r="G252" s="1"/>
      <c r="AG252" s="1"/>
      <c r="AH252" s="3"/>
      <c r="AJ252" s="1"/>
    </row>
    <row r="253" spans="3:36">
      <c r="C253" s="1"/>
      <c r="E253" s="1"/>
      <c r="F253" s="1"/>
      <c r="G253" s="1"/>
      <c r="AG253" s="1"/>
      <c r="AH253" s="3"/>
      <c r="AJ253" s="1"/>
    </row>
    <row r="254" spans="3:36">
      <c r="C254" s="1"/>
      <c r="E254" s="1"/>
      <c r="F254" s="1"/>
      <c r="G254" s="1"/>
      <c r="AG254" s="1"/>
      <c r="AH254" s="3"/>
      <c r="AJ254" s="1"/>
    </row>
    <row r="255" spans="3:36">
      <c r="C255" s="1"/>
      <c r="E255" s="1"/>
      <c r="F255" s="1"/>
      <c r="G255" s="1"/>
      <c r="AG255" s="1"/>
      <c r="AH255" s="3"/>
      <c r="AJ255" s="1"/>
    </row>
    <row r="256" spans="3:36">
      <c r="C256" s="1"/>
      <c r="E256" s="1"/>
      <c r="F256" s="1"/>
      <c r="G256" s="1"/>
      <c r="AG256" s="1"/>
      <c r="AH256" s="3"/>
      <c r="AJ256" s="1"/>
    </row>
    <row r="257" spans="3:36">
      <c r="C257" s="1"/>
      <c r="E257" s="1"/>
      <c r="F257" s="1"/>
      <c r="G257" s="1"/>
      <c r="AG257" s="1"/>
      <c r="AH257" s="3"/>
      <c r="AJ257" s="1"/>
    </row>
    <row r="258" spans="3:36">
      <c r="C258" s="1"/>
      <c r="E258" s="1"/>
      <c r="F258" s="1"/>
      <c r="G258" s="1"/>
      <c r="AG258" s="1"/>
      <c r="AH258" s="3"/>
      <c r="AJ258" s="1"/>
    </row>
    <row r="259" spans="3:36">
      <c r="C259" s="1"/>
      <c r="E259" s="1"/>
      <c r="F259" s="1"/>
      <c r="G259" s="1"/>
      <c r="AG259" s="1"/>
      <c r="AH259" s="3"/>
      <c r="AJ259" s="1"/>
    </row>
    <row r="260" spans="3:36">
      <c r="C260" s="1"/>
      <c r="E260" s="1"/>
      <c r="F260" s="1"/>
      <c r="G260" s="1"/>
      <c r="AG260" s="1"/>
      <c r="AH260" s="3"/>
      <c r="AJ260" s="1"/>
    </row>
    <row r="261" spans="3:36">
      <c r="C261" s="1"/>
      <c r="E261" s="1"/>
      <c r="F261" s="1"/>
      <c r="G261" s="1"/>
      <c r="AG261" s="1"/>
      <c r="AH261" s="3"/>
      <c r="AJ261" s="1"/>
    </row>
    <row r="262" spans="3:36">
      <c r="C262" s="1"/>
      <c r="E262" s="1"/>
      <c r="F262" s="1"/>
      <c r="G262" s="1"/>
      <c r="AG262" s="1"/>
      <c r="AH262" s="3"/>
      <c r="AJ262" s="1"/>
    </row>
    <row r="263" spans="3:36">
      <c r="C263" s="1"/>
      <c r="E263" s="1"/>
      <c r="F263" s="1"/>
      <c r="G263" s="1"/>
      <c r="AG263" s="1"/>
      <c r="AH263" s="3"/>
      <c r="AJ263" s="1"/>
    </row>
    <row r="264" spans="3:36">
      <c r="C264" s="1"/>
      <c r="E264" s="1"/>
      <c r="F264" s="1"/>
      <c r="G264" s="1"/>
      <c r="AG264" s="1"/>
      <c r="AH264" s="3"/>
      <c r="AJ264" s="1"/>
    </row>
    <row r="265" spans="3:36">
      <c r="C265" s="1"/>
      <c r="E265" s="1"/>
      <c r="F265" s="1"/>
      <c r="G265" s="1"/>
      <c r="AG265" s="1"/>
      <c r="AH265" s="3"/>
      <c r="AJ265" s="1"/>
    </row>
    <row r="266" spans="3:36">
      <c r="C266" s="1"/>
      <c r="E266" s="1"/>
      <c r="F266" s="1"/>
      <c r="G266" s="1"/>
      <c r="AG266" s="1"/>
      <c r="AH266" s="3"/>
      <c r="AJ266" s="1"/>
    </row>
    <row r="267" spans="3:36">
      <c r="C267" s="1"/>
      <c r="E267" s="1"/>
      <c r="F267" s="1"/>
      <c r="G267" s="1"/>
      <c r="AG267" s="1"/>
      <c r="AH267" s="3"/>
      <c r="AJ267" s="1"/>
    </row>
    <row r="268" spans="3:36">
      <c r="C268" s="1"/>
      <c r="E268" s="1"/>
      <c r="F268" s="1"/>
      <c r="G268" s="1"/>
      <c r="AG268" s="1"/>
      <c r="AH268" s="3"/>
      <c r="AJ268" s="1"/>
    </row>
    <row r="269" spans="3:36">
      <c r="C269" s="1"/>
      <c r="E269" s="1"/>
      <c r="F269" s="1"/>
      <c r="G269" s="1"/>
      <c r="AG269" s="1"/>
      <c r="AH269" s="3"/>
      <c r="AJ269" s="1"/>
    </row>
    <row r="270" spans="3:36">
      <c r="C270" s="1"/>
      <c r="E270" s="1"/>
      <c r="F270" s="1"/>
      <c r="G270" s="1"/>
      <c r="AG270" s="1"/>
      <c r="AH270" s="3"/>
      <c r="AJ270" s="1"/>
    </row>
    <row r="271" spans="3:36">
      <c r="C271" s="1"/>
      <c r="E271" s="1"/>
      <c r="F271" s="1"/>
      <c r="G271" s="1"/>
      <c r="AG271" s="1"/>
      <c r="AH271" s="3"/>
      <c r="AJ271" s="1"/>
    </row>
    <row r="272" spans="3:36">
      <c r="C272" s="1"/>
      <c r="E272" s="1"/>
      <c r="F272" s="1"/>
      <c r="G272" s="1"/>
      <c r="AG272" s="1"/>
      <c r="AH272" s="3"/>
      <c r="AJ272" s="1"/>
    </row>
    <row r="273" spans="3:36">
      <c r="C273" s="1"/>
      <c r="E273" s="1"/>
      <c r="F273" s="1"/>
      <c r="G273" s="1"/>
      <c r="AG273" s="1"/>
      <c r="AH273" s="3"/>
      <c r="AJ273" s="1"/>
    </row>
    <row r="274" spans="3:36">
      <c r="C274" s="1"/>
      <c r="E274" s="1"/>
      <c r="F274" s="1"/>
      <c r="G274" s="1"/>
      <c r="AG274" s="1"/>
      <c r="AH274" s="3"/>
      <c r="AJ274" s="1"/>
    </row>
    <row r="275" spans="3:36">
      <c r="C275" s="1"/>
      <c r="E275" s="1"/>
      <c r="F275" s="1"/>
      <c r="G275" s="1"/>
      <c r="AG275" s="1"/>
      <c r="AH275" s="3"/>
      <c r="AJ275" s="1"/>
    </row>
    <row r="276" spans="3:36">
      <c r="C276" s="1"/>
      <c r="E276" s="1"/>
      <c r="F276" s="1"/>
      <c r="G276" s="1"/>
      <c r="AG276" s="1"/>
      <c r="AH276" s="3"/>
      <c r="AJ276" s="1"/>
    </row>
    <row r="277" spans="3:36">
      <c r="C277" s="1"/>
      <c r="E277" s="1"/>
      <c r="F277" s="1"/>
      <c r="G277" s="1"/>
      <c r="AG277" s="1"/>
      <c r="AH277" s="3"/>
      <c r="AJ277" s="1"/>
    </row>
    <row r="278" spans="3:36">
      <c r="C278" s="1"/>
      <c r="E278" s="1"/>
      <c r="F278" s="1"/>
      <c r="G278" s="1"/>
      <c r="AG278" s="1"/>
      <c r="AH278" s="3"/>
      <c r="AJ278" s="1"/>
    </row>
    <row r="279" spans="3:36">
      <c r="C279" s="1"/>
      <c r="E279" s="1"/>
      <c r="F279" s="1"/>
      <c r="G279" s="1"/>
      <c r="AG279" s="1"/>
      <c r="AH279" s="3"/>
      <c r="AJ279" s="1"/>
    </row>
    <row r="280" spans="3:36">
      <c r="C280" s="1"/>
      <c r="E280" s="1"/>
      <c r="F280" s="1"/>
      <c r="G280" s="1"/>
      <c r="AG280" s="1"/>
      <c r="AH280" s="3"/>
      <c r="AJ280" s="1"/>
    </row>
    <row r="281" spans="3:36">
      <c r="C281" s="1"/>
      <c r="E281" s="1"/>
      <c r="F281" s="1"/>
      <c r="G281" s="1"/>
      <c r="AG281" s="1"/>
      <c r="AH281" s="3"/>
      <c r="AJ281" s="1"/>
    </row>
    <row r="282" spans="3:36">
      <c r="C282" s="1"/>
      <c r="E282" s="1"/>
      <c r="F282" s="1"/>
      <c r="G282" s="1"/>
      <c r="AG282" s="1"/>
      <c r="AH282" s="3"/>
      <c r="AJ282" s="1"/>
    </row>
    <row r="283" spans="3:36">
      <c r="C283" s="1"/>
      <c r="E283" s="1"/>
      <c r="F283" s="1"/>
      <c r="G283" s="1"/>
      <c r="AG283" s="1"/>
      <c r="AH283" s="3"/>
      <c r="AJ283" s="1"/>
    </row>
    <row r="284" spans="3:36">
      <c r="C284" s="1"/>
      <c r="E284" s="1"/>
      <c r="F284" s="1"/>
      <c r="G284" s="1"/>
      <c r="AG284" s="1"/>
      <c r="AH284" s="3"/>
      <c r="AJ284" s="1"/>
    </row>
    <row r="285" spans="3:36">
      <c r="C285" s="1"/>
      <c r="E285" s="1"/>
      <c r="F285" s="1"/>
      <c r="G285" s="1"/>
      <c r="AG285" s="1"/>
      <c r="AH285" s="3"/>
      <c r="AJ285" s="1"/>
    </row>
    <row r="286" spans="3:36">
      <c r="C286" s="1"/>
      <c r="E286" s="1"/>
      <c r="F286" s="1"/>
      <c r="G286" s="1"/>
      <c r="AG286" s="1"/>
      <c r="AH286" s="3"/>
      <c r="AJ286" s="1"/>
    </row>
    <row r="287" spans="3:36">
      <c r="C287" s="1"/>
      <c r="E287" s="1"/>
      <c r="F287" s="1"/>
      <c r="G287" s="1"/>
      <c r="AG287" s="1"/>
      <c r="AH287" s="3"/>
      <c r="AJ287" s="1"/>
    </row>
    <row r="288" spans="3:36">
      <c r="C288" s="1"/>
      <c r="E288" s="1"/>
      <c r="F288" s="1"/>
      <c r="G288" s="1"/>
      <c r="AG288" s="1"/>
      <c r="AH288" s="3"/>
      <c r="AJ288" s="1"/>
    </row>
    <row r="289" spans="3:36">
      <c r="C289" s="1"/>
      <c r="E289" s="1"/>
      <c r="F289" s="1"/>
      <c r="G289" s="1"/>
      <c r="AG289" s="1"/>
      <c r="AH289" s="3"/>
      <c r="AJ289" s="1"/>
    </row>
    <row r="290" spans="3:36">
      <c r="C290" s="1"/>
      <c r="E290" s="1"/>
      <c r="F290" s="1"/>
      <c r="G290" s="1"/>
      <c r="AG290" s="1"/>
      <c r="AH290" s="3"/>
      <c r="AJ290" s="1"/>
    </row>
    <row r="291" spans="3:36">
      <c r="C291" s="1"/>
      <c r="E291" s="1"/>
      <c r="F291" s="1"/>
      <c r="G291" s="1"/>
      <c r="AG291" s="1"/>
      <c r="AH291" s="3"/>
      <c r="AJ291" s="1"/>
    </row>
    <row r="292" spans="3:36">
      <c r="C292" s="1"/>
      <c r="E292" s="1"/>
      <c r="F292" s="1"/>
      <c r="G292" s="1"/>
      <c r="AG292" s="1"/>
      <c r="AH292" s="3"/>
      <c r="AJ292" s="1"/>
    </row>
    <row r="293" spans="3:36">
      <c r="C293" s="1"/>
      <c r="E293" s="1"/>
      <c r="F293" s="1"/>
      <c r="G293" s="1"/>
      <c r="AG293" s="1"/>
      <c r="AH293" s="3"/>
      <c r="AJ293" s="1"/>
    </row>
    <row r="294" spans="3:36">
      <c r="C294" s="1"/>
      <c r="E294" s="1"/>
      <c r="F294" s="1"/>
      <c r="G294" s="1"/>
      <c r="AG294" s="1"/>
      <c r="AH294" s="3"/>
      <c r="AJ294" s="1"/>
    </row>
    <row r="295" spans="3:36">
      <c r="C295" s="1"/>
      <c r="E295" s="1"/>
      <c r="F295" s="1"/>
      <c r="G295" s="1"/>
      <c r="AG295" s="1"/>
      <c r="AH295" s="3"/>
      <c r="AJ295" s="1"/>
    </row>
    <row r="296" spans="3:36">
      <c r="C296" s="1"/>
      <c r="E296" s="1"/>
      <c r="F296" s="1"/>
      <c r="G296" s="1"/>
      <c r="AG296" s="1"/>
      <c r="AH296" s="3"/>
      <c r="AJ296" s="1"/>
    </row>
    <row r="297" spans="3:36">
      <c r="C297" s="1"/>
      <c r="E297" s="1"/>
      <c r="F297" s="1"/>
      <c r="G297" s="1"/>
      <c r="AG297" s="1"/>
      <c r="AH297" s="3"/>
      <c r="AJ297" s="1"/>
    </row>
    <row r="298" spans="3:36">
      <c r="C298" s="1"/>
      <c r="E298" s="1"/>
      <c r="F298" s="1"/>
      <c r="G298" s="1"/>
      <c r="AG298" s="1"/>
      <c r="AH298" s="3"/>
      <c r="AJ298" s="1"/>
    </row>
    <row r="299" spans="3:36">
      <c r="C299" s="1"/>
      <c r="E299" s="1"/>
      <c r="F299" s="1"/>
      <c r="G299" s="1"/>
      <c r="AG299" s="1"/>
      <c r="AH299" s="3"/>
      <c r="AJ299" s="1"/>
    </row>
    <row r="300" spans="3:36">
      <c r="C300" s="1"/>
      <c r="E300" s="1"/>
      <c r="F300" s="1"/>
      <c r="G300" s="1"/>
      <c r="AG300" s="1"/>
      <c r="AH300" s="3"/>
      <c r="AJ300" s="1"/>
    </row>
    <row r="301" spans="3:36">
      <c r="C301" s="1"/>
      <c r="E301" s="1"/>
      <c r="F301" s="1"/>
      <c r="G301" s="1"/>
      <c r="AG301" s="1"/>
      <c r="AH301" s="3"/>
      <c r="AJ301" s="1"/>
    </row>
    <row r="302" spans="3:36">
      <c r="C302" s="1"/>
      <c r="E302" s="1"/>
      <c r="F302" s="1"/>
      <c r="G302" s="1"/>
      <c r="AG302" s="1"/>
      <c r="AH302" s="3"/>
      <c r="AJ302" s="1"/>
    </row>
    <row r="303" spans="3:36">
      <c r="C303" s="1"/>
      <c r="E303" s="1"/>
      <c r="F303" s="1"/>
      <c r="G303" s="1"/>
      <c r="AG303" s="1"/>
      <c r="AH303" s="3"/>
      <c r="AJ303" s="1"/>
    </row>
    <row r="304" spans="3:36">
      <c r="C304" s="1"/>
      <c r="E304" s="1"/>
      <c r="F304" s="1"/>
      <c r="G304" s="1"/>
      <c r="AG304" s="1"/>
      <c r="AH304" s="3"/>
      <c r="AJ304" s="1"/>
    </row>
    <row r="305" spans="3:36">
      <c r="C305" s="1"/>
      <c r="E305" s="1"/>
      <c r="F305" s="1"/>
      <c r="G305" s="1"/>
      <c r="AG305" s="1"/>
      <c r="AH305" s="3"/>
      <c r="AJ305" s="1"/>
    </row>
    <row r="306" spans="3:36">
      <c r="C306" s="1"/>
      <c r="E306" s="1"/>
      <c r="F306" s="1"/>
      <c r="G306" s="1"/>
      <c r="AG306" s="1"/>
      <c r="AH306" s="3"/>
      <c r="AJ306" s="1"/>
    </row>
    <row r="307" spans="3:36">
      <c r="C307" s="1"/>
      <c r="E307" s="1"/>
      <c r="F307" s="1"/>
      <c r="G307" s="1"/>
      <c r="AG307" s="1"/>
      <c r="AH307" s="3"/>
      <c r="AJ307" s="1"/>
    </row>
    <row r="308" spans="3:36">
      <c r="C308" s="1"/>
      <c r="E308" s="1"/>
      <c r="F308" s="1"/>
      <c r="G308" s="1"/>
      <c r="AG308" s="1"/>
      <c r="AH308" s="3"/>
      <c r="AJ308" s="1"/>
    </row>
    <row r="309" spans="3:36">
      <c r="C309" s="1"/>
      <c r="E309" s="1"/>
      <c r="F309" s="1"/>
      <c r="G309" s="1"/>
      <c r="AG309" s="1"/>
      <c r="AH309" s="3"/>
      <c r="AJ309" s="1"/>
    </row>
    <row r="310" spans="3:36">
      <c r="C310" s="1"/>
      <c r="E310" s="1"/>
      <c r="F310" s="1"/>
      <c r="G310" s="1"/>
      <c r="AG310" s="1"/>
      <c r="AH310" s="3"/>
      <c r="AJ310" s="1"/>
    </row>
    <row r="311" spans="3:36">
      <c r="C311" s="1"/>
      <c r="E311" s="1"/>
      <c r="F311" s="1"/>
      <c r="G311" s="1"/>
      <c r="AG311" s="1"/>
      <c r="AH311" s="3"/>
      <c r="AJ311" s="1"/>
    </row>
    <row r="312" spans="3:36">
      <c r="C312" s="1"/>
      <c r="E312" s="1"/>
      <c r="F312" s="1"/>
      <c r="G312" s="1"/>
      <c r="AG312" s="1"/>
      <c r="AH312" s="3"/>
      <c r="AJ312" s="1"/>
    </row>
    <row r="313" spans="3:36">
      <c r="C313" s="1"/>
      <c r="E313" s="1"/>
      <c r="F313" s="1"/>
      <c r="G313" s="1"/>
      <c r="AG313" s="1"/>
      <c r="AH313" s="3"/>
      <c r="AJ313" s="1"/>
    </row>
    <row r="314" spans="3:36">
      <c r="C314" s="1"/>
      <c r="E314" s="1"/>
      <c r="F314" s="1"/>
      <c r="G314" s="1"/>
      <c r="AG314" s="1"/>
      <c r="AH314" s="3"/>
      <c r="AJ314" s="1"/>
    </row>
    <row r="315" spans="3:36">
      <c r="C315" s="1"/>
      <c r="E315" s="1"/>
      <c r="F315" s="1"/>
      <c r="G315" s="1"/>
      <c r="AG315" s="1"/>
      <c r="AH315" s="3"/>
      <c r="AJ315" s="1"/>
    </row>
    <row r="316" spans="3:36">
      <c r="C316" s="1"/>
      <c r="E316" s="1"/>
      <c r="F316" s="1"/>
      <c r="G316" s="1"/>
      <c r="AG316" s="1"/>
      <c r="AH316" s="3"/>
      <c r="AJ316" s="1"/>
    </row>
    <row r="317" spans="3:36">
      <c r="C317" s="1"/>
      <c r="E317" s="1"/>
      <c r="F317" s="1"/>
      <c r="G317" s="1"/>
      <c r="AG317" s="1"/>
      <c r="AH317" s="3"/>
      <c r="AJ317" s="1"/>
    </row>
    <row r="318" spans="3:36">
      <c r="C318" s="1"/>
      <c r="E318" s="1"/>
      <c r="F318" s="1"/>
      <c r="G318" s="1"/>
      <c r="AG318" s="1"/>
      <c r="AH318" s="3"/>
      <c r="AJ318" s="1"/>
    </row>
    <row r="319" spans="3:36">
      <c r="C319" s="1"/>
      <c r="E319" s="1"/>
      <c r="F319" s="1"/>
      <c r="G319" s="1"/>
      <c r="AG319" s="1"/>
      <c r="AH319" s="3"/>
      <c r="AJ319" s="1"/>
    </row>
    <row r="320" spans="3:36">
      <c r="C320" s="1"/>
      <c r="E320" s="1"/>
      <c r="F320" s="1"/>
      <c r="G320" s="1"/>
      <c r="AG320" s="1"/>
      <c r="AH320" s="3"/>
      <c r="AJ320" s="1"/>
    </row>
    <row r="321" spans="3:36">
      <c r="C321" s="1"/>
      <c r="E321" s="1"/>
      <c r="F321" s="1"/>
      <c r="G321" s="1"/>
      <c r="AG321" s="1"/>
      <c r="AH321" s="3"/>
      <c r="AJ321" s="1"/>
    </row>
    <row r="322" spans="3:36">
      <c r="C322" s="1"/>
      <c r="E322" s="1"/>
      <c r="F322" s="1"/>
      <c r="G322" s="1"/>
      <c r="AG322" s="1"/>
      <c r="AH322" s="3"/>
      <c r="AJ322" s="1"/>
    </row>
    <row r="323" spans="3:36">
      <c r="C323" s="1"/>
      <c r="E323" s="1"/>
      <c r="F323" s="1"/>
      <c r="G323" s="1"/>
      <c r="AG323" s="1"/>
      <c r="AH323" s="3"/>
      <c r="AJ323" s="1"/>
    </row>
    <row r="324" spans="3:36">
      <c r="C324" s="1"/>
      <c r="E324" s="1"/>
      <c r="F324" s="1"/>
      <c r="G324" s="1"/>
      <c r="AG324" s="1"/>
      <c r="AH324" s="3"/>
      <c r="AJ324" s="1"/>
    </row>
    <row r="325" spans="3:36">
      <c r="C325" s="1"/>
      <c r="E325" s="1"/>
      <c r="F325" s="1"/>
      <c r="G325" s="1"/>
      <c r="AG325" s="1"/>
      <c r="AH325" s="3"/>
      <c r="AJ325" s="1"/>
    </row>
    <row r="326" spans="3:36">
      <c r="C326" s="1"/>
      <c r="E326" s="1"/>
      <c r="F326" s="1"/>
      <c r="G326" s="1"/>
      <c r="AG326" s="1"/>
      <c r="AH326" s="3"/>
      <c r="AJ326" s="1"/>
    </row>
    <row r="327" spans="3:36">
      <c r="C327" s="1"/>
      <c r="E327" s="1"/>
      <c r="F327" s="1"/>
      <c r="G327" s="1"/>
      <c r="AG327" s="1"/>
      <c r="AH327" s="3"/>
      <c r="AJ327" s="1"/>
    </row>
    <row r="328" spans="3:36">
      <c r="C328" s="1"/>
      <c r="E328" s="1"/>
      <c r="F328" s="1"/>
      <c r="G328" s="1"/>
      <c r="AG328" s="1"/>
      <c r="AH328" s="3"/>
      <c r="AJ328" s="1"/>
    </row>
    <row r="329" spans="3:36">
      <c r="C329" s="1"/>
      <c r="E329" s="1"/>
      <c r="F329" s="1"/>
      <c r="G329" s="1"/>
      <c r="AG329" s="1"/>
      <c r="AH329" s="3"/>
      <c r="AJ329" s="1"/>
    </row>
    <row r="330" spans="3:36">
      <c r="C330" s="1"/>
      <c r="E330" s="1"/>
      <c r="F330" s="1"/>
      <c r="G330" s="1"/>
      <c r="AG330" s="1"/>
      <c r="AH330" s="3"/>
      <c r="AJ330" s="1"/>
    </row>
    <row r="331" spans="3:36">
      <c r="C331" s="1"/>
      <c r="E331" s="1"/>
      <c r="F331" s="1"/>
      <c r="G331" s="1"/>
      <c r="AG331" s="1"/>
      <c r="AH331" s="3"/>
      <c r="AJ331" s="1"/>
    </row>
    <row r="332" spans="3:36">
      <c r="C332" s="1"/>
      <c r="E332" s="1"/>
      <c r="F332" s="1"/>
      <c r="G332" s="1"/>
      <c r="AG332" s="1"/>
      <c r="AH332" s="3"/>
      <c r="AJ332" s="1"/>
    </row>
    <row r="333" spans="3:36">
      <c r="C333" s="1"/>
      <c r="E333" s="1"/>
      <c r="F333" s="1"/>
      <c r="G333" s="1"/>
      <c r="AG333" s="1"/>
      <c r="AH333" s="3"/>
      <c r="AJ333" s="1"/>
    </row>
    <row r="334" spans="3:36">
      <c r="C334" s="1"/>
      <c r="E334" s="1"/>
      <c r="F334" s="1"/>
      <c r="G334" s="1"/>
      <c r="AG334" s="1"/>
      <c r="AH334" s="3"/>
      <c r="AJ334" s="1"/>
    </row>
    <row r="335" spans="3:36">
      <c r="C335" s="1"/>
      <c r="E335" s="1"/>
      <c r="F335" s="1"/>
      <c r="G335" s="1"/>
      <c r="AG335" s="1"/>
      <c r="AH335" s="3"/>
      <c r="AJ335" s="1"/>
    </row>
    <row r="336" spans="3:36">
      <c r="C336" s="1"/>
      <c r="E336" s="1"/>
      <c r="F336" s="1"/>
      <c r="G336" s="1"/>
      <c r="AG336" s="1"/>
      <c r="AH336" s="3"/>
      <c r="AJ336" s="1"/>
    </row>
    <row r="337" spans="3:36">
      <c r="C337" s="1"/>
      <c r="E337" s="1"/>
      <c r="F337" s="1"/>
      <c r="G337" s="1"/>
      <c r="AG337" s="1"/>
      <c r="AH337" s="3"/>
      <c r="AJ337" s="1"/>
    </row>
    <row r="338" spans="3:36">
      <c r="C338" s="1"/>
      <c r="E338" s="1"/>
      <c r="F338" s="1"/>
      <c r="G338" s="1"/>
      <c r="AG338" s="1"/>
      <c r="AH338" s="3"/>
      <c r="AJ338" s="1"/>
    </row>
    <row r="339" spans="3:36">
      <c r="C339" s="1"/>
      <c r="E339" s="1"/>
      <c r="F339" s="1"/>
      <c r="G339" s="1"/>
      <c r="AG339" s="1"/>
      <c r="AH339" s="3"/>
      <c r="AJ339" s="1"/>
    </row>
    <row r="340" spans="3:36">
      <c r="C340" s="1"/>
      <c r="E340" s="1"/>
      <c r="F340" s="1"/>
      <c r="G340" s="1"/>
      <c r="AG340" s="1"/>
      <c r="AH340" s="3"/>
      <c r="AJ340" s="1"/>
    </row>
    <row r="341" spans="3:36">
      <c r="C341" s="1"/>
      <c r="E341" s="1"/>
      <c r="F341" s="1"/>
      <c r="G341" s="1"/>
      <c r="AG341" s="1"/>
      <c r="AH341" s="3"/>
      <c r="AJ341" s="1"/>
    </row>
    <row r="342" spans="3:36">
      <c r="C342" s="1"/>
      <c r="E342" s="1"/>
      <c r="F342" s="1"/>
      <c r="G342" s="1"/>
      <c r="AG342" s="1"/>
      <c r="AH342" s="3"/>
      <c r="AJ342" s="1"/>
    </row>
    <row r="343" spans="3:36">
      <c r="C343" s="1"/>
      <c r="E343" s="1"/>
      <c r="F343" s="1"/>
      <c r="G343" s="1"/>
      <c r="AG343" s="1"/>
      <c r="AH343" s="3"/>
      <c r="AJ343" s="1"/>
    </row>
    <row r="344" spans="3:36">
      <c r="C344" s="1"/>
      <c r="E344" s="1"/>
      <c r="F344" s="1"/>
      <c r="G344" s="1"/>
      <c r="AG344" s="1"/>
      <c r="AH344" s="3"/>
      <c r="AJ344" s="1"/>
    </row>
    <row r="345" spans="3:36">
      <c r="C345" s="1"/>
      <c r="E345" s="1"/>
      <c r="F345" s="1"/>
      <c r="G345" s="1"/>
      <c r="AG345" s="1"/>
      <c r="AH345" s="3"/>
      <c r="AJ345" s="1"/>
    </row>
    <row r="346" spans="3:36">
      <c r="C346" s="1"/>
      <c r="E346" s="1"/>
      <c r="F346" s="1"/>
      <c r="G346" s="1"/>
      <c r="AG346" s="1"/>
      <c r="AH346" s="3"/>
      <c r="AJ346" s="1"/>
    </row>
    <row r="347" spans="3:36">
      <c r="C347" s="1"/>
      <c r="E347" s="1"/>
      <c r="F347" s="1"/>
      <c r="G347" s="1"/>
      <c r="AG347" s="1"/>
      <c r="AH347" s="3"/>
      <c r="AJ347" s="1"/>
    </row>
    <row r="348" spans="3:36">
      <c r="C348" s="1"/>
      <c r="E348" s="1"/>
      <c r="F348" s="1"/>
      <c r="G348" s="1"/>
      <c r="AG348" s="1"/>
      <c r="AH348" s="3"/>
      <c r="AJ348" s="1"/>
    </row>
    <row r="349" spans="3:36">
      <c r="C349" s="1"/>
      <c r="E349" s="1"/>
      <c r="F349" s="1"/>
      <c r="G349" s="1"/>
      <c r="AG349" s="1"/>
      <c r="AH349" s="3"/>
      <c r="AJ349" s="1"/>
    </row>
    <row r="350" spans="3:36">
      <c r="C350" s="1"/>
      <c r="E350" s="1"/>
      <c r="F350" s="1"/>
      <c r="G350" s="1"/>
      <c r="AG350" s="1"/>
      <c r="AH350" s="3"/>
      <c r="AJ350" s="1"/>
    </row>
    <row r="351" spans="3:36">
      <c r="C351" s="1"/>
      <c r="E351" s="1"/>
      <c r="F351" s="1"/>
      <c r="G351" s="1"/>
      <c r="AG351" s="1"/>
      <c r="AH351" s="3"/>
      <c r="AJ351" s="1"/>
    </row>
    <row r="352" spans="3:36">
      <c r="C352" s="1"/>
      <c r="E352" s="1"/>
      <c r="F352" s="1"/>
      <c r="G352" s="1"/>
      <c r="AG352" s="1"/>
      <c r="AH352" s="3"/>
      <c r="AJ352" s="1"/>
    </row>
    <row r="353" spans="3:36">
      <c r="C353" s="1"/>
      <c r="E353" s="1"/>
      <c r="F353" s="1"/>
      <c r="G353" s="1"/>
      <c r="AG353" s="1"/>
      <c r="AH353" s="3"/>
      <c r="AJ353" s="1"/>
    </row>
    <row r="354" spans="3:36">
      <c r="C354" s="1"/>
      <c r="E354" s="1"/>
      <c r="F354" s="1"/>
      <c r="G354" s="1"/>
      <c r="AG354" s="1"/>
      <c r="AH354" s="3"/>
      <c r="AJ354" s="1"/>
    </row>
    <row r="355" spans="3:36">
      <c r="C355" s="1"/>
      <c r="E355" s="1"/>
      <c r="F355" s="1"/>
      <c r="G355" s="1"/>
      <c r="AG355" s="1"/>
      <c r="AH355" s="3"/>
      <c r="AJ355" s="1"/>
    </row>
    <row r="356" spans="3:36">
      <c r="C356" s="1"/>
      <c r="E356" s="1"/>
      <c r="F356" s="1"/>
      <c r="G356" s="1"/>
      <c r="AG356" s="1"/>
      <c r="AH356" s="3"/>
      <c r="AJ356" s="1"/>
    </row>
    <row r="357" spans="3:36">
      <c r="C357" s="1"/>
      <c r="E357" s="1"/>
      <c r="F357" s="1"/>
      <c r="G357" s="1"/>
      <c r="AG357" s="1"/>
      <c r="AH357" s="3"/>
      <c r="AJ357" s="1"/>
    </row>
    <row r="358" spans="3:36">
      <c r="C358" s="1"/>
      <c r="E358" s="1"/>
      <c r="F358" s="1"/>
      <c r="G358" s="1"/>
      <c r="AG358" s="1"/>
      <c r="AH358" s="3"/>
      <c r="AJ358" s="1"/>
    </row>
    <row r="359" spans="3:36">
      <c r="C359" s="1"/>
      <c r="E359" s="1"/>
      <c r="F359" s="1"/>
      <c r="G359" s="1"/>
      <c r="AG359" s="1"/>
      <c r="AH359" s="3"/>
      <c r="AJ359" s="1"/>
    </row>
    <row r="360" spans="3:36">
      <c r="C360" s="1"/>
      <c r="E360" s="1"/>
      <c r="F360" s="1"/>
      <c r="G360" s="1"/>
      <c r="AG360" s="1"/>
      <c r="AH360" s="3"/>
      <c r="AJ360" s="1"/>
    </row>
    <row r="361" spans="3:36">
      <c r="C361" s="1"/>
      <c r="E361" s="1"/>
      <c r="F361" s="1"/>
      <c r="G361" s="1"/>
      <c r="AG361" s="1"/>
      <c r="AH361" s="3"/>
      <c r="AJ361" s="1"/>
    </row>
    <row r="362" spans="3:36">
      <c r="C362" s="1"/>
      <c r="E362" s="1"/>
      <c r="F362" s="1"/>
      <c r="G362" s="1"/>
      <c r="AG362" s="1"/>
      <c r="AH362" s="3"/>
      <c r="AJ362" s="1"/>
    </row>
    <row r="363" spans="3:36">
      <c r="C363" s="1"/>
      <c r="E363" s="1"/>
      <c r="F363" s="1"/>
      <c r="G363" s="1"/>
      <c r="AG363" s="1"/>
      <c r="AH363" s="3"/>
      <c r="AJ363" s="1"/>
    </row>
    <row r="364" spans="3:36">
      <c r="C364" s="1"/>
      <c r="E364" s="1"/>
      <c r="F364" s="1"/>
      <c r="G364" s="1"/>
      <c r="AG364" s="1"/>
      <c r="AH364" s="3"/>
      <c r="AJ364" s="1"/>
    </row>
    <row r="365" spans="3:36">
      <c r="C365" s="1"/>
      <c r="E365" s="1"/>
      <c r="F365" s="1"/>
      <c r="G365" s="1"/>
      <c r="AG365" s="1"/>
      <c r="AH365" s="3"/>
      <c r="AJ365" s="1"/>
    </row>
    <row r="366" spans="3:36">
      <c r="C366" s="1"/>
      <c r="E366" s="1"/>
      <c r="F366" s="1"/>
      <c r="G366" s="1"/>
      <c r="AG366" s="1"/>
      <c r="AH366" s="3"/>
      <c r="AJ366" s="1"/>
    </row>
    <row r="367" spans="3:36">
      <c r="C367" s="1"/>
      <c r="E367" s="1"/>
      <c r="F367" s="1"/>
      <c r="G367" s="1"/>
      <c r="AG367" s="1"/>
      <c r="AH367" s="3"/>
      <c r="AJ367" s="1"/>
    </row>
    <row r="368" spans="3:36">
      <c r="C368" s="1"/>
      <c r="E368" s="1"/>
      <c r="F368" s="1"/>
      <c r="G368" s="1"/>
      <c r="AG368" s="1"/>
      <c r="AH368" s="3"/>
      <c r="AJ368" s="1"/>
    </row>
    <row r="369" spans="3:36">
      <c r="C369" s="1"/>
      <c r="E369" s="1"/>
      <c r="F369" s="1"/>
      <c r="G369" s="1"/>
      <c r="AG369" s="1"/>
      <c r="AH369" s="3"/>
      <c r="AJ369" s="1"/>
    </row>
    <row r="370" spans="3:36">
      <c r="C370" s="1"/>
      <c r="E370" s="1"/>
      <c r="F370" s="1"/>
      <c r="G370" s="1"/>
      <c r="AG370" s="1"/>
      <c r="AH370" s="3"/>
      <c r="AJ370" s="1"/>
    </row>
    <row r="371" spans="3:36">
      <c r="C371" s="1"/>
      <c r="E371" s="1"/>
      <c r="F371" s="1"/>
      <c r="G371" s="1"/>
      <c r="AG371" s="1"/>
      <c r="AH371" s="3"/>
      <c r="AJ371" s="1"/>
    </row>
    <row r="372" spans="3:36">
      <c r="C372" s="1"/>
      <c r="E372" s="1"/>
      <c r="F372" s="1"/>
      <c r="G372" s="1"/>
      <c r="AG372" s="1"/>
      <c r="AH372" s="3"/>
      <c r="AJ372" s="1"/>
    </row>
    <row r="373" spans="3:36">
      <c r="C373" s="1"/>
      <c r="E373" s="1"/>
      <c r="F373" s="1"/>
      <c r="G373" s="1"/>
      <c r="AG373" s="1"/>
      <c r="AH373" s="3"/>
      <c r="AJ373" s="1"/>
    </row>
    <row r="374" spans="3:36">
      <c r="C374" s="1"/>
      <c r="E374" s="1"/>
      <c r="F374" s="1"/>
      <c r="G374" s="1"/>
      <c r="AG374" s="1"/>
      <c r="AH374" s="3"/>
      <c r="AJ374" s="1"/>
    </row>
    <row r="375" spans="3:36">
      <c r="C375" s="1"/>
      <c r="E375" s="1"/>
      <c r="F375" s="1"/>
      <c r="G375" s="1"/>
      <c r="AG375" s="1"/>
      <c r="AH375" s="3"/>
      <c r="AJ375" s="1"/>
    </row>
    <row r="376" spans="3:36">
      <c r="C376" s="1"/>
      <c r="E376" s="1"/>
      <c r="F376" s="1"/>
      <c r="G376" s="1"/>
      <c r="AG376" s="1"/>
      <c r="AH376" s="3"/>
      <c r="AJ376" s="1"/>
    </row>
    <row r="377" spans="3:36">
      <c r="C377" s="1"/>
      <c r="E377" s="1"/>
      <c r="F377" s="1"/>
      <c r="G377" s="1"/>
      <c r="AG377" s="1"/>
      <c r="AH377" s="3"/>
      <c r="AJ377" s="1"/>
    </row>
    <row r="378" spans="3:36">
      <c r="C378" s="1"/>
      <c r="E378" s="1"/>
      <c r="F378" s="1"/>
      <c r="G378" s="1"/>
      <c r="AG378" s="1"/>
      <c r="AH378" s="3"/>
      <c r="AJ378" s="1"/>
    </row>
    <row r="379" spans="3:36">
      <c r="C379" s="1"/>
      <c r="E379" s="1"/>
      <c r="F379" s="1"/>
      <c r="G379" s="1"/>
      <c r="AG379" s="1"/>
      <c r="AH379" s="3"/>
      <c r="AJ379" s="1"/>
    </row>
    <row r="380" spans="3:36">
      <c r="C380" s="1"/>
      <c r="E380" s="1"/>
      <c r="F380" s="1"/>
      <c r="G380" s="1"/>
      <c r="AG380" s="1"/>
      <c r="AH380" s="3"/>
      <c r="AJ380" s="1"/>
    </row>
    <row r="381" spans="3:36">
      <c r="C381" s="1"/>
      <c r="E381" s="1"/>
      <c r="F381" s="1"/>
      <c r="G381" s="1"/>
      <c r="AG381" s="1"/>
      <c r="AH381" s="3"/>
      <c r="AJ381" s="1"/>
    </row>
    <row r="382" spans="3:36">
      <c r="C382" s="1"/>
      <c r="E382" s="1"/>
      <c r="F382" s="1"/>
      <c r="G382" s="1"/>
      <c r="AG382" s="1"/>
      <c r="AH382" s="3"/>
      <c r="AJ382" s="1"/>
    </row>
    <row r="383" spans="3:36">
      <c r="C383" s="1"/>
      <c r="E383" s="1"/>
      <c r="F383" s="1"/>
      <c r="G383" s="1"/>
      <c r="AG383" s="1"/>
      <c r="AH383" s="3"/>
      <c r="AJ383" s="1"/>
    </row>
    <row r="384" spans="3:36">
      <c r="C384" s="1"/>
      <c r="E384" s="1"/>
      <c r="F384" s="1"/>
      <c r="G384" s="1"/>
      <c r="AG384" s="1"/>
      <c r="AH384" s="3"/>
      <c r="AJ384" s="1"/>
    </row>
    <row r="385" spans="3:36">
      <c r="C385" s="1"/>
      <c r="E385" s="1"/>
      <c r="F385" s="1"/>
      <c r="G385" s="1"/>
      <c r="AG385" s="1"/>
      <c r="AH385" s="3"/>
      <c r="AJ385" s="1"/>
    </row>
    <row r="386" spans="3:36">
      <c r="C386" s="1"/>
      <c r="E386" s="1"/>
      <c r="F386" s="1"/>
      <c r="G386" s="1"/>
      <c r="AG386" s="1"/>
      <c r="AH386" s="3"/>
      <c r="AJ386" s="1"/>
    </row>
    <row r="387" spans="3:36">
      <c r="C387" s="1"/>
      <c r="E387" s="1"/>
      <c r="F387" s="1"/>
      <c r="G387" s="1"/>
      <c r="AG387" s="1"/>
      <c r="AH387" s="3"/>
      <c r="AJ387" s="1"/>
    </row>
    <row r="388" spans="3:36">
      <c r="C388" s="1"/>
      <c r="E388" s="1"/>
      <c r="F388" s="1"/>
      <c r="G388" s="1"/>
      <c r="AG388" s="1"/>
      <c r="AH388" s="3"/>
      <c r="AJ388" s="1"/>
    </row>
    <row r="389" spans="3:36">
      <c r="C389" s="1"/>
      <c r="E389" s="1"/>
      <c r="F389" s="1"/>
      <c r="G389" s="1"/>
      <c r="AG389" s="1"/>
      <c r="AH389" s="3"/>
      <c r="AJ389" s="1"/>
    </row>
    <row r="390" spans="3:36">
      <c r="C390" s="1"/>
      <c r="E390" s="1"/>
      <c r="F390" s="1"/>
      <c r="G390" s="1"/>
      <c r="AG390" s="1"/>
      <c r="AH390" s="3"/>
      <c r="AJ390" s="1"/>
    </row>
    <row r="391" spans="3:36">
      <c r="C391" s="1"/>
      <c r="E391" s="1"/>
      <c r="F391" s="1"/>
      <c r="G391" s="1"/>
      <c r="AG391" s="1"/>
      <c r="AH391" s="3"/>
      <c r="AJ391" s="1"/>
    </row>
    <row r="392" spans="3:36">
      <c r="C392" s="1"/>
      <c r="E392" s="1"/>
      <c r="F392" s="1"/>
      <c r="G392" s="1"/>
      <c r="AG392" s="1"/>
      <c r="AH392" s="3"/>
      <c r="AJ392" s="1"/>
    </row>
    <row r="393" spans="3:36">
      <c r="C393" s="1"/>
      <c r="E393" s="1"/>
      <c r="F393" s="1"/>
      <c r="G393" s="1"/>
      <c r="AG393" s="1"/>
      <c r="AH393" s="3"/>
      <c r="AJ393" s="1"/>
    </row>
    <row r="394" spans="3:36">
      <c r="C394" s="1"/>
      <c r="E394" s="1"/>
      <c r="F394" s="1"/>
      <c r="G394" s="1"/>
      <c r="AG394" s="1"/>
      <c r="AH394" s="3"/>
      <c r="AJ394" s="1"/>
    </row>
    <row r="395" spans="3:36">
      <c r="C395" s="1"/>
      <c r="E395" s="1"/>
      <c r="F395" s="1"/>
      <c r="G395" s="1"/>
      <c r="AG395" s="1"/>
      <c r="AH395" s="3"/>
      <c r="AJ395" s="1"/>
    </row>
    <row r="396" spans="3:36">
      <c r="C396" s="1"/>
      <c r="E396" s="1"/>
      <c r="F396" s="1"/>
      <c r="G396" s="1"/>
      <c r="AG396" s="1"/>
      <c r="AH396" s="3"/>
      <c r="AJ396" s="1"/>
    </row>
    <row r="397" spans="3:36">
      <c r="C397" s="1"/>
      <c r="E397" s="1"/>
      <c r="F397" s="1"/>
      <c r="G397" s="1"/>
      <c r="AG397" s="1"/>
      <c r="AH397" s="3"/>
      <c r="AJ397" s="1"/>
    </row>
    <row r="398" spans="3:36">
      <c r="C398" s="1"/>
      <c r="E398" s="1"/>
      <c r="F398" s="1"/>
      <c r="G398" s="1"/>
      <c r="AG398" s="1"/>
      <c r="AH398" s="3"/>
      <c r="AJ398" s="1"/>
    </row>
    <row r="399" spans="3:36">
      <c r="C399" s="1"/>
      <c r="E399" s="1"/>
      <c r="F399" s="1"/>
      <c r="G399" s="1"/>
      <c r="AG399" s="1"/>
      <c r="AH399" s="3"/>
      <c r="AJ399" s="1"/>
    </row>
    <row r="400" spans="3:36">
      <c r="C400" s="1"/>
      <c r="E400" s="1"/>
      <c r="F400" s="1"/>
      <c r="G400" s="1"/>
      <c r="AG400" s="1"/>
      <c r="AH400" s="3"/>
      <c r="AJ400" s="1"/>
    </row>
    <row r="401" spans="3:36">
      <c r="C401" s="1"/>
      <c r="E401" s="1"/>
      <c r="F401" s="1"/>
      <c r="G401" s="1"/>
      <c r="AG401" s="1"/>
      <c r="AH401" s="3"/>
      <c r="AJ401" s="1"/>
    </row>
    <row r="402" spans="3:36">
      <c r="C402" s="1"/>
      <c r="E402" s="1"/>
      <c r="F402" s="1"/>
      <c r="G402" s="1"/>
      <c r="AG402" s="1"/>
      <c r="AH402" s="3"/>
      <c r="AJ402" s="1"/>
    </row>
    <row r="403" spans="3:36">
      <c r="C403" s="1"/>
      <c r="E403" s="1"/>
      <c r="F403" s="1"/>
      <c r="G403" s="1"/>
      <c r="AG403" s="1"/>
      <c r="AH403" s="3"/>
      <c r="AJ403" s="1"/>
    </row>
    <row r="404" spans="3:36">
      <c r="C404" s="1"/>
      <c r="E404" s="1"/>
      <c r="F404" s="1"/>
      <c r="G404" s="1"/>
      <c r="AG404" s="1"/>
      <c r="AH404" s="3"/>
      <c r="AJ404" s="1"/>
    </row>
    <row r="405" spans="3:36">
      <c r="C405" s="1"/>
      <c r="E405" s="1"/>
      <c r="F405" s="1"/>
      <c r="G405" s="1"/>
      <c r="AG405" s="1"/>
      <c r="AH405" s="3"/>
      <c r="AJ405" s="1"/>
    </row>
    <row r="406" spans="3:36">
      <c r="C406" s="1"/>
      <c r="E406" s="1"/>
      <c r="F406" s="1"/>
      <c r="G406" s="1"/>
      <c r="AG406" s="1"/>
      <c r="AH406" s="3"/>
      <c r="AJ406" s="1"/>
    </row>
    <row r="407" spans="3:36">
      <c r="C407" s="1"/>
      <c r="E407" s="1"/>
      <c r="F407" s="1"/>
      <c r="G407" s="1"/>
      <c r="AG407" s="1"/>
      <c r="AH407" s="3"/>
      <c r="AJ407" s="1"/>
    </row>
    <row r="408" spans="3:36">
      <c r="C408" s="1"/>
      <c r="E408" s="1"/>
      <c r="F408" s="1"/>
      <c r="G408" s="1"/>
      <c r="AG408" s="1"/>
      <c r="AH408" s="3"/>
      <c r="AJ408" s="1"/>
    </row>
    <row r="409" spans="3:36">
      <c r="C409" s="1"/>
      <c r="E409" s="1"/>
      <c r="F409" s="1"/>
      <c r="G409" s="1"/>
      <c r="AG409" s="1"/>
      <c r="AH409" s="3"/>
      <c r="AJ409" s="1"/>
    </row>
    <row r="410" spans="3:36">
      <c r="C410" s="1"/>
      <c r="E410" s="1"/>
      <c r="F410" s="1"/>
      <c r="G410" s="1"/>
      <c r="AG410" s="1"/>
      <c r="AH410" s="3"/>
      <c r="AJ410" s="1"/>
    </row>
    <row r="411" spans="3:36">
      <c r="C411" s="1"/>
      <c r="E411" s="1"/>
      <c r="F411" s="1"/>
      <c r="G411" s="1"/>
      <c r="AG411" s="1"/>
      <c r="AH411" s="3"/>
      <c r="AJ411" s="1"/>
    </row>
    <row r="412" spans="3:36">
      <c r="C412" s="1"/>
      <c r="E412" s="1"/>
      <c r="F412" s="1"/>
      <c r="G412" s="1"/>
      <c r="AG412" s="1"/>
      <c r="AH412" s="3"/>
      <c r="AJ412" s="1"/>
    </row>
    <row r="413" spans="3:36">
      <c r="C413" s="1"/>
      <c r="E413" s="1"/>
      <c r="F413" s="1"/>
      <c r="G413" s="1"/>
      <c r="AG413" s="1"/>
      <c r="AH413" s="3"/>
      <c r="AJ413" s="1"/>
    </row>
    <row r="414" spans="3:36">
      <c r="C414" s="1"/>
      <c r="E414" s="1"/>
      <c r="F414" s="1"/>
      <c r="G414" s="1"/>
      <c r="AG414" s="1"/>
      <c r="AH414" s="3"/>
      <c r="AJ414" s="1"/>
    </row>
    <row r="415" spans="3:36">
      <c r="C415" s="1"/>
      <c r="E415" s="1"/>
      <c r="F415" s="1"/>
      <c r="G415" s="1"/>
      <c r="AG415" s="1"/>
      <c r="AH415" s="3"/>
      <c r="AJ415" s="1"/>
    </row>
    <row r="416" spans="3:36">
      <c r="C416" s="1"/>
      <c r="E416" s="1"/>
      <c r="F416" s="1"/>
      <c r="G416" s="1"/>
      <c r="AG416" s="1"/>
      <c r="AH416" s="3"/>
      <c r="AJ416" s="1"/>
    </row>
    <row r="417" spans="3:36">
      <c r="C417" s="1"/>
      <c r="E417" s="1"/>
      <c r="F417" s="1"/>
      <c r="G417" s="1"/>
      <c r="AG417" s="1"/>
      <c r="AH417" s="3"/>
      <c r="AJ417" s="1"/>
    </row>
    <row r="418" spans="3:36">
      <c r="C418" s="1"/>
      <c r="E418" s="1"/>
      <c r="F418" s="1"/>
      <c r="G418" s="1"/>
      <c r="AG418" s="1"/>
      <c r="AH418" s="3"/>
      <c r="AJ418" s="1"/>
    </row>
    <row r="419" spans="3:36">
      <c r="C419" s="1"/>
      <c r="E419" s="1"/>
      <c r="F419" s="1"/>
      <c r="G419" s="1"/>
      <c r="AG419" s="1"/>
      <c r="AH419" s="3"/>
      <c r="AJ419" s="1"/>
    </row>
    <row r="420" spans="3:36">
      <c r="C420" s="1"/>
      <c r="E420" s="1"/>
      <c r="F420" s="1"/>
      <c r="G420" s="1"/>
      <c r="AG420" s="1"/>
      <c r="AH420" s="3"/>
      <c r="AJ420" s="1"/>
    </row>
    <row r="421" spans="3:36">
      <c r="C421" s="1"/>
      <c r="E421" s="1"/>
      <c r="F421" s="1"/>
      <c r="G421" s="1"/>
      <c r="AG421" s="1"/>
      <c r="AH421" s="3"/>
      <c r="AJ421" s="1"/>
    </row>
    <row r="422" spans="3:36">
      <c r="C422" s="1"/>
      <c r="E422" s="1"/>
      <c r="F422" s="1"/>
      <c r="G422" s="1"/>
      <c r="AG422" s="1"/>
      <c r="AH422" s="3"/>
      <c r="AJ422" s="1"/>
    </row>
    <row r="423" spans="3:36">
      <c r="C423" s="1"/>
      <c r="E423" s="1"/>
      <c r="F423" s="1"/>
      <c r="G423" s="1"/>
      <c r="AG423" s="1"/>
      <c r="AH423" s="3"/>
      <c r="AJ423" s="1"/>
    </row>
    <row r="424" spans="3:36">
      <c r="C424" s="1"/>
      <c r="E424" s="1"/>
      <c r="F424" s="1"/>
      <c r="G424" s="1"/>
      <c r="AG424" s="1"/>
      <c r="AH424" s="3"/>
      <c r="AJ424" s="1"/>
    </row>
    <row r="425" spans="3:36">
      <c r="C425" s="1"/>
      <c r="E425" s="1"/>
      <c r="F425" s="1"/>
      <c r="G425" s="1"/>
      <c r="AG425" s="1"/>
      <c r="AH425" s="3"/>
      <c r="AJ425" s="1"/>
    </row>
    <row r="426" spans="3:36">
      <c r="C426" s="1"/>
      <c r="E426" s="1"/>
      <c r="F426" s="1"/>
      <c r="G426" s="1"/>
      <c r="AG426" s="1"/>
      <c r="AH426" s="3"/>
      <c r="AJ426" s="1"/>
    </row>
    <row r="427" spans="3:36">
      <c r="C427" s="1"/>
      <c r="E427" s="1"/>
      <c r="F427" s="1"/>
      <c r="G427" s="1"/>
      <c r="AG427" s="1"/>
      <c r="AH427" s="3"/>
      <c r="AJ427" s="1"/>
    </row>
    <row r="428" spans="3:36">
      <c r="C428" s="1"/>
      <c r="E428" s="1"/>
      <c r="F428" s="1"/>
      <c r="G428" s="1"/>
      <c r="AG428" s="1"/>
      <c r="AH428" s="3"/>
      <c r="AJ428" s="1"/>
    </row>
    <row r="429" spans="3:36">
      <c r="C429" s="1"/>
      <c r="E429" s="1"/>
      <c r="F429" s="1"/>
      <c r="G429" s="1"/>
      <c r="AG429" s="1"/>
      <c r="AH429" s="3"/>
      <c r="AJ429" s="1"/>
    </row>
    <row r="430" spans="3:36">
      <c r="C430" s="1"/>
      <c r="E430" s="1"/>
      <c r="F430" s="1"/>
      <c r="G430" s="1"/>
      <c r="AG430" s="1"/>
      <c r="AH430" s="3"/>
      <c r="AJ430" s="1"/>
    </row>
    <row r="431" spans="3:36">
      <c r="C431" s="1"/>
      <c r="E431" s="1"/>
      <c r="F431" s="1"/>
      <c r="G431" s="1"/>
      <c r="AG431" s="1"/>
      <c r="AH431" s="3"/>
      <c r="AJ431" s="1"/>
    </row>
    <row r="432" spans="3:36">
      <c r="C432" s="1"/>
      <c r="E432" s="1"/>
      <c r="F432" s="1"/>
      <c r="G432" s="1"/>
      <c r="AG432" s="1"/>
      <c r="AH432" s="3"/>
      <c r="AJ432" s="1"/>
    </row>
    <row r="433" spans="3:36">
      <c r="C433" s="1"/>
      <c r="E433" s="1"/>
      <c r="F433" s="1"/>
      <c r="G433" s="1"/>
      <c r="AG433" s="1"/>
      <c r="AH433" s="3"/>
      <c r="AJ433" s="1"/>
    </row>
    <row r="434" spans="3:36">
      <c r="C434" s="1"/>
      <c r="E434" s="1"/>
      <c r="F434" s="1"/>
      <c r="G434" s="1"/>
      <c r="AG434" s="1"/>
      <c r="AH434" s="3"/>
      <c r="AJ434" s="1"/>
    </row>
    <row r="435" spans="3:36">
      <c r="C435" s="1"/>
      <c r="E435" s="1"/>
      <c r="F435" s="1"/>
      <c r="G435" s="1"/>
      <c r="AG435" s="1"/>
      <c r="AH435" s="3"/>
      <c r="AJ435" s="1"/>
    </row>
    <row r="436" spans="3:36">
      <c r="C436" s="1"/>
      <c r="E436" s="1"/>
      <c r="F436" s="1"/>
      <c r="G436" s="1"/>
      <c r="AG436" s="1"/>
      <c r="AH436" s="3"/>
      <c r="AJ436" s="1"/>
    </row>
    <row r="437" spans="3:36">
      <c r="C437" s="1"/>
      <c r="E437" s="1"/>
      <c r="F437" s="1"/>
      <c r="G437" s="1"/>
      <c r="AG437" s="1"/>
      <c r="AH437" s="3"/>
      <c r="AJ437" s="1"/>
    </row>
    <row r="438" spans="3:36">
      <c r="C438" s="1"/>
      <c r="E438" s="1"/>
      <c r="F438" s="1"/>
      <c r="G438" s="1"/>
      <c r="AG438" s="1"/>
      <c r="AH438" s="3"/>
      <c r="AJ438" s="1"/>
    </row>
    <row r="439" spans="3:36">
      <c r="C439" s="1"/>
      <c r="E439" s="1"/>
      <c r="F439" s="1"/>
      <c r="G439" s="1"/>
      <c r="AG439" s="1"/>
      <c r="AH439" s="3"/>
      <c r="AJ439" s="1"/>
    </row>
    <row r="440" spans="3:36">
      <c r="C440" s="1"/>
      <c r="E440" s="1"/>
      <c r="F440" s="1"/>
      <c r="G440" s="1"/>
      <c r="AG440" s="1"/>
      <c r="AH440" s="3"/>
      <c r="AJ440" s="1"/>
    </row>
    <row r="441" spans="3:36">
      <c r="C441" s="1"/>
      <c r="E441" s="1"/>
      <c r="F441" s="1"/>
      <c r="G441" s="1"/>
      <c r="AG441" s="1"/>
      <c r="AH441" s="3"/>
      <c r="AJ441" s="1"/>
    </row>
    <row r="442" spans="3:36">
      <c r="C442" s="1"/>
      <c r="E442" s="1"/>
      <c r="F442" s="1"/>
      <c r="G442" s="1"/>
      <c r="AG442" s="1"/>
      <c r="AH442" s="3"/>
      <c r="AJ442" s="1"/>
    </row>
    <row r="443" spans="3:36">
      <c r="C443" s="1"/>
      <c r="E443" s="1"/>
      <c r="F443" s="1"/>
      <c r="G443" s="1"/>
      <c r="AG443" s="1"/>
      <c r="AH443" s="3"/>
      <c r="AJ443" s="1"/>
    </row>
    <row r="444" spans="3:36">
      <c r="C444" s="1"/>
      <c r="E444" s="1"/>
      <c r="F444" s="1"/>
      <c r="G444" s="1"/>
      <c r="AG444" s="1"/>
      <c r="AH444" s="3"/>
      <c r="AJ444" s="1"/>
    </row>
    <row r="445" spans="3:36">
      <c r="C445" s="1"/>
      <c r="E445" s="1"/>
      <c r="F445" s="1"/>
      <c r="G445" s="1"/>
      <c r="AG445" s="1"/>
      <c r="AH445" s="3"/>
      <c r="AJ445" s="1"/>
    </row>
    <row r="446" spans="3:36">
      <c r="C446" s="1"/>
      <c r="E446" s="1"/>
      <c r="F446" s="1"/>
      <c r="G446" s="1"/>
      <c r="AG446" s="1"/>
      <c r="AH446" s="3"/>
      <c r="AJ446" s="1"/>
    </row>
    <row r="447" spans="3:36">
      <c r="C447" s="1"/>
      <c r="E447" s="1"/>
      <c r="F447" s="1"/>
      <c r="G447" s="1"/>
      <c r="AG447" s="1"/>
      <c r="AH447" s="3"/>
      <c r="AJ447" s="1"/>
    </row>
    <row r="448" spans="3:36">
      <c r="C448" s="1"/>
      <c r="E448" s="1"/>
      <c r="F448" s="1"/>
      <c r="G448" s="1"/>
      <c r="AG448" s="1"/>
      <c r="AH448" s="3"/>
      <c r="AJ448" s="1"/>
    </row>
    <row r="449" spans="3:36">
      <c r="C449" s="1"/>
      <c r="E449" s="1"/>
      <c r="F449" s="1"/>
      <c r="G449" s="1"/>
      <c r="AG449" s="1"/>
      <c r="AH449" s="3"/>
      <c r="AJ449" s="1"/>
    </row>
    <row r="450" spans="3:36">
      <c r="C450" s="1"/>
      <c r="E450" s="1"/>
      <c r="F450" s="1"/>
      <c r="G450" s="1"/>
      <c r="AG450" s="1"/>
      <c r="AH450" s="3"/>
      <c r="AJ450" s="1"/>
    </row>
    <row r="451" spans="3:36">
      <c r="C451" s="1"/>
      <c r="E451" s="1"/>
      <c r="F451" s="1"/>
      <c r="G451" s="1"/>
      <c r="AG451" s="1"/>
      <c r="AH451" s="3"/>
      <c r="AJ451" s="1"/>
    </row>
    <row r="452" spans="3:36">
      <c r="C452" s="1"/>
      <c r="E452" s="1"/>
      <c r="F452" s="1"/>
      <c r="G452" s="1"/>
      <c r="AG452" s="1"/>
      <c r="AH452" s="3"/>
      <c r="AJ452" s="1"/>
    </row>
    <row r="453" spans="3:36">
      <c r="C453" s="1"/>
      <c r="E453" s="1"/>
      <c r="F453" s="1"/>
      <c r="G453" s="1"/>
      <c r="AG453" s="1"/>
      <c r="AH453" s="3"/>
      <c r="AJ453" s="1"/>
    </row>
    <row r="454" spans="3:36">
      <c r="C454" s="1"/>
      <c r="E454" s="1"/>
      <c r="F454" s="1"/>
      <c r="G454" s="1"/>
      <c r="AG454" s="1"/>
      <c r="AH454" s="3"/>
      <c r="AJ454" s="1"/>
    </row>
    <row r="455" spans="3:36">
      <c r="C455" s="1"/>
      <c r="E455" s="1"/>
      <c r="F455" s="1"/>
      <c r="G455" s="1"/>
      <c r="AG455" s="1"/>
      <c r="AH455" s="3"/>
      <c r="AJ455" s="1"/>
    </row>
    <row r="456" spans="3:36">
      <c r="C456" s="1"/>
      <c r="E456" s="1"/>
      <c r="F456" s="1"/>
      <c r="G456" s="1"/>
      <c r="AG456" s="1"/>
      <c r="AH456" s="3"/>
      <c r="AJ456" s="1"/>
    </row>
    <row r="457" spans="3:36">
      <c r="C457" s="1"/>
      <c r="E457" s="1"/>
      <c r="F457" s="1"/>
      <c r="G457" s="1"/>
      <c r="AG457" s="1"/>
      <c r="AH457" s="3"/>
      <c r="AJ457" s="1"/>
    </row>
    <row r="458" spans="3:36">
      <c r="C458" s="1"/>
      <c r="E458" s="1"/>
      <c r="F458" s="1"/>
      <c r="G458" s="1"/>
      <c r="AG458" s="1"/>
      <c r="AH458" s="3"/>
      <c r="AJ458" s="1"/>
    </row>
    <row r="459" spans="3:36">
      <c r="C459" s="1"/>
      <c r="E459" s="1"/>
      <c r="F459" s="1"/>
      <c r="G459" s="1"/>
      <c r="AG459" s="1"/>
      <c r="AH459" s="3"/>
      <c r="AJ459" s="1"/>
    </row>
    <row r="460" spans="3:36">
      <c r="C460" s="1"/>
      <c r="E460" s="1"/>
      <c r="F460" s="1"/>
      <c r="G460" s="1"/>
      <c r="AG460" s="1"/>
      <c r="AH460" s="3"/>
      <c r="AJ460" s="1"/>
    </row>
    <row r="461" spans="3:36">
      <c r="C461" s="1"/>
      <c r="E461" s="1"/>
      <c r="F461" s="1"/>
      <c r="G461" s="1"/>
      <c r="AG461" s="1"/>
      <c r="AH461" s="3"/>
      <c r="AJ461" s="1"/>
    </row>
    <row r="462" spans="3:36">
      <c r="C462" s="1"/>
      <c r="E462" s="1"/>
      <c r="F462" s="1"/>
      <c r="G462" s="1"/>
      <c r="AG462" s="1"/>
      <c r="AH462" s="3"/>
      <c r="AJ462" s="1"/>
    </row>
    <row r="463" spans="3:36">
      <c r="C463" s="1"/>
      <c r="E463" s="1"/>
      <c r="F463" s="1"/>
      <c r="G463" s="1"/>
      <c r="AG463" s="1"/>
      <c r="AH463" s="3"/>
      <c r="AJ463" s="1"/>
    </row>
    <row r="464" spans="3:36">
      <c r="C464" s="1"/>
      <c r="E464" s="1"/>
      <c r="F464" s="1"/>
      <c r="G464" s="1"/>
      <c r="AG464" s="1"/>
      <c r="AH464" s="3"/>
      <c r="AJ464" s="1"/>
    </row>
    <row r="465" spans="3:36">
      <c r="C465" s="1"/>
      <c r="E465" s="1"/>
      <c r="F465" s="1"/>
      <c r="G465" s="1"/>
      <c r="AG465" s="1"/>
      <c r="AH465" s="3"/>
      <c r="AJ465" s="1"/>
    </row>
    <row r="466" spans="3:36">
      <c r="C466" s="1"/>
      <c r="E466" s="1"/>
      <c r="F466" s="1"/>
      <c r="G466" s="1"/>
      <c r="AG466" s="1"/>
      <c r="AH466" s="3"/>
      <c r="AJ466" s="1"/>
    </row>
    <row r="467" spans="3:36">
      <c r="C467" s="1"/>
      <c r="E467" s="1"/>
      <c r="F467" s="1"/>
      <c r="G467" s="1"/>
      <c r="AG467" s="1"/>
      <c r="AH467" s="3"/>
      <c r="AJ467" s="1"/>
    </row>
    <row r="468" spans="3:36">
      <c r="C468" s="1"/>
      <c r="E468" s="1"/>
      <c r="F468" s="1"/>
      <c r="G468" s="1"/>
      <c r="AG468" s="1"/>
      <c r="AH468" s="3"/>
      <c r="AJ468" s="1"/>
    </row>
    <row r="469" spans="3:36">
      <c r="C469" s="1"/>
      <c r="E469" s="1"/>
      <c r="F469" s="1"/>
      <c r="G469" s="1"/>
      <c r="AG469" s="1"/>
      <c r="AH469" s="3"/>
      <c r="AJ469" s="1"/>
    </row>
    <row r="470" spans="3:36">
      <c r="C470" s="1"/>
      <c r="E470" s="1"/>
      <c r="F470" s="1"/>
      <c r="G470" s="1"/>
      <c r="AG470" s="1"/>
      <c r="AH470" s="3"/>
      <c r="AJ470" s="1"/>
    </row>
    <row r="471" spans="3:36">
      <c r="C471" s="1"/>
      <c r="E471" s="1"/>
      <c r="F471" s="1"/>
      <c r="G471" s="1"/>
      <c r="AG471" s="1"/>
      <c r="AH471" s="3"/>
      <c r="AJ471" s="1"/>
    </row>
    <row r="472" spans="3:36">
      <c r="C472" s="1"/>
      <c r="E472" s="1"/>
      <c r="F472" s="1"/>
      <c r="G472" s="1"/>
      <c r="AG472" s="1"/>
      <c r="AH472" s="3"/>
      <c r="AJ472" s="1"/>
    </row>
    <row r="473" spans="3:36">
      <c r="C473" s="1"/>
      <c r="E473" s="1"/>
      <c r="F473" s="1"/>
      <c r="G473" s="1"/>
      <c r="AG473" s="1"/>
      <c r="AH473" s="3"/>
      <c r="AJ473" s="1"/>
    </row>
    <row r="474" spans="3:36">
      <c r="C474" s="1"/>
      <c r="E474" s="1"/>
      <c r="F474" s="1"/>
      <c r="G474" s="1"/>
      <c r="AG474" s="1"/>
      <c r="AH474" s="3"/>
      <c r="AJ474" s="1"/>
    </row>
    <row r="475" spans="3:36">
      <c r="C475" s="1"/>
      <c r="E475" s="1"/>
      <c r="F475" s="1"/>
      <c r="G475" s="1"/>
      <c r="AG475" s="1"/>
      <c r="AH475" s="3"/>
      <c r="AJ475" s="1"/>
    </row>
    <row r="476" spans="3:36">
      <c r="C476" s="1"/>
      <c r="E476" s="1"/>
      <c r="F476" s="1"/>
      <c r="G476" s="1"/>
      <c r="AG476" s="1"/>
      <c r="AH476" s="3"/>
      <c r="AJ476" s="1"/>
    </row>
    <row r="477" spans="3:36">
      <c r="C477" s="1"/>
      <c r="E477" s="1"/>
      <c r="F477" s="1"/>
      <c r="G477" s="1"/>
      <c r="AG477" s="1"/>
      <c r="AH477" s="3"/>
      <c r="AJ477" s="1"/>
    </row>
    <row r="478" spans="3:36">
      <c r="C478" s="1"/>
      <c r="E478" s="1"/>
      <c r="F478" s="1"/>
      <c r="G478" s="1"/>
      <c r="AG478" s="1"/>
      <c r="AH478" s="3"/>
      <c r="AJ478" s="1"/>
    </row>
    <row r="479" spans="3:36">
      <c r="C479" s="1"/>
      <c r="E479" s="1"/>
      <c r="F479" s="1"/>
      <c r="G479" s="1"/>
      <c r="AG479" s="1"/>
      <c r="AH479" s="3"/>
      <c r="AJ479" s="1"/>
    </row>
    <row r="480" spans="3:36">
      <c r="C480" s="1"/>
      <c r="E480" s="1"/>
      <c r="F480" s="1"/>
      <c r="G480" s="1"/>
      <c r="AG480" s="1"/>
      <c r="AH480" s="3"/>
      <c r="AJ480" s="1"/>
    </row>
    <row r="481" spans="3:36">
      <c r="C481" s="1"/>
      <c r="E481" s="1"/>
      <c r="F481" s="1"/>
      <c r="G481" s="1"/>
      <c r="AG481" s="1"/>
      <c r="AH481" s="3"/>
      <c r="AJ481" s="1"/>
    </row>
    <row r="482" spans="3:36">
      <c r="C482" s="1"/>
      <c r="E482" s="1"/>
      <c r="F482" s="1"/>
      <c r="G482" s="1"/>
      <c r="AG482" s="1"/>
      <c r="AH482" s="3"/>
      <c r="AJ482" s="1"/>
    </row>
    <row r="483" spans="3:36">
      <c r="C483" s="1"/>
      <c r="E483" s="1"/>
      <c r="F483" s="1"/>
      <c r="G483" s="1"/>
      <c r="AG483" s="1"/>
      <c r="AH483" s="3"/>
      <c r="AJ483" s="1"/>
    </row>
    <row r="484" spans="3:36">
      <c r="C484" s="1"/>
      <c r="E484" s="1"/>
      <c r="F484" s="1"/>
      <c r="G484" s="1"/>
      <c r="AG484" s="1"/>
      <c r="AH484" s="3"/>
      <c r="AJ484" s="1"/>
    </row>
    <row r="485" spans="3:36">
      <c r="C485" s="1"/>
      <c r="E485" s="1"/>
      <c r="F485" s="1"/>
      <c r="G485" s="1"/>
      <c r="AG485" s="1"/>
      <c r="AH485" s="3"/>
      <c r="AJ485" s="1"/>
    </row>
    <row r="486" spans="3:36">
      <c r="C486" s="1"/>
      <c r="E486" s="1"/>
      <c r="F486" s="1"/>
      <c r="G486" s="1"/>
      <c r="AG486" s="1"/>
      <c r="AH486" s="3"/>
      <c r="AJ486" s="1"/>
    </row>
    <row r="487" spans="3:36">
      <c r="C487" s="1"/>
      <c r="E487" s="1"/>
      <c r="F487" s="1"/>
      <c r="G487" s="1"/>
      <c r="AG487" s="1"/>
      <c r="AH487" s="3"/>
      <c r="AJ487" s="1"/>
    </row>
    <row r="488" spans="3:36">
      <c r="C488" s="1"/>
      <c r="E488" s="1"/>
      <c r="F488" s="1"/>
      <c r="G488" s="1"/>
      <c r="AG488" s="1"/>
      <c r="AH488" s="3"/>
      <c r="AJ488" s="1"/>
    </row>
    <row r="489" spans="3:36">
      <c r="C489" s="1"/>
      <c r="E489" s="1"/>
      <c r="F489" s="1"/>
      <c r="G489" s="1"/>
      <c r="AG489" s="1"/>
      <c r="AH489" s="3"/>
      <c r="AJ489" s="1"/>
    </row>
    <row r="490" spans="3:36">
      <c r="C490" s="1"/>
      <c r="E490" s="1"/>
      <c r="F490" s="1"/>
      <c r="G490" s="1"/>
      <c r="AG490" s="1"/>
      <c r="AH490" s="3"/>
      <c r="AJ490" s="1"/>
    </row>
    <row r="491" spans="3:36">
      <c r="C491" s="1"/>
      <c r="E491" s="1"/>
      <c r="F491" s="1"/>
      <c r="G491" s="1"/>
      <c r="AG491" s="1"/>
      <c r="AH491" s="3"/>
      <c r="AJ491" s="1"/>
    </row>
    <row r="492" spans="3:36">
      <c r="C492" s="1"/>
      <c r="E492" s="1"/>
      <c r="F492" s="1"/>
      <c r="G492" s="1"/>
      <c r="AG492" s="1"/>
      <c r="AH492" s="3"/>
      <c r="AJ492" s="1"/>
    </row>
    <row r="493" spans="3:36">
      <c r="C493" s="1"/>
      <c r="E493" s="1"/>
      <c r="F493" s="1"/>
      <c r="G493" s="1"/>
      <c r="AG493" s="1"/>
      <c r="AH493" s="3"/>
      <c r="AJ493" s="1"/>
    </row>
    <row r="494" spans="3:36">
      <c r="C494" s="1"/>
      <c r="E494" s="1"/>
      <c r="F494" s="1"/>
      <c r="G494" s="1"/>
      <c r="AG494" s="1"/>
      <c r="AH494" s="3"/>
      <c r="AJ494" s="1"/>
    </row>
    <row r="495" spans="3:36">
      <c r="C495" s="1"/>
      <c r="E495" s="1"/>
      <c r="F495" s="1"/>
      <c r="G495" s="1"/>
      <c r="AG495" s="1"/>
      <c r="AH495" s="3"/>
      <c r="AJ495" s="1"/>
    </row>
    <row r="496" spans="3:36">
      <c r="C496" s="1"/>
      <c r="E496" s="1"/>
      <c r="F496" s="1"/>
      <c r="G496" s="1"/>
      <c r="AG496" s="1"/>
      <c r="AH496" s="3"/>
      <c r="AJ496" s="1"/>
    </row>
    <row r="497" spans="3:36">
      <c r="C497" s="1"/>
      <c r="E497" s="1"/>
      <c r="F497" s="1"/>
      <c r="G497" s="1"/>
      <c r="AG497" s="1"/>
      <c r="AH497" s="3"/>
      <c r="AJ497" s="1"/>
    </row>
    <row r="498" spans="3:36">
      <c r="C498" s="1"/>
      <c r="E498" s="1"/>
      <c r="F498" s="1"/>
      <c r="G498" s="1"/>
      <c r="AG498" s="1"/>
      <c r="AH498" s="3"/>
      <c r="AJ498" s="1"/>
    </row>
    <row r="499" spans="3:36">
      <c r="C499" s="1"/>
      <c r="E499" s="1"/>
      <c r="F499" s="1"/>
      <c r="G499" s="1"/>
      <c r="AG499" s="1"/>
      <c r="AH499" s="3"/>
      <c r="AJ499" s="1"/>
    </row>
    <row r="500" spans="3:36">
      <c r="C500" s="1"/>
      <c r="E500" s="1"/>
      <c r="F500" s="1"/>
      <c r="G500" s="1"/>
      <c r="AG500" s="1"/>
      <c r="AH500" s="3"/>
      <c r="AJ500" s="1"/>
    </row>
    <row r="501" spans="3:36">
      <c r="C501" s="1"/>
      <c r="E501" s="1"/>
      <c r="F501" s="1"/>
      <c r="G501" s="1"/>
      <c r="AG501" s="1"/>
      <c r="AH501" s="3"/>
      <c r="AJ501" s="1"/>
    </row>
    <row r="502" spans="3:36">
      <c r="C502" s="1"/>
      <c r="E502" s="1"/>
      <c r="F502" s="1"/>
      <c r="G502" s="1"/>
      <c r="AG502" s="1"/>
      <c r="AH502" s="3"/>
      <c r="AJ502" s="1"/>
    </row>
    <row r="503" spans="3:36">
      <c r="C503" s="1"/>
      <c r="E503" s="1"/>
      <c r="F503" s="1"/>
      <c r="G503" s="1"/>
      <c r="AG503" s="1"/>
      <c r="AH503" s="3"/>
      <c r="AJ503" s="1"/>
    </row>
    <row r="504" spans="3:36">
      <c r="C504" s="1"/>
      <c r="E504" s="1"/>
      <c r="F504" s="1"/>
      <c r="G504" s="1"/>
      <c r="AG504" s="1"/>
      <c r="AH504" s="3"/>
      <c r="AJ504" s="1"/>
    </row>
    <row r="505" spans="3:36">
      <c r="C505" s="1"/>
      <c r="E505" s="1"/>
      <c r="F505" s="1"/>
      <c r="G505" s="1"/>
      <c r="AG505" s="1"/>
      <c r="AH505" s="3"/>
      <c r="AJ505" s="1"/>
    </row>
    <row r="506" spans="3:36">
      <c r="C506" s="1"/>
      <c r="E506" s="1"/>
      <c r="F506" s="1"/>
      <c r="G506" s="1"/>
      <c r="AG506" s="1"/>
      <c r="AH506" s="3"/>
      <c r="AJ506" s="1"/>
    </row>
    <row r="507" spans="3:36">
      <c r="C507" s="1"/>
      <c r="E507" s="1"/>
      <c r="F507" s="1"/>
      <c r="G507" s="1"/>
      <c r="AG507" s="1"/>
      <c r="AH507" s="3"/>
      <c r="AJ507" s="1"/>
    </row>
    <row r="508" spans="3:36">
      <c r="C508" s="1"/>
      <c r="E508" s="1"/>
      <c r="F508" s="1"/>
      <c r="G508" s="1"/>
      <c r="AG508" s="1"/>
      <c r="AH508" s="3"/>
      <c r="AJ508" s="1"/>
    </row>
    <row r="509" spans="3:36">
      <c r="C509" s="1"/>
      <c r="E509" s="1"/>
      <c r="F509" s="1"/>
      <c r="G509" s="1"/>
      <c r="AG509" s="1"/>
      <c r="AH509" s="3"/>
      <c r="AJ509" s="1"/>
    </row>
    <row r="510" spans="3:36">
      <c r="C510" s="1"/>
      <c r="E510" s="1"/>
      <c r="F510" s="1"/>
      <c r="G510" s="1"/>
      <c r="AG510" s="1"/>
      <c r="AH510" s="3"/>
      <c r="AJ510" s="1"/>
    </row>
    <row r="511" spans="3:36">
      <c r="C511" s="1"/>
      <c r="E511" s="1"/>
      <c r="F511" s="1"/>
      <c r="G511" s="1"/>
      <c r="AG511" s="1"/>
      <c r="AH511" s="3"/>
      <c r="AJ511" s="1"/>
    </row>
    <row r="512" spans="3:36">
      <c r="C512" s="1"/>
      <c r="E512" s="1"/>
      <c r="F512" s="1"/>
      <c r="G512" s="1"/>
      <c r="AG512" s="1"/>
      <c r="AH512" s="3"/>
      <c r="AJ512" s="1"/>
    </row>
    <row r="513" spans="3:36">
      <c r="C513" s="1"/>
      <c r="E513" s="1"/>
      <c r="F513" s="1"/>
      <c r="G513" s="1"/>
      <c r="AG513" s="1"/>
      <c r="AH513" s="3"/>
      <c r="AJ513" s="1"/>
    </row>
    <row r="514" spans="3:36">
      <c r="C514" s="1"/>
      <c r="E514" s="1"/>
      <c r="F514" s="1"/>
      <c r="G514" s="1"/>
      <c r="AG514" s="1"/>
      <c r="AH514" s="3"/>
      <c r="AJ514" s="1"/>
    </row>
    <row r="515" spans="3:36">
      <c r="C515" s="1"/>
      <c r="E515" s="1"/>
      <c r="F515" s="1"/>
      <c r="G515" s="1"/>
      <c r="AG515" s="1"/>
      <c r="AH515" s="3"/>
      <c r="AJ515" s="1"/>
    </row>
    <row r="516" spans="3:36">
      <c r="C516" s="1"/>
      <c r="E516" s="1"/>
      <c r="F516" s="1"/>
      <c r="G516" s="1"/>
      <c r="AG516" s="1"/>
      <c r="AH516" s="3"/>
      <c r="AJ516" s="1"/>
    </row>
    <row r="517" spans="3:36">
      <c r="C517" s="1"/>
      <c r="E517" s="1"/>
      <c r="F517" s="1"/>
      <c r="G517" s="1"/>
      <c r="AG517" s="1"/>
      <c r="AH517" s="3"/>
      <c r="AJ517" s="1"/>
    </row>
    <row r="518" spans="3:36">
      <c r="C518" s="1"/>
      <c r="E518" s="1"/>
      <c r="F518" s="1"/>
      <c r="G518" s="1"/>
      <c r="AG518" s="1"/>
      <c r="AH518" s="3"/>
      <c r="AJ518" s="1"/>
    </row>
    <row r="519" spans="3:36">
      <c r="C519" s="1"/>
      <c r="E519" s="1"/>
      <c r="F519" s="1"/>
      <c r="G519" s="1"/>
      <c r="AG519" s="1"/>
      <c r="AH519" s="3"/>
      <c r="AJ519" s="1"/>
    </row>
    <row r="520" spans="3:36">
      <c r="C520" s="1"/>
      <c r="E520" s="1"/>
      <c r="F520" s="1"/>
      <c r="G520" s="1"/>
      <c r="AG520" s="1"/>
      <c r="AH520" s="3"/>
      <c r="AJ520" s="1"/>
    </row>
    <row r="521" spans="3:36">
      <c r="C521" s="1"/>
      <c r="E521" s="1"/>
      <c r="F521" s="1"/>
      <c r="G521" s="1"/>
      <c r="AG521" s="1"/>
      <c r="AH521" s="3"/>
      <c r="AJ521" s="1"/>
    </row>
    <row r="522" spans="3:36">
      <c r="C522" s="1"/>
      <c r="E522" s="1"/>
      <c r="F522" s="1"/>
      <c r="G522" s="1"/>
      <c r="AG522" s="1"/>
      <c r="AH522" s="3"/>
      <c r="AJ522" s="1"/>
    </row>
    <row r="523" spans="3:36">
      <c r="C523" s="1"/>
      <c r="E523" s="1"/>
      <c r="F523" s="1"/>
      <c r="G523" s="1"/>
      <c r="AG523" s="1"/>
      <c r="AH523" s="3"/>
      <c r="AJ523" s="1"/>
    </row>
    <row r="524" spans="3:36">
      <c r="C524" s="1"/>
      <c r="E524" s="1"/>
      <c r="F524" s="1"/>
      <c r="G524" s="1"/>
      <c r="AG524" s="1"/>
      <c r="AH524" s="3"/>
      <c r="AJ524" s="1"/>
    </row>
    <row r="525" spans="3:36">
      <c r="C525" s="1"/>
      <c r="E525" s="1"/>
      <c r="F525" s="1"/>
      <c r="G525" s="1"/>
      <c r="AG525" s="1"/>
      <c r="AH525" s="3"/>
      <c r="AJ525" s="1"/>
    </row>
    <row r="526" spans="3:36">
      <c r="C526" s="1"/>
      <c r="E526" s="1"/>
      <c r="F526" s="1"/>
      <c r="G526" s="1"/>
      <c r="AG526" s="1"/>
      <c r="AH526" s="3"/>
      <c r="AJ526" s="1"/>
    </row>
    <row r="527" spans="3:36">
      <c r="C527" s="1"/>
      <c r="E527" s="1"/>
      <c r="F527" s="1"/>
      <c r="G527" s="1"/>
      <c r="AG527" s="1"/>
      <c r="AH527" s="3"/>
      <c r="AJ527" s="1"/>
    </row>
    <row r="528" spans="3:36">
      <c r="C528" s="1"/>
      <c r="E528" s="1"/>
      <c r="F528" s="1"/>
      <c r="G528" s="1"/>
      <c r="AG528" s="1"/>
      <c r="AH528" s="3"/>
      <c r="AJ528" s="1"/>
    </row>
    <row r="529" spans="3:36">
      <c r="C529" s="1"/>
      <c r="E529" s="1"/>
      <c r="F529" s="1"/>
      <c r="G529" s="1"/>
      <c r="AG529" s="1"/>
      <c r="AH529" s="3"/>
      <c r="AJ529" s="1"/>
    </row>
    <row r="530" spans="3:36">
      <c r="C530" s="1"/>
      <c r="E530" s="1"/>
      <c r="F530" s="1"/>
      <c r="G530" s="1"/>
      <c r="AG530" s="1"/>
      <c r="AH530" s="3"/>
      <c r="AJ530" s="1"/>
    </row>
    <row r="531" spans="3:36">
      <c r="C531" s="1"/>
      <c r="E531" s="1"/>
      <c r="F531" s="1"/>
      <c r="G531" s="1"/>
      <c r="AG531" s="1"/>
      <c r="AH531" s="3"/>
      <c r="AJ531" s="1"/>
    </row>
    <row r="532" spans="3:36">
      <c r="C532" s="1"/>
      <c r="E532" s="1"/>
      <c r="F532" s="1"/>
      <c r="G532" s="1"/>
      <c r="AG532" s="1"/>
      <c r="AH532" s="3"/>
      <c r="AJ532" s="1"/>
    </row>
    <row r="533" spans="3:36">
      <c r="C533" s="1"/>
      <c r="E533" s="1"/>
      <c r="F533" s="1"/>
      <c r="G533" s="1"/>
      <c r="AG533" s="1"/>
      <c r="AH533" s="3"/>
      <c r="AJ533" s="1"/>
    </row>
    <row r="534" spans="3:36">
      <c r="C534" s="1"/>
      <c r="E534" s="1"/>
      <c r="F534" s="1"/>
      <c r="G534" s="1"/>
      <c r="AG534" s="1"/>
      <c r="AH534" s="3"/>
      <c r="AJ534" s="1"/>
    </row>
    <row r="535" spans="3:36">
      <c r="C535" s="1"/>
      <c r="E535" s="1"/>
      <c r="F535" s="1"/>
      <c r="G535" s="1"/>
      <c r="AG535" s="1"/>
      <c r="AH535" s="3"/>
      <c r="AJ535" s="1"/>
    </row>
    <row r="536" spans="3:36">
      <c r="C536" s="1"/>
      <c r="E536" s="1"/>
      <c r="F536" s="1"/>
      <c r="G536" s="1"/>
      <c r="AG536" s="1"/>
      <c r="AH536" s="3"/>
      <c r="AJ536" s="1"/>
    </row>
    <row r="537" spans="3:36">
      <c r="C537" s="1"/>
      <c r="E537" s="1"/>
      <c r="F537" s="1"/>
      <c r="G537" s="1"/>
      <c r="AG537" s="1"/>
      <c r="AH537" s="3"/>
      <c r="AJ537" s="1"/>
    </row>
    <row r="538" spans="3:36">
      <c r="C538" s="1"/>
      <c r="E538" s="1"/>
      <c r="F538" s="1"/>
      <c r="G538" s="1"/>
      <c r="AG538" s="1"/>
      <c r="AH538" s="3"/>
      <c r="AJ538" s="1"/>
    </row>
    <row r="539" spans="3:36">
      <c r="C539" s="1"/>
      <c r="E539" s="1"/>
      <c r="F539" s="1"/>
      <c r="G539" s="1"/>
      <c r="AG539" s="1"/>
      <c r="AH539" s="3"/>
      <c r="AJ539" s="1"/>
    </row>
    <row r="540" spans="3:36">
      <c r="C540" s="1"/>
      <c r="E540" s="1"/>
      <c r="F540" s="1"/>
      <c r="G540" s="1"/>
      <c r="AG540" s="1"/>
      <c r="AH540" s="3"/>
      <c r="AJ540" s="1"/>
    </row>
    <row r="541" spans="3:36">
      <c r="C541" s="1"/>
      <c r="E541" s="1"/>
      <c r="F541" s="1"/>
      <c r="G541" s="1"/>
      <c r="AG541" s="1"/>
      <c r="AH541" s="3"/>
      <c r="AJ541" s="1"/>
    </row>
    <row r="542" spans="3:36">
      <c r="C542" s="1"/>
      <c r="E542" s="1"/>
      <c r="F542" s="1"/>
      <c r="G542" s="1"/>
      <c r="AG542" s="1"/>
      <c r="AH542" s="3"/>
      <c r="AJ542" s="1"/>
    </row>
    <row r="543" spans="3:36">
      <c r="C543" s="1"/>
      <c r="E543" s="1"/>
      <c r="F543" s="1"/>
      <c r="G543" s="1"/>
      <c r="AG543" s="1"/>
      <c r="AH543" s="3"/>
      <c r="AJ543" s="1"/>
    </row>
    <row r="544" spans="3:36">
      <c r="C544" s="1"/>
      <c r="E544" s="1"/>
      <c r="F544" s="1"/>
      <c r="G544" s="1"/>
      <c r="AG544" s="1"/>
      <c r="AH544" s="3"/>
      <c r="AJ544" s="1"/>
    </row>
    <row r="545" spans="3:36">
      <c r="C545" s="1"/>
      <c r="E545" s="1"/>
      <c r="F545" s="1"/>
      <c r="G545" s="1"/>
      <c r="AG545" s="1"/>
      <c r="AH545" s="3"/>
      <c r="AJ545" s="1"/>
    </row>
    <row r="546" spans="3:36">
      <c r="C546" s="1"/>
      <c r="E546" s="1"/>
      <c r="F546" s="1"/>
      <c r="G546" s="1"/>
      <c r="AG546" s="1"/>
      <c r="AH546" s="3"/>
      <c r="AJ546" s="1"/>
    </row>
    <row r="547" spans="3:36">
      <c r="C547" s="1"/>
      <c r="E547" s="1"/>
      <c r="F547" s="1"/>
      <c r="G547" s="1"/>
      <c r="AG547" s="1"/>
      <c r="AH547" s="3"/>
      <c r="AJ547" s="1"/>
    </row>
    <row r="548" spans="3:36">
      <c r="C548" s="1"/>
      <c r="E548" s="1"/>
      <c r="F548" s="1"/>
      <c r="G548" s="1"/>
      <c r="AG548" s="1"/>
      <c r="AH548" s="3"/>
      <c r="AJ548" s="1"/>
    </row>
    <row r="549" spans="3:36">
      <c r="C549" s="1"/>
      <c r="E549" s="1"/>
      <c r="F549" s="1"/>
      <c r="G549" s="1"/>
      <c r="AG549" s="1"/>
      <c r="AH549" s="3"/>
      <c r="AJ549" s="1"/>
    </row>
    <row r="550" spans="3:36">
      <c r="C550" s="1"/>
      <c r="E550" s="1"/>
      <c r="F550" s="1"/>
      <c r="G550" s="1"/>
      <c r="AG550" s="1"/>
      <c r="AH550" s="3"/>
      <c r="AJ550" s="1"/>
    </row>
    <row r="551" spans="3:36">
      <c r="C551" s="1"/>
      <c r="E551" s="1"/>
      <c r="F551" s="1"/>
      <c r="G551" s="1"/>
      <c r="AG551" s="1"/>
      <c r="AH551" s="3"/>
      <c r="AJ551" s="1"/>
    </row>
    <row r="552" spans="3:36">
      <c r="C552" s="1"/>
      <c r="E552" s="1"/>
      <c r="F552" s="1"/>
      <c r="G552" s="1"/>
      <c r="AG552" s="1"/>
      <c r="AH552" s="3"/>
      <c r="AJ552" s="1"/>
    </row>
    <row r="553" spans="3:36">
      <c r="C553" s="1"/>
      <c r="E553" s="1"/>
      <c r="F553" s="1"/>
      <c r="G553" s="1"/>
      <c r="AG553" s="1"/>
      <c r="AH553" s="3"/>
      <c r="AJ553" s="1"/>
    </row>
    <row r="554" spans="3:36">
      <c r="C554" s="1"/>
      <c r="E554" s="1"/>
      <c r="F554" s="1"/>
      <c r="G554" s="1"/>
      <c r="AG554" s="1"/>
      <c r="AH554" s="3"/>
      <c r="AJ554" s="1"/>
    </row>
    <row r="555" spans="3:36">
      <c r="C555" s="1"/>
      <c r="E555" s="1"/>
      <c r="F555" s="1"/>
      <c r="G555" s="1"/>
      <c r="AG555" s="1"/>
      <c r="AH555" s="3"/>
      <c r="AJ555" s="1"/>
    </row>
    <row r="556" spans="3:36">
      <c r="C556" s="1"/>
      <c r="E556" s="1"/>
      <c r="F556" s="1"/>
      <c r="G556" s="1"/>
      <c r="AG556" s="1"/>
      <c r="AH556" s="3"/>
      <c r="AJ556" s="1"/>
    </row>
    <row r="557" spans="3:36">
      <c r="C557" s="1"/>
      <c r="E557" s="1"/>
      <c r="F557" s="1"/>
      <c r="G557" s="1"/>
      <c r="AG557" s="1"/>
      <c r="AH557" s="3"/>
      <c r="AJ557" s="1"/>
    </row>
    <row r="558" spans="3:36">
      <c r="C558" s="1"/>
      <c r="E558" s="1"/>
      <c r="F558" s="1"/>
      <c r="G558" s="1"/>
      <c r="AG558" s="1"/>
      <c r="AH558" s="3"/>
      <c r="AJ558" s="1"/>
    </row>
    <row r="559" spans="3:36">
      <c r="C559" s="1"/>
      <c r="E559" s="1"/>
      <c r="F559" s="1"/>
      <c r="G559" s="1"/>
      <c r="AG559" s="1"/>
      <c r="AH559" s="3"/>
      <c r="AJ559" s="1"/>
    </row>
    <row r="560" spans="3:36">
      <c r="C560" s="1"/>
      <c r="E560" s="1"/>
      <c r="F560" s="1"/>
      <c r="G560" s="1"/>
      <c r="AG560" s="1"/>
      <c r="AH560" s="3"/>
      <c r="AJ560" s="1"/>
    </row>
    <row r="561" spans="3:36">
      <c r="C561" s="1"/>
      <c r="E561" s="1"/>
      <c r="F561" s="1"/>
      <c r="G561" s="1"/>
      <c r="AG561" s="1"/>
      <c r="AH561" s="3"/>
      <c r="AJ561" s="1"/>
    </row>
    <row r="562" spans="3:36">
      <c r="C562" s="1"/>
      <c r="E562" s="1"/>
      <c r="F562" s="1"/>
      <c r="G562" s="1"/>
      <c r="AG562" s="1"/>
      <c r="AH562" s="3"/>
      <c r="AJ562" s="1"/>
    </row>
    <row r="563" spans="3:36">
      <c r="C563" s="1"/>
      <c r="E563" s="1"/>
      <c r="F563" s="1"/>
      <c r="G563" s="1"/>
      <c r="AG563" s="1"/>
      <c r="AH563" s="3"/>
      <c r="AJ563" s="1"/>
    </row>
    <row r="564" spans="3:36">
      <c r="C564" s="1"/>
      <c r="E564" s="1"/>
      <c r="F564" s="1"/>
      <c r="G564" s="1"/>
      <c r="AG564" s="1"/>
      <c r="AH564" s="3"/>
      <c r="AJ564" s="1"/>
    </row>
    <row r="565" spans="3:36">
      <c r="C565" s="1"/>
      <c r="E565" s="1"/>
      <c r="F565" s="1"/>
      <c r="G565" s="1"/>
      <c r="AG565" s="1"/>
      <c r="AH565" s="3"/>
      <c r="AJ565" s="1"/>
    </row>
    <row r="566" spans="3:36">
      <c r="C566" s="1"/>
      <c r="E566" s="1"/>
      <c r="F566" s="1"/>
      <c r="G566" s="1"/>
      <c r="AG566" s="1"/>
      <c r="AH566" s="3"/>
      <c r="AJ566" s="1"/>
    </row>
    <row r="567" spans="3:36">
      <c r="C567" s="1"/>
      <c r="E567" s="1"/>
      <c r="F567" s="1"/>
      <c r="G567" s="1"/>
      <c r="AG567" s="1"/>
      <c r="AH567" s="3"/>
      <c r="AJ567" s="1"/>
    </row>
    <row r="568" spans="3:36">
      <c r="C568" s="1"/>
      <c r="E568" s="1"/>
      <c r="F568" s="1"/>
      <c r="G568" s="1"/>
      <c r="AG568" s="1"/>
      <c r="AH568" s="3"/>
      <c r="AJ568" s="1"/>
    </row>
    <row r="569" spans="3:36">
      <c r="C569" s="1"/>
      <c r="E569" s="1"/>
      <c r="F569" s="1"/>
      <c r="G569" s="1"/>
      <c r="AG569" s="1"/>
      <c r="AH569" s="3"/>
      <c r="AJ569" s="1"/>
    </row>
    <row r="570" spans="3:36">
      <c r="C570" s="1"/>
      <c r="E570" s="1"/>
      <c r="F570" s="1"/>
      <c r="G570" s="1"/>
      <c r="AG570" s="1"/>
      <c r="AH570" s="3"/>
      <c r="AJ570" s="1"/>
    </row>
    <row r="571" spans="3:36">
      <c r="C571" s="1"/>
      <c r="E571" s="1"/>
      <c r="F571" s="1"/>
      <c r="G571" s="1"/>
      <c r="AG571" s="1"/>
      <c r="AH571" s="3"/>
      <c r="AJ571" s="1"/>
    </row>
    <row r="572" spans="3:36">
      <c r="C572" s="1"/>
      <c r="E572" s="1"/>
      <c r="F572" s="1"/>
      <c r="G572" s="1"/>
      <c r="AG572" s="1"/>
      <c r="AH572" s="3"/>
      <c r="AJ572" s="1"/>
    </row>
    <row r="573" spans="3:36">
      <c r="C573" s="1"/>
      <c r="E573" s="1"/>
      <c r="F573" s="1"/>
      <c r="G573" s="1"/>
      <c r="AG573" s="1"/>
      <c r="AH573" s="3"/>
      <c r="AJ573" s="1"/>
    </row>
    <row r="574" spans="3:36">
      <c r="C574" s="1"/>
      <c r="E574" s="1"/>
      <c r="F574" s="1"/>
      <c r="G574" s="1"/>
      <c r="AG574" s="1"/>
      <c r="AH574" s="3"/>
      <c r="AJ574" s="1"/>
    </row>
    <row r="575" spans="3:36">
      <c r="C575" s="1"/>
      <c r="E575" s="1"/>
      <c r="F575" s="1"/>
      <c r="G575" s="1"/>
      <c r="AG575" s="1"/>
      <c r="AH575" s="3"/>
      <c r="AJ575" s="1"/>
    </row>
    <row r="576" spans="3:36">
      <c r="C576" s="1"/>
      <c r="E576" s="1"/>
      <c r="F576" s="1"/>
      <c r="G576" s="1"/>
      <c r="AG576" s="1"/>
      <c r="AH576" s="3"/>
      <c r="AJ576" s="1"/>
    </row>
    <row r="577" spans="3:36">
      <c r="C577" s="1"/>
      <c r="E577" s="1"/>
      <c r="F577" s="1"/>
      <c r="G577" s="1"/>
      <c r="AG577" s="1"/>
      <c r="AH577" s="3"/>
      <c r="AJ577" s="1"/>
    </row>
    <row r="578" spans="3:36">
      <c r="C578" s="1"/>
      <c r="E578" s="1"/>
      <c r="F578" s="1"/>
      <c r="G578" s="1"/>
      <c r="AG578" s="1"/>
      <c r="AH578" s="3"/>
      <c r="AJ578" s="1"/>
    </row>
    <row r="579" spans="3:36">
      <c r="C579" s="1"/>
      <c r="E579" s="1"/>
      <c r="F579" s="1"/>
      <c r="G579" s="1"/>
      <c r="AG579" s="1"/>
      <c r="AH579" s="3"/>
      <c r="AJ579" s="1"/>
    </row>
    <row r="580" spans="3:36">
      <c r="C580" s="1"/>
      <c r="E580" s="1"/>
      <c r="F580" s="1"/>
      <c r="G580" s="1"/>
      <c r="AG580" s="1"/>
      <c r="AH580" s="3"/>
      <c r="AJ580" s="1"/>
    </row>
    <row r="581" spans="3:36">
      <c r="C581" s="1"/>
      <c r="E581" s="1"/>
      <c r="F581" s="1"/>
      <c r="G581" s="1"/>
      <c r="AG581" s="1"/>
      <c r="AH581" s="3"/>
      <c r="AJ581" s="1"/>
    </row>
    <row r="582" spans="3:36">
      <c r="C582" s="1"/>
      <c r="E582" s="1"/>
      <c r="F582" s="1"/>
      <c r="G582" s="1"/>
      <c r="AG582" s="1"/>
      <c r="AH582" s="3"/>
      <c r="AJ582" s="1"/>
    </row>
    <row r="583" spans="3:36">
      <c r="C583" s="1"/>
      <c r="E583" s="1"/>
      <c r="F583" s="1"/>
      <c r="G583" s="1"/>
      <c r="AG583" s="1"/>
      <c r="AH583" s="3"/>
      <c r="AJ583" s="1"/>
    </row>
    <row r="584" spans="3:36">
      <c r="C584" s="1"/>
      <c r="E584" s="1"/>
      <c r="F584" s="1"/>
      <c r="G584" s="1"/>
      <c r="AG584" s="1"/>
      <c r="AH584" s="3"/>
      <c r="AJ584" s="1"/>
    </row>
    <row r="585" spans="3:36">
      <c r="C585" s="1"/>
      <c r="E585" s="1"/>
      <c r="F585" s="1"/>
      <c r="G585" s="1"/>
      <c r="AG585" s="1"/>
      <c r="AH585" s="3"/>
      <c r="AJ585" s="1"/>
    </row>
    <row r="586" spans="3:36">
      <c r="C586" s="1"/>
      <c r="E586" s="1"/>
      <c r="F586" s="1"/>
      <c r="G586" s="1"/>
      <c r="AG586" s="1"/>
      <c r="AH586" s="3"/>
      <c r="AJ586" s="1"/>
    </row>
    <row r="587" spans="3:36">
      <c r="C587" s="1"/>
      <c r="E587" s="1"/>
      <c r="F587" s="1"/>
      <c r="G587" s="1"/>
      <c r="AG587" s="1"/>
      <c r="AH587" s="3"/>
      <c r="AJ587" s="1"/>
    </row>
    <row r="588" spans="3:36">
      <c r="C588" s="1"/>
      <c r="E588" s="1"/>
      <c r="F588" s="1"/>
      <c r="G588" s="1"/>
      <c r="AG588" s="1"/>
      <c r="AH588" s="3"/>
      <c r="AJ588" s="1"/>
    </row>
    <row r="589" spans="3:36">
      <c r="C589" s="1"/>
      <c r="E589" s="1"/>
      <c r="F589" s="1"/>
      <c r="G589" s="1"/>
      <c r="AG589" s="1"/>
      <c r="AH589" s="3"/>
      <c r="AJ589" s="1"/>
    </row>
    <row r="590" spans="3:36">
      <c r="C590" s="1"/>
      <c r="E590" s="1"/>
      <c r="F590" s="1"/>
      <c r="G590" s="1"/>
      <c r="AG590" s="1"/>
      <c r="AH590" s="3"/>
      <c r="AJ590" s="1"/>
    </row>
    <row r="591" spans="3:36">
      <c r="C591" s="1"/>
      <c r="E591" s="1"/>
      <c r="F591" s="1"/>
      <c r="G591" s="1"/>
      <c r="AG591" s="1"/>
      <c r="AH591" s="3"/>
      <c r="AJ591" s="1"/>
    </row>
    <row r="592" spans="3:36">
      <c r="C592" s="1"/>
      <c r="E592" s="1"/>
      <c r="F592" s="1"/>
      <c r="G592" s="1"/>
      <c r="AG592" s="1"/>
      <c r="AH592" s="3"/>
      <c r="AJ592" s="1"/>
    </row>
    <row r="593" spans="3:36">
      <c r="C593" s="1"/>
      <c r="E593" s="1"/>
      <c r="F593" s="1"/>
      <c r="G593" s="1"/>
      <c r="AG593" s="1"/>
      <c r="AH593" s="3"/>
      <c r="AJ593" s="1"/>
    </row>
    <row r="594" spans="3:36">
      <c r="C594" s="1"/>
      <c r="E594" s="1"/>
      <c r="F594" s="1"/>
      <c r="G594" s="1"/>
      <c r="AG594" s="1"/>
      <c r="AH594" s="3"/>
      <c r="AJ594" s="1"/>
    </row>
    <row r="595" spans="3:36">
      <c r="C595" s="1"/>
      <c r="E595" s="1"/>
      <c r="F595" s="1"/>
      <c r="G595" s="1"/>
      <c r="AG595" s="1"/>
      <c r="AH595" s="3"/>
      <c r="AJ595" s="1"/>
    </row>
    <row r="596" spans="3:36">
      <c r="C596" s="1"/>
      <c r="E596" s="1"/>
      <c r="F596" s="1"/>
      <c r="G596" s="1"/>
      <c r="AG596" s="1"/>
      <c r="AH596" s="3"/>
      <c r="AJ596" s="1"/>
    </row>
    <row r="597" spans="3:36">
      <c r="C597" s="1"/>
      <c r="E597" s="1"/>
      <c r="F597" s="1"/>
      <c r="G597" s="1"/>
      <c r="AG597" s="1"/>
      <c r="AH597" s="3"/>
      <c r="AJ597" s="1"/>
    </row>
    <row r="598" spans="3:36">
      <c r="C598" s="1"/>
      <c r="E598" s="1"/>
      <c r="F598" s="1"/>
      <c r="G598" s="1"/>
      <c r="AG598" s="1"/>
      <c r="AH598" s="3"/>
      <c r="AJ598" s="1"/>
    </row>
    <row r="599" spans="3:36">
      <c r="C599" s="1"/>
      <c r="E599" s="1"/>
      <c r="F599" s="1"/>
      <c r="G599" s="1"/>
      <c r="AG599" s="1"/>
      <c r="AH599" s="3"/>
      <c r="AJ599" s="1"/>
    </row>
    <row r="600" spans="3:36">
      <c r="C600" s="1"/>
      <c r="E600" s="1"/>
      <c r="F600" s="1"/>
      <c r="G600" s="1"/>
      <c r="AG600" s="1"/>
      <c r="AH600" s="3"/>
      <c r="AJ600" s="1"/>
    </row>
    <row r="601" spans="3:36">
      <c r="C601" s="1"/>
      <c r="E601" s="1"/>
      <c r="F601" s="1"/>
      <c r="G601" s="1"/>
      <c r="AG601" s="1"/>
      <c r="AH601" s="3"/>
      <c r="AJ601" s="1"/>
    </row>
    <row r="602" spans="3:36">
      <c r="C602" s="1"/>
      <c r="E602" s="1"/>
      <c r="F602" s="1"/>
      <c r="G602" s="1"/>
      <c r="AG602" s="1"/>
      <c r="AH602" s="3"/>
      <c r="AJ602" s="1"/>
    </row>
    <row r="603" spans="3:36">
      <c r="C603" s="1"/>
      <c r="E603" s="1"/>
      <c r="F603" s="1"/>
      <c r="G603" s="1"/>
      <c r="AG603" s="1"/>
      <c r="AH603" s="3"/>
      <c r="AJ603" s="1"/>
    </row>
    <row r="604" spans="3:36">
      <c r="C604" s="1"/>
      <c r="E604" s="1"/>
      <c r="F604" s="1"/>
      <c r="G604" s="1"/>
      <c r="AG604" s="1"/>
      <c r="AH604" s="3"/>
      <c r="AJ604" s="1"/>
    </row>
    <row r="605" spans="3:36">
      <c r="C605" s="1"/>
      <c r="E605" s="1"/>
      <c r="F605" s="1"/>
      <c r="G605" s="1"/>
      <c r="AG605" s="1"/>
      <c r="AH605" s="3"/>
      <c r="AJ605" s="1"/>
    </row>
    <row r="606" spans="3:36">
      <c r="C606" s="1"/>
      <c r="E606" s="1"/>
      <c r="F606" s="1"/>
      <c r="G606" s="1"/>
      <c r="AG606" s="1"/>
      <c r="AH606" s="3"/>
      <c r="AJ606" s="1"/>
    </row>
    <row r="607" spans="3:36">
      <c r="C607" s="1"/>
      <c r="E607" s="1"/>
      <c r="F607" s="1"/>
      <c r="G607" s="1"/>
      <c r="AG607" s="1"/>
      <c r="AH607" s="3"/>
      <c r="AJ607" s="1"/>
    </row>
    <row r="608" spans="3:36">
      <c r="C608" s="1"/>
      <c r="E608" s="1"/>
      <c r="F608" s="1"/>
      <c r="G608" s="1"/>
      <c r="AG608" s="1"/>
      <c r="AH608" s="3"/>
      <c r="AJ608" s="1"/>
    </row>
    <row r="609" spans="3:36">
      <c r="C609" s="1"/>
      <c r="E609" s="1"/>
      <c r="F609" s="1"/>
      <c r="G609" s="1"/>
      <c r="AG609" s="1"/>
      <c r="AH609" s="3"/>
      <c r="AJ609" s="1"/>
    </row>
    <row r="610" spans="3:36">
      <c r="C610" s="1"/>
      <c r="E610" s="1"/>
      <c r="F610" s="1"/>
      <c r="G610" s="1"/>
      <c r="AG610" s="1"/>
      <c r="AH610" s="3"/>
      <c r="AJ610" s="1"/>
    </row>
    <row r="611" spans="3:36">
      <c r="C611" s="1"/>
      <c r="E611" s="1"/>
      <c r="F611" s="1"/>
      <c r="G611" s="1"/>
      <c r="AG611" s="1"/>
      <c r="AH611" s="3"/>
      <c r="AJ611" s="1"/>
    </row>
    <row r="612" spans="3:36">
      <c r="C612" s="1"/>
      <c r="E612" s="1"/>
      <c r="F612" s="1"/>
      <c r="G612" s="1"/>
      <c r="AG612" s="1"/>
      <c r="AH612" s="3"/>
      <c r="AJ612" s="1"/>
    </row>
    <row r="613" spans="3:36">
      <c r="C613" s="1"/>
      <c r="E613" s="1"/>
      <c r="F613" s="1"/>
      <c r="G613" s="1"/>
      <c r="AG613" s="1"/>
      <c r="AH613" s="3"/>
      <c r="AJ613" s="1"/>
    </row>
    <row r="614" spans="3:36">
      <c r="C614" s="1"/>
      <c r="E614" s="1"/>
      <c r="F614" s="1"/>
      <c r="G614" s="1"/>
      <c r="AG614" s="1"/>
      <c r="AH614" s="3"/>
      <c r="AJ614" s="1"/>
    </row>
    <row r="615" spans="3:36">
      <c r="C615" s="1"/>
      <c r="E615" s="1"/>
      <c r="F615" s="1"/>
      <c r="G615" s="1"/>
      <c r="AG615" s="1"/>
      <c r="AH615" s="3"/>
      <c r="AJ615" s="1"/>
    </row>
    <row r="616" spans="3:36">
      <c r="C616" s="1"/>
      <c r="E616" s="1"/>
      <c r="F616" s="1"/>
      <c r="G616" s="1"/>
      <c r="AG616" s="1"/>
      <c r="AH616" s="3"/>
      <c r="AJ616" s="1"/>
    </row>
    <row r="617" spans="3:36">
      <c r="C617" s="1"/>
      <c r="E617" s="1"/>
      <c r="F617" s="1"/>
      <c r="G617" s="1"/>
      <c r="AG617" s="1"/>
      <c r="AH617" s="3"/>
      <c r="AJ617" s="1"/>
    </row>
    <row r="618" spans="3:36">
      <c r="C618" s="1"/>
      <c r="E618" s="1"/>
      <c r="F618" s="1"/>
      <c r="G618" s="1"/>
      <c r="AG618" s="1"/>
      <c r="AH618" s="3"/>
      <c r="AJ618" s="1"/>
    </row>
    <row r="619" spans="3:36">
      <c r="C619" s="1"/>
      <c r="E619" s="1"/>
      <c r="F619" s="1"/>
      <c r="G619" s="1"/>
      <c r="AG619" s="1"/>
      <c r="AH619" s="3"/>
      <c r="AJ619" s="1"/>
    </row>
    <row r="620" spans="3:36">
      <c r="C620" s="1"/>
      <c r="E620" s="1"/>
      <c r="F620" s="1"/>
      <c r="G620" s="1"/>
      <c r="AG620" s="1"/>
      <c r="AH620" s="3"/>
      <c r="AJ620" s="1"/>
    </row>
    <row r="621" spans="3:36">
      <c r="C621" s="1"/>
      <c r="E621" s="1"/>
      <c r="F621" s="1"/>
      <c r="G621" s="1"/>
      <c r="AG621" s="1"/>
      <c r="AH621" s="3"/>
      <c r="AJ621" s="1"/>
    </row>
    <row r="622" spans="3:36">
      <c r="C622" s="1"/>
      <c r="E622" s="1"/>
      <c r="F622" s="1"/>
      <c r="G622" s="1"/>
      <c r="AG622" s="1"/>
      <c r="AH622" s="3"/>
      <c r="AJ622" s="1"/>
    </row>
    <row r="623" spans="3:36">
      <c r="C623" s="1"/>
      <c r="E623" s="1"/>
      <c r="F623" s="1"/>
      <c r="G623" s="1"/>
      <c r="AG623" s="1"/>
      <c r="AH623" s="3"/>
      <c r="AJ623" s="1"/>
    </row>
    <row r="624" spans="3:36">
      <c r="C624" s="1"/>
      <c r="E624" s="1"/>
      <c r="F624" s="1"/>
      <c r="G624" s="1"/>
      <c r="AG624" s="1"/>
      <c r="AH624" s="3"/>
      <c r="AJ624" s="1"/>
    </row>
    <row r="625" spans="3:36">
      <c r="C625" s="1"/>
      <c r="E625" s="1"/>
      <c r="F625" s="1"/>
      <c r="G625" s="1"/>
      <c r="AG625" s="1"/>
      <c r="AH625" s="3"/>
      <c r="AJ625" s="1"/>
    </row>
    <row r="626" spans="3:36">
      <c r="C626" s="1"/>
      <c r="E626" s="1"/>
      <c r="F626" s="1"/>
      <c r="G626" s="1"/>
      <c r="AG626" s="1"/>
      <c r="AH626" s="3"/>
      <c r="AJ626" s="1"/>
    </row>
    <row r="627" spans="3:36">
      <c r="C627" s="1"/>
      <c r="E627" s="1"/>
      <c r="F627" s="1"/>
      <c r="G627" s="1"/>
      <c r="AG627" s="1"/>
      <c r="AH627" s="3"/>
      <c r="AJ627" s="1"/>
    </row>
    <row r="628" spans="3:36">
      <c r="C628" s="1"/>
      <c r="E628" s="1"/>
      <c r="F628" s="1"/>
      <c r="G628" s="1"/>
      <c r="AG628" s="1"/>
      <c r="AH628" s="3"/>
      <c r="AJ628" s="1"/>
    </row>
    <row r="629" spans="3:36">
      <c r="C629" s="1"/>
      <c r="E629" s="1"/>
      <c r="F629" s="1"/>
      <c r="G629" s="1"/>
      <c r="AG629" s="1"/>
      <c r="AH629" s="3"/>
      <c r="AJ629" s="1"/>
    </row>
    <row r="630" spans="3:36">
      <c r="C630" s="1"/>
      <c r="E630" s="1"/>
      <c r="F630" s="1"/>
      <c r="G630" s="1"/>
      <c r="AG630" s="1"/>
      <c r="AH630" s="3"/>
      <c r="AJ630" s="1"/>
    </row>
    <row r="631" spans="3:36">
      <c r="C631" s="1"/>
      <c r="E631" s="1"/>
      <c r="F631" s="1"/>
      <c r="G631" s="1"/>
      <c r="AG631" s="1"/>
      <c r="AH631" s="3"/>
      <c r="AJ631" s="1"/>
    </row>
    <row r="632" spans="3:36">
      <c r="C632" s="1"/>
      <c r="E632" s="1"/>
      <c r="F632" s="1"/>
      <c r="G632" s="1"/>
      <c r="AG632" s="1"/>
      <c r="AH632" s="3"/>
      <c r="AJ632" s="1"/>
    </row>
    <row r="633" spans="3:36">
      <c r="C633" s="1"/>
      <c r="E633" s="1"/>
      <c r="F633" s="1"/>
      <c r="G633" s="1"/>
      <c r="AG633" s="1"/>
      <c r="AH633" s="3"/>
      <c r="AJ633" s="1"/>
    </row>
    <row r="634" spans="3:36">
      <c r="C634" s="1"/>
      <c r="E634" s="1"/>
      <c r="F634" s="1"/>
      <c r="G634" s="1"/>
      <c r="AG634" s="1"/>
      <c r="AH634" s="3"/>
      <c r="AJ634" s="1"/>
    </row>
    <row r="635" spans="3:36">
      <c r="C635" s="1"/>
      <c r="E635" s="1"/>
      <c r="F635" s="1"/>
      <c r="G635" s="1"/>
      <c r="AG635" s="1"/>
      <c r="AH635" s="3"/>
      <c r="AJ635" s="1"/>
    </row>
    <row r="636" spans="3:36">
      <c r="C636" s="1"/>
      <c r="E636" s="1"/>
      <c r="F636" s="1"/>
      <c r="G636" s="1"/>
      <c r="AG636" s="1"/>
      <c r="AH636" s="3"/>
      <c r="AJ636" s="1"/>
    </row>
    <row r="637" spans="3:36">
      <c r="C637" s="1"/>
      <c r="E637" s="1"/>
      <c r="F637" s="1"/>
      <c r="G637" s="1"/>
      <c r="AG637" s="1"/>
      <c r="AH637" s="3"/>
      <c r="AJ637" s="1"/>
    </row>
    <row r="638" spans="3:36">
      <c r="C638" s="1"/>
      <c r="E638" s="1"/>
      <c r="F638" s="1"/>
      <c r="G638" s="1"/>
      <c r="AG638" s="1"/>
      <c r="AH638" s="3"/>
      <c r="AJ638" s="1"/>
    </row>
    <row r="639" spans="3:36">
      <c r="C639" s="1"/>
      <c r="E639" s="1"/>
      <c r="F639" s="1"/>
      <c r="G639" s="1"/>
      <c r="AG639" s="1"/>
      <c r="AH639" s="3"/>
      <c r="AJ639" s="1"/>
    </row>
    <row r="640" spans="3:36">
      <c r="C640" s="1"/>
      <c r="E640" s="1"/>
      <c r="F640" s="1"/>
      <c r="G640" s="1"/>
      <c r="AG640" s="1"/>
      <c r="AH640" s="3"/>
      <c r="AJ640" s="1"/>
    </row>
    <row r="641" spans="3:36">
      <c r="C641" s="1"/>
      <c r="E641" s="1"/>
      <c r="F641" s="1"/>
      <c r="G641" s="1"/>
      <c r="AG641" s="1"/>
      <c r="AH641" s="3"/>
      <c r="AJ641" s="1"/>
    </row>
    <row r="642" spans="3:36">
      <c r="C642" s="1"/>
      <c r="E642" s="1"/>
      <c r="F642" s="1"/>
      <c r="G642" s="1"/>
      <c r="AG642" s="1"/>
      <c r="AH642" s="3"/>
      <c r="AJ642" s="1"/>
    </row>
    <row r="643" spans="3:36">
      <c r="C643" s="1"/>
      <c r="E643" s="1"/>
      <c r="F643" s="1"/>
      <c r="G643" s="1"/>
      <c r="AG643" s="1"/>
      <c r="AH643" s="3"/>
      <c r="AJ643" s="1"/>
    </row>
    <row r="644" spans="3:36">
      <c r="C644" s="1"/>
      <c r="E644" s="1"/>
      <c r="F644" s="1"/>
      <c r="G644" s="1"/>
      <c r="AG644" s="1"/>
      <c r="AH644" s="3"/>
      <c r="AJ644" s="1"/>
    </row>
    <row r="645" spans="3:36">
      <c r="C645" s="1"/>
      <c r="E645" s="1"/>
      <c r="F645" s="1"/>
      <c r="G645" s="1"/>
      <c r="AG645" s="1"/>
      <c r="AH645" s="3"/>
      <c r="AJ645" s="1"/>
    </row>
    <row r="646" spans="3:36">
      <c r="C646" s="1"/>
      <c r="E646" s="1"/>
      <c r="F646" s="1"/>
      <c r="G646" s="1"/>
      <c r="AG646" s="1"/>
      <c r="AH646" s="3"/>
      <c r="AJ646" s="1"/>
    </row>
    <row r="647" spans="3:36">
      <c r="C647" s="1"/>
      <c r="E647" s="1"/>
      <c r="F647" s="1"/>
      <c r="G647" s="1"/>
      <c r="AG647" s="1"/>
      <c r="AH647" s="3"/>
      <c r="AJ647" s="1"/>
    </row>
    <row r="648" spans="3:36">
      <c r="C648" s="1"/>
      <c r="E648" s="1"/>
      <c r="F648" s="1"/>
      <c r="G648" s="1"/>
      <c r="AG648" s="1"/>
      <c r="AH648" s="3"/>
      <c r="AJ648" s="1"/>
    </row>
    <row r="649" spans="3:36">
      <c r="C649" s="1"/>
      <c r="E649" s="1"/>
      <c r="F649" s="1"/>
      <c r="G649" s="1"/>
      <c r="AG649" s="1"/>
      <c r="AH649" s="3"/>
      <c r="AJ649" s="1"/>
    </row>
    <row r="650" spans="3:36">
      <c r="C650" s="1"/>
      <c r="E650" s="1"/>
      <c r="F650" s="1"/>
      <c r="G650" s="1"/>
      <c r="AG650" s="1"/>
      <c r="AH650" s="3"/>
      <c r="AJ650" s="1"/>
    </row>
    <row r="651" spans="3:36">
      <c r="C651" s="1"/>
      <c r="E651" s="1"/>
      <c r="F651" s="1"/>
      <c r="G651" s="1"/>
      <c r="AG651" s="1"/>
      <c r="AH651" s="3"/>
      <c r="AJ651" s="1"/>
    </row>
    <row r="652" spans="3:36">
      <c r="C652" s="1"/>
      <c r="E652" s="1"/>
      <c r="F652" s="1"/>
      <c r="G652" s="1"/>
      <c r="AG652" s="1"/>
      <c r="AH652" s="3"/>
      <c r="AJ652" s="1"/>
    </row>
    <row r="653" spans="3:36">
      <c r="C653" s="1"/>
      <c r="E653" s="1"/>
      <c r="F653" s="1"/>
      <c r="G653" s="1"/>
      <c r="AG653" s="1"/>
      <c r="AH653" s="3"/>
      <c r="AJ653" s="1"/>
    </row>
    <row r="654" spans="3:36">
      <c r="C654" s="1"/>
      <c r="E654" s="1"/>
      <c r="F654" s="1"/>
      <c r="G654" s="1"/>
      <c r="AG654" s="1"/>
      <c r="AH654" s="3"/>
      <c r="AJ654" s="1"/>
    </row>
    <row r="655" spans="3:36">
      <c r="C655" s="1"/>
      <c r="E655" s="1"/>
      <c r="F655" s="1"/>
      <c r="G655" s="1"/>
      <c r="AG655" s="1"/>
      <c r="AH655" s="3"/>
      <c r="AJ655" s="1"/>
    </row>
    <row r="656" spans="3:36">
      <c r="C656" s="1"/>
      <c r="E656" s="1"/>
      <c r="F656" s="1"/>
      <c r="G656" s="1"/>
      <c r="AG656" s="1"/>
      <c r="AH656" s="3"/>
      <c r="AJ656" s="1"/>
    </row>
    <row r="657" spans="3:36">
      <c r="C657" s="1"/>
      <c r="E657" s="1"/>
      <c r="F657" s="1"/>
      <c r="G657" s="1"/>
      <c r="AG657" s="1"/>
      <c r="AH657" s="3"/>
      <c r="AJ657" s="1"/>
    </row>
    <row r="658" spans="3:36">
      <c r="C658" s="1"/>
      <c r="E658" s="1"/>
      <c r="F658" s="1"/>
      <c r="G658" s="1"/>
      <c r="AG658" s="1"/>
      <c r="AH658" s="3"/>
      <c r="AJ658" s="1"/>
    </row>
    <row r="659" spans="3:36">
      <c r="C659" s="1"/>
      <c r="E659" s="1"/>
      <c r="F659" s="1"/>
      <c r="G659" s="1"/>
      <c r="AG659" s="1"/>
      <c r="AH659" s="3"/>
      <c r="AJ659" s="1"/>
    </row>
    <row r="660" spans="3:36">
      <c r="C660" s="1"/>
      <c r="E660" s="1"/>
      <c r="F660" s="1"/>
      <c r="G660" s="1"/>
      <c r="AG660" s="1"/>
      <c r="AH660" s="3"/>
      <c r="AJ660" s="1"/>
    </row>
    <row r="661" spans="3:36">
      <c r="C661" s="1"/>
      <c r="E661" s="1"/>
      <c r="F661" s="1"/>
      <c r="G661" s="1"/>
      <c r="AG661" s="1"/>
      <c r="AH661" s="3"/>
      <c r="AJ661" s="1"/>
    </row>
    <row r="662" spans="3:36">
      <c r="C662" s="1"/>
      <c r="E662" s="1"/>
      <c r="F662" s="1"/>
      <c r="G662" s="1"/>
      <c r="AG662" s="1"/>
      <c r="AH662" s="3"/>
      <c r="AJ662" s="1"/>
    </row>
    <row r="663" spans="3:36">
      <c r="C663" s="1"/>
      <c r="E663" s="1"/>
      <c r="F663" s="1"/>
      <c r="G663" s="1"/>
      <c r="AG663" s="1"/>
      <c r="AH663" s="3"/>
      <c r="AJ663" s="1"/>
    </row>
    <row r="664" spans="3:36">
      <c r="C664" s="1"/>
      <c r="E664" s="1"/>
      <c r="F664" s="1"/>
      <c r="G664" s="1"/>
      <c r="AG664" s="1"/>
      <c r="AH664" s="3"/>
      <c r="AJ664" s="1"/>
    </row>
    <row r="665" spans="3:36">
      <c r="C665" s="1"/>
      <c r="E665" s="1"/>
      <c r="F665" s="1"/>
      <c r="G665" s="1"/>
      <c r="AG665" s="1"/>
      <c r="AH665" s="3"/>
      <c r="AJ665" s="1"/>
    </row>
    <row r="666" spans="3:36">
      <c r="C666" s="1"/>
      <c r="E666" s="1"/>
      <c r="F666" s="1"/>
      <c r="G666" s="1"/>
      <c r="AG666" s="1"/>
      <c r="AH666" s="3"/>
      <c r="AJ666" s="1"/>
    </row>
    <row r="667" spans="3:36">
      <c r="C667" s="1"/>
      <c r="E667" s="1"/>
      <c r="F667" s="1"/>
      <c r="G667" s="1"/>
      <c r="AG667" s="1"/>
      <c r="AH667" s="3"/>
      <c r="AJ667" s="1"/>
    </row>
    <row r="668" spans="3:36">
      <c r="C668" s="1"/>
      <c r="E668" s="1"/>
      <c r="F668" s="1"/>
      <c r="G668" s="1"/>
      <c r="AG668" s="1"/>
      <c r="AH668" s="3"/>
      <c r="AJ668" s="1"/>
    </row>
    <row r="669" spans="3:36">
      <c r="C669" s="1"/>
      <c r="E669" s="1"/>
      <c r="F669" s="1"/>
      <c r="G669" s="1"/>
      <c r="AG669" s="1"/>
      <c r="AH669" s="3"/>
      <c r="AJ669" s="1"/>
    </row>
    <row r="670" spans="3:36">
      <c r="C670" s="1"/>
      <c r="E670" s="1"/>
      <c r="F670" s="1"/>
      <c r="G670" s="1"/>
      <c r="AG670" s="1"/>
      <c r="AH670" s="3"/>
      <c r="AJ670" s="1"/>
    </row>
    <row r="671" spans="3:36">
      <c r="C671" s="1"/>
      <c r="E671" s="1"/>
      <c r="F671" s="1"/>
      <c r="G671" s="1"/>
      <c r="AG671" s="1"/>
      <c r="AH671" s="3"/>
      <c r="AJ671" s="1"/>
    </row>
    <row r="672" spans="3:36">
      <c r="C672" s="1"/>
      <c r="E672" s="1"/>
      <c r="F672" s="1"/>
      <c r="G672" s="1"/>
      <c r="AG672" s="1"/>
      <c r="AH672" s="3"/>
      <c r="AJ672" s="1"/>
    </row>
    <row r="673" spans="3:36">
      <c r="C673" s="1"/>
      <c r="E673" s="1"/>
      <c r="F673" s="1"/>
      <c r="G673" s="1"/>
      <c r="AG673" s="1"/>
      <c r="AH673" s="3"/>
      <c r="AJ673" s="1"/>
    </row>
    <row r="674" spans="3:36">
      <c r="C674" s="1"/>
      <c r="E674" s="1"/>
      <c r="F674" s="1"/>
      <c r="G674" s="1"/>
      <c r="AG674" s="1"/>
      <c r="AH674" s="3"/>
      <c r="AJ674" s="1"/>
    </row>
    <row r="675" spans="3:36">
      <c r="C675" s="1"/>
      <c r="E675" s="1"/>
      <c r="F675" s="1"/>
      <c r="G675" s="1"/>
      <c r="AG675" s="1"/>
      <c r="AH675" s="3"/>
      <c r="AJ675" s="1"/>
    </row>
    <row r="676" spans="3:36">
      <c r="C676" s="1"/>
      <c r="E676" s="1"/>
      <c r="F676" s="1"/>
      <c r="G676" s="1"/>
      <c r="AG676" s="1"/>
      <c r="AH676" s="3"/>
      <c r="AJ676" s="1"/>
    </row>
    <row r="677" spans="3:36">
      <c r="C677" s="1"/>
      <c r="E677" s="1"/>
      <c r="F677" s="1"/>
      <c r="G677" s="1"/>
      <c r="AG677" s="1"/>
      <c r="AH677" s="3"/>
      <c r="AJ677" s="1"/>
    </row>
    <row r="678" spans="3:36">
      <c r="C678" s="1"/>
      <c r="E678" s="1"/>
      <c r="F678" s="1"/>
      <c r="G678" s="1"/>
      <c r="AG678" s="1"/>
      <c r="AH678" s="3"/>
      <c r="AJ678" s="1"/>
    </row>
    <row r="679" spans="3:36">
      <c r="C679" s="1"/>
      <c r="E679" s="1"/>
      <c r="F679" s="1"/>
      <c r="G679" s="1"/>
      <c r="AG679" s="1"/>
      <c r="AH679" s="3"/>
      <c r="AJ679" s="1"/>
    </row>
    <row r="680" spans="3:36">
      <c r="C680" s="1"/>
      <c r="E680" s="1"/>
      <c r="F680" s="1"/>
      <c r="G680" s="1"/>
      <c r="AG680" s="1"/>
      <c r="AH680" s="3"/>
      <c r="AJ680" s="1"/>
    </row>
    <row r="681" spans="3:36">
      <c r="C681" s="1"/>
      <c r="E681" s="1"/>
      <c r="F681" s="1"/>
      <c r="G681" s="1"/>
      <c r="AG681" s="1"/>
      <c r="AH681" s="3"/>
      <c r="AJ681" s="1"/>
    </row>
    <row r="682" spans="3:36">
      <c r="C682" s="1"/>
      <c r="E682" s="1"/>
      <c r="F682" s="1"/>
      <c r="G682" s="1"/>
      <c r="AG682" s="1"/>
      <c r="AH682" s="3"/>
      <c r="AJ682" s="1"/>
    </row>
    <row r="683" spans="3:36">
      <c r="C683" s="1"/>
      <c r="E683" s="1"/>
      <c r="F683" s="1"/>
      <c r="G683" s="1"/>
      <c r="AG683" s="1"/>
      <c r="AH683" s="3"/>
      <c r="AJ683" s="1"/>
    </row>
    <row r="684" spans="3:36">
      <c r="C684" s="1"/>
      <c r="E684" s="1"/>
      <c r="F684" s="1"/>
      <c r="G684" s="1"/>
      <c r="AG684" s="1"/>
      <c r="AH684" s="3"/>
      <c r="AJ684" s="1"/>
    </row>
    <row r="685" spans="3:36">
      <c r="C685" s="1"/>
      <c r="E685" s="1"/>
      <c r="F685" s="1"/>
      <c r="G685" s="1"/>
      <c r="AG685" s="1"/>
      <c r="AH685" s="3"/>
      <c r="AJ685" s="1"/>
    </row>
    <row r="686" spans="3:36">
      <c r="C686" s="1"/>
      <c r="E686" s="1"/>
      <c r="F686" s="1"/>
      <c r="G686" s="1"/>
      <c r="AG686" s="1"/>
      <c r="AH686" s="3"/>
      <c r="AJ686" s="1"/>
    </row>
    <row r="687" spans="3:36">
      <c r="C687" s="1"/>
      <c r="E687" s="1"/>
      <c r="F687" s="1"/>
      <c r="G687" s="1"/>
      <c r="AG687" s="1"/>
      <c r="AH687" s="3"/>
      <c r="AJ687" s="1"/>
    </row>
    <row r="688" spans="3:36">
      <c r="C688" s="1"/>
      <c r="E688" s="1"/>
      <c r="F688" s="1"/>
      <c r="G688" s="1"/>
      <c r="AG688" s="1"/>
      <c r="AH688" s="3"/>
      <c r="AJ688" s="1"/>
    </row>
    <row r="689" spans="3:36">
      <c r="C689" s="1"/>
      <c r="E689" s="1"/>
      <c r="F689" s="1"/>
      <c r="G689" s="1"/>
      <c r="AG689" s="1"/>
      <c r="AH689" s="3"/>
      <c r="AJ689" s="1"/>
    </row>
    <row r="690" spans="3:36">
      <c r="C690" s="1"/>
      <c r="E690" s="1"/>
      <c r="F690" s="1"/>
      <c r="G690" s="1"/>
      <c r="AG690" s="1"/>
      <c r="AH690" s="3"/>
      <c r="AJ690" s="1"/>
    </row>
    <row r="691" spans="3:36">
      <c r="C691" s="1"/>
      <c r="E691" s="1"/>
      <c r="F691" s="1"/>
      <c r="G691" s="1"/>
      <c r="AG691" s="1"/>
      <c r="AH691" s="3"/>
      <c r="AJ691" s="1"/>
    </row>
    <row r="692" spans="3:36">
      <c r="C692" s="1"/>
      <c r="E692" s="1"/>
      <c r="F692" s="1"/>
      <c r="G692" s="1"/>
      <c r="AG692" s="1"/>
      <c r="AH692" s="3"/>
      <c r="AJ692" s="1"/>
    </row>
    <row r="693" spans="3:36">
      <c r="C693" s="1"/>
      <c r="E693" s="1"/>
      <c r="F693" s="1"/>
      <c r="G693" s="1"/>
      <c r="AG693" s="1"/>
      <c r="AH693" s="3"/>
      <c r="AJ693" s="1"/>
    </row>
    <row r="694" spans="3:36">
      <c r="C694" s="1"/>
      <c r="E694" s="1"/>
      <c r="F694" s="1"/>
      <c r="G694" s="1"/>
      <c r="AG694" s="1"/>
      <c r="AH694" s="3"/>
      <c r="AJ694" s="1"/>
    </row>
    <row r="695" spans="3:36">
      <c r="C695" s="1"/>
      <c r="E695" s="1"/>
      <c r="F695" s="1"/>
      <c r="G695" s="1"/>
      <c r="AG695" s="1"/>
      <c r="AH695" s="3"/>
      <c r="AJ695" s="1"/>
    </row>
    <row r="696" spans="3:36">
      <c r="C696" s="1"/>
      <c r="E696" s="1"/>
      <c r="F696" s="1"/>
      <c r="G696" s="1"/>
      <c r="AG696" s="1"/>
      <c r="AH696" s="3"/>
      <c r="AJ696" s="1"/>
    </row>
    <row r="697" spans="3:36">
      <c r="C697" s="1"/>
      <c r="E697" s="1"/>
      <c r="F697" s="1"/>
      <c r="G697" s="1"/>
      <c r="AG697" s="1"/>
      <c r="AH697" s="3"/>
      <c r="AJ697" s="1"/>
    </row>
    <row r="698" spans="3:36">
      <c r="C698" s="1"/>
      <c r="E698" s="1"/>
      <c r="F698" s="1"/>
      <c r="G698" s="1"/>
      <c r="AG698" s="1"/>
      <c r="AH698" s="3"/>
      <c r="AJ698" s="1"/>
    </row>
    <row r="699" spans="3:36">
      <c r="C699" s="1"/>
      <c r="E699" s="1"/>
      <c r="F699" s="1"/>
      <c r="G699" s="1"/>
      <c r="AG699" s="1"/>
      <c r="AH699" s="3"/>
      <c r="AJ699" s="1"/>
    </row>
    <row r="700" spans="3:36">
      <c r="C700" s="1"/>
      <c r="E700" s="1"/>
      <c r="F700" s="1"/>
      <c r="G700" s="1"/>
      <c r="AG700" s="1"/>
      <c r="AH700" s="3"/>
      <c r="AJ700" s="1"/>
    </row>
    <row r="701" spans="3:36">
      <c r="C701" s="1"/>
      <c r="E701" s="1"/>
      <c r="F701" s="1"/>
      <c r="G701" s="1"/>
      <c r="AG701" s="1"/>
      <c r="AH701" s="3"/>
      <c r="AJ701" s="1"/>
    </row>
    <row r="702" spans="3:36">
      <c r="C702" s="1"/>
      <c r="E702" s="1"/>
      <c r="F702" s="1"/>
      <c r="G702" s="1"/>
      <c r="AG702" s="1"/>
      <c r="AH702" s="3"/>
      <c r="AJ702" s="1"/>
    </row>
    <row r="703" spans="3:36">
      <c r="C703" s="1"/>
      <c r="E703" s="1"/>
      <c r="F703" s="1"/>
      <c r="G703" s="1"/>
      <c r="AG703" s="1"/>
      <c r="AH703" s="3"/>
      <c r="AJ703" s="1"/>
    </row>
    <row r="704" spans="3:36">
      <c r="C704" s="1"/>
      <c r="E704" s="1"/>
      <c r="F704" s="1"/>
      <c r="G704" s="1"/>
      <c r="AG704" s="1"/>
      <c r="AH704" s="3"/>
      <c r="AJ704" s="1"/>
    </row>
    <row r="705" spans="3:36">
      <c r="C705" s="1"/>
      <c r="E705" s="1"/>
      <c r="F705" s="1"/>
      <c r="G705" s="1"/>
      <c r="AG705" s="1"/>
      <c r="AH705" s="3"/>
      <c r="AJ705" s="1"/>
    </row>
    <row r="706" spans="3:36">
      <c r="C706" s="1"/>
      <c r="E706" s="1"/>
      <c r="F706" s="1"/>
      <c r="G706" s="1"/>
      <c r="AG706" s="1"/>
      <c r="AH706" s="3"/>
      <c r="AJ706" s="1"/>
    </row>
    <row r="707" spans="3:36">
      <c r="C707" s="1"/>
      <c r="E707" s="1"/>
      <c r="F707" s="1"/>
      <c r="G707" s="1"/>
      <c r="AG707" s="1"/>
      <c r="AH707" s="3"/>
      <c r="AJ707" s="1"/>
    </row>
    <row r="708" spans="3:36">
      <c r="C708" s="1"/>
      <c r="E708" s="1"/>
      <c r="F708" s="1"/>
      <c r="G708" s="1"/>
      <c r="AG708" s="1"/>
      <c r="AH708" s="3"/>
      <c r="AJ708" s="1"/>
    </row>
    <row r="709" spans="3:36">
      <c r="C709" s="1"/>
      <c r="E709" s="1"/>
      <c r="F709" s="1"/>
      <c r="G709" s="1"/>
      <c r="AG709" s="1"/>
      <c r="AH709" s="3"/>
      <c r="AJ709" s="1"/>
    </row>
    <row r="710" spans="3:36">
      <c r="C710" s="1"/>
      <c r="E710" s="1"/>
      <c r="F710" s="1"/>
      <c r="G710" s="1"/>
      <c r="AG710" s="1"/>
      <c r="AH710" s="3"/>
      <c r="AJ710" s="1"/>
    </row>
    <row r="711" spans="3:36">
      <c r="C711" s="1"/>
      <c r="E711" s="1"/>
      <c r="F711" s="1"/>
      <c r="G711" s="1"/>
      <c r="AG711" s="1"/>
      <c r="AH711" s="3"/>
      <c r="AJ711" s="1"/>
    </row>
    <row r="712" spans="3:36">
      <c r="C712" s="1"/>
      <c r="E712" s="1"/>
      <c r="F712" s="1"/>
      <c r="G712" s="1"/>
      <c r="AG712" s="1"/>
      <c r="AH712" s="3"/>
      <c r="AJ712" s="1"/>
    </row>
    <row r="713" spans="3:36">
      <c r="C713" s="1"/>
      <c r="E713" s="1"/>
      <c r="F713" s="1"/>
      <c r="G713" s="1"/>
      <c r="AG713" s="1"/>
      <c r="AH713" s="3"/>
      <c r="AJ713" s="1"/>
    </row>
    <row r="714" spans="3:36">
      <c r="C714" s="1"/>
      <c r="E714" s="1"/>
      <c r="F714" s="1"/>
      <c r="G714" s="1"/>
      <c r="AG714" s="1"/>
      <c r="AH714" s="3"/>
      <c r="AJ714" s="1"/>
    </row>
    <row r="715" spans="3:36">
      <c r="C715" s="1"/>
      <c r="E715" s="1"/>
      <c r="F715" s="1"/>
      <c r="G715" s="1"/>
      <c r="AG715" s="1"/>
      <c r="AH715" s="3"/>
      <c r="AJ715" s="1"/>
    </row>
    <row r="716" spans="3:36">
      <c r="C716" s="1"/>
      <c r="E716" s="1"/>
      <c r="F716" s="1"/>
      <c r="G716" s="1"/>
      <c r="AG716" s="1"/>
      <c r="AH716" s="3"/>
      <c r="AJ716" s="1"/>
    </row>
    <row r="717" spans="3:36">
      <c r="C717" s="1"/>
      <c r="E717" s="1"/>
      <c r="F717" s="1"/>
      <c r="G717" s="1"/>
      <c r="AG717" s="1"/>
      <c r="AH717" s="3"/>
      <c r="AJ717" s="1"/>
    </row>
    <row r="718" spans="3:36">
      <c r="C718" s="1"/>
      <c r="E718" s="1"/>
      <c r="F718" s="1"/>
      <c r="G718" s="1"/>
      <c r="AG718" s="1"/>
      <c r="AH718" s="3"/>
      <c r="AJ718" s="1"/>
    </row>
    <row r="719" spans="3:36">
      <c r="C719" s="1"/>
      <c r="E719" s="1"/>
      <c r="F719" s="1"/>
      <c r="G719" s="1"/>
      <c r="AG719" s="1"/>
      <c r="AH719" s="3"/>
      <c r="AJ719" s="1"/>
    </row>
    <row r="720" spans="3:36">
      <c r="C720" s="1"/>
      <c r="E720" s="1"/>
      <c r="F720" s="1"/>
      <c r="G720" s="1"/>
      <c r="AG720" s="1"/>
      <c r="AH720" s="3"/>
      <c r="AJ720" s="1"/>
    </row>
    <row r="721" spans="3:36">
      <c r="C721" s="1"/>
      <c r="E721" s="1"/>
      <c r="F721" s="1"/>
      <c r="G721" s="1"/>
      <c r="AG721" s="1"/>
      <c r="AH721" s="3"/>
      <c r="AJ721" s="1"/>
    </row>
    <row r="722" spans="3:36">
      <c r="C722" s="1"/>
      <c r="E722" s="1"/>
      <c r="F722" s="1"/>
      <c r="G722" s="1"/>
      <c r="AG722" s="1"/>
      <c r="AH722" s="3"/>
      <c r="AJ722" s="1"/>
    </row>
    <row r="723" spans="3:36">
      <c r="C723" s="1"/>
      <c r="E723" s="1"/>
      <c r="F723" s="1"/>
      <c r="G723" s="1"/>
      <c r="AG723" s="1"/>
      <c r="AH723" s="3"/>
      <c r="AJ723" s="1"/>
    </row>
    <row r="724" spans="3:36">
      <c r="C724" s="1"/>
      <c r="E724" s="1"/>
      <c r="F724" s="1"/>
      <c r="G724" s="1"/>
      <c r="AG724" s="1"/>
      <c r="AH724" s="3"/>
      <c r="AJ724" s="1"/>
    </row>
    <row r="725" spans="3:36">
      <c r="C725" s="1"/>
      <c r="E725" s="1"/>
      <c r="F725" s="1"/>
      <c r="G725" s="1"/>
      <c r="AG725" s="1"/>
      <c r="AH725" s="3"/>
      <c r="AJ725" s="1"/>
    </row>
    <row r="726" spans="3:36">
      <c r="C726" s="1"/>
      <c r="E726" s="1"/>
      <c r="F726" s="1"/>
      <c r="G726" s="1"/>
      <c r="AG726" s="1"/>
      <c r="AH726" s="3"/>
      <c r="AJ726" s="1"/>
    </row>
    <row r="727" spans="3:36">
      <c r="C727" s="1"/>
      <c r="E727" s="1"/>
      <c r="F727" s="1"/>
      <c r="G727" s="1"/>
      <c r="AG727" s="1"/>
      <c r="AH727" s="3"/>
      <c r="AJ727" s="1"/>
    </row>
    <row r="728" spans="3:36">
      <c r="AJ728" s="1"/>
    </row>
    <row r="729" spans="3:36">
      <c r="AJ729" s="1"/>
    </row>
    <row r="730" spans="3:36">
      <c r="AJ730" s="1"/>
    </row>
    <row r="731" spans="3:36">
      <c r="AJ731" s="1"/>
    </row>
    <row r="732" spans="3:36">
      <c r="AJ732" s="1"/>
    </row>
    <row r="733" spans="3:36">
      <c r="AJ733" s="1"/>
    </row>
    <row r="734" spans="3:36">
      <c r="AJ734" s="1"/>
    </row>
    <row r="735" spans="3:36">
      <c r="AJ735" s="1"/>
    </row>
    <row r="736" spans="3:36">
      <c r="AJ736" s="1"/>
    </row>
    <row r="737" spans="36:36">
      <c r="AJ737" s="1"/>
    </row>
    <row r="738" spans="36:36">
      <c r="AJ738" s="1"/>
    </row>
    <row r="739" spans="36:36">
      <c r="AJ739" s="1"/>
    </row>
    <row r="740" spans="36:36">
      <c r="AJ740" s="1"/>
    </row>
    <row r="741" spans="36:36">
      <c r="AJ741" s="1"/>
    </row>
    <row r="742" spans="36:36">
      <c r="AJ742" s="1"/>
    </row>
    <row r="743" spans="36:36">
      <c r="AJ743" s="1"/>
    </row>
    <row r="744" spans="36:36">
      <c r="AJ744" s="1"/>
    </row>
    <row r="745" spans="36:36">
      <c r="AJ745" s="1"/>
    </row>
    <row r="746" spans="36:36">
      <c r="AJ746" s="1"/>
    </row>
    <row r="747" spans="36:36">
      <c r="AJ747" s="1"/>
    </row>
    <row r="748" spans="36:36">
      <c r="AJ748" s="1"/>
    </row>
    <row r="749" spans="36:36">
      <c r="AJ749" s="1"/>
    </row>
    <row r="750" spans="36:36">
      <c r="AJ750" s="1"/>
    </row>
    <row r="751" spans="36:36">
      <c r="AJ751" s="1"/>
    </row>
    <row r="752" spans="36:36">
      <c r="AJ752" s="1"/>
    </row>
    <row r="753" spans="36:36">
      <c r="AJ753" s="1"/>
    </row>
    <row r="754" spans="36:36">
      <c r="AJ754" s="1"/>
    </row>
    <row r="755" spans="36:36">
      <c r="AJ755" s="1"/>
    </row>
    <row r="756" spans="36:36">
      <c r="AJ756" s="1"/>
    </row>
    <row r="757" spans="36:36">
      <c r="AJ757" s="1"/>
    </row>
    <row r="758" spans="36:36">
      <c r="AJ758" s="1"/>
    </row>
    <row r="759" spans="36:36">
      <c r="AJ759" s="1"/>
    </row>
    <row r="760" spans="36:36">
      <c r="AJ760" s="1"/>
    </row>
    <row r="761" spans="36:36">
      <c r="AJ761" s="1"/>
    </row>
    <row r="762" spans="36:36">
      <c r="AJ762" s="1"/>
    </row>
    <row r="763" spans="36:36">
      <c r="AJ763" s="1"/>
    </row>
    <row r="764" spans="36:36">
      <c r="AJ764" s="1"/>
    </row>
    <row r="765" spans="36:36">
      <c r="AJ765" s="1"/>
    </row>
    <row r="766" spans="36:36">
      <c r="AJ766" s="1"/>
    </row>
    <row r="767" spans="36:36">
      <c r="AJ767" s="1"/>
    </row>
    <row r="768" spans="36:36">
      <c r="AJ768" s="1"/>
    </row>
    <row r="769" spans="36:36">
      <c r="AJ769" s="1"/>
    </row>
    <row r="770" spans="36:36">
      <c r="AJ770" s="1"/>
    </row>
    <row r="771" spans="36:36">
      <c r="AJ771" s="1"/>
    </row>
    <row r="772" spans="36:36">
      <c r="AJ772" s="1"/>
    </row>
    <row r="773" spans="36:36">
      <c r="AJ773" s="1"/>
    </row>
    <row r="774" spans="36:36">
      <c r="AJ774" s="1"/>
    </row>
    <row r="775" spans="36:36">
      <c r="AJ775" s="1"/>
    </row>
    <row r="776" spans="36:36">
      <c r="AJ776" s="1"/>
    </row>
    <row r="777" spans="36:36">
      <c r="AJ777" s="1"/>
    </row>
    <row r="778" spans="36:36">
      <c r="AJ778" s="1"/>
    </row>
    <row r="779" spans="36:36">
      <c r="AJ779" s="1"/>
    </row>
    <row r="780" spans="36:36">
      <c r="AJ780" s="1"/>
    </row>
    <row r="781" spans="36:36">
      <c r="AJ781" s="1"/>
    </row>
    <row r="782" spans="36:36">
      <c r="AJ782" s="1"/>
    </row>
    <row r="783" spans="36:36">
      <c r="AJ783" s="1"/>
    </row>
    <row r="784" spans="36:36">
      <c r="AJ784" s="1"/>
    </row>
    <row r="785" spans="36:36">
      <c r="AJ785" s="1"/>
    </row>
    <row r="786" spans="36:36">
      <c r="AJ786" s="1"/>
    </row>
    <row r="787" spans="36:36">
      <c r="AJ787" s="1"/>
    </row>
    <row r="788" spans="36:36">
      <c r="AJ788" s="1"/>
    </row>
    <row r="789" spans="36:36">
      <c r="AJ789" s="1"/>
    </row>
    <row r="790" spans="36:36">
      <c r="AJ790" s="1"/>
    </row>
    <row r="791" spans="36:36">
      <c r="AJ791" s="1"/>
    </row>
    <row r="792" spans="36:36">
      <c r="AJ792" s="1"/>
    </row>
    <row r="793" spans="36:36">
      <c r="AJ793" s="1"/>
    </row>
    <row r="794" spans="36:36">
      <c r="AJ794" s="1"/>
    </row>
    <row r="795" spans="36:36">
      <c r="AJ795" s="1"/>
    </row>
    <row r="796" spans="36:36">
      <c r="AJ796" s="1"/>
    </row>
    <row r="797" spans="36:36">
      <c r="AJ797" s="1"/>
    </row>
    <row r="798" spans="36:36">
      <c r="AJ798" s="1"/>
    </row>
    <row r="799" spans="36:36">
      <c r="AJ799" s="1"/>
    </row>
    <row r="800" spans="36:36">
      <c r="AJ800" s="1"/>
    </row>
    <row r="801" spans="36:36">
      <c r="AJ801" s="1"/>
    </row>
    <row r="802" spans="36:36">
      <c r="AJ802" s="1"/>
    </row>
    <row r="803" spans="36:36">
      <c r="AJ803" s="1"/>
    </row>
    <row r="804" spans="36:36">
      <c r="AJ804" s="1"/>
    </row>
    <row r="805" spans="36:36">
      <c r="AJ805" s="1"/>
    </row>
    <row r="806" spans="36:36">
      <c r="AJ806" s="1"/>
    </row>
    <row r="807" spans="36:36">
      <c r="AJ807" s="1"/>
    </row>
    <row r="808" spans="36:36">
      <c r="AJ808" s="1"/>
    </row>
    <row r="809" spans="36:36">
      <c r="AJ809" s="1"/>
    </row>
    <row r="810" spans="36:36">
      <c r="AJ810" s="1"/>
    </row>
    <row r="811" spans="36:36">
      <c r="AJ811" s="1"/>
    </row>
    <row r="812" spans="36:36">
      <c r="AJ812" s="1"/>
    </row>
    <row r="813" spans="36:36">
      <c r="AJ813" s="1"/>
    </row>
    <row r="814" spans="36:36">
      <c r="AJ814" s="1"/>
    </row>
    <row r="815" spans="36:36">
      <c r="AJ815" s="1"/>
    </row>
    <row r="816" spans="36:36">
      <c r="AJ816" s="1"/>
    </row>
    <row r="817" spans="36:36">
      <c r="AJ817" s="1"/>
    </row>
    <row r="818" spans="36:36">
      <c r="AJ818" s="1"/>
    </row>
    <row r="819" spans="36:36">
      <c r="AJ819" s="1"/>
    </row>
    <row r="820" spans="36:36">
      <c r="AJ820" s="1"/>
    </row>
    <row r="821" spans="36:36">
      <c r="AJ821" s="1"/>
    </row>
    <row r="822" spans="36:36">
      <c r="AJ822" s="1"/>
    </row>
    <row r="823" spans="36:36">
      <c r="AJ823" s="1"/>
    </row>
    <row r="824" spans="36:36">
      <c r="AJ824" s="1"/>
    </row>
    <row r="825" spans="36:36">
      <c r="AJ825" s="1"/>
    </row>
    <row r="826" spans="36:36">
      <c r="AJ826" s="1"/>
    </row>
    <row r="827" spans="36:36">
      <c r="AJ827" s="1"/>
    </row>
    <row r="828" spans="36:36">
      <c r="AJ828" s="1"/>
    </row>
    <row r="829" spans="36:36">
      <c r="AJ829" s="1"/>
    </row>
    <row r="830" spans="36:36">
      <c r="AJ830" s="1"/>
    </row>
    <row r="831" spans="36:36">
      <c r="AJ831" s="1"/>
    </row>
    <row r="832" spans="36:36">
      <c r="AJ832" s="1"/>
    </row>
    <row r="833" spans="36:36">
      <c r="AJ833" s="1"/>
    </row>
    <row r="834" spans="36:36">
      <c r="AJ834" s="1"/>
    </row>
    <row r="835" spans="36:36">
      <c r="AJ835" s="1"/>
    </row>
    <row r="836" spans="36:36">
      <c r="AJ836" s="1"/>
    </row>
    <row r="837" spans="36:36">
      <c r="AJ837" s="1"/>
    </row>
    <row r="838" spans="36:36">
      <c r="AJ838" s="1"/>
    </row>
    <row r="839" spans="36:36">
      <c r="AJ839" s="1"/>
    </row>
    <row r="840" spans="36:36">
      <c r="AJ840" s="1"/>
    </row>
    <row r="841" spans="36:36">
      <c r="AJ841" s="1"/>
    </row>
    <row r="842" spans="36:36">
      <c r="AJ842" s="1"/>
    </row>
    <row r="843" spans="36:36">
      <c r="AJ843" s="1"/>
    </row>
    <row r="844" spans="36:36">
      <c r="AJ844" s="1"/>
    </row>
  </sheetData>
  <sheetProtection algorithmName="SHA-512" hashValue="K3qDHevtFmJs/ybfiMVip1P4VqL/scjIO0VHuH9Nw6S9vUm7Tgngzb1S2fHvnDkPTT2aBE2QWksnBbEi5G2Xog==" saltValue="WTDN4+0qvFCc/hLfKcBn0A==" spinCount="100000" sheet="1" insertRows="0" selectLockedCells="1"/>
  <protectedRanges>
    <protectedRange sqref="S74:S123 M74:M123 P74:P123" name="範囲1_3"/>
    <protectedRange sqref="N73 Q73 T73" name="範囲1_2_1_2"/>
    <protectedRange sqref="N19 Q19 T19" name="範囲1_2_1_3"/>
  </protectedRanges>
  <mergeCells count="153">
    <mergeCell ref="B126:C126"/>
    <mergeCell ref="E92:F92"/>
    <mergeCell ref="E93:F93"/>
    <mergeCell ref="E88:F8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11:F111"/>
    <mergeCell ref="E110:F110"/>
    <mergeCell ref="E109:F109"/>
    <mergeCell ref="E108:F108"/>
    <mergeCell ref="E107:F107"/>
    <mergeCell ref="E106:F106"/>
    <mergeCell ref="E105:F105"/>
    <mergeCell ref="E104:F104"/>
    <mergeCell ref="E103:F103"/>
    <mergeCell ref="BK11:BM12"/>
    <mergeCell ref="H18:I18"/>
    <mergeCell ref="E81:F81"/>
    <mergeCell ref="E74:F74"/>
    <mergeCell ref="E75:F75"/>
    <mergeCell ref="E76:F76"/>
    <mergeCell ref="E77:F77"/>
    <mergeCell ref="E78:F78"/>
    <mergeCell ref="E42:F42"/>
    <mergeCell ref="E41:F41"/>
    <mergeCell ref="E51:F51"/>
    <mergeCell ref="E52:F52"/>
    <mergeCell ref="E53:F53"/>
    <mergeCell ref="E65:F65"/>
    <mergeCell ref="E56:F56"/>
    <mergeCell ref="E66:F66"/>
    <mergeCell ref="AH72:AK72"/>
    <mergeCell ref="AP72:BB72"/>
    <mergeCell ref="BD72:BH72"/>
    <mergeCell ref="E39:F39"/>
    <mergeCell ref="E40:F40"/>
    <mergeCell ref="E46:F46"/>
    <mergeCell ref="E32:F32"/>
    <mergeCell ref="BD18:BH18"/>
    <mergeCell ref="J168:K168"/>
    <mergeCell ref="E102:F102"/>
    <mergeCell ref="E83:F83"/>
    <mergeCell ref="E94:F94"/>
    <mergeCell ref="E95:F95"/>
    <mergeCell ref="E91:F91"/>
    <mergeCell ref="D127:M127"/>
    <mergeCell ref="D128:M128"/>
    <mergeCell ref="D129:M129"/>
    <mergeCell ref="D130:M130"/>
    <mergeCell ref="D131:M131"/>
    <mergeCell ref="E112:F112"/>
    <mergeCell ref="E113:F113"/>
    <mergeCell ref="E90:F90"/>
    <mergeCell ref="E84:F84"/>
    <mergeCell ref="E85:F85"/>
    <mergeCell ref="E23:F23"/>
    <mergeCell ref="E61:F61"/>
    <mergeCell ref="E79:F79"/>
    <mergeCell ref="E80:F80"/>
    <mergeCell ref="E30:F30"/>
    <mergeCell ref="E36:F36"/>
    <mergeCell ref="E101:F101"/>
    <mergeCell ref="D3:E3"/>
    <mergeCell ref="H2:L3"/>
    <mergeCell ref="E87:F87"/>
    <mergeCell ref="E98:F98"/>
    <mergeCell ref="E96:F96"/>
    <mergeCell ref="E97:F97"/>
    <mergeCell ref="E89:F89"/>
    <mergeCell ref="E82:F82"/>
    <mergeCell ref="E100:F100"/>
    <mergeCell ref="E99:F99"/>
    <mergeCell ref="E20:F20"/>
    <mergeCell ref="E21:F21"/>
    <mergeCell ref="E22:F22"/>
    <mergeCell ref="E25:F25"/>
    <mergeCell ref="E86:F86"/>
    <mergeCell ref="K5:L5"/>
    <mergeCell ref="K16:M16"/>
    <mergeCell ref="B74:B76"/>
    <mergeCell ref="G14:I15"/>
    <mergeCell ref="B20:B22"/>
    <mergeCell ref="E44:F44"/>
    <mergeCell ref="E55:F55"/>
    <mergeCell ref="E54:F54"/>
    <mergeCell ref="E43:F43"/>
    <mergeCell ref="E38:F38"/>
    <mergeCell ref="E50:F50"/>
    <mergeCell ref="E57:F57"/>
    <mergeCell ref="E58:F58"/>
    <mergeCell ref="E59:F59"/>
    <mergeCell ref="E60:F60"/>
    <mergeCell ref="E45:F45"/>
    <mergeCell ref="E29:F29"/>
    <mergeCell ref="D14:F15"/>
    <mergeCell ref="E47:F47"/>
    <mergeCell ref="E33:F33"/>
    <mergeCell ref="E67:F67"/>
    <mergeCell ref="E68:F68"/>
    <mergeCell ref="E69:F69"/>
    <mergeCell ref="E19:F19"/>
    <mergeCell ref="E34:F34"/>
    <mergeCell ref="E35:F35"/>
    <mergeCell ref="AD72:AF72"/>
    <mergeCell ref="AD73:AF73"/>
    <mergeCell ref="AB72:AC73"/>
    <mergeCell ref="AB17:AC18"/>
    <mergeCell ref="G10:I10"/>
    <mergeCell ref="D9:G9"/>
    <mergeCell ref="H9:I9"/>
    <mergeCell ref="D8:G8"/>
    <mergeCell ref="H8:I8"/>
    <mergeCell ref="G13:I13"/>
    <mergeCell ref="G11:I11"/>
    <mergeCell ref="Z19:AA19"/>
    <mergeCell ref="E26:F26"/>
    <mergeCell ref="E27:F27"/>
    <mergeCell ref="E31:F31"/>
    <mergeCell ref="E37:F37"/>
    <mergeCell ref="E49:F49"/>
    <mergeCell ref="E73:F73"/>
    <mergeCell ref="E28:F28"/>
    <mergeCell ref="E24:F24"/>
    <mergeCell ref="E48:F48"/>
    <mergeCell ref="E64:F64"/>
    <mergeCell ref="E63:F63"/>
    <mergeCell ref="E62:F62"/>
    <mergeCell ref="AP18:BB18"/>
    <mergeCell ref="AH18:AK18"/>
    <mergeCell ref="D11:F11"/>
    <mergeCell ref="D10:F10"/>
    <mergeCell ref="AN18:AO18"/>
    <mergeCell ref="AD18:AF18"/>
    <mergeCell ref="AD17:AF17"/>
    <mergeCell ref="F6:H6"/>
    <mergeCell ref="L10:N10"/>
    <mergeCell ref="L8:M8"/>
    <mergeCell ref="K17:O17"/>
    <mergeCell ref="K12:O12"/>
    <mergeCell ref="M13:O13"/>
    <mergeCell ref="G12:I12"/>
    <mergeCell ref="D13:F13"/>
    <mergeCell ref="D12:F12"/>
    <mergeCell ref="E16:I16"/>
    <mergeCell ref="N16:O16"/>
  </mergeCells>
  <phoneticPr fontId="1"/>
  <dataValidations xWindow="1511" yWindow="687" count="16">
    <dataValidation type="custom" imeMode="halfAlpha" allowBlank="1" showInputMessage="1" showErrorMessage="1" sqref="E124:E125 E70 K74:K123 I20:I69 G20:G69 G74:G123 K20:K69" xr:uid="{D8B31A88-77F0-4F8B-B17D-06DDA584F15C}">
      <formula1>1</formula1>
    </dataValidation>
    <dataValidation imeMode="halfAlpha" allowBlank="1" showInputMessage="1" showErrorMessage="1" prompt="説明を読んで！" sqref="Z20:AC69 AB70:AD71 AC74:AC123 O70:P72 N73 T73 Q73 X32:X35 U74:W77 Y74:Y77 X28:X30 T70:W72 AB74:AB121 Y70:AA72 Z73:AA121 N19 T19 Q19" xr:uid="{D7E35C7F-5974-425F-9FE3-15D5D1E15DC9}"/>
    <dataValidation type="list" allowBlank="1" showInputMessage="1" prompt="選択入力してください" sqref="AC20:AC69 AC74:AC123 AD70:AD71" xr:uid="{3E2BDE2E-37AA-4F4B-A1FA-07E0E2A4B608}">
      <formula1>#REF!</formula1>
    </dataValidation>
    <dataValidation type="textLength" operator="equal" allowBlank="1" showInputMessage="1" showErrorMessage="1" error="文字数が違います。説明を読み直してください。" prompt="スペースに注意！" sqref="M71:M72 J71:J72 AI71:AK71 AE71:AF71" xr:uid="{B47D8CBC-B0E6-41A1-BFB3-A565CC95A538}">
      <formula1>6</formula1>
    </dataValidation>
    <dataValidation type="custom" imeMode="halfKatakana" allowBlank="1" showInputMessage="1" showErrorMessage="1" sqref="J74:J123 J20:J69" xr:uid="{3A1F7673-F522-46A9-B53C-B50BB2090868}">
      <formula1>1</formula1>
    </dataValidation>
    <dataValidation imeMode="halfAlpha" allowBlank="1" showInputMessage="1" showErrorMessage="1" sqref="Y20:Y69 Q20:Q69 N74:N123 H9:I9 X19:X27 K20:K69 N20:N69 T20:W69 T74:T123 Q74:Q123 G14:I15 G12:I12" xr:uid="{F9EFE0C7-CA31-46BF-81CD-BDF4EB1DDA52}"/>
    <dataValidation type="custom" imeMode="hiragana" allowBlank="1" showInputMessage="1" showErrorMessage="1" sqref="H74:I123 K20:K69 H20:H69" xr:uid="{1BB8D104-B518-401A-8785-5037AC31E5D7}">
      <formula1>1</formula1>
    </dataValidation>
    <dataValidation type="list" allowBlank="1" showInputMessage="1" showErrorMessage="1" sqref="AD75:AF83" xr:uid="{7AFA69DF-32F2-4271-8196-12DC1D4B7DBE}">
      <formula1>$AF$7</formula1>
    </dataValidation>
    <dataValidation type="list" allowBlank="1" showInputMessage="1" showErrorMessage="1" sqref="AD84:AF123 AD74:AF74" xr:uid="{0EFD3C36-4E50-47E6-BEAF-3701C4229404}">
      <formula1>$AB$2</formula1>
    </dataValidation>
    <dataValidation type="list" allowBlank="1" showInputMessage="1" showErrorMessage="1" sqref="K71:L72 AB74:AB123" xr:uid="{BEB5E733-BEFC-40C0-A28D-8AFC37BF57D4}">
      <formula1>$AD$7:$AD$10</formula1>
    </dataValidation>
    <dataValidation type="list" allowBlank="1" showInputMessage="1" showErrorMessage="1" sqref="N71:O72" xr:uid="{257694A8-6F3E-4BFD-8C6E-3EBF16E0E275}">
      <formula1>$AU$10:$AU$64</formula1>
    </dataValidation>
    <dataValidation type="list" allowBlank="1" showInputMessage="1" showErrorMessage="1" sqref="I71:I72" xr:uid="{78814B74-F022-4B25-948B-BA972C8B419E}">
      <formula1>$AI$7:$AI$16</formula1>
    </dataValidation>
    <dataValidation type="list" allowBlank="1" showInputMessage="1" showErrorMessage="1" sqref="AE70:AE71" xr:uid="{AEE7F7B6-31BB-434E-96EC-AB8D9A93F110}">
      <formula1>$AC$7:$AC$16</formula1>
    </dataValidation>
    <dataValidation type="list" allowBlank="1" showInputMessage="1" showErrorMessage="1" sqref="Q71:S72" xr:uid="{00C114F8-2C90-418C-92A2-9AA5A95065B7}">
      <formula1>$AY$10:$AY$65</formula1>
    </dataValidation>
    <dataValidation type="list" allowBlank="1" showInputMessage="1" showErrorMessage="1" sqref="M74:M123 S20:S69 P20:P69 S74:S123 M20:M69 P74:P123" xr:uid="{0D8E44D6-0002-44E6-A1B4-D6ED0898935B}">
      <formula1>INDIRECT(L20)</formula1>
    </dataValidation>
    <dataValidation imeMode="hiragana" allowBlank="1" showInputMessage="1" showErrorMessage="1" sqref="G10:I11 G13:I13 D127:M131" xr:uid="{25278399-1F35-4F7E-A064-AF22DDDCDBAC}"/>
  </dataValidations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/>
  <rowBreaks count="3" manualBreakCount="3">
    <brk id="44" max="19" man="1"/>
    <brk id="71" max="19" man="1"/>
    <brk id="98" max="19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1511" yWindow="687" count="8">
        <x14:dataValidation type="list" allowBlank="1" showInputMessage="1" showErrorMessage="1" xr:uid="{058F268E-BFD2-45E9-94ED-2E9DE885A979}">
          <x14:formula1>
            <xm:f>所属・種目コード!$X$1:$X$2</xm:f>
          </x14:formula1>
          <xm:sqref>AB20:AB69</xm:sqref>
        </x14:dataValidation>
        <x14:dataValidation type="list" allowBlank="1" showInputMessage="1" prompt="選択入力してください" xr:uid="{58BAFEE0-6EBE-4A61-906E-D1C9E8BC98CB}">
          <x14:formula1>
            <xm:f>所属・種目コード!$U$1</xm:f>
          </x14:formula1>
          <xm:sqref>M71:M72</xm:sqref>
        </x14:dataValidation>
        <x14:dataValidation type="list" allowBlank="1" showInputMessage="1" showErrorMessage="1" xr:uid="{8BA2FE31-6C16-42C6-9197-F044A008444C}">
          <x14:formula1>
            <xm:f>所属・種目コード!#REF!</xm:f>
          </x14:formula1>
          <xm:sqref>AA74:AA77 AD20:AF69</xm:sqref>
        </x14:dataValidation>
        <x14:dataValidation type="list" imeMode="halfAlpha" allowBlank="1" showInputMessage="1" showErrorMessage="1" xr:uid="{A98F284C-2386-492D-AB89-C6CA6F75D900}">
          <x14:formula1>
            <xm:f>所属・種目コード!$Z$2:$Z$5</xm:f>
          </x14:formula1>
          <xm:sqref>R20:R69 L20:L69 O20:O69</xm:sqref>
        </x14:dataValidation>
        <x14:dataValidation type="list" errorStyle="warning" allowBlank="1" showInputMessage="1" showErrorMessage="1" errorTitle="種目入力" error="正しい種目データではありません" xr:uid="{6F42E10D-706A-4531-8079-59D06C8C21CF}">
          <x14:formula1>
            <xm:f>所属・種目コード!$Z$2:$Z$5</xm:f>
          </x14:formula1>
          <xm:sqref>R20:R69 L20:L69 O20:O69</xm:sqref>
        </x14:dataValidation>
        <x14:dataValidation type="list" allowBlank="1" showInputMessage="1" showErrorMessage="1" xr:uid="{FD9E42F4-8DE3-4771-92D8-87894EA492BC}">
          <x14:formula1>
            <xm:f>所属・種目コード!$Z$2:$Z$7</xm:f>
          </x14:formula1>
          <xm:sqref>AI70:AI71</xm:sqref>
        </x14:dataValidation>
        <x14:dataValidation type="list" errorStyle="warning" allowBlank="1" showInputMessage="1" showErrorMessage="1" errorTitle="種目入力" error="正しい種目データではありません" xr:uid="{E2CF596D-7C27-4BB1-A612-F33877A0F06C}">
          <x14:formula1>
            <xm:f>所属・種目コード!$Z$7:$Z$11</xm:f>
          </x14:formula1>
          <xm:sqref>L74:L123 O74:O123 R74:R123</xm:sqref>
        </x14:dataValidation>
        <x14:dataValidation type="list" imeMode="halfAlpha" allowBlank="1" showInputMessage="1" showErrorMessage="1" xr:uid="{73BB5FB7-36E6-47E7-ADA3-48110D32868C}">
          <x14:formula1>
            <xm:f>所属・種目コード!$Z$7:$Z$11</xm:f>
          </x14:formula1>
          <xm:sqref>L74:L123 O74:O123 R74:R123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/>
  <dimension ref="A1:AK145"/>
  <sheetViews>
    <sheetView zoomScaleNormal="100" workbookViewId="0">
      <selection activeCell="F16" sqref="F16"/>
    </sheetView>
  </sheetViews>
  <sheetFormatPr defaultColWidth="9" defaultRowHeight="14.25"/>
  <cols>
    <col min="1" max="2" width="9" style="10"/>
    <col min="3" max="3" width="17.375" style="9" customWidth="1"/>
    <col min="4" max="4" width="13.625" style="9" customWidth="1"/>
    <col min="5" max="5" width="15.375" style="10" customWidth="1"/>
    <col min="6" max="6" width="16.5" style="10" customWidth="1"/>
    <col min="7" max="7" width="9" style="10"/>
    <col min="8" max="8" width="17.125" style="9" customWidth="1"/>
    <col min="9" max="9" width="9" style="10"/>
    <col min="10" max="12" width="14.625" style="10" customWidth="1"/>
    <col min="13" max="13" width="9" style="10"/>
    <col min="14" max="14" width="18.5" style="9" customWidth="1"/>
    <col min="15" max="16" width="9" style="10"/>
    <col min="17" max="17" width="13.125" style="10" customWidth="1"/>
    <col min="18" max="21" width="9" style="10"/>
    <col min="22" max="25" width="9" style="9"/>
    <col min="26" max="26" width="20.375" style="9" customWidth="1"/>
    <col min="27" max="29" width="9" style="9"/>
    <col min="30" max="30" width="27.125" style="9" customWidth="1"/>
    <col min="31" max="31" width="13.875" style="10" customWidth="1"/>
    <col min="32" max="32" width="12.375" style="10" customWidth="1"/>
    <col min="34" max="34" width="9" style="9"/>
    <col min="35" max="35" width="16.5" style="9" customWidth="1"/>
    <col min="36" max="36" width="26.125" style="499" customWidth="1"/>
    <col min="37" max="37" width="5.625" style="9" customWidth="1"/>
    <col min="38" max="38" width="7.125" style="9" customWidth="1"/>
    <col min="39" max="39" width="4.875" style="9" customWidth="1"/>
    <col min="40" max="40" width="9" style="9" customWidth="1"/>
    <col min="41" max="16384" width="9" style="9"/>
  </cols>
  <sheetData>
    <row r="1" spans="1:37" ht="14.45" customHeight="1" thickBot="1">
      <c r="A1" s="18" t="s">
        <v>383</v>
      </c>
      <c r="B1" s="18"/>
      <c r="C1" s="18" t="s">
        <v>81</v>
      </c>
      <c r="D1" s="471" t="s">
        <v>8995</v>
      </c>
      <c r="E1" s="471" t="s">
        <v>8994</v>
      </c>
      <c r="F1" s="18"/>
      <c r="G1" s="354" t="s">
        <v>383</v>
      </c>
      <c r="H1" s="355" t="s">
        <v>382</v>
      </c>
      <c r="I1" s="354" t="s">
        <v>383</v>
      </c>
      <c r="J1" s="359" t="s">
        <v>383</v>
      </c>
      <c r="K1" s="360" t="s">
        <v>8597</v>
      </c>
      <c r="L1" s="359" t="s">
        <v>383</v>
      </c>
      <c r="M1" s="84" t="s">
        <v>383</v>
      </c>
      <c r="N1" s="85" t="s">
        <v>82</v>
      </c>
      <c r="O1" s="84" t="s">
        <v>383</v>
      </c>
      <c r="P1" s="19"/>
      <c r="Q1" s="504" t="s">
        <v>385</v>
      </c>
      <c r="R1" s="33" t="s">
        <v>383</v>
      </c>
      <c r="S1" s="19"/>
      <c r="T1" s="19"/>
      <c r="U1" s="479" t="s">
        <v>384</v>
      </c>
      <c r="V1" s="171">
        <v>3</v>
      </c>
      <c r="W1" s="480" t="s">
        <v>8794</v>
      </c>
      <c r="X1" s="478" t="s">
        <v>23</v>
      </c>
      <c r="Y1" s="477">
        <v>1</v>
      </c>
      <c r="Z1" s="1125" t="s">
        <v>9169</v>
      </c>
      <c r="AA1" s="1125"/>
      <c r="AB1" s="1125"/>
      <c r="AC1" s="511"/>
      <c r="AD1" s="507" t="s">
        <v>9168</v>
      </c>
      <c r="AE1" s="518" t="s">
        <v>8841</v>
      </c>
      <c r="AF1" s="508" t="s">
        <v>8842</v>
      </c>
      <c r="AG1" s="509"/>
      <c r="AH1" s="506" t="s">
        <v>8787</v>
      </c>
      <c r="AI1" s="508" t="s">
        <v>8843</v>
      </c>
      <c r="AJ1" s="1123" t="s">
        <v>9016</v>
      </c>
      <c r="AK1" s="1124"/>
    </row>
    <row r="2" spans="1:37" ht="14.45" customHeight="1" thickTop="1">
      <c r="A2" s="18"/>
      <c r="B2" s="18"/>
      <c r="C2" s="469" t="s">
        <v>8996</v>
      </c>
      <c r="D2" s="18"/>
      <c r="E2" s="18"/>
      <c r="F2" s="18"/>
      <c r="G2" s="354"/>
      <c r="H2" s="355"/>
      <c r="I2" s="354"/>
      <c r="J2" s="359"/>
      <c r="K2" s="360"/>
      <c r="L2" s="359"/>
      <c r="M2" s="84"/>
      <c r="N2" s="85"/>
      <c r="O2" s="84"/>
      <c r="P2" s="20"/>
      <c r="Q2" s="20"/>
      <c r="R2" s="20"/>
      <c r="S2" s="20"/>
      <c r="T2" s="20"/>
      <c r="U2" s="20"/>
      <c r="V2"/>
      <c r="W2"/>
      <c r="X2" s="478" t="s">
        <v>24</v>
      </c>
      <c r="Y2" s="477">
        <v>2</v>
      </c>
      <c r="Z2" s="576" t="s">
        <v>9298</v>
      </c>
      <c r="AA2" s="561"/>
      <c r="AB2" s="562" t="s">
        <v>8795</v>
      </c>
      <c r="AC2" s="512" t="s">
        <v>375</v>
      </c>
      <c r="AD2" s="554" t="s">
        <v>9279</v>
      </c>
      <c r="AE2" s="810" t="s">
        <v>9293</v>
      </c>
      <c r="AF2" s="374" t="s">
        <v>8830</v>
      </c>
      <c r="AH2" s="11">
        <v>1</v>
      </c>
      <c r="AI2" s="519"/>
      <c r="AJ2" s="522" t="s">
        <v>9039</v>
      </c>
      <c r="AK2" s="523" t="s">
        <v>9116</v>
      </c>
    </row>
    <row r="3" spans="1:37" s="565" customFormat="1" ht="14.45" customHeight="1">
      <c r="A3" s="16">
        <v>1054</v>
      </c>
      <c r="B3" s="16" t="s">
        <v>11971</v>
      </c>
      <c r="C3" s="15" t="s">
        <v>84</v>
      </c>
      <c r="D3" s="16">
        <v>1054</v>
      </c>
      <c r="E3" s="16" t="str">
        <f t="shared" ref="E3:E34" si="0">CONCATENATE("03",A3)</f>
        <v>031054</v>
      </c>
      <c r="F3" s="16" t="s">
        <v>8924</v>
      </c>
      <c r="G3" s="353">
        <v>1001</v>
      </c>
      <c r="H3" s="356" t="s">
        <v>85</v>
      </c>
      <c r="I3" s="353" t="str">
        <f t="shared" ref="I3:I34" si="1">CONCATENATE("03",G3)</f>
        <v>031001</v>
      </c>
      <c r="J3" s="357">
        <v>1245</v>
      </c>
      <c r="K3" s="358" t="s">
        <v>87</v>
      </c>
      <c r="L3" s="357" t="str">
        <f>CONCATENATE("03",J3)</f>
        <v>031245</v>
      </c>
      <c r="M3" s="86">
        <v>1120</v>
      </c>
      <c r="N3" s="87" t="s">
        <v>91</v>
      </c>
      <c r="O3" s="86" t="str">
        <f>CONCATENATE("03",M3)</f>
        <v>031120</v>
      </c>
      <c r="P3" s="20"/>
      <c r="Q3" s="20"/>
      <c r="R3" s="20"/>
      <c r="S3" s="20"/>
      <c r="T3" s="20"/>
      <c r="U3" s="20"/>
      <c r="V3" s="11"/>
      <c r="W3" s="11"/>
      <c r="X3" s="11"/>
      <c r="Y3" s="11"/>
      <c r="Z3" s="576" t="s">
        <v>9299</v>
      </c>
      <c r="AA3" s="475"/>
      <c r="AB3" s="474" t="s">
        <v>8801</v>
      </c>
      <c r="AC3" s="563" t="s">
        <v>376</v>
      </c>
      <c r="AD3" s="554" t="s">
        <v>8803</v>
      </c>
      <c r="AE3" s="555" t="s">
        <v>89</v>
      </c>
      <c r="AF3" s="374" t="s">
        <v>8831</v>
      </c>
      <c r="AG3" s="11"/>
      <c r="AH3" s="11">
        <v>1</v>
      </c>
      <c r="AI3" s="520"/>
      <c r="AJ3" s="564" t="s">
        <v>9040</v>
      </c>
      <c r="AK3" s="523" t="s">
        <v>9118</v>
      </c>
    </row>
    <row r="4" spans="1:37" ht="14.45" customHeight="1">
      <c r="A4" s="16">
        <v>1055</v>
      </c>
      <c r="B4" s="16" t="s">
        <v>11972</v>
      </c>
      <c r="C4" s="496" t="s">
        <v>9247</v>
      </c>
      <c r="D4" s="16">
        <v>1055</v>
      </c>
      <c r="E4" s="16" t="str">
        <f t="shared" si="0"/>
        <v>031055</v>
      </c>
      <c r="F4" s="16" t="s">
        <v>8925</v>
      </c>
      <c r="G4" s="353">
        <v>1002</v>
      </c>
      <c r="H4" s="356" t="s">
        <v>90</v>
      </c>
      <c r="I4" s="353" t="str">
        <f t="shared" si="1"/>
        <v>031002</v>
      </c>
      <c r="J4" s="357">
        <v>1246</v>
      </c>
      <c r="K4" s="358" t="s">
        <v>92</v>
      </c>
      <c r="L4" s="357" t="str">
        <f t="shared" ref="L4:L59" si="2">CONCATENATE("03",J4)</f>
        <v>031246</v>
      </c>
      <c r="M4" s="86">
        <v>1121</v>
      </c>
      <c r="N4" s="87" t="s">
        <v>96</v>
      </c>
      <c r="O4" s="86" t="str">
        <f t="shared" ref="O4:O67" si="3">CONCATENATE("03",M4)</f>
        <v>031121</v>
      </c>
      <c r="P4" s="20"/>
      <c r="Q4" s="20"/>
      <c r="R4" s="20"/>
      <c r="S4" s="20"/>
      <c r="T4" s="20"/>
      <c r="U4" s="20"/>
      <c r="V4" s="11"/>
      <c r="W4" s="576" t="s">
        <v>9211</v>
      </c>
      <c r="X4" s="474"/>
      <c r="Y4" s="474" t="s">
        <v>8794</v>
      </c>
      <c r="Z4" s="576" t="s">
        <v>11968</v>
      </c>
      <c r="AA4" s="475"/>
      <c r="AB4" s="474" t="s">
        <v>9300</v>
      </c>
      <c r="AC4" s="512" t="s">
        <v>377</v>
      </c>
      <c r="AD4" s="554" t="s">
        <v>93</v>
      </c>
      <c r="AE4" s="555" t="s">
        <v>94</v>
      </c>
      <c r="AF4" s="374" t="s">
        <v>8832</v>
      </c>
      <c r="AH4" s="11">
        <v>1</v>
      </c>
      <c r="AI4" s="520"/>
      <c r="AJ4" s="522" t="s">
        <v>9041</v>
      </c>
      <c r="AK4" s="523" t="s">
        <v>8832</v>
      </c>
    </row>
    <row r="5" spans="1:37" ht="14.45" customHeight="1">
      <c r="A5" s="16">
        <v>1056</v>
      </c>
      <c r="B5" s="16" t="s">
        <v>11948</v>
      </c>
      <c r="C5" s="496" t="s">
        <v>9280</v>
      </c>
      <c r="D5" s="16">
        <v>1056</v>
      </c>
      <c r="E5" s="16" t="str">
        <f t="shared" si="0"/>
        <v>031056</v>
      </c>
      <c r="F5" s="16" t="s">
        <v>8926</v>
      </c>
      <c r="G5" s="353">
        <v>1003</v>
      </c>
      <c r="H5" s="356" t="s">
        <v>95</v>
      </c>
      <c r="I5" s="353" t="str">
        <f t="shared" si="1"/>
        <v>031003</v>
      </c>
      <c r="J5" s="357">
        <v>1247</v>
      </c>
      <c r="K5" s="358" t="s">
        <v>97</v>
      </c>
      <c r="L5" s="357" t="str">
        <f t="shared" si="2"/>
        <v>031247</v>
      </c>
      <c r="M5" s="86">
        <v>1122</v>
      </c>
      <c r="N5" s="87" t="s">
        <v>100</v>
      </c>
      <c r="O5" s="86" t="str">
        <f t="shared" si="3"/>
        <v>031122</v>
      </c>
      <c r="P5" s="20"/>
      <c r="Q5" s="20"/>
      <c r="R5" s="20"/>
      <c r="S5" s="20"/>
      <c r="T5" s="20"/>
      <c r="U5" s="20"/>
      <c r="V5" s="11"/>
      <c r="W5" s="576" t="s">
        <v>9212</v>
      </c>
      <c r="X5" s="474"/>
      <c r="Y5" s="474" t="s">
        <v>8796</v>
      </c>
      <c r="Z5" s="576"/>
      <c r="AA5" s="475"/>
      <c r="AB5" s="474"/>
      <c r="AC5" s="512" t="s">
        <v>378</v>
      </c>
      <c r="AD5" s="554" t="s">
        <v>9314</v>
      </c>
      <c r="AE5" s="555" t="s">
        <v>9304</v>
      </c>
      <c r="AF5" s="374" t="s">
        <v>8833</v>
      </c>
      <c r="AH5" s="11">
        <v>1</v>
      </c>
      <c r="AI5" s="520"/>
      <c r="AJ5" s="522" t="s">
        <v>9042</v>
      </c>
      <c r="AK5" s="523" t="s">
        <v>8833</v>
      </c>
    </row>
    <row r="6" spans="1:37" ht="14.45" customHeight="1">
      <c r="A6" s="16">
        <v>1057</v>
      </c>
      <c r="B6" s="830" t="s">
        <v>11940</v>
      </c>
      <c r="C6" s="238" t="s">
        <v>8742</v>
      </c>
      <c r="D6" s="16">
        <v>1057</v>
      </c>
      <c r="E6" s="16" t="str">
        <f t="shared" si="0"/>
        <v>031057</v>
      </c>
      <c r="F6" s="16" t="s">
        <v>8927</v>
      </c>
      <c r="G6" s="353">
        <v>1004</v>
      </c>
      <c r="H6" s="356" t="s">
        <v>99</v>
      </c>
      <c r="I6" s="353" t="str">
        <f t="shared" si="1"/>
        <v>031004</v>
      </c>
      <c r="J6" s="357">
        <v>1248</v>
      </c>
      <c r="K6" s="358" t="s">
        <v>101</v>
      </c>
      <c r="L6" s="357" t="str">
        <f t="shared" si="2"/>
        <v>031248</v>
      </c>
      <c r="M6" s="86">
        <v>1123</v>
      </c>
      <c r="N6" s="87" t="s">
        <v>104</v>
      </c>
      <c r="O6" s="86" t="str">
        <f t="shared" si="3"/>
        <v>031123</v>
      </c>
      <c r="P6" s="20"/>
      <c r="Q6" s="20"/>
      <c r="R6" s="20"/>
      <c r="S6" s="20"/>
      <c r="T6" s="20"/>
      <c r="U6" s="20"/>
      <c r="V6" s="11"/>
      <c r="W6" s="11"/>
      <c r="X6"/>
      <c r="Y6"/>
      <c r="AC6" s="512" t="s">
        <v>379</v>
      </c>
      <c r="AD6" s="554" t="s">
        <v>42</v>
      </c>
      <c r="AE6" s="555" t="s">
        <v>98</v>
      </c>
      <c r="AF6" s="374" t="s">
        <v>8834</v>
      </c>
      <c r="AH6" s="11">
        <v>1</v>
      </c>
      <c r="AI6" s="520"/>
      <c r="AJ6" s="522" t="s">
        <v>9043</v>
      </c>
      <c r="AK6" s="523" t="s">
        <v>8834</v>
      </c>
    </row>
    <row r="7" spans="1:37" ht="14.45" customHeight="1">
      <c r="A7" s="16">
        <v>1058</v>
      </c>
      <c r="B7" s="830" t="s">
        <v>11934</v>
      </c>
      <c r="C7" s="238" t="s">
        <v>8743</v>
      </c>
      <c r="D7" s="16">
        <v>1058</v>
      </c>
      <c r="E7" s="16" t="str">
        <f t="shared" si="0"/>
        <v>031058</v>
      </c>
      <c r="F7" s="16" t="s">
        <v>8928</v>
      </c>
      <c r="G7" s="353">
        <v>1005</v>
      </c>
      <c r="H7" s="356" t="s">
        <v>103</v>
      </c>
      <c r="I7" s="353" t="str">
        <f t="shared" si="1"/>
        <v>031005</v>
      </c>
      <c r="J7" s="357">
        <v>1249</v>
      </c>
      <c r="K7" s="358" t="s">
        <v>105</v>
      </c>
      <c r="L7" s="357" t="str">
        <f t="shared" si="2"/>
        <v>031249</v>
      </c>
      <c r="M7" s="86">
        <v>1124</v>
      </c>
      <c r="N7" s="87" t="s">
        <v>110</v>
      </c>
      <c r="O7" s="86" t="str">
        <f t="shared" si="3"/>
        <v>031124</v>
      </c>
      <c r="P7" s="20"/>
      <c r="Q7" s="20"/>
      <c r="R7" s="20"/>
      <c r="S7" s="20"/>
      <c r="T7" s="20"/>
      <c r="U7" s="20"/>
      <c r="V7" s="11"/>
      <c r="W7" s="11"/>
      <c r="X7"/>
      <c r="Y7"/>
      <c r="Z7" s="576" t="s">
        <v>9309</v>
      </c>
      <c r="AA7" s="474"/>
      <c r="AB7" s="562" t="s">
        <v>8795</v>
      </c>
      <c r="AC7" s="512" t="s">
        <v>380</v>
      </c>
      <c r="AD7" s="554" t="s">
        <v>43</v>
      </c>
      <c r="AE7" s="555" t="s">
        <v>102</v>
      </c>
      <c r="AF7" s="374" t="s">
        <v>8835</v>
      </c>
      <c r="AH7" s="11">
        <v>1</v>
      </c>
      <c r="AI7" s="520"/>
      <c r="AJ7" s="522" t="s">
        <v>9044</v>
      </c>
      <c r="AK7" s="523" t="s">
        <v>8835</v>
      </c>
    </row>
    <row r="8" spans="1:37" ht="14.45" customHeight="1">
      <c r="A8" s="16">
        <v>1059</v>
      </c>
      <c r="B8" s="16" t="s">
        <v>11973</v>
      </c>
      <c r="C8" s="15" t="s">
        <v>108</v>
      </c>
      <c r="D8" s="16">
        <v>1059</v>
      </c>
      <c r="E8" s="16" t="str">
        <f t="shared" si="0"/>
        <v>031059</v>
      </c>
      <c r="F8" s="16" t="s">
        <v>8929</v>
      </c>
      <c r="G8" s="353">
        <v>1006</v>
      </c>
      <c r="H8" s="356" t="s">
        <v>109</v>
      </c>
      <c r="I8" s="353" t="str">
        <f t="shared" si="1"/>
        <v>031006</v>
      </c>
      <c r="J8" s="357">
        <v>1250</v>
      </c>
      <c r="K8" s="358" t="s">
        <v>111</v>
      </c>
      <c r="L8" s="357" t="str">
        <f t="shared" si="2"/>
        <v>031250</v>
      </c>
      <c r="M8" s="86">
        <v>1125</v>
      </c>
      <c r="N8" s="87" t="s">
        <v>116</v>
      </c>
      <c r="O8" s="86" t="str">
        <f t="shared" si="3"/>
        <v>031125</v>
      </c>
      <c r="P8" s="20"/>
      <c r="Q8" s="20"/>
      <c r="R8" s="20"/>
      <c r="S8" s="20"/>
      <c r="T8" s="20"/>
      <c r="U8" s="20"/>
      <c r="V8" s="11"/>
      <c r="W8" s="11"/>
      <c r="X8"/>
      <c r="Y8"/>
      <c r="Z8" s="576" t="s">
        <v>9301</v>
      </c>
      <c r="AA8" s="474"/>
      <c r="AB8" s="474" t="s">
        <v>8801</v>
      </c>
      <c r="AC8" s="513"/>
      <c r="AD8" s="554" t="s">
        <v>106</v>
      </c>
      <c r="AE8" s="555" t="s">
        <v>107</v>
      </c>
      <c r="AF8" s="374" t="s">
        <v>8836</v>
      </c>
      <c r="AH8" s="11">
        <v>1</v>
      </c>
      <c r="AI8" s="520"/>
      <c r="AJ8" s="522" t="s">
        <v>9045</v>
      </c>
      <c r="AK8" s="523" t="s">
        <v>8836</v>
      </c>
    </row>
    <row r="9" spans="1:37" ht="14.45" customHeight="1">
      <c r="A9" s="16">
        <v>1060</v>
      </c>
      <c r="B9" s="16" t="s">
        <v>11942</v>
      </c>
      <c r="C9" s="15" t="s">
        <v>114</v>
      </c>
      <c r="D9" s="16">
        <v>1060</v>
      </c>
      <c r="E9" s="16" t="str">
        <f t="shared" si="0"/>
        <v>031060</v>
      </c>
      <c r="F9" s="16" t="s">
        <v>8930</v>
      </c>
      <c r="G9" s="353">
        <v>1007</v>
      </c>
      <c r="H9" s="356" t="s">
        <v>115</v>
      </c>
      <c r="I9" s="353" t="str">
        <f t="shared" si="1"/>
        <v>031007</v>
      </c>
      <c r="J9" s="357">
        <v>1251</v>
      </c>
      <c r="K9" s="358" t="s">
        <v>117</v>
      </c>
      <c r="L9" s="357" t="str">
        <f t="shared" si="2"/>
        <v>031251</v>
      </c>
      <c r="M9" s="86">
        <v>1126</v>
      </c>
      <c r="N9" s="87" t="s">
        <v>122</v>
      </c>
      <c r="O9" s="86" t="str">
        <f t="shared" si="3"/>
        <v>031126</v>
      </c>
      <c r="P9" s="20"/>
      <c r="Q9" s="20"/>
      <c r="R9" s="20"/>
      <c r="S9" s="20"/>
      <c r="T9" s="20"/>
      <c r="U9" s="20"/>
      <c r="V9" s="11"/>
      <c r="W9" s="576" t="s">
        <v>9215</v>
      </c>
      <c r="X9" s="474"/>
      <c r="Y9" s="474" t="s">
        <v>8794</v>
      </c>
      <c r="Z9" s="576" t="s">
        <v>11969</v>
      </c>
      <c r="AA9" s="475"/>
      <c r="AB9" s="474" t="s">
        <v>9300</v>
      </c>
      <c r="AC9" s="513"/>
      <c r="AD9" s="554" t="s">
        <v>112</v>
      </c>
      <c r="AE9" s="555" t="s">
        <v>113</v>
      </c>
      <c r="AF9" s="374" t="s">
        <v>8837</v>
      </c>
      <c r="AH9" s="11">
        <v>1</v>
      </c>
      <c r="AI9" s="520"/>
      <c r="AJ9" s="522" t="s">
        <v>9046</v>
      </c>
      <c r="AK9" s="523" t="s">
        <v>8837</v>
      </c>
    </row>
    <row r="10" spans="1:37" ht="14.45" customHeight="1">
      <c r="A10" s="16">
        <v>1061</v>
      </c>
      <c r="B10" s="16" t="s">
        <v>11974</v>
      </c>
      <c r="C10" s="15" t="s">
        <v>120</v>
      </c>
      <c r="D10" s="16">
        <v>1061</v>
      </c>
      <c r="E10" s="16" t="str">
        <f t="shared" si="0"/>
        <v>031061</v>
      </c>
      <c r="F10" s="16" t="s">
        <v>8931</v>
      </c>
      <c r="G10" s="353">
        <v>1008</v>
      </c>
      <c r="H10" s="356" t="s">
        <v>121</v>
      </c>
      <c r="I10" s="353" t="str">
        <f t="shared" si="1"/>
        <v>031008</v>
      </c>
      <c r="J10" s="357">
        <v>1252</v>
      </c>
      <c r="K10" s="358" t="s">
        <v>123</v>
      </c>
      <c r="L10" s="357" t="str">
        <f t="shared" si="2"/>
        <v>031252</v>
      </c>
      <c r="M10" s="86">
        <v>1127</v>
      </c>
      <c r="N10" s="87" t="s">
        <v>125</v>
      </c>
      <c r="O10" s="86" t="str">
        <f t="shared" si="3"/>
        <v>031127</v>
      </c>
      <c r="P10" s="20"/>
      <c r="Q10" s="20"/>
      <c r="R10" s="20"/>
      <c r="S10" s="20"/>
      <c r="T10" s="20"/>
      <c r="U10" s="20"/>
      <c r="V10" s="11"/>
      <c r="W10" s="576" t="s">
        <v>9216</v>
      </c>
      <c r="X10" s="474"/>
      <c r="Y10" s="474" t="s">
        <v>8796</v>
      </c>
      <c r="AC10" s="513"/>
      <c r="AD10" s="554" t="s">
        <v>118</v>
      </c>
      <c r="AE10" s="555" t="s">
        <v>119</v>
      </c>
      <c r="AF10" s="374" t="s">
        <v>8838</v>
      </c>
      <c r="AH10" s="11">
        <v>1</v>
      </c>
      <c r="AI10" s="520"/>
      <c r="AJ10" s="522" t="s">
        <v>9047</v>
      </c>
      <c r="AK10" s="523" t="s">
        <v>8838</v>
      </c>
    </row>
    <row r="11" spans="1:37" ht="14.45" customHeight="1">
      <c r="A11" s="16">
        <v>1062</v>
      </c>
      <c r="B11" s="16" t="s">
        <v>11945</v>
      </c>
      <c r="C11" s="496" t="s">
        <v>9281</v>
      </c>
      <c r="D11" s="16">
        <v>1062</v>
      </c>
      <c r="E11" s="16" t="str">
        <f t="shared" si="0"/>
        <v>031062</v>
      </c>
      <c r="F11" s="16" t="s">
        <v>8932</v>
      </c>
      <c r="G11" s="353">
        <v>1009</v>
      </c>
      <c r="H11" s="356" t="s">
        <v>124</v>
      </c>
      <c r="I11" s="353" t="str">
        <f t="shared" si="1"/>
        <v>031009</v>
      </c>
      <c r="J11" s="357">
        <v>1253</v>
      </c>
      <c r="K11" s="358" t="s">
        <v>126</v>
      </c>
      <c r="L11" s="357" t="str">
        <f t="shared" si="2"/>
        <v>031253</v>
      </c>
      <c r="M11" s="86">
        <v>1128</v>
      </c>
      <c r="N11" s="87" t="s">
        <v>130</v>
      </c>
      <c r="O11" s="86" t="str">
        <f t="shared" si="3"/>
        <v>031128</v>
      </c>
      <c r="P11" s="20"/>
      <c r="Q11" s="20"/>
      <c r="R11" s="20"/>
      <c r="S11" s="20"/>
      <c r="T11" s="20"/>
      <c r="U11" s="20"/>
      <c r="V11" s="11"/>
      <c r="W11" s="576" t="s">
        <v>9217</v>
      </c>
      <c r="X11" s="476"/>
      <c r="Y11" s="474" t="s">
        <v>8797</v>
      </c>
      <c r="AC11" s="513"/>
      <c r="AD11" s="554" t="s">
        <v>8802</v>
      </c>
      <c r="AE11" s="555" t="s">
        <v>8807</v>
      </c>
      <c r="AF11" s="374" t="s">
        <v>8839</v>
      </c>
      <c r="AH11" s="11">
        <v>1</v>
      </c>
      <c r="AI11" s="520"/>
      <c r="AJ11" s="522" t="s">
        <v>9048</v>
      </c>
      <c r="AK11" s="523" t="s">
        <v>8839</v>
      </c>
    </row>
    <row r="12" spans="1:37" ht="14.45" customHeight="1">
      <c r="A12" s="16">
        <v>1063</v>
      </c>
      <c r="B12" s="16" t="s">
        <v>11918</v>
      </c>
      <c r="C12" s="15" t="s">
        <v>128</v>
      </c>
      <c r="D12" s="16">
        <v>1063</v>
      </c>
      <c r="E12" s="16" t="str">
        <f t="shared" si="0"/>
        <v>031063</v>
      </c>
      <c r="F12" s="16" t="s">
        <v>8933</v>
      </c>
      <c r="G12" s="353">
        <v>1010</v>
      </c>
      <c r="H12" s="356" t="s">
        <v>129</v>
      </c>
      <c r="I12" s="353" t="str">
        <f t="shared" si="1"/>
        <v>031010</v>
      </c>
      <c r="J12" s="357">
        <v>1254</v>
      </c>
      <c r="K12" s="358" t="s">
        <v>131</v>
      </c>
      <c r="L12" s="357" t="str">
        <f t="shared" si="2"/>
        <v>031254</v>
      </c>
      <c r="M12" s="86">
        <v>1129</v>
      </c>
      <c r="N12" s="87" t="s">
        <v>134</v>
      </c>
      <c r="O12" s="86" t="str">
        <f t="shared" si="3"/>
        <v>031129</v>
      </c>
      <c r="P12" s="20"/>
      <c r="Q12" s="20"/>
      <c r="R12" s="20"/>
      <c r="S12" s="20"/>
      <c r="T12" s="20"/>
      <c r="U12" s="20"/>
      <c r="V12" s="11"/>
      <c r="W12" s="11"/>
      <c r="X12"/>
      <c r="Y12"/>
      <c r="Z12" s="102"/>
      <c r="AA12" s="102"/>
      <c r="AB12" s="102"/>
      <c r="AC12" s="513"/>
      <c r="AD12" s="566" t="s">
        <v>9192</v>
      </c>
      <c r="AE12" s="555" t="s">
        <v>8808</v>
      </c>
      <c r="AF12" s="374" t="s">
        <v>8840</v>
      </c>
      <c r="AH12" s="11">
        <v>1</v>
      </c>
      <c r="AI12" s="520"/>
      <c r="AJ12" s="522" t="s">
        <v>9049</v>
      </c>
      <c r="AK12" s="523" t="s">
        <v>8840</v>
      </c>
    </row>
    <row r="13" spans="1:37" ht="14.45" customHeight="1">
      <c r="A13" s="16">
        <v>1064</v>
      </c>
      <c r="B13" s="16" t="s">
        <v>11944</v>
      </c>
      <c r="C13" s="15" t="s">
        <v>132</v>
      </c>
      <c r="D13" s="16">
        <v>1064</v>
      </c>
      <c r="E13" s="16" t="str">
        <f t="shared" si="0"/>
        <v>031064</v>
      </c>
      <c r="F13" s="16" t="s">
        <v>8934</v>
      </c>
      <c r="G13" s="353">
        <v>1011</v>
      </c>
      <c r="H13" s="356" t="s">
        <v>133</v>
      </c>
      <c r="I13" s="353" t="str">
        <f t="shared" si="1"/>
        <v>031011</v>
      </c>
      <c r="J13" s="357">
        <v>1255</v>
      </c>
      <c r="K13" s="358" t="s">
        <v>135</v>
      </c>
      <c r="L13" s="357" t="str">
        <f t="shared" si="2"/>
        <v>031255</v>
      </c>
      <c r="M13" s="86">
        <v>1130</v>
      </c>
      <c r="N13" s="87" t="s">
        <v>138</v>
      </c>
      <c r="O13" s="86" t="str">
        <f t="shared" si="3"/>
        <v>031130</v>
      </c>
      <c r="P13" s="100"/>
      <c r="Q13" s="100"/>
      <c r="R13" s="100"/>
      <c r="S13" s="1122" t="s">
        <v>8720</v>
      </c>
      <c r="T13" s="1122"/>
      <c r="U13" s="1122"/>
      <c r="V13" s="1122"/>
      <c r="W13" s="1122"/>
      <c r="X13" s="1122"/>
      <c r="Y13" s="101"/>
      <c r="Z13" s="2"/>
      <c r="AC13" s="513"/>
      <c r="AD13" s="566" t="s">
        <v>9315</v>
      </c>
      <c r="AE13" s="555" t="s">
        <v>8809</v>
      </c>
      <c r="AF13" s="374" t="s">
        <v>8844</v>
      </c>
      <c r="AH13" s="11">
        <v>1</v>
      </c>
      <c r="AI13" s="520"/>
      <c r="AJ13" s="522" t="s">
        <v>9050</v>
      </c>
      <c r="AK13" s="523" t="s">
        <v>8844</v>
      </c>
    </row>
    <row r="14" spans="1:37" ht="14.45" customHeight="1">
      <c r="A14" s="16">
        <v>1065</v>
      </c>
      <c r="B14" s="16" t="s">
        <v>11941</v>
      </c>
      <c r="C14" s="15" t="s">
        <v>136</v>
      </c>
      <c r="D14" s="16">
        <v>1065</v>
      </c>
      <c r="E14" s="16" t="str">
        <f t="shared" si="0"/>
        <v>031065</v>
      </c>
      <c r="F14" s="16" t="s">
        <v>8935</v>
      </c>
      <c r="G14" s="353">
        <v>1012</v>
      </c>
      <c r="H14" s="356" t="s">
        <v>137</v>
      </c>
      <c r="I14" s="353" t="str">
        <f t="shared" si="1"/>
        <v>031012</v>
      </c>
      <c r="J14" s="357">
        <v>1256</v>
      </c>
      <c r="K14" s="358" t="s">
        <v>139</v>
      </c>
      <c r="L14" s="357" t="str">
        <f t="shared" si="2"/>
        <v>031256</v>
      </c>
      <c r="M14" s="86">
        <v>1131</v>
      </c>
      <c r="N14" s="87" t="s">
        <v>143</v>
      </c>
      <c r="O14" s="86" t="str">
        <f t="shared" si="3"/>
        <v>031131</v>
      </c>
      <c r="P14" s="20"/>
      <c r="Q14" s="20"/>
      <c r="R14" s="20"/>
      <c r="S14" s="20"/>
      <c r="T14" s="20"/>
      <c r="U14" s="20"/>
      <c r="V14" s="11"/>
      <c r="W14" s="11"/>
      <c r="X14"/>
      <c r="Y14"/>
      <c r="Z14" s="461" t="s">
        <v>155</v>
      </c>
      <c r="AA14" s="516" t="s">
        <v>156</v>
      </c>
      <c r="AB14" s="374" t="s">
        <v>8846</v>
      </c>
      <c r="AC14" s="513"/>
      <c r="AD14" s="566" t="s">
        <v>9313</v>
      </c>
      <c r="AE14" s="555" t="s">
        <v>9306</v>
      </c>
      <c r="AF14" s="374" t="s">
        <v>8845</v>
      </c>
      <c r="AH14" s="11">
        <v>1</v>
      </c>
      <c r="AI14" s="520"/>
      <c r="AJ14" s="522" t="s">
        <v>9051</v>
      </c>
      <c r="AK14" s="523" t="s">
        <v>8845</v>
      </c>
    </row>
    <row r="15" spans="1:37" ht="14.45" customHeight="1">
      <c r="A15" s="16">
        <v>1066</v>
      </c>
      <c r="B15" s="16" t="s">
        <v>11959</v>
      </c>
      <c r="C15" s="15" t="s">
        <v>141</v>
      </c>
      <c r="D15" s="16">
        <v>1066</v>
      </c>
      <c r="E15" s="16" t="str">
        <f t="shared" si="0"/>
        <v>031066</v>
      </c>
      <c r="F15" s="16" t="s">
        <v>8936</v>
      </c>
      <c r="G15" s="353">
        <v>1013</v>
      </c>
      <c r="H15" s="356" t="s">
        <v>142</v>
      </c>
      <c r="I15" s="353" t="str">
        <f t="shared" si="1"/>
        <v>031013</v>
      </c>
      <c r="J15" s="357">
        <v>1257</v>
      </c>
      <c r="K15" s="358" t="s">
        <v>144</v>
      </c>
      <c r="L15" s="357" t="str">
        <f t="shared" si="2"/>
        <v>031257</v>
      </c>
      <c r="M15" s="86">
        <v>1132</v>
      </c>
      <c r="N15" s="87" t="s">
        <v>147</v>
      </c>
      <c r="O15" s="86" t="str">
        <f t="shared" si="3"/>
        <v>031132</v>
      </c>
      <c r="P15" s="20"/>
      <c r="Q15" s="20"/>
      <c r="R15" s="20"/>
      <c r="S15" s="20"/>
      <c r="T15" s="20"/>
      <c r="U15" s="20"/>
      <c r="V15" s="11"/>
      <c r="W15" s="11"/>
      <c r="X15"/>
      <c r="Y15"/>
      <c r="Z15" s="461" t="s">
        <v>161</v>
      </c>
      <c r="AA15" s="516" t="s">
        <v>162</v>
      </c>
      <c r="AB15" s="374" t="s">
        <v>8847</v>
      </c>
      <c r="AC15" s="513"/>
      <c r="AD15" s="566" t="s">
        <v>9193</v>
      </c>
      <c r="AE15" s="555" t="s">
        <v>8810</v>
      </c>
      <c r="AF15" s="374" t="s">
        <v>8848</v>
      </c>
      <c r="AH15" s="11">
        <v>1</v>
      </c>
      <c r="AI15" s="520"/>
      <c r="AJ15" s="522" t="s">
        <v>9052</v>
      </c>
      <c r="AK15" s="523" t="s">
        <v>8846</v>
      </c>
    </row>
    <row r="16" spans="1:37" ht="14.45" customHeight="1">
      <c r="A16" s="16">
        <v>1067</v>
      </c>
      <c r="B16" s="16" t="s">
        <v>11953</v>
      </c>
      <c r="C16" s="15" t="s">
        <v>145</v>
      </c>
      <c r="D16" s="16">
        <v>1067</v>
      </c>
      <c r="E16" s="16" t="str">
        <f t="shared" si="0"/>
        <v>031067</v>
      </c>
      <c r="F16" s="16" t="s">
        <v>8937</v>
      </c>
      <c r="G16" s="353">
        <v>1014</v>
      </c>
      <c r="H16" s="356" t="s">
        <v>146</v>
      </c>
      <c r="I16" s="353" t="str">
        <f t="shared" si="1"/>
        <v>031014</v>
      </c>
      <c r="J16" s="357">
        <v>1258</v>
      </c>
      <c r="K16" s="358" t="s">
        <v>148</v>
      </c>
      <c r="L16" s="357" t="str">
        <f t="shared" si="2"/>
        <v>031258</v>
      </c>
      <c r="M16" s="86">
        <v>1133</v>
      </c>
      <c r="N16" s="87" t="s">
        <v>153</v>
      </c>
      <c r="O16" s="86" t="str">
        <f t="shared" si="3"/>
        <v>031133</v>
      </c>
      <c r="P16" s="20"/>
      <c r="Q16" s="20"/>
      <c r="R16" s="20"/>
      <c r="S16" s="20"/>
      <c r="T16" s="20"/>
      <c r="U16" s="20"/>
      <c r="V16" s="11"/>
      <c r="W16" s="11"/>
      <c r="X16"/>
      <c r="Y16"/>
      <c r="Z16" s="2"/>
      <c r="AA16" s="2"/>
      <c r="AB16" s="2"/>
      <c r="AC16" s="513"/>
      <c r="AD16" s="566" t="s">
        <v>9194</v>
      </c>
      <c r="AE16" s="555" t="s">
        <v>140</v>
      </c>
      <c r="AF16" s="374" t="s">
        <v>8849</v>
      </c>
      <c r="AH16" s="11">
        <v>1</v>
      </c>
      <c r="AI16" s="520"/>
      <c r="AJ16" s="522" t="s">
        <v>9053</v>
      </c>
      <c r="AK16" s="523" t="s">
        <v>8847</v>
      </c>
    </row>
    <row r="17" spans="1:37" ht="14.45" customHeight="1">
      <c r="A17" s="16">
        <v>1068</v>
      </c>
      <c r="B17" s="16" t="s">
        <v>11947</v>
      </c>
      <c r="C17" s="15" t="s">
        <v>151</v>
      </c>
      <c r="D17" s="16">
        <v>1068</v>
      </c>
      <c r="E17" s="16" t="str">
        <f t="shared" si="0"/>
        <v>031068</v>
      </c>
      <c r="F17" s="16" t="s">
        <v>8938</v>
      </c>
      <c r="G17" s="353">
        <v>1015</v>
      </c>
      <c r="H17" s="356" t="s">
        <v>152</v>
      </c>
      <c r="I17" s="353" t="str">
        <f t="shared" si="1"/>
        <v>031015</v>
      </c>
      <c r="J17" s="357">
        <v>1259</v>
      </c>
      <c r="K17" s="358" t="s">
        <v>154</v>
      </c>
      <c r="L17" s="357" t="str">
        <f t="shared" si="2"/>
        <v>031259</v>
      </c>
      <c r="M17" s="86">
        <v>1134</v>
      </c>
      <c r="N17" s="87" t="s">
        <v>159</v>
      </c>
      <c r="O17" s="86" t="str">
        <f t="shared" si="3"/>
        <v>031134</v>
      </c>
      <c r="P17" s="20"/>
      <c r="Q17" s="20"/>
      <c r="R17" s="20"/>
      <c r="S17" s="20"/>
      <c r="T17" s="20"/>
      <c r="U17" s="20"/>
      <c r="V17" s="11"/>
      <c r="W17" s="11"/>
      <c r="X17"/>
      <c r="Y17"/>
      <c r="Z17" s="2"/>
      <c r="AA17" s="2"/>
      <c r="AB17" s="2"/>
      <c r="AC17" s="513"/>
      <c r="AD17" s="554" t="s">
        <v>149</v>
      </c>
      <c r="AE17" s="555" t="s">
        <v>150</v>
      </c>
      <c r="AF17" s="374" t="s">
        <v>8850</v>
      </c>
      <c r="AH17" s="11">
        <v>1</v>
      </c>
      <c r="AI17" s="520"/>
      <c r="AJ17" s="522" t="s">
        <v>9054</v>
      </c>
      <c r="AK17" s="523" t="s">
        <v>8848</v>
      </c>
    </row>
    <row r="18" spans="1:37" ht="14.45" customHeight="1">
      <c r="A18" s="16">
        <v>1069</v>
      </c>
      <c r="B18" s="16" t="s">
        <v>11913</v>
      </c>
      <c r="C18" s="15" t="s">
        <v>157</v>
      </c>
      <c r="D18" s="16">
        <v>1069</v>
      </c>
      <c r="E18" s="16" t="str">
        <f t="shared" si="0"/>
        <v>031069</v>
      </c>
      <c r="F18" s="16" t="s">
        <v>8939</v>
      </c>
      <c r="G18" s="353">
        <v>1016</v>
      </c>
      <c r="H18" s="356" t="s">
        <v>158</v>
      </c>
      <c r="I18" s="353" t="str">
        <f t="shared" si="1"/>
        <v>031016</v>
      </c>
      <c r="J18" s="357">
        <v>1260</v>
      </c>
      <c r="K18" s="358" t="s">
        <v>160</v>
      </c>
      <c r="L18" s="357" t="str">
        <f t="shared" si="2"/>
        <v>031260</v>
      </c>
      <c r="M18" s="86">
        <v>1135</v>
      </c>
      <c r="N18" s="87" t="s">
        <v>165</v>
      </c>
      <c r="O18" s="86" t="str">
        <f t="shared" si="3"/>
        <v>031135</v>
      </c>
      <c r="P18" s="20"/>
      <c r="Q18" s="20"/>
      <c r="R18" s="20"/>
      <c r="S18" s="20"/>
      <c r="T18" s="20"/>
      <c r="U18" s="20"/>
      <c r="V18" s="11"/>
      <c r="W18" s="11"/>
      <c r="X18"/>
      <c r="Y18"/>
      <c r="Z18" s="2"/>
      <c r="AA18" s="2"/>
      <c r="AB18" s="2"/>
      <c r="AC18" s="513"/>
      <c r="AD18" s="554" t="s">
        <v>167</v>
      </c>
      <c r="AE18" s="555" t="s">
        <v>168</v>
      </c>
      <c r="AF18" s="374" t="s">
        <v>8851</v>
      </c>
      <c r="AH18" s="11">
        <v>1</v>
      </c>
      <c r="AI18" s="520"/>
      <c r="AJ18" s="522" t="s">
        <v>9055</v>
      </c>
      <c r="AK18" s="523" t="s">
        <v>8849</v>
      </c>
    </row>
    <row r="19" spans="1:37" ht="14.45" customHeight="1">
      <c r="A19" s="16">
        <v>1070</v>
      </c>
      <c r="B19" s="16" t="s">
        <v>11924</v>
      </c>
      <c r="C19" s="15" t="s">
        <v>163</v>
      </c>
      <c r="D19" s="16">
        <v>1070</v>
      </c>
      <c r="E19" s="16" t="str">
        <f t="shared" si="0"/>
        <v>031070</v>
      </c>
      <c r="F19" s="16" t="s">
        <v>8940</v>
      </c>
      <c r="G19" s="353">
        <v>1017</v>
      </c>
      <c r="H19" s="356" t="s">
        <v>164</v>
      </c>
      <c r="I19" s="353" t="str">
        <f t="shared" si="1"/>
        <v>031017</v>
      </c>
      <c r="J19" s="357">
        <v>1261</v>
      </c>
      <c r="K19" s="358" t="s">
        <v>166</v>
      </c>
      <c r="L19" s="357" t="str">
        <f t="shared" si="2"/>
        <v>031261</v>
      </c>
      <c r="M19" s="86">
        <v>1136</v>
      </c>
      <c r="N19" s="87" t="s">
        <v>171</v>
      </c>
      <c r="O19" s="86" t="str">
        <f t="shared" si="3"/>
        <v>031136</v>
      </c>
      <c r="P19" s="20"/>
      <c r="Q19" s="20"/>
      <c r="R19" s="20"/>
      <c r="S19" s="20"/>
      <c r="T19" s="20"/>
      <c r="U19" s="20"/>
      <c r="V19" s="11"/>
      <c r="W19" s="11"/>
      <c r="X19"/>
      <c r="Y19"/>
      <c r="Z19" s="2"/>
      <c r="AA19" s="2"/>
      <c r="AB19" s="2"/>
      <c r="AC19" s="513"/>
      <c r="AD19" s="554" t="s">
        <v>173</v>
      </c>
      <c r="AE19" s="555" t="s">
        <v>174</v>
      </c>
      <c r="AF19" s="374" t="s">
        <v>8852</v>
      </c>
      <c r="AH19" s="11">
        <v>1</v>
      </c>
      <c r="AI19" s="520"/>
      <c r="AJ19" s="522" t="s">
        <v>9056</v>
      </c>
      <c r="AK19" s="523" t="s">
        <v>8850</v>
      </c>
    </row>
    <row r="20" spans="1:37" ht="14.45" customHeight="1">
      <c r="A20" s="16">
        <v>1071</v>
      </c>
      <c r="B20" s="16" t="s">
        <v>11946</v>
      </c>
      <c r="C20" s="15" t="s">
        <v>169</v>
      </c>
      <c r="D20" s="16">
        <v>1071</v>
      </c>
      <c r="E20" s="16" t="str">
        <f t="shared" si="0"/>
        <v>031071</v>
      </c>
      <c r="F20" s="16" t="s">
        <v>8941</v>
      </c>
      <c r="G20" s="353">
        <v>1018</v>
      </c>
      <c r="H20" s="356" t="s">
        <v>170</v>
      </c>
      <c r="I20" s="353" t="str">
        <f t="shared" si="1"/>
        <v>031018</v>
      </c>
      <c r="J20" s="357">
        <v>1262</v>
      </c>
      <c r="K20" s="358" t="s">
        <v>172</v>
      </c>
      <c r="L20" s="357" t="str">
        <f t="shared" si="2"/>
        <v>031262</v>
      </c>
      <c r="M20" s="86">
        <v>1137</v>
      </c>
      <c r="N20" s="87" t="s">
        <v>177</v>
      </c>
      <c r="O20" s="86" t="str">
        <f t="shared" si="3"/>
        <v>031137</v>
      </c>
      <c r="P20" s="20"/>
      <c r="Q20" s="20"/>
      <c r="R20" s="20"/>
      <c r="S20" s="20"/>
      <c r="T20" s="20"/>
      <c r="U20" s="20"/>
      <c r="V20" s="11"/>
      <c r="W20" s="11"/>
      <c r="X20"/>
      <c r="Y20"/>
      <c r="Z20" s="2"/>
      <c r="AA20" s="2"/>
      <c r="AB20" s="2"/>
      <c r="AC20" s="513"/>
      <c r="AD20" s="554" t="s">
        <v>179</v>
      </c>
      <c r="AE20" s="555" t="s">
        <v>180</v>
      </c>
      <c r="AF20" s="374" t="s">
        <v>8853</v>
      </c>
      <c r="AH20" s="11">
        <v>1</v>
      </c>
      <c r="AI20" s="520"/>
      <c r="AJ20" s="522" t="s">
        <v>9057</v>
      </c>
      <c r="AK20" s="523" t="s">
        <v>8851</v>
      </c>
    </row>
    <row r="21" spans="1:37" ht="14.45" customHeight="1">
      <c r="A21" s="16">
        <v>1072</v>
      </c>
      <c r="B21" s="16" t="s">
        <v>11963</v>
      </c>
      <c r="C21" s="15" t="s">
        <v>175</v>
      </c>
      <c r="D21" s="16">
        <v>1072</v>
      </c>
      <c r="E21" s="16" t="str">
        <f t="shared" si="0"/>
        <v>031072</v>
      </c>
      <c r="F21" s="16" t="s">
        <v>8942</v>
      </c>
      <c r="G21" s="353">
        <v>1019</v>
      </c>
      <c r="H21" s="356" t="s">
        <v>176</v>
      </c>
      <c r="I21" s="353" t="str">
        <f t="shared" si="1"/>
        <v>031019</v>
      </c>
      <c r="J21" s="357">
        <v>1263</v>
      </c>
      <c r="K21" s="358" t="s">
        <v>178</v>
      </c>
      <c r="L21" s="357" t="str">
        <f t="shared" si="2"/>
        <v>031263</v>
      </c>
      <c r="M21" s="86">
        <v>1138</v>
      </c>
      <c r="N21" s="87" t="s">
        <v>183</v>
      </c>
      <c r="O21" s="86" t="str">
        <f t="shared" si="3"/>
        <v>031138</v>
      </c>
      <c r="P21" s="20"/>
      <c r="Q21" s="20"/>
      <c r="R21" s="20"/>
      <c r="S21" s="20"/>
      <c r="T21" s="20"/>
      <c r="U21" s="20"/>
      <c r="V21" s="11"/>
      <c r="W21" s="11"/>
      <c r="X21"/>
      <c r="Y21"/>
      <c r="Z21" s="2"/>
      <c r="AA21" s="12"/>
      <c r="AB21" s="12"/>
      <c r="AC21" s="513"/>
      <c r="AD21" s="554" t="s">
        <v>185</v>
      </c>
      <c r="AE21" s="555" t="s">
        <v>186</v>
      </c>
      <c r="AF21" s="374" t="s">
        <v>8854</v>
      </c>
      <c r="AH21" s="11">
        <v>1</v>
      </c>
      <c r="AI21" s="521"/>
      <c r="AJ21" s="522" t="s">
        <v>9058</v>
      </c>
      <c r="AK21" s="523" t="s">
        <v>8852</v>
      </c>
    </row>
    <row r="22" spans="1:37" ht="14.45" customHeight="1">
      <c r="A22" s="16">
        <v>1073</v>
      </c>
      <c r="B22" s="16" t="s">
        <v>11929</v>
      </c>
      <c r="C22" s="15" t="s">
        <v>181</v>
      </c>
      <c r="D22" s="16">
        <v>1073</v>
      </c>
      <c r="E22" s="16" t="str">
        <f t="shared" si="0"/>
        <v>031073</v>
      </c>
      <c r="F22" s="16" t="s">
        <v>8943</v>
      </c>
      <c r="G22" s="353">
        <v>1020</v>
      </c>
      <c r="H22" s="356" t="s">
        <v>182</v>
      </c>
      <c r="I22" s="353" t="str">
        <f t="shared" si="1"/>
        <v>031020</v>
      </c>
      <c r="J22" s="357">
        <v>1264</v>
      </c>
      <c r="K22" s="358" t="s">
        <v>184</v>
      </c>
      <c r="L22" s="357" t="str">
        <f t="shared" si="2"/>
        <v>031264</v>
      </c>
      <c r="M22" s="86">
        <v>1139</v>
      </c>
      <c r="N22" s="87" t="s">
        <v>189</v>
      </c>
      <c r="O22" s="86" t="str">
        <f t="shared" si="3"/>
        <v>031139</v>
      </c>
      <c r="P22" s="20"/>
      <c r="Q22" s="20"/>
      <c r="R22" s="20"/>
      <c r="S22" s="20"/>
      <c r="T22" s="20"/>
      <c r="U22" s="20"/>
      <c r="V22" s="11"/>
      <c r="W22" s="11"/>
      <c r="X22"/>
      <c r="Y22"/>
      <c r="Z22" s="12"/>
      <c r="AA22" s="12"/>
      <c r="AB22" s="12"/>
      <c r="AC22" s="513"/>
      <c r="AD22" s="515" t="s">
        <v>9197</v>
      </c>
      <c r="AE22" s="555" t="s">
        <v>8811</v>
      </c>
      <c r="AF22" s="374" t="s">
        <v>8855</v>
      </c>
      <c r="AH22" s="11">
        <v>1</v>
      </c>
      <c r="AI22" s="520"/>
      <c r="AJ22" s="522" t="s">
        <v>9059</v>
      </c>
      <c r="AK22" s="523" t="s">
        <v>8853</v>
      </c>
    </row>
    <row r="23" spans="1:37" ht="14.45" customHeight="1">
      <c r="A23" s="16">
        <v>1074</v>
      </c>
      <c r="B23" s="16" t="s">
        <v>11932</v>
      </c>
      <c r="C23" s="15" t="s">
        <v>187</v>
      </c>
      <c r="D23" s="16">
        <v>1074</v>
      </c>
      <c r="E23" s="16" t="str">
        <f t="shared" si="0"/>
        <v>031074</v>
      </c>
      <c r="F23" s="16" t="s">
        <v>8944</v>
      </c>
      <c r="G23" s="353">
        <v>1021</v>
      </c>
      <c r="H23" s="356" t="s">
        <v>188</v>
      </c>
      <c r="I23" s="353" t="str">
        <f t="shared" si="1"/>
        <v>031021</v>
      </c>
      <c r="J23" s="357">
        <v>1265</v>
      </c>
      <c r="K23" s="358" t="s">
        <v>190</v>
      </c>
      <c r="L23" s="357" t="str">
        <f t="shared" si="2"/>
        <v>031265</v>
      </c>
      <c r="M23" s="86">
        <v>1140</v>
      </c>
      <c r="N23" s="87" t="s">
        <v>192</v>
      </c>
      <c r="O23" s="86" t="str">
        <f t="shared" si="3"/>
        <v>031140</v>
      </c>
      <c r="P23" s="20"/>
      <c r="Q23" s="20"/>
      <c r="R23" s="20"/>
      <c r="S23" s="20"/>
      <c r="T23" s="20"/>
      <c r="U23" s="20"/>
      <c r="V23" s="11"/>
      <c r="W23" s="11"/>
      <c r="X23"/>
      <c r="Y23"/>
      <c r="Z23" s="12"/>
      <c r="AA23" s="12"/>
      <c r="AB23" s="12"/>
      <c r="AC23" s="514"/>
      <c r="AD23" s="567" t="s">
        <v>9196</v>
      </c>
      <c r="AE23" s="568" t="s">
        <v>9172</v>
      </c>
      <c r="AF23" s="374" t="s">
        <v>8856</v>
      </c>
      <c r="AH23" s="11">
        <v>1</v>
      </c>
      <c r="AI23" s="520"/>
      <c r="AJ23" s="522" t="s">
        <v>9060</v>
      </c>
      <c r="AK23" s="523" t="s">
        <v>8854</v>
      </c>
    </row>
    <row r="24" spans="1:37" ht="14.45" customHeight="1">
      <c r="A24" s="16">
        <v>1075</v>
      </c>
      <c r="B24" s="16" t="s">
        <v>11927</v>
      </c>
      <c r="C24" s="15" t="s">
        <v>9239</v>
      </c>
      <c r="D24" s="16">
        <v>1075</v>
      </c>
      <c r="E24" s="16" t="str">
        <f t="shared" si="0"/>
        <v>031075</v>
      </c>
      <c r="F24" s="16" t="s">
        <v>8945</v>
      </c>
      <c r="G24" s="353">
        <v>1022</v>
      </c>
      <c r="H24" s="356" t="s">
        <v>191</v>
      </c>
      <c r="I24" s="353" t="str">
        <f t="shared" si="1"/>
        <v>031022</v>
      </c>
      <c r="J24" s="357">
        <v>1266</v>
      </c>
      <c r="K24" s="358" t="s">
        <v>193</v>
      </c>
      <c r="L24" s="357" t="str">
        <f t="shared" si="2"/>
        <v>031266</v>
      </c>
      <c r="M24" s="86">
        <v>1141</v>
      </c>
      <c r="N24" s="87" t="s">
        <v>196</v>
      </c>
      <c r="O24" s="86" t="str">
        <f t="shared" si="3"/>
        <v>031141</v>
      </c>
      <c r="P24" s="20"/>
      <c r="Q24" s="20"/>
      <c r="R24" s="20"/>
      <c r="S24" s="20"/>
      <c r="T24" s="20"/>
      <c r="U24" s="20"/>
      <c r="V24" s="11"/>
      <c r="W24" s="11"/>
      <c r="X24"/>
      <c r="Y24"/>
      <c r="Z24" s="12"/>
      <c r="AA24" s="12"/>
      <c r="AC24" s="514"/>
      <c r="AD24" s="515" t="s">
        <v>9209</v>
      </c>
      <c r="AE24" s="556" t="s">
        <v>9238</v>
      </c>
      <c r="AF24" s="374" t="s">
        <v>8857</v>
      </c>
      <c r="AH24" s="11">
        <v>1</v>
      </c>
      <c r="AI24" s="510"/>
      <c r="AJ24" s="522" t="s">
        <v>9061</v>
      </c>
      <c r="AK24" s="523" t="s">
        <v>8855</v>
      </c>
    </row>
    <row r="25" spans="1:37" ht="14.45" customHeight="1">
      <c r="A25" s="16">
        <v>1076</v>
      </c>
      <c r="B25" s="16" t="s">
        <v>11933</v>
      </c>
      <c r="C25" s="15" t="s">
        <v>194</v>
      </c>
      <c r="D25" s="16">
        <v>1076</v>
      </c>
      <c r="E25" s="16" t="str">
        <f t="shared" si="0"/>
        <v>031076</v>
      </c>
      <c r="F25" s="16" t="s">
        <v>8946</v>
      </c>
      <c r="G25" s="353">
        <v>1023</v>
      </c>
      <c r="H25" s="356" t="s">
        <v>195</v>
      </c>
      <c r="I25" s="353" t="str">
        <f t="shared" si="1"/>
        <v>031023</v>
      </c>
      <c r="J25" s="357">
        <v>1267</v>
      </c>
      <c r="K25" s="358" t="s">
        <v>197</v>
      </c>
      <c r="L25" s="357" t="str">
        <f t="shared" si="2"/>
        <v>031267</v>
      </c>
      <c r="M25" s="86">
        <v>1142</v>
      </c>
      <c r="N25" s="87" t="s">
        <v>200</v>
      </c>
      <c r="O25" s="86" t="str">
        <f t="shared" si="3"/>
        <v>031142</v>
      </c>
      <c r="P25" s="20"/>
      <c r="Q25" s="20"/>
      <c r="R25" s="20"/>
      <c r="S25" s="20"/>
      <c r="T25" s="20"/>
      <c r="U25" s="20"/>
      <c r="V25" s="11"/>
      <c r="W25" s="11"/>
      <c r="X25"/>
      <c r="Y25"/>
      <c r="Z25" s="12"/>
      <c r="AA25" s="12"/>
      <c r="AB25" s="12"/>
      <c r="AC25" s="514"/>
      <c r="AD25" s="515" t="s">
        <v>9198</v>
      </c>
      <c r="AE25" s="555" t="s">
        <v>8812</v>
      </c>
      <c r="AF25" s="374" t="s">
        <v>9003</v>
      </c>
      <c r="AH25" s="11">
        <v>1</v>
      </c>
      <c r="AI25" s="510"/>
      <c r="AJ25" s="501" t="s">
        <v>9062</v>
      </c>
      <c r="AK25" s="523" t="s">
        <v>8856</v>
      </c>
    </row>
    <row r="26" spans="1:37" ht="14.45" customHeight="1">
      <c r="A26" s="16">
        <v>1077</v>
      </c>
      <c r="B26" s="16" t="s">
        <v>11975</v>
      </c>
      <c r="C26" s="15" t="s">
        <v>198</v>
      </c>
      <c r="D26" s="16">
        <v>1077</v>
      </c>
      <c r="E26" s="16" t="str">
        <f t="shared" si="0"/>
        <v>031077</v>
      </c>
      <c r="F26" s="16" t="s">
        <v>8947</v>
      </c>
      <c r="G26" s="353">
        <v>1024</v>
      </c>
      <c r="H26" s="356" t="s">
        <v>199</v>
      </c>
      <c r="I26" s="353" t="str">
        <f t="shared" si="1"/>
        <v>031024</v>
      </c>
      <c r="J26" s="357">
        <v>1268</v>
      </c>
      <c r="K26" s="358" t="s">
        <v>201</v>
      </c>
      <c r="L26" s="357" t="str">
        <f t="shared" si="2"/>
        <v>031268</v>
      </c>
      <c r="M26" s="86">
        <v>1143</v>
      </c>
      <c r="N26" s="87" t="s">
        <v>204</v>
      </c>
      <c r="O26" s="86" t="str">
        <f t="shared" si="3"/>
        <v>031143</v>
      </c>
      <c r="P26" s="20"/>
      <c r="Q26" s="20"/>
      <c r="R26" s="20"/>
      <c r="S26" s="20"/>
      <c r="T26" s="20"/>
      <c r="U26" s="20"/>
      <c r="V26" s="11"/>
      <c r="W26" s="11"/>
      <c r="X26"/>
      <c r="Y26"/>
      <c r="Z26" s="12"/>
      <c r="AA26" s="12"/>
      <c r="AB26" s="12"/>
      <c r="AC26" s="514"/>
      <c r="AD26" s="567" t="s">
        <v>9199</v>
      </c>
      <c r="AE26" s="568" t="s">
        <v>9002</v>
      </c>
      <c r="AF26" s="374" t="s">
        <v>9004</v>
      </c>
      <c r="AH26" s="11">
        <v>1</v>
      </c>
      <c r="AI26" s="520"/>
      <c r="AJ26" s="501" t="s">
        <v>9063</v>
      </c>
      <c r="AK26" s="523" t="s">
        <v>8857</v>
      </c>
    </row>
    <row r="27" spans="1:37" ht="14.45" customHeight="1">
      <c r="A27" s="16">
        <v>1078</v>
      </c>
      <c r="B27" s="16" t="s">
        <v>11976</v>
      </c>
      <c r="C27" s="15" t="s">
        <v>202</v>
      </c>
      <c r="D27" s="16">
        <v>1078</v>
      </c>
      <c r="E27" s="16" t="str">
        <f t="shared" si="0"/>
        <v>031078</v>
      </c>
      <c r="F27" s="16" t="s">
        <v>8948</v>
      </c>
      <c r="G27" s="353">
        <v>1025</v>
      </c>
      <c r="H27" s="356" t="s">
        <v>203</v>
      </c>
      <c r="I27" s="353" t="str">
        <f t="shared" si="1"/>
        <v>031025</v>
      </c>
      <c r="J27" s="357">
        <v>1269</v>
      </c>
      <c r="K27" s="358" t="s">
        <v>205</v>
      </c>
      <c r="L27" s="357" t="str">
        <f t="shared" si="2"/>
        <v>031269</v>
      </c>
      <c r="M27" s="86">
        <v>1144</v>
      </c>
      <c r="N27" s="87" t="s">
        <v>208</v>
      </c>
      <c r="O27" s="86" t="str">
        <f t="shared" si="3"/>
        <v>031144</v>
      </c>
      <c r="P27" s="20"/>
      <c r="Q27" s="20"/>
      <c r="R27" s="20"/>
      <c r="S27" s="20"/>
      <c r="T27" s="20"/>
      <c r="U27" s="20"/>
      <c r="V27" s="11"/>
      <c r="W27" s="11"/>
      <c r="X27"/>
      <c r="Y27"/>
      <c r="Z27" s="12"/>
      <c r="AA27" s="12"/>
      <c r="AB27" s="12"/>
      <c r="AC27" s="514"/>
      <c r="AD27" s="515" t="s">
        <v>9200</v>
      </c>
      <c r="AE27" s="555" t="s">
        <v>9000</v>
      </c>
      <c r="AF27" s="374" t="s">
        <v>9005</v>
      </c>
      <c r="AH27" s="11">
        <v>1</v>
      </c>
      <c r="AI27" s="520"/>
      <c r="AJ27" s="501" t="s">
        <v>9064</v>
      </c>
      <c r="AK27" s="523" t="s">
        <v>9003</v>
      </c>
    </row>
    <row r="28" spans="1:37" ht="14.45" customHeight="1">
      <c r="A28" s="16">
        <v>1079</v>
      </c>
      <c r="B28" s="16" t="s">
        <v>11954</v>
      </c>
      <c r="C28" s="15" t="s">
        <v>206</v>
      </c>
      <c r="D28" s="16">
        <v>1079</v>
      </c>
      <c r="E28" s="16" t="str">
        <f t="shared" si="0"/>
        <v>031079</v>
      </c>
      <c r="F28" s="16" t="s">
        <v>8950</v>
      </c>
      <c r="G28" s="353">
        <v>1026</v>
      </c>
      <c r="H28" s="356" t="s">
        <v>207</v>
      </c>
      <c r="I28" s="353" t="str">
        <f t="shared" si="1"/>
        <v>031026</v>
      </c>
      <c r="J28" s="357">
        <v>1270</v>
      </c>
      <c r="K28" s="358" t="s">
        <v>209</v>
      </c>
      <c r="L28" s="357" t="str">
        <f t="shared" si="2"/>
        <v>031270</v>
      </c>
      <c r="M28" s="86">
        <v>1145</v>
      </c>
      <c r="N28" s="87" t="s">
        <v>212</v>
      </c>
      <c r="O28" s="86" t="str">
        <f t="shared" si="3"/>
        <v>031145</v>
      </c>
      <c r="P28" s="20"/>
      <c r="Q28" s="20"/>
      <c r="R28" s="20"/>
      <c r="S28" s="20"/>
      <c r="T28" s="20"/>
      <c r="U28" s="20"/>
      <c r="V28" s="11"/>
      <c r="W28" s="11"/>
      <c r="X28"/>
      <c r="Y28"/>
      <c r="Z28" s="12"/>
      <c r="AA28" s="12"/>
      <c r="AB28" s="12"/>
      <c r="AC28" s="514"/>
      <c r="AD28" s="567" t="s">
        <v>9195</v>
      </c>
      <c r="AE28" s="556" t="s">
        <v>9237</v>
      </c>
      <c r="AH28" s="11">
        <v>1</v>
      </c>
      <c r="AI28" s="520"/>
      <c r="AJ28" s="501" t="s">
        <v>9065</v>
      </c>
      <c r="AK28" s="523" t="s">
        <v>9004</v>
      </c>
    </row>
    <row r="29" spans="1:37" ht="14.45" customHeight="1">
      <c r="A29" s="16">
        <v>1080</v>
      </c>
      <c r="B29" s="16" t="s">
        <v>11926</v>
      </c>
      <c r="C29" s="15" t="s">
        <v>210</v>
      </c>
      <c r="D29" s="16">
        <v>1080</v>
      </c>
      <c r="E29" s="16" t="str">
        <f t="shared" si="0"/>
        <v>031080</v>
      </c>
      <c r="F29" s="16" t="s">
        <v>8949</v>
      </c>
      <c r="G29" s="353">
        <v>1027</v>
      </c>
      <c r="H29" s="356" t="s">
        <v>211</v>
      </c>
      <c r="I29" s="353" t="str">
        <f t="shared" si="1"/>
        <v>031027</v>
      </c>
      <c r="J29" s="357">
        <v>1271</v>
      </c>
      <c r="K29" s="358" t="s">
        <v>213</v>
      </c>
      <c r="L29" s="357" t="str">
        <f t="shared" si="2"/>
        <v>031271</v>
      </c>
      <c r="M29" s="86">
        <v>1146</v>
      </c>
      <c r="N29" s="87" t="s">
        <v>216</v>
      </c>
      <c r="O29" s="86" t="str">
        <f t="shared" si="3"/>
        <v>031146</v>
      </c>
      <c r="P29" s="20"/>
      <c r="Q29" s="20"/>
      <c r="R29" s="20"/>
      <c r="S29" s="20"/>
      <c r="T29" s="20"/>
      <c r="U29" s="20"/>
      <c r="V29" s="11"/>
      <c r="W29" s="11"/>
      <c r="X29"/>
      <c r="Y29"/>
      <c r="Z29" s="12"/>
      <c r="AA29" s="12"/>
      <c r="AB29" s="12"/>
      <c r="AC29" s="514"/>
      <c r="AD29" s="819" t="s">
        <v>9322</v>
      </c>
      <c r="AE29" s="555" t="s">
        <v>9001</v>
      </c>
      <c r="AF29" s="374"/>
      <c r="AH29" s="11">
        <v>1</v>
      </c>
      <c r="AI29" s="520"/>
      <c r="AJ29" s="501" t="s">
        <v>9066</v>
      </c>
      <c r="AK29" s="523" t="s">
        <v>9119</v>
      </c>
    </row>
    <row r="30" spans="1:37" ht="14.45" customHeight="1">
      <c r="A30" s="16">
        <v>1081</v>
      </c>
      <c r="B30" s="16" t="s">
        <v>11961</v>
      </c>
      <c r="C30" s="15" t="s">
        <v>214</v>
      </c>
      <c r="D30" s="16">
        <v>1081</v>
      </c>
      <c r="E30" s="16" t="str">
        <f t="shared" si="0"/>
        <v>031081</v>
      </c>
      <c r="F30" s="16" t="s">
        <v>8951</v>
      </c>
      <c r="G30" s="353">
        <v>1028</v>
      </c>
      <c r="H30" s="356" t="s">
        <v>215</v>
      </c>
      <c r="I30" s="353" t="str">
        <f t="shared" si="1"/>
        <v>031028</v>
      </c>
      <c r="J30" s="357">
        <v>1272</v>
      </c>
      <c r="K30" s="358" t="s">
        <v>217</v>
      </c>
      <c r="L30" s="357" t="str">
        <f t="shared" si="2"/>
        <v>031272</v>
      </c>
      <c r="M30" s="86">
        <v>1147</v>
      </c>
      <c r="N30" s="87" t="s">
        <v>220</v>
      </c>
      <c r="O30" s="86" t="str">
        <f t="shared" si="3"/>
        <v>031147</v>
      </c>
      <c r="P30" s="20"/>
      <c r="Q30" s="20"/>
      <c r="R30" s="20"/>
      <c r="S30" s="20"/>
      <c r="T30" s="20"/>
      <c r="U30" s="20"/>
      <c r="V30" s="11"/>
      <c r="W30" s="11"/>
      <c r="X30"/>
      <c r="Y30"/>
      <c r="Z30" s="12"/>
      <c r="AA30" s="12"/>
      <c r="AB30" s="12"/>
      <c r="AC30" s="514"/>
      <c r="AF30" s="374" t="s">
        <v>9008</v>
      </c>
      <c r="AH30" s="11">
        <v>1</v>
      </c>
      <c r="AI30" s="520"/>
      <c r="AJ30" s="501" t="s">
        <v>9067</v>
      </c>
      <c r="AK30" s="523" t="s">
        <v>9008</v>
      </c>
    </row>
    <row r="31" spans="1:37" ht="14.45" customHeight="1">
      <c r="A31" s="16">
        <v>1082</v>
      </c>
      <c r="B31" s="16" t="s">
        <v>11962</v>
      </c>
      <c r="C31" s="15" t="s">
        <v>218</v>
      </c>
      <c r="D31" s="16">
        <v>1082</v>
      </c>
      <c r="E31" s="16" t="str">
        <f t="shared" si="0"/>
        <v>031082</v>
      </c>
      <c r="F31" s="16" t="s">
        <v>8952</v>
      </c>
      <c r="G31" s="353">
        <v>1029</v>
      </c>
      <c r="H31" s="356" t="s">
        <v>219</v>
      </c>
      <c r="I31" s="353" t="str">
        <f t="shared" si="1"/>
        <v>031029</v>
      </c>
      <c r="J31" s="357">
        <v>1273</v>
      </c>
      <c r="K31" s="358" t="s">
        <v>221</v>
      </c>
      <c r="L31" s="357" t="str">
        <f t="shared" si="2"/>
        <v>031273</v>
      </c>
      <c r="M31" s="86">
        <v>1148</v>
      </c>
      <c r="N31" s="87" t="s">
        <v>224</v>
      </c>
      <c r="O31" s="86" t="str">
        <f t="shared" si="3"/>
        <v>031148</v>
      </c>
      <c r="P31" s="20"/>
      <c r="Q31" s="20"/>
      <c r="R31" s="20"/>
      <c r="S31" s="20"/>
      <c r="T31" s="20"/>
      <c r="U31" s="20"/>
      <c r="V31" s="11"/>
      <c r="W31" s="11"/>
      <c r="X31"/>
      <c r="Y31"/>
      <c r="Z31" s="12"/>
      <c r="AA31" s="12"/>
      <c r="AB31" s="12"/>
      <c r="AC31" s="514"/>
      <c r="AD31" s="557" t="s">
        <v>9279</v>
      </c>
      <c r="AE31" s="558" t="s">
        <v>9292</v>
      </c>
      <c r="AF31" s="374" t="s">
        <v>8859</v>
      </c>
      <c r="AH31" s="11">
        <v>1</v>
      </c>
      <c r="AI31" s="520"/>
      <c r="AJ31" s="501" t="s">
        <v>9068</v>
      </c>
      <c r="AK31" s="523" t="s">
        <v>8859</v>
      </c>
    </row>
    <row r="32" spans="1:37" ht="14.45" customHeight="1">
      <c r="A32" s="16">
        <v>1083</v>
      </c>
      <c r="B32" s="16" t="s">
        <v>11950</v>
      </c>
      <c r="C32" s="15" t="s">
        <v>222</v>
      </c>
      <c r="D32" s="16">
        <v>1083</v>
      </c>
      <c r="E32" s="16" t="str">
        <f t="shared" si="0"/>
        <v>031083</v>
      </c>
      <c r="F32" s="16" t="s">
        <v>8953</v>
      </c>
      <c r="G32" s="353">
        <v>1030</v>
      </c>
      <c r="H32" s="356" t="s">
        <v>223</v>
      </c>
      <c r="I32" s="353" t="str">
        <f t="shared" si="1"/>
        <v>031030</v>
      </c>
      <c r="J32" s="357">
        <v>1274</v>
      </c>
      <c r="K32" s="358" t="s">
        <v>225</v>
      </c>
      <c r="L32" s="357" t="str">
        <f t="shared" si="2"/>
        <v>031274</v>
      </c>
      <c r="M32" s="86">
        <v>1149</v>
      </c>
      <c r="N32" s="87" t="s">
        <v>228</v>
      </c>
      <c r="O32" s="86" t="str">
        <f t="shared" si="3"/>
        <v>031149</v>
      </c>
      <c r="P32" s="20"/>
      <c r="Q32" s="20"/>
      <c r="R32" s="20"/>
      <c r="S32" s="20"/>
      <c r="T32" s="20"/>
      <c r="U32" s="20"/>
      <c r="V32" s="11"/>
      <c r="W32" s="11"/>
      <c r="X32"/>
      <c r="Y32"/>
      <c r="Z32" s="12"/>
      <c r="AA32" s="12"/>
      <c r="AB32" s="12"/>
      <c r="AC32" s="514"/>
      <c r="AD32" s="557" t="s">
        <v>8803</v>
      </c>
      <c r="AE32" s="558" t="s">
        <v>9291</v>
      </c>
      <c r="AF32" s="374" t="s">
        <v>8860</v>
      </c>
      <c r="AH32" s="11">
        <v>1</v>
      </c>
      <c r="AI32" s="520"/>
      <c r="AJ32" s="501" t="s">
        <v>9069</v>
      </c>
      <c r="AK32" s="523" t="s">
        <v>8860</v>
      </c>
    </row>
    <row r="33" spans="1:37" ht="14.45" customHeight="1">
      <c r="A33" s="16">
        <v>1084</v>
      </c>
      <c r="B33" s="16" t="s">
        <v>11919</v>
      </c>
      <c r="C33" s="15" t="s">
        <v>226</v>
      </c>
      <c r="D33" s="16">
        <v>1084</v>
      </c>
      <c r="E33" s="16" t="str">
        <f t="shared" si="0"/>
        <v>031084</v>
      </c>
      <c r="F33" s="16" t="s">
        <v>8954</v>
      </c>
      <c r="G33" s="353">
        <v>1031</v>
      </c>
      <c r="H33" s="356" t="s">
        <v>227</v>
      </c>
      <c r="I33" s="353" t="str">
        <f t="shared" si="1"/>
        <v>031031</v>
      </c>
      <c r="J33" s="357">
        <v>1275</v>
      </c>
      <c r="K33" s="358" t="s">
        <v>229</v>
      </c>
      <c r="L33" s="357" t="str">
        <f t="shared" si="2"/>
        <v>031275</v>
      </c>
      <c r="M33" s="86">
        <v>1150</v>
      </c>
      <c r="N33" s="87" t="s">
        <v>232</v>
      </c>
      <c r="O33" s="86" t="str">
        <f t="shared" si="3"/>
        <v>031150</v>
      </c>
      <c r="P33" s="20"/>
      <c r="Q33" s="20"/>
      <c r="R33" s="20"/>
      <c r="S33" s="20"/>
      <c r="T33" s="20"/>
      <c r="U33" s="20"/>
      <c r="V33" s="11"/>
      <c r="W33" s="11"/>
      <c r="X33"/>
      <c r="Y33"/>
      <c r="Z33" s="12"/>
      <c r="AA33" s="12"/>
      <c r="AC33" s="514"/>
      <c r="AD33" s="557" t="s">
        <v>93</v>
      </c>
      <c r="AE33" s="558" t="s">
        <v>94</v>
      </c>
      <c r="AF33" s="374" t="s">
        <v>8861</v>
      </c>
      <c r="AH33" s="11">
        <v>1</v>
      </c>
      <c r="AI33" s="520"/>
      <c r="AJ33" s="501" t="s">
        <v>9070</v>
      </c>
      <c r="AK33" s="523" t="s">
        <v>8861</v>
      </c>
    </row>
    <row r="34" spans="1:37" ht="14.45" customHeight="1">
      <c r="A34" s="16">
        <v>1085</v>
      </c>
      <c r="B34" s="16" t="s">
        <v>11977</v>
      </c>
      <c r="C34" s="15" t="s">
        <v>230</v>
      </c>
      <c r="D34" s="16">
        <v>1085</v>
      </c>
      <c r="E34" s="16" t="str">
        <f t="shared" si="0"/>
        <v>031085</v>
      </c>
      <c r="F34" s="16" t="s">
        <v>8955</v>
      </c>
      <c r="G34" s="353">
        <v>1032</v>
      </c>
      <c r="H34" s="356" t="s">
        <v>231</v>
      </c>
      <c r="I34" s="353" t="str">
        <f t="shared" si="1"/>
        <v>031032</v>
      </c>
      <c r="J34" s="357">
        <v>1276</v>
      </c>
      <c r="K34" s="358" t="s">
        <v>233</v>
      </c>
      <c r="L34" s="357" t="str">
        <f t="shared" si="2"/>
        <v>031276</v>
      </c>
      <c r="M34" s="86">
        <v>1151</v>
      </c>
      <c r="N34" s="87" t="s">
        <v>236</v>
      </c>
      <c r="O34" s="86" t="str">
        <f t="shared" si="3"/>
        <v>031151</v>
      </c>
      <c r="P34" s="20"/>
      <c r="Q34" s="20"/>
      <c r="R34" s="20"/>
      <c r="S34" s="20"/>
      <c r="T34" s="20"/>
      <c r="U34" s="20"/>
      <c r="V34" s="11"/>
      <c r="W34" s="11"/>
      <c r="X34"/>
      <c r="Y34"/>
      <c r="Z34" s="12"/>
      <c r="AA34" s="12"/>
      <c r="AB34" s="12"/>
      <c r="AC34" s="514"/>
      <c r="AD34" s="557" t="s">
        <v>9314</v>
      </c>
      <c r="AE34" s="558" t="s">
        <v>9304</v>
      </c>
      <c r="AF34" s="374" t="s">
        <v>8862</v>
      </c>
      <c r="AH34" s="11">
        <v>1</v>
      </c>
      <c r="AI34" s="520"/>
      <c r="AJ34" s="501" t="s">
        <v>9071</v>
      </c>
      <c r="AK34" s="523" t="s">
        <v>8862</v>
      </c>
    </row>
    <row r="35" spans="1:37" ht="14.45" customHeight="1">
      <c r="A35" s="16">
        <v>1086</v>
      </c>
      <c r="B35" s="16" t="s">
        <v>11923</v>
      </c>
      <c r="C35" s="15" t="s">
        <v>234</v>
      </c>
      <c r="D35" s="16">
        <v>1086</v>
      </c>
      <c r="E35" s="16" t="str">
        <f t="shared" ref="E35:E69" si="4">CONCATENATE("03",A35)</f>
        <v>031086</v>
      </c>
      <c r="F35" s="16" t="s">
        <v>8956</v>
      </c>
      <c r="G35" s="353">
        <v>1033</v>
      </c>
      <c r="H35" s="356" t="s">
        <v>235</v>
      </c>
      <c r="I35" s="353" t="str">
        <f t="shared" ref="I35:I66" si="5">CONCATENATE("03",G35)</f>
        <v>031033</v>
      </c>
      <c r="J35" s="357">
        <v>1277</v>
      </c>
      <c r="K35" s="358" t="s">
        <v>237</v>
      </c>
      <c r="L35" s="357" t="str">
        <f t="shared" si="2"/>
        <v>031277</v>
      </c>
      <c r="M35" s="86">
        <v>1152</v>
      </c>
      <c r="N35" s="87" t="s">
        <v>240</v>
      </c>
      <c r="O35" s="86" t="str">
        <f t="shared" si="3"/>
        <v>031152</v>
      </c>
      <c r="P35" s="20"/>
      <c r="Q35" s="20"/>
      <c r="R35" s="20"/>
      <c r="S35" s="20"/>
      <c r="T35" s="20"/>
      <c r="U35" s="20"/>
      <c r="V35" s="11"/>
      <c r="W35" s="11"/>
      <c r="X35"/>
      <c r="Y35"/>
      <c r="Z35" s="12"/>
      <c r="AA35" s="12"/>
      <c r="AB35" s="12"/>
      <c r="AC35" s="514"/>
      <c r="AD35" s="557" t="s">
        <v>42</v>
      </c>
      <c r="AE35" s="558" t="s">
        <v>98</v>
      </c>
      <c r="AF35" s="374" t="s">
        <v>8863</v>
      </c>
      <c r="AH35" s="11">
        <v>1</v>
      </c>
      <c r="AI35" s="520"/>
      <c r="AJ35" s="501" t="s">
        <v>9072</v>
      </c>
      <c r="AK35" s="523" t="s">
        <v>8863</v>
      </c>
    </row>
    <row r="36" spans="1:37" ht="14.45" customHeight="1">
      <c r="A36" s="16">
        <v>1087</v>
      </c>
      <c r="B36" s="16" t="s">
        <v>11965</v>
      </c>
      <c r="C36" s="15" t="s">
        <v>238</v>
      </c>
      <c r="D36" s="16">
        <v>1087</v>
      </c>
      <c r="E36" s="16" t="str">
        <f t="shared" si="4"/>
        <v>031087</v>
      </c>
      <c r="F36" s="16" t="s">
        <v>8957</v>
      </c>
      <c r="G36" s="353">
        <v>1034</v>
      </c>
      <c r="H36" s="356" t="s">
        <v>239</v>
      </c>
      <c r="I36" s="353" t="str">
        <f t="shared" si="5"/>
        <v>031034</v>
      </c>
      <c r="J36" s="357">
        <v>1278</v>
      </c>
      <c r="K36" s="358" t="s">
        <v>241</v>
      </c>
      <c r="L36" s="357" t="str">
        <f t="shared" si="2"/>
        <v>031278</v>
      </c>
      <c r="M36" s="86">
        <v>1153</v>
      </c>
      <c r="N36" s="87" t="s">
        <v>244</v>
      </c>
      <c r="O36" s="86" t="str">
        <f t="shared" si="3"/>
        <v>031153</v>
      </c>
      <c r="P36" s="20"/>
      <c r="Q36" s="20"/>
      <c r="R36" s="20"/>
      <c r="S36" s="20"/>
      <c r="T36" s="20"/>
      <c r="U36" s="20"/>
      <c r="V36" s="11"/>
      <c r="W36" s="11"/>
      <c r="X36"/>
      <c r="Y36"/>
      <c r="Z36" s="12"/>
      <c r="AA36" s="12"/>
      <c r="AB36" s="12"/>
      <c r="AC36" s="514"/>
      <c r="AD36" s="557" t="s">
        <v>43</v>
      </c>
      <c r="AE36" s="558" t="s">
        <v>102</v>
      </c>
      <c r="AF36" s="374" t="s">
        <v>8864</v>
      </c>
      <c r="AH36" s="11">
        <v>1</v>
      </c>
      <c r="AI36" s="510"/>
      <c r="AJ36" s="501" t="s">
        <v>9073</v>
      </c>
      <c r="AK36" s="523" t="s">
        <v>8864</v>
      </c>
    </row>
    <row r="37" spans="1:37" ht="14.45" customHeight="1">
      <c r="A37" s="16">
        <v>1088</v>
      </c>
      <c r="B37" s="16" t="s">
        <v>11916</v>
      </c>
      <c r="C37" s="15" t="s">
        <v>242</v>
      </c>
      <c r="D37" s="16">
        <v>1088</v>
      </c>
      <c r="E37" s="16" t="str">
        <f t="shared" si="4"/>
        <v>031088</v>
      </c>
      <c r="F37" s="16" t="s">
        <v>8958</v>
      </c>
      <c r="G37" s="353">
        <v>1035</v>
      </c>
      <c r="H37" s="356" t="s">
        <v>243</v>
      </c>
      <c r="I37" s="353" t="str">
        <f t="shared" si="5"/>
        <v>031035</v>
      </c>
      <c r="J37" s="357">
        <v>1279</v>
      </c>
      <c r="K37" s="358" t="s">
        <v>245</v>
      </c>
      <c r="L37" s="357" t="str">
        <f t="shared" si="2"/>
        <v>031279</v>
      </c>
      <c r="M37" s="86">
        <v>1154</v>
      </c>
      <c r="N37" s="87" t="s">
        <v>248</v>
      </c>
      <c r="O37" s="86" t="str">
        <f t="shared" si="3"/>
        <v>031154</v>
      </c>
      <c r="P37" s="20"/>
      <c r="Q37" s="20"/>
      <c r="R37" s="20"/>
      <c r="S37" s="20"/>
      <c r="T37" s="20"/>
      <c r="U37" s="20"/>
      <c r="V37" s="11"/>
      <c r="W37" s="11"/>
      <c r="X37"/>
      <c r="Y37"/>
      <c r="Z37" s="12"/>
      <c r="AA37" s="12"/>
      <c r="AB37" s="12"/>
      <c r="AC37" s="514"/>
      <c r="AD37" s="557" t="s">
        <v>106</v>
      </c>
      <c r="AE37" s="558" t="s">
        <v>107</v>
      </c>
      <c r="AF37" s="374" t="s">
        <v>8865</v>
      </c>
      <c r="AH37" s="11">
        <v>1</v>
      </c>
      <c r="AI37" s="510"/>
      <c r="AJ37" s="501" t="s">
        <v>9074</v>
      </c>
      <c r="AK37" s="523" t="s">
        <v>8865</v>
      </c>
    </row>
    <row r="38" spans="1:37" ht="14.45" customHeight="1">
      <c r="A38" s="16">
        <v>1089</v>
      </c>
      <c r="B38" s="16" t="s">
        <v>11912</v>
      </c>
      <c r="C38" s="15" t="s">
        <v>246</v>
      </c>
      <c r="D38" s="16">
        <v>1089</v>
      </c>
      <c r="E38" s="16" t="str">
        <f t="shared" si="4"/>
        <v>031089</v>
      </c>
      <c r="F38" s="16" t="s">
        <v>8959</v>
      </c>
      <c r="G38" s="353">
        <v>1036</v>
      </c>
      <c r="H38" s="356" t="s">
        <v>247</v>
      </c>
      <c r="I38" s="353" t="str">
        <f t="shared" si="5"/>
        <v>031036</v>
      </c>
      <c r="J38" s="357">
        <v>1280</v>
      </c>
      <c r="K38" s="358" t="s">
        <v>249</v>
      </c>
      <c r="L38" s="357" t="str">
        <f t="shared" si="2"/>
        <v>031280</v>
      </c>
      <c r="M38" s="86">
        <v>1155</v>
      </c>
      <c r="N38" s="87" t="s">
        <v>252</v>
      </c>
      <c r="O38" s="86" t="str">
        <f t="shared" si="3"/>
        <v>031155</v>
      </c>
      <c r="P38" s="20"/>
      <c r="Q38" s="20"/>
      <c r="R38" s="20"/>
      <c r="S38" s="20"/>
      <c r="T38" s="20"/>
      <c r="U38" s="20"/>
      <c r="V38" s="11"/>
      <c r="W38" s="11"/>
      <c r="X38"/>
      <c r="Y38"/>
      <c r="Z38" s="12"/>
      <c r="AA38" s="12"/>
      <c r="AB38" s="12"/>
      <c r="AC38" s="514"/>
      <c r="AD38" s="557" t="s">
        <v>9317</v>
      </c>
      <c r="AE38" s="558" t="s">
        <v>113</v>
      </c>
      <c r="AF38" s="374" t="s">
        <v>8866</v>
      </c>
      <c r="AH38" s="11">
        <v>1</v>
      </c>
      <c r="AI38" s="510"/>
      <c r="AJ38" s="501" t="s">
        <v>9075</v>
      </c>
      <c r="AK38" s="523" t="s">
        <v>8866</v>
      </c>
    </row>
    <row r="39" spans="1:37" ht="14.45" customHeight="1">
      <c r="A39" s="16">
        <v>1090</v>
      </c>
      <c r="B39" s="16" t="s">
        <v>11925</v>
      </c>
      <c r="C39" s="15" t="s">
        <v>250</v>
      </c>
      <c r="D39" s="16">
        <v>1090</v>
      </c>
      <c r="E39" s="16" t="str">
        <f t="shared" si="4"/>
        <v>031090</v>
      </c>
      <c r="F39" s="16" t="s">
        <v>8960</v>
      </c>
      <c r="G39" s="353">
        <v>1037</v>
      </c>
      <c r="H39" s="356" t="s">
        <v>251</v>
      </c>
      <c r="I39" s="353" t="str">
        <f t="shared" si="5"/>
        <v>031037</v>
      </c>
      <c r="J39" s="357">
        <v>1281</v>
      </c>
      <c r="K39" s="358" t="s">
        <v>253</v>
      </c>
      <c r="L39" s="357" t="str">
        <f t="shared" si="2"/>
        <v>031281</v>
      </c>
      <c r="M39" s="86">
        <v>1156</v>
      </c>
      <c r="N39" s="87" t="s">
        <v>255</v>
      </c>
      <c r="O39" s="86" t="str">
        <f t="shared" si="3"/>
        <v>031156</v>
      </c>
      <c r="P39" s="20"/>
      <c r="Q39" s="20"/>
      <c r="R39" s="20"/>
      <c r="S39" s="20"/>
      <c r="T39" s="20"/>
      <c r="U39" s="20"/>
      <c r="V39" s="11"/>
      <c r="W39" s="11"/>
      <c r="X39"/>
      <c r="Y39"/>
      <c r="Z39" s="12"/>
      <c r="AA39" s="12"/>
      <c r="AB39" s="12"/>
      <c r="AC39" s="514"/>
      <c r="AD39" s="557" t="s">
        <v>118</v>
      </c>
      <c r="AE39" s="558" t="s">
        <v>119</v>
      </c>
      <c r="AF39" s="374" t="s">
        <v>8858</v>
      </c>
      <c r="AH39" s="11">
        <v>1</v>
      </c>
      <c r="AI39" s="510"/>
      <c r="AJ39" s="501" t="s">
        <v>9076</v>
      </c>
      <c r="AK39" s="523" t="s">
        <v>8858</v>
      </c>
    </row>
    <row r="40" spans="1:37" ht="14.45" customHeight="1">
      <c r="A40" s="16">
        <v>1091</v>
      </c>
      <c r="B40" s="16" t="s">
        <v>11964</v>
      </c>
      <c r="C40" s="496" t="s">
        <v>9243</v>
      </c>
      <c r="D40" s="16">
        <v>1091</v>
      </c>
      <c r="E40" s="16" t="str">
        <f t="shared" si="4"/>
        <v>031091</v>
      </c>
      <c r="F40" s="16" t="s">
        <v>8961</v>
      </c>
      <c r="G40" s="353">
        <v>1038</v>
      </c>
      <c r="H40" s="356" t="s">
        <v>254</v>
      </c>
      <c r="I40" s="353" t="str">
        <f t="shared" si="5"/>
        <v>031038</v>
      </c>
      <c r="J40" s="357">
        <v>1282</v>
      </c>
      <c r="K40" s="358" t="s">
        <v>256</v>
      </c>
      <c r="L40" s="357" t="str">
        <f t="shared" si="2"/>
        <v>031282</v>
      </c>
      <c r="M40" s="86">
        <v>1157</v>
      </c>
      <c r="N40" s="87" t="s">
        <v>259</v>
      </c>
      <c r="O40" s="86" t="str">
        <f t="shared" si="3"/>
        <v>031157</v>
      </c>
      <c r="P40" s="20"/>
      <c r="Q40" s="20"/>
      <c r="R40" s="20"/>
      <c r="S40" s="20"/>
      <c r="T40" s="20"/>
      <c r="U40" s="20"/>
      <c r="V40" s="11"/>
      <c r="W40" s="11"/>
      <c r="X40"/>
      <c r="Y40"/>
      <c r="Z40" s="505" t="s">
        <v>155</v>
      </c>
      <c r="AA40" s="517" t="s">
        <v>156</v>
      </c>
      <c r="AB40" s="374" t="s">
        <v>9173</v>
      </c>
      <c r="AC40" s="514"/>
      <c r="AD40" s="569" t="s">
        <v>9201</v>
      </c>
      <c r="AE40" s="558" t="s">
        <v>127</v>
      </c>
      <c r="AF40" s="374" t="s">
        <v>8867</v>
      </c>
      <c r="AH40" s="11">
        <v>1</v>
      </c>
      <c r="AI40" s="520"/>
      <c r="AJ40" s="501" t="s">
        <v>9077</v>
      </c>
      <c r="AK40" s="523" t="s">
        <v>8867</v>
      </c>
    </row>
    <row r="41" spans="1:37" ht="14.45" customHeight="1">
      <c r="A41" s="16">
        <v>1092</v>
      </c>
      <c r="B41" s="16" t="s">
        <v>11939</v>
      </c>
      <c r="C41" s="15" t="s">
        <v>257</v>
      </c>
      <c r="D41" s="16">
        <v>1092</v>
      </c>
      <c r="E41" s="16" t="str">
        <f t="shared" si="4"/>
        <v>031092</v>
      </c>
      <c r="F41" s="16" t="s">
        <v>8962</v>
      </c>
      <c r="G41" s="353">
        <v>1039</v>
      </c>
      <c r="H41" s="356" t="s">
        <v>258</v>
      </c>
      <c r="I41" s="353" t="str">
        <f t="shared" si="5"/>
        <v>031039</v>
      </c>
      <c r="J41" s="357">
        <v>1283</v>
      </c>
      <c r="K41" s="358" t="s">
        <v>260</v>
      </c>
      <c r="L41" s="357" t="str">
        <f t="shared" si="2"/>
        <v>031283</v>
      </c>
      <c r="M41" s="86">
        <v>1158</v>
      </c>
      <c r="N41" s="87" t="s">
        <v>263</v>
      </c>
      <c r="O41" s="86" t="str">
        <f t="shared" si="3"/>
        <v>031158</v>
      </c>
      <c r="P41" s="20"/>
      <c r="Q41" s="20"/>
      <c r="R41" s="20"/>
      <c r="S41" s="20"/>
      <c r="T41" s="20"/>
      <c r="U41" s="20"/>
      <c r="V41" s="11"/>
      <c r="W41" s="11"/>
      <c r="X41"/>
      <c r="Y41"/>
      <c r="Z41" s="505" t="s">
        <v>161</v>
      </c>
      <c r="AA41" s="517" t="s">
        <v>162</v>
      </c>
      <c r="AB41" s="374" t="s">
        <v>9174</v>
      </c>
      <c r="AC41" s="514"/>
      <c r="AD41" s="570" t="s">
        <v>9208</v>
      </c>
      <c r="AE41" s="571" t="s">
        <v>8813</v>
      </c>
      <c r="AF41" s="10" t="s">
        <v>9205</v>
      </c>
      <c r="AH41" s="11">
        <v>1</v>
      </c>
      <c r="AI41" s="520"/>
      <c r="AJ41" s="501" t="s">
        <v>9078</v>
      </c>
      <c r="AK41" s="523" t="s">
        <v>8868</v>
      </c>
    </row>
    <row r="42" spans="1:37" ht="14.45" customHeight="1">
      <c r="A42" s="16">
        <v>1093</v>
      </c>
      <c r="B42" s="16" t="s">
        <v>11956</v>
      </c>
      <c r="C42" s="15" t="s">
        <v>261</v>
      </c>
      <c r="D42" s="16">
        <v>1093</v>
      </c>
      <c r="E42" s="16" t="str">
        <f t="shared" si="4"/>
        <v>031093</v>
      </c>
      <c r="F42" s="16" t="s">
        <v>8963</v>
      </c>
      <c r="G42" s="353">
        <v>1040</v>
      </c>
      <c r="H42" s="356" t="s">
        <v>262</v>
      </c>
      <c r="I42" s="353" t="str">
        <f t="shared" si="5"/>
        <v>031040</v>
      </c>
      <c r="J42" s="357">
        <v>1284</v>
      </c>
      <c r="K42" s="358" t="s">
        <v>264</v>
      </c>
      <c r="L42" s="357" t="str">
        <f t="shared" si="2"/>
        <v>031284</v>
      </c>
      <c r="M42" s="86">
        <v>1159</v>
      </c>
      <c r="N42" s="87" t="s">
        <v>267</v>
      </c>
      <c r="O42" s="86" t="str">
        <f t="shared" si="3"/>
        <v>031159</v>
      </c>
      <c r="P42" s="20"/>
      <c r="Q42" s="20"/>
      <c r="R42" s="20"/>
      <c r="S42" s="20"/>
      <c r="T42" s="20"/>
      <c r="U42" s="20"/>
      <c r="V42" s="11"/>
      <c r="W42" s="11"/>
      <c r="X42"/>
      <c r="Y42"/>
      <c r="AC42" s="514"/>
      <c r="AD42" s="570" t="s">
        <v>9316</v>
      </c>
      <c r="AE42" s="571" t="s">
        <v>9305</v>
      </c>
      <c r="AF42" s="374" t="s">
        <v>9175</v>
      </c>
      <c r="AH42" s="11">
        <v>1</v>
      </c>
      <c r="AI42" s="520"/>
      <c r="AJ42" s="501" t="s">
        <v>9079</v>
      </c>
      <c r="AK42" s="523" t="s">
        <v>8869</v>
      </c>
    </row>
    <row r="43" spans="1:37" ht="14.45" customHeight="1">
      <c r="A43" s="16">
        <v>1094</v>
      </c>
      <c r="B43" s="16" t="s">
        <v>11951</v>
      </c>
      <c r="C43" s="15" t="s">
        <v>265</v>
      </c>
      <c r="D43" s="16">
        <v>1094</v>
      </c>
      <c r="E43" s="16" t="str">
        <f t="shared" si="4"/>
        <v>031094</v>
      </c>
      <c r="F43" s="16" t="s">
        <v>8964</v>
      </c>
      <c r="G43" s="353">
        <v>1041</v>
      </c>
      <c r="H43" s="356" t="s">
        <v>266</v>
      </c>
      <c r="I43" s="353" t="str">
        <f t="shared" si="5"/>
        <v>031041</v>
      </c>
      <c r="J43" s="357">
        <v>1285</v>
      </c>
      <c r="K43" s="358" t="s">
        <v>268</v>
      </c>
      <c r="L43" s="357" t="str">
        <f t="shared" si="2"/>
        <v>031285</v>
      </c>
      <c r="M43" s="86">
        <v>1160</v>
      </c>
      <c r="N43" s="87" t="s">
        <v>271</v>
      </c>
      <c r="O43" s="86" t="str">
        <f t="shared" si="3"/>
        <v>031160</v>
      </c>
      <c r="P43" s="20"/>
      <c r="Q43" s="20"/>
      <c r="R43" s="20"/>
      <c r="S43" s="20"/>
      <c r="T43" s="20"/>
      <c r="U43" s="20"/>
      <c r="V43" s="11"/>
      <c r="W43" s="11"/>
      <c r="X43"/>
      <c r="Y43"/>
      <c r="Z43" s="12"/>
      <c r="AA43" s="12"/>
      <c r="AB43" s="12"/>
      <c r="AC43" s="514"/>
      <c r="AD43" s="572" t="s">
        <v>9202</v>
      </c>
      <c r="AE43" s="573" t="s">
        <v>9203</v>
      </c>
      <c r="AF43" s="374" t="s">
        <v>8872</v>
      </c>
      <c r="AH43" s="11">
        <v>1</v>
      </c>
      <c r="AI43" s="520"/>
      <c r="AJ43" s="501" t="s">
        <v>9080</v>
      </c>
      <c r="AK43" s="523" t="s">
        <v>8870</v>
      </c>
    </row>
    <row r="44" spans="1:37" ht="14.45" customHeight="1">
      <c r="A44" s="16">
        <v>1095</v>
      </c>
      <c r="B44" s="16" t="s">
        <v>11957</v>
      </c>
      <c r="C44" s="15" t="s">
        <v>269</v>
      </c>
      <c r="D44" s="16">
        <v>1095</v>
      </c>
      <c r="E44" s="16" t="str">
        <f t="shared" si="4"/>
        <v>031095</v>
      </c>
      <c r="F44" s="16" t="s">
        <v>8965</v>
      </c>
      <c r="G44" s="353">
        <v>1042</v>
      </c>
      <c r="H44" s="356" t="s">
        <v>270</v>
      </c>
      <c r="I44" s="353" t="str">
        <f t="shared" si="5"/>
        <v>031042</v>
      </c>
      <c r="J44" s="357">
        <v>1286</v>
      </c>
      <c r="K44" s="358" t="s">
        <v>272</v>
      </c>
      <c r="L44" s="357" t="str">
        <f t="shared" si="2"/>
        <v>031286</v>
      </c>
      <c r="M44" s="86">
        <v>1161</v>
      </c>
      <c r="N44" s="87" t="s">
        <v>274</v>
      </c>
      <c r="O44" s="86" t="str">
        <f t="shared" si="3"/>
        <v>031161</v>
      </c>
      <c r="P44" s="20"/>
      <c r="Q44" s="20"/>
      <c r="R44" s="20"/>
      <c r="S44" s="20"/>
      <c r="T44" s="20"/>
      <c r="U44" s="20"/>
      <c r="V44" s="11"/>
      <c r="W44" s="11"/>
      <c r="X44"/>
      <c r="Y44"/>
      <c r="Z44" s="12"/>
      <c r="AA44" s="12"/>
      <c r="AB44" s="12"/>
      <c r="AC44" s="514"/>
      <c r="AD44" s="574" t="s">
        <v>9194</v>
      </c>
      <c r="AE44" s="558" t="s">
        <v>140</v>
      </c>
      <c r="AF44" s="374" t="s">
        <v>8873</v>
      </c>
      <c r="AH44" s="11">
        <v>1</v>
      </c>
      <c r="AI44" s="520"/>
      <c r="AJ44" s="501" t="s">
        <v>9081</v>
      </c>
      <c r="AK44" s="523" t="s">
        <v>8871</v>
      </c>
    </row>
    <row r="45" spans="1:37" ht="14.45" customHeight="1">
      <c r="A45" s="16">
        <v>1096</v>
      </c>
      <c r="B45" s="16" t="s">
        <v>11978</v>
      </c>
      <c r="C45" s="496" t="s">
        <v>9240</v>
      </c>
      <c r="D45" s="16">
        <v>1096</v>
      </c>
      <c r="E45" s="16" t="str">
        <f t="shared" si="4"/>
        <v>031096</v>
      </c>
      <c r="F45" s="16" t="s">
        <v>8966</v>
      </c>
      <c r="G45" s="353">
        <v>1043</v>
      </c>
      <c r="H45" s="356" t="s">
        <v>273</v>
      </c>
      <c r="I45" s="353" t="str">
        <f t="shared" si="5"/>
        <v>031043</v>
      </c>
      <c r="J45" s="357">
        <v>1287</v>
      </c>
      <c r="K45" s="358" t="s">
        <v>275</v>
      </c>
      <c r="L45" s="357" t="str">
        <f t="shared" si="2"/>
        <v>031287</v>
      </c>
      <c r="M45" s="86">
        <v>1162</v>
      </c>
      <c r="N45" s="87" t="s">
        <v>277</v>
      </c>
      <c r="O45" s="86" t="str">
        <f t="shared" si="3"/>
        <v>031162</v>
      </c>
      <c r="P45" s="20"/>
      <c r="Q45" s="20"/>
      <c r="R45" s="20"/>
      <c r="S45" s="20"/>
      <c r="T45" s="20"/>
      <c r="U45" s="20"/>
      <c r="V45" s="11"/>
      <c r="W45" s="11"/>
      <c r="X45"/>
      <c r="Y45"/>
      <c r="Z45" s="12"/>
      <c r="AA45" s="12"/>
      <c r="AB45" s="12"/>
      <c r="AC45" s="514"/>
      <c r="AD45" s="574" t="s">
        <v>9204</v>
      </c>
      <c r="AE45" s="558" t="s">
        <v>9207</v>
      </c>
      <c r="AF45" s="374" t="s">
        <v>8874</v>
      </c>
      <c r="AH45" s="11">
        <v>1</v>
      </c>
      <c r="AI45" s="520"/>
      <c r="AJ45" s="501" t="s">
        <v>9082</v>
      </c>
      <c r="AK45" s="523" t="s">
        <v>8872</v>
      </c>
    </row>
    <row r="46" spans="1:37" ht="14.45" customHeight="1">
      <c r="A46" s="16">
        <v>1097</v>
      </c>
      <c r="B46" s="16" t="s">
        <v>11928</v>
      </c>
      <c r="C46" s="496" t="s">
        <v>9244</v>
      </c>
      <c r="D46" s="16">
        <v>1097</v>
      </c>
      <c r="E46" s="16" t="str">
        <f t="shared" si="4"/>
        <v>031097</v>
      </c>
      <c r="F46" s="16" t="s">
        <v>8967</v>
      </c>
      <c r="G46" s="353">
        <v>1044</v>
      </c>
      <c r="H46" s="356" t="s">
        <v>276</v>
      </c>
      <c r="I46" s="353" t="str">
        <f t="shared" si="5"/>
        <v>031044</v>
      </c>
      <c r="J46" s="357">
        <v>1288</v>
      </c>
      <c r="K46" s="358" t="s">
        <v>278</v>
      </c>
      <c r="L46" s="357" t="str">
        <f t="shared" si="2"/>
        <v>031288</v>
      </c>
      <c r="M46" s="86">
        <v>1163</v>
      </c>
      <c r="N46" s="87" t="s">
        <v>280</v>
      </c>
      <c r="O46" s="86" t="str">
        <f t="shared" si="3"/>
        <v>031163</v>
      </c>
      <c r="P46" s="20"/>
      <c r="Q46" s="20"/>
      <c r="R46" s="20"/>
      <c r="S46" s="20"/>
      <c r="T46" s="20"/>
      <c r="U46" s="20"/>
      <c r="V46" s="11"/>
      <c r="W46" s="11"/>
      <c r="X46"/>
      <c r="Y46"/>
      <c r="Z46" s="12"/>
      <c r="AA46" s="12"/>
      <c r="AB46" s="12"/>
      <c r="AC46" s="514"/>
      <c r="AD46" s="557" t="s">
        <v>9318</v>
      </c>
      <c r="AE46" s="560" t="s">
        <v>9307</v>
      </c>
      <c r="AF46" s="374" t="s">
        <v>8875</v>
      </c>
      <c r="AH46" s="11">
        <v>1</v>
      </c>
      <c r="AI46" s="520"/>
      <c r="AJ46" s="501" t="s">
        <v>9083</v>
      </c>
      <c r="AK46" s="523" t="s">
        <v>8873</v>
      </c>
    </row>
    <row r="47" spans="1:37" ht="14.45" customHeight="1">
      <c r="A47" s="16">
        <v>1098</v>
      </c>
      <c r="B47" s="16" t="s">
        <v>11920</v>
      </c>
      <c r="C47" s="15" t="s">
        <v>8737</v>
      </c>
      <c r="D47" s="16">
        <v>1098</v>
      </c>
      <c r="E47" s="16" t="str">
        <f t="shared" si="4"/>
        <v>031098</v>
      </c>
      <c r="F47" s="16" t="s">
        <v>8968</v>
      </c>
      <c r="G47" s="353">
        <v>1045</v>
      </c>
      <c r="H47" s="356" t="s">
        <v>279</v>
      </c>
      <c r="I47" s="353" t="str">
        <f t="shared" si="5"/>
        <v>031045</v>
      </c>
      <c r="J47" s="357">
        <v>1289</v>
      </c>
      <c r="K47" s="358" t="s">
        <v>281</v>
      </c>
      <c r="L47" s="357" t="str">
        <f t="shared" si="2"/>
        <v>031289</v>
      </c>
      <c r="M47" s="86">
        <v>1164</v>
      </c>
      <c r="N47" s="87" t="s">
        <v>283</v>
      </c>
      <c r="O47" s="86" t="str">
        <f t="shared" si="3"/>
        <v>031164</v>
      </c>
      <c r="P47" s="20"/>
      <c r="Q47" s="20"/>
      <c r="R47" s="20"/>
      <c r="S47" s="20"/>
      <c r="T47" s="20"/>
      <c r="U47" s="20"/>
      <c r="V47" s="11"/>
      <c r="W47" s="11"/>
      <c r="X47"/>
      <c r="Y47"/>
      <c r="Z47" s="12"/>
      <c r="AA47" s="12"/>
      <c r="AB47" s="12"/>
      <c r="AC47" s="514"/>
      <c r="AD47" s="557" t="s">
        <v>149</v>
      </c>
      <c r="AE47" s="560" t="s">
        <v>8814</v>
      </c>
      <c r="AF47" s="374" t="s">
        <v>9006</v>
      </c>
      <c r="AH47" s="11">
        <v>1</v>
      </c>
      <c r="AI47" s="520"/>
      <c r="AJ47" s="501" t="s">
        <v>9084</v>
      </c>
      <c r="AK47" s="523" t="s">
        <v>8874</v>
      </c>
    </row>
    <row r="48" spans="1:37" ht="14.45" customHeight="1">
      <c r="A48" s="16">
        <v>1099</v>
      </c>
      <c r="B48" s="16" t="s">
        <v>11914</v>
      </c>
      <c r="C48" s="496" t="s">
        <v>9242</v>
      </c>
      <c r="D48" s="16">
        <v>1099</v>
      </c>
      <c r="E48" s="16" t="str">
        <f t="shared" si="4"/>
        <v>031099</v>
      </c>
      <c r="F48" s="16" t="s">
        <v>8969</v>
      </c>
      <c r="G48" s="353">
        <v>1046</v>
      </c>
      <c r="H48" s="356" t="s">
        <v>282</v>
      </c>
      <c r="I48" s="353" t="str">
        <f t="shared" si="5"/>
        <v>031046</v>
      </c>
      <c r="J48" s="357">
        <v>1290</v>
      </c>
      <c r="K48" s="358" t="s">
        <v>284</v>
      </c>
      <c r="L48" s="357" t="str">
        <f t="shared" si="2"/>
        <v>031290</v>
      </c>
      <c r="M48" s="86">
        <v>1165</v>
      </c>
      <c r="N48" s="87" t="s">
        <v>287</v>
      </c>
      <c r="O48" s="86" t="str">
        <f t="shared" si="3"/>
        <v>031165</v>
      </c>
      <c r="P48" s="20"/>
      <c r="Q48" s="20"/>
      <c r="R48" s="20"/>
      <c r="S48" s="20"/>
      <c r="T48" s="20"/>
      <c r="U48" s="20"/>
      <c r="V48" s="11"/>
      <c r="W48" s="11"/>
      <c r="X48"/>
      <c r="Y48"/>
      <c r="Z48" s="12"/>
      <c r="AA48" s="12"/>
      <c r="AB48" s="12"/>
      <c r="AC48" s="514"/>
      <c r="AD48" s="557" t="s">
        <v>167</v>
      </c>
      <c r="AE48" s="560" t="s">
        <v>8815</v>
      </c>
      <c r="AF48" s="374" t="s">
        <v>9007</v>
      </c>
      <c r="AH48" s="11">
        <v>1</v>
      </c>
      <c r="AI48" s="520"/>
      <c r="AJ48" s="501" t="s">
        <v>8998</v>
      </c>
      <c r="AK48" s="523" t="s">
        <v>8875</v>
      </c>
    </row>
    <row r="49" spans="1:37" ht="14.45" customHeight="1">
      <c r="A49" s="16">
        <v>1100</v>
      </c>
      <c r="B49" s="16" t="s">
        <v>11952</v>
      </c>
      <c r="C49" s="15" t="s">
        <v>285</v>
      </c>
      <c r="D49" s="16">
        <v>1100</v>
      </c>
      <c r="E49" s="16" t="str">
        <f t="shared" si="4"/>
        <v>031100</v>
      </c>
      <c r="F49" s="16" t="s">
        <v>8970</v>
      </c>
      <c r="G49" s="353">
        <v>1047</v>
      </c>
      <c r="H49" s="356" t="s">
        <v>286</v>
      </c>
      <c r="I49" s="353" t="str">
        <f t="shared" si="5"/>
        <v>031047</v>
      </c>
      <c r="J49" s="357">
        <v>1291</v>
      </c>
      <c r="K49" s="358" t="s">
        <v>288</v>
      </c>
      <c r="L49" s="357" t="str">
        <f t="shared" si="2"/>
        <v>031291</v>
      </c>
      <c r="M49" s="86">
        <v>1166</v>
      </c>
      <c r="N49" s="87" t="s">
        <v>290</v>
      </c>
      <c r="O49" s="86" t="str">
        <f t="shared" si="3"/>
        <v>031166</v>
      </c>
      <c r="P49" s="20"/>
      <c r="Q49" s="20"/>
      <c r="R49" s="20"/>
      <c r="S49" s="20"/>
      <c r="T49" s="20"/>
      <c r="U49" s="20"/>
      <c r="V49" s="11"/>
      <c r="W49" s="11"/>
      <c r="X49"/>
      <c r="Y49"/>
      <c r="Z49" s="12"/>
      <c r="AA49" s="12"/>
      <c r="AB49" s="12"/>
      <c r="AC49" s="514"/>
      <c r="AD49" s="557" t="s">
        <v>173</v>
      </c>
      <c r="AE49" s="558" t="s">
        <v>174</v>
      </c>
      <c r="AF49" s="10" t="s">
        <v>9206</v>
      </c>
      <c r="AH49" s="11">
        <v>1</v>
      </c>
      <c r="AI49" s="520"/>
      <c r="AJ49" s="501" t="s">
        <v>8997</v>
      </c>
      <c r="AK49" s="523" t="s">
        <v>9006</v>
      </c>
    </row>
    <row r="50" spans="1:37" ht="17.100000000000001" customHeight="1">
      <c r="A50" s="16">
        <v>1101</v>
      </c>
      <c r="B50" s="16" t="s">
        <v>11960</v>
      </c>
      <c r="C50" s="496" t="s">
        <v>9282</v>
      </c>
      <c r="D50" s="16">
        <v>1101</v>
      </c>
      <c r="E50" s="16" t="str">
        <f t="shared" si="4"/>
        <v>031101</v>
      </c>
      <c r="F50" s="16" t="s">
        <v>9283</v>
      </c>
      <c r="G50" s="353">
        <v>1048</v>
      </c>
      <c r="H50" s="356" t="s">
        <v>289</v>
      </c>
      <c r="I50" s="353" t="str">
        <f t="shared" si="5"/>
        <v>031048</v>
      </c>
      <c r="J50" s="357">
        <v>1292</v>
      </c>
      <c r="K50" s="358" t="s">
        <v>291</v>
      </c>
      <c r="L50" s="357" t="str">
        <f t="shared" si="2"/>
        <v>031292</v>
      </c>
      <c r="M50" s="86">
        <v>1167</v>
      </c>
      <c r="N50" s="87" t="s">
        <v>293</v>
      </c>
      <c r="O50" s="86" t="str">
        <f t="shared" si="3"/>
        <v>031167</v>
      </c>
      <c r="P50" s="20"/>
      <c r="Q50" s="20"/>
      <c r="R50" s="20"/>
      <c r="S50" s="20"/>
      <c r="T50" s="20"/>
      <c r="U50" s="20"/>
      <c r="V50" s="11"/>
      <c r="W50" s="11"/>
      <c r="X50"/>
      <c r="Y50"/>
      <c r="Z50" s="12"/>
      <c r="AA50" s="12"/>
      <c r="AB50" s="12"/>
      <c r="AC50" s="514"/>
      <c r="AD50" s="557" t="s">
        <v>179</v>
      </c>
      <c r="AE50" s="558" t="s">
        <v>8816</v>
      </c>
      <c r="AF50" s="374" t="s">
        <v>9120</v>
      </c>
      <c r="AH50" s="11">
        <v>1</v>
      </c>
      <c r="AI50" s="520"/>
      <c r="AJ50" s="501" t="s">
        <v>8999</v>
      </c>
      <c r="AK50" s="523" t="s">
        <v>9007</v>
      </c>
    </row>
    <row r="51" spans="1:37" ht="17.100000000000001" customHeight="1">
      <c r="A51" s="16">
        <v>1103</v>
      </c>
      <c r="B51" s="16" t="s">
        <v>11938</v>
      </c>
      <c r="C51" s="15" t="s">
        <v>295</v>
      </c>
      <c r="D51" s="16">
        <v>1103</v>
      </c>
      <c r="E51" s="16" t="str">
        <f t="shared" si="4"/>
        <v>031103</v>
      </c>
      <c r="F51" s="16" t="s">
        <v>8971</v>
      </c>
      <c r="G51" s="353">
        <v>1049</v>
      </c>
      <c r="H51" s="356" t="s">
        <v>292</v>
      </c>
      <c r="I51" s="353" t="str">
        <f t="shared" si="5"/>
        <v>031049</v>
      </c>
      <c r="J51" s="357">
        <v>1293</v>
      </c>
      <c r="K51" s="358" t="s">
        <v>294</v>
      </c>
      <c r="L51" s="357" t="str">
        <f t="shared" si="2"/>
        <v>031293</v>
      </c>
      <c r="M51" s="86">
        <v>1168</v>
      </c>
      <c r="N51" s="87" t="s">
        <v>297</v>
      </c>
      <c r="O51" s="86" t="str">
        <f t="shared" si="3"/>
        <v>031168</v>
      </c>
      <c r="P51" s="20"/>
      <c r="Q51" s="20"/>
      <c r="R51" s="20"/>
      <c r="S51" s="20"/>
      <c r="T51" s="20"/>
      <c r="U51" s="20"/>
      <c r="V51" s="11"/>
      <c r="W51" s="11"/>
      <c r="X51"/>
      <c r="Y51"/>
      <c r="Z51" s="12"/>
      <c r="AA51" s="12"/>
      <c r="AB51" s="12"/>
      <c r="AC51" s="514"/>
      <c r="AD51" s="557" t="s">
        <v>185</v>
      </c>
      <c r="AE51" s="560" t="s">
        <v>8817</v>
      </c>
      <c r="AH51" s="11">
        <v>1</v>
      </c>
      <c r="AI51" s="520"/>
      <c r="AJ51" s="501" t="s">
        <v>9108</v>
      </c>
      <c r="AK51" s="523" t="s">
        <v>9015</v>
      </c>
    </row>
    <row r="52" spans="1:37" ht="17.100000000000001" customHeight="1">
      <c r="A52" s="16">
        <v>1104</v>
      </c>
      <c r="B52" s="16" t="s">
        <v>11936</v>
      </c>
      <c r="C52" s="496" t="s">
        <v>9241</v>
      </c>
      <c r="D52" s="16">
        <v>1104</v>
      </c>
      <c r="E52" s="16" t="str">
        <f t="shared" si="4"/>
        <v>031104</v>
      </c>
      <c r="F52" s="16" t="s">
        <v>8972</v>
      </c>
      <c r="G52" s="353">
        <v>1050</v>
      </c>
      <c r="H52" s="356" t="s">
        <v>296</v>
      </c>
      <c r="I52" s="353" t="str">
        <f t="shared" si="5"/>
        <v>031050</v>
      </c>
      <c r="J52" s="357">
        <v>1294</v>
      </c>
      <c r="K52" s="358" t="s">
        <v>298</v>
      </c>
      <c r="L52" s="357" t="str">
        <f t="shared" si="2"/>
        <v>031294</v>
      </c>
      <c r="M52" s="86">
        <v>1169</v>
      </c>
      <c r="N52" s="87" t="s">
        <v>300</v>
      </c>
      <c r="O52" s="86" t="str">
        <f t="shared" si="3"/>
        <v>031169</v>
      </c>
      <c r="P52" s="20"/>
      <c r="Q52" s="20"/>
      <c r="R52" s="20"/>
      <c r="S52" s="20"/>
      <c r="T52" s="20"/>
      <c r="U52" s="20"/>
      <c r="V52" s="11"/>
      <c r="W52" s="11"/>
      <c r="X52"/>
      <c r="Y52"/>
      <c r="Z52" s="12"/>
      <c r="AA52" s="12"/>
      <c r="AB52" s="12"/>
      <c r="AC52"/>
      <c r="AD52" s="559" t="s">
        <v>8910</v>
      </c>
      <c r="AE52" s="560" t="s">
        <v>8818</v>
      </c>
      <c r="AH52" s="11">
        <v>1</v>
      </c>
      <c r="AI52" s="520"/>
      <c r="AJ52" s="501" t="s">
        <v>9109</v>
      </c>
      <c r="AK52" s="523" t="s">
        <v>9120</v>
      </c>
    </row>
    <row r="53" spans="1:37" ht="17.100000000000001" customHeight="1">
      <c r="A53" s="16">
        <v>1105</v>
      </c>
      <c r="B53" s="16" t="s">
        <v>11979</v>
      </c>
      <c r="C53" s="496" t="s">
        <v>9245</v>
      </c>
      <c r="D53" s="16">
        <v>1105</v>
      </c>
      <c r="E53" s="16" t="str">
        <f t="shared" si="4"/>
        <v>031105</v>
      </c>
      <c r="F53" s="16" t="s">
        <v>8973</v>
      </c>
      <c r="G53" s="353">
        <v>1051</v>
      </c>
      <c r="H53" s="356" t="s">
        <v>299</v>
      </c>
      <c r="I53" s="353" t="str">
        <f t="shared" si="5"/>
        <v>031051</v>
      </c>
      <c r="J53" s="357">
        <v>1295</v>
      </c>
      <c r="K53" s="358" t="s">
        <v>301</v>
      </c>
      <c r="L53" s="357" t="str">
        <f t="shared" si="2"/>
        <v>031295</v>
      </c>
      <c r="M53" s="86">
        <v>1170</v>
      </c>
      <c r="N53" s="87" t="s">
        <v>303</v>
      </c>
      <c r="O53" s="86" t="str">
        <f t="shared" si="3"/>
        <v>031170</v>
      </c>
      <c r="P53" s="20"/>
      <c r="Q53" s="20"/>
      <c r="R53" s="20"/>
      <c r="S53" s="20"/>
      <c r="T53" s="20"/>
      <c r="U53" s="20"/>
      <c r="V53" s="11"/>
      <c r="W53" s="11"/>
      <c r="X53"/>
      <c r="Y53"/>
      <c r="Z53" s="12"/>
      <c r="AA53" s="12"/>
      <c r="AB53" s="12"/>
      <c r="AC53"/>
      <c r="AD53" s="559" t="s">
        <v>8911</v>
      </c>
      <c r="AE53" s="560" t="s">
        <v>8819</v>
      </c>
      <c r="AF53" s="21"/>
      <c r="AH53" s="11">
        <v>1</v>
      </c>
      <c r="AI53" s="520"/>
      <c r="AJ53" s="501" t="s">
        <v>9110</v>
      </c>
      <c r="AK53" s="523" t="s">
        <v>9121</v>
      </c>
    </row>
    <row r="54" spans="1:37" ht="17.100000000000001" customHeight="1">
      <c r="A54" s="16">
        <v>1106</v>
      </c>
      <c r="B54" s="16" t="s">
        <v>11980</v>
      </c>
      <c r="C54" s="15" t="s">
        <v>305</v>
      </c>
      <c r="D54" s="16">
        <v>1106</v>
      </c>
      <c r="E54" s="16" t="str">
        <f t="shared" si="4"/>
        <v>031106</v>
      </c>
      <c r="F54" s="16" t="s">
        <v>8974</v>
      </c>
      <c r="G54" s="353">
        <v>1052</v>
      </c>
      <c r="H54" s="356" t="s">
        <v>302</v>
      </c>
      <c r="I54" s="353" t="str">
        <f t="shared" si="5"/>
        <v>031052</v>
      </c>
      <c r="J54" s="357">
        <v>1296</v>
      </c>
      <c r="K54" s="358" t="s">
        <v>304</v>
      </c>
      <c r="L54" s="357" t="str">
        <f t="shared" si="2"/>
        <v>031296</v>
      </c>
      <c r="M54" s="86">
        <v>1171</v>
      </c>
      <c r="N54" s="87" t="s">
        <v>307</v>
      </c>
      <c r="O54" s="86" t="str">
        <f t="shared" si="3"/>
        <v>031171</v>
      </c>
      <c r="P54" s="20"/>
      <c r="Q54" s="20"/>
      <c r="R54" s="20"/>
      <c r="S54" s="20"/>
      <c r="T54" s="20"/>
      <c r="U54" s="20"/>
      <c r="V54" s="11"/>
      <c r="W54" s="11"/>
      <c r="X54"/>
      <c r="Y54"/>
      <c r="Z54" s="12"/>
      <c r="AA54" s="12"/>
      <c r="AB54" s="12"/>
      <c r="AC54"/>
      <c r="AD54" s="559" t="s">
        <v>9013</v>
      </c>
      <c r="AE54" s="560" t="s">
        <v>8820</v>
      </c>
      <c r="AF54" s="21"/>
      <c r="AH54" s="11">
        <v>1</v>
      </c>
      <c r="AI54" s="520"/>
      <c r="AJ54" s="501" t="s">
        <v>9111</v>
      </c>
      <c r="AK54" s="523" t="s">
        <v>9122</v>
      </c>
    </row>
    <row r="55" spans="1:37" ht="17.100000000000001" customHeight="1">
      <c r="A55" s="16">
        <v>1107</v>
      </c>
      <c r="B55" s="16" t="s">
        <v>11917</v>
      </c>
      <c r="C55" s="15" t="s">
        <v>309</v>
      </c>
      <c r="D55" s="16">
        <v>1107</v>
      </c>
      <c r="E55" s="16" t="str">
        <f t="shared" si="4"/>
        <v>031107</v>
      </c>
      <c r="F55" s="16" t="s">
        <v>8975</v>
      </c>
      <c r="G55" s="353">
        <v>1053</v>
      </c>
      <c r="H55" s="356" t="s">
        <v>306</v>
      </c>
      <c r="I55" s="353" t="str">
        <f t="shared" si="5"/>
        <v>031053</v>
      </c>
      <c r="J55" s="357">
        <v>1297</v>
      </c>
      <c r="K55" s="358" t="s">
        <v>308</v>
      </c>
      <c r="L55" s="357" t="str">
        <f t="shared" si="2"/>
        <v>031297</v>
      </c>
      <c r="M55" s="86">
        <v>1172</v>
      </c>
      <c r="N55" s="87" t="s">
        <v>311</v>
      </c>
      <c r="O55" s="86" t="str">
        <f t="shared" si="3"/>
        <v>031172</v>
      </c>
      <c r="P55" s="20"/>
      <c r="Q55" s="20"/>
      <c r="R55" s="20"/>
      <c r="S55" s="20"/>
      <c r="T55" s="20"/>
      <c r="U55" s="20"/>
      <c r="V55" s="11"/>
      <c r="W55" s="11"/>
      <c r="X55"/>
      <c r="Y55"/>
      <c r="Z55" s="12"/>
      <c r="AA55" s="12"/>
      <c r="AB55" s="12"/>
      <c r="AC55"/>
      <c r="AD55" s="820" t="s">
        <v>9323</v>
      </c>
      <c r="AE55" s="560" t="s">
        <v>8821</v>
      </c>
      <c r="AF55" s="21"/>
      <c r="AH55" s="10"/>
      <c r="AI55" s="520"/>
      <c r="AJ55" s="500"/>
      <c r="AK55" s="510"/>
    </row>
    <row r="56" spans="1:37" ht="17.100000000000001" customHeight="1">
      <c r="A56" s="16">
        <v>1108</v>
      </c>
      <c r="B56" s="830" t="s">
        <v>11966</v>
      </c>
      <c r="C56" s="801" t="s">
        <v>9284</v>
      </c>
      <c r="D56" s="16">
        <v>1108</v>
      </c>
      <c r="E56" s="16" t="str">
        <f t="shared" si="4"/>
        <v>031108</v>
      </c>
      <c r="F56" s="16" t="s">
        <v>8976</v>
      </c>
      <c r="G56" s="357">
        <v>1245</v>
      </c>
      <c r="H56" s="358" t="s">
        <v>87</v>
      </c>
      <c r="I56" s="357" t="str">
        <f t="shared" si="5"/>
        <v>031245</v>
      </c>
      <c r="J56" s="357">
        <v>1298</v>
      </c>
      <c r="K56" s="358" t="s">
        <v>312</v>
      </c>
      <c r="L56" s="357" t="str">
        <f t="shared" si="2"/>
        <v>031298</v>
      </c>
      <c r="M56" s="86">
        <v>1173</v>
      </c>
      <c r="N56" s="87" t="s">
        <v>314</v>
      </c>
      <c r="O56" s="86" t="str">
        <f t="shared" si="3"/>
        <v>031173</v>
      </c>
      <c r="P56" s="20"/>
      <c r="Q56" s="20"/>
      <c r="R56" s="20"/>
      <c r="S56" s="20"/>
      <c r="T56" s="20"/>
      <c r="U56" s="20"/>
      <c r="V56" s="11"/>
      <c r="W56" s="11"/>
      <c r="X56"/>
      <c r="Y56"/>
      <c r="Z56" s="12"/>
      <c r="AA56" s="12"/>
      <c r="AB56" s="12"/>
      <c r="AC56"/>
      <c r="AF56" s="21"/>
      <c r="AH56" s="10"/>
      <c r="AI56" s="520"/>
      <c r="AJ56" s="500"/>
      <c r="AK56" s="510"/>
    </row>
    <row r="57" spans="1:37" ht="17.100000000000001" customHeight="1">
      <c r="A57" s="16">
        <v>1109</v>
      </c>
      <c r="B57" s="16" t="s">
        <v>11937</v>
      </c>
      <c r="C57" s="15" t="s">
        <v>316</v>
      </c>
      <c r="D57" s="16">
        <v>1109</v>
      </c>
      <c r="E57" s="16" t="str">
        <f t="shared" si="4"/>
        <v>031109</v>
      </c>
      <c r="F57" s="16" t="s">
        <v>8978</v>
      </c>
      <c r="G57" s="357">
        <v>1246</v>
      </c>
      <c r="H57" s="358" t="s">
        <v>92</v>
      </c>
      <c r="I57" s="357" t="str">
        <f t="shared" si="5"/>
        <v>031246</v>
      </c>
      <c r="J57" s="357">
        <v>1299</v>
      </c>
      <c r="K57" s="358" t="s">
        <v>315</v>
      </c>
      <c r="L57" s="357" t="str">
        <f t="shared" si="2"/>
        <v>031299</v>
      </c>
      <c r="M57" s="86">
        <v>1174</v>
      </c>
      <c r="N57" s="87" t="s">
        <v>318</v>
      </c>
      <c r="O57" s="86" t="str">
        <f t="shared" si="3"/>
        <v>031174</v>
      </c>
      <c r="P57" s="20"/>
      <c r="Q57" s="20"/>
      <c r="R57" s="20"/>
      <c r="S57" s="20"/>
      <c r="T57" s="20"/>
      <c r="U57" s="20"/>
      <c r="V57" s="11"/>
      <c r="W57" s="11"/>
      <c r="X57"/>
      <c r="Y57"/>
      <c r="Z57" s="12"/>
      <c r="AA57" s="12"/>
      <c r="AB57" s="12"/>
      <c r="AC57"/>
      <c r="AF57" s="21"/>
      <c r="AH57" s="10" t="s">
        <v>9118</v>
      </c>
      <c r="AI57" s="520"/>
      <c r="AJ57" s="502" t="s">
        <v>9085</v>
      </c>
      <c r="AK57" s="523" t="s">
        <v>9123</v>
      </c>
    </row>
    <row r="58" spans="1:37" ht="17.100000000000001" customHeight="1">
      <c r="A58" s="16">
        <v>1110</v>
      </c>
      <c r="B58" s="16" t="s">
        <v>11922</v>
      </c>
      <c r="C58" s="15" t="s">
        <v>8738</v>
      </c>
      <c r="D58" s="16">
        <v>1110</v>
      </c>
      <c r="E58" s="16" t="str">
        <f t="shared" si="4"/>
        <v>031110</v>
      </c>
      <c r="F58" s="16" t="s">
        <v>8977</v>
      </c>
      <c r="G58" s="357">
        <v>1247</v>
      </c>
      <c r="H58" s="358" t="s">
        <v>97</v>
      </c>
      <c r="I58" s="357" t="str">
        <f t="shared" si="5"/>
        <v>031247</v>
      </c>
      <c r="J58" s="357">
        <v>1300</v>
      </c>
      <c r="K58" s="358" t="s">
        <v>319</v>
      </c>
      <c r="L58" s="357" t="str">
        <f t="shared" si="2"/>
        <v>031300</v>
      </c>
      <c r="M58" s="86">
        <v>1175</v>
      </c>
      <c r="N58" s="87" t="s">
        <v>321</v>
      </c>
      <c r="O58" s="86" t="str">
        <f t="shared" si="3"/>
        <v>031175</v>
      </c>
      <c r="P58" s="20"/>
      <c r="Q58" s="20"/>
      <c r="R58" s="20"/>
      <c r="S58" s="20"/>
      <c r="T58" s="20"/>
      <c r="U58" s="20"/>
      <c r="V58" s="11"/>
      <c r="W58" s="11"/>
      <c r="X58"/>
      <c r="Y58"/>
      <c r="Z58" s="12"/>
      <c r="AA58" s="12"/>
      <c r="AB58" s="12"/>
      <c r="AC58"/>
      <c r="AE58" s="21"/>
      <c r="AF58" s="21"/>
      <c r="AH58" s="10" t="s">
        <v>9118</v>
      </c>
      <c r="AI58" s="520"/>
      <c r="AJ58" s="502" t="s">
        <v>9086</v>
      </c>
      <c r="AK58" s="523" t="s">
        <v>9124</v>
      </c>
    </row>
    <row r="59" spans="1:37" ht="17.100000000000001" customHeight="1">
      <c r="A59" s="16">
        <v>1111</v>
      </c>
      <c r="B59" s="16" t="s">
        <v>11949</v>
      </c>
      <c r="C59" s="825" t="s">
        <v>10665</v>
      </c>
      <c r="D59" s="16">
        <v>1111</v>
      </c>
      <c r="E59" s="16" t="str">
        <f t="shared" si="4"/>
        <v>031111</v>
      </c>
      <c r="F59" s="16" t="s">
        <v>8979</v>
      </c>
      <c r="G59" s="357">
        <v>1248</v>
      </c>
      <c r="H59" s="358" t="s">
        <v>101</v>
      </c>
      <c r="I59" s="357" t="str">
        <f t="shared" si="5"/>
        <v>031248</v>
      </c>
      <c r="J59" s="357">
        <v>1306</v>
      </c>
      <c r="K59" s="358" t="s">
        <v>322</v>
      </c>
      <c r="L59" s="357" t="str">
        <f t="shared" si="2"/>
        <v>031306</v>
      </c>
      <c r="M59" s="86">
        <v>1176</v>
      </c>
      <c r="N59" s="87" t="s">
        <v>324</v>
      </c>
      <c r="O59" s="86" t="str">
        <f t="shared" si="3"/>
        <v>031176</v>
      </c>
      <c r="P59" s="20"/>
      <c r="Q59" s="20"/>
      <c r="R59" s="20"/>
      <c r="S59" s="20"/>
      <c r="T59" s="20"/>
      <c r="U59" s="20"/>
      <c r="V59" s="11"/>
      <c r="W59" s="11"/>
      <c r="X59"/>
      <c r="Y59"/>
      <c r="Z59" s="12"/>
      <c r="AA59" s="12"/>
      <c r="AB59" s="12"/>
      <c r="AC59"/>
      <c r="AE59" s="21"/>
      <c r="AF59" s="21"/>
      <c r="AH59" s="10" t="s">
        <v>9117</v>
      </c>
      <c r="AI59" s="520"/>
      <c r="AJ59" s="502" t="s">
        <v>9087</v>
      </c>
      <c r="AK59" s="523" t="s">
        <v>9125</v>
      </c>
    </row>
    <row r="60" spans="1:37" ht="17.100000000000001" customHeight="1">
      <c r="A60" s="16">
        <v>1112</v>
      </c>
      <c r="B60" s="16" t="s">
        <v>11935</v>
      </c>
      <c r="C60" s="15" t="s">
        <v>8739</v>
      </c>
      <c r="D60" s="16">
        <v>1112</v>
      </c>
      <c r="E60" s="16" t="str">
        <f t="shared" si="4"/>
        <v>031112</v>
      </c>
      <c r="F60" s="16" t="s">
        <v>8980</v>
      </c>
      <c r="G60" s="357">
        <v>1249</v>
      </c>
      <c r="H60" s="358" t="s">
        <v>105</v>
      </c>
      <c r="I60" s="357" t="str">
        <f t="shared" si="5"/>
        <v>031249</v>
      </c>
      <c r="M60" s="86">
        <v>1177</v>
      </c>
      <c r="N60" s="87" t="s">
        <v>326</v>
      </c>
      <c r="O60" s="86" t="str">
        <f t="shared" si="3"/>
        <v>031177</v>
      </c>
      <c r="P60" s="20"/>
      <c r="Q60" s="20"/>
      <c r="R60" s="20"/>
      <c r="S60" s="20"/>
      <c r="T60" s="20"/>
      <c r="U60" s="20"/>
      <c r="V60" s="11"/>
      <c r="W60" s="11"/>
      <c r="X60"/>
      <c r="Y60"/>
      <c r="Z60" s="12"/>
      <c r="AA60" s="12"/>
      <c r="AB60" s="12"/>
      <c r="AC60"/>
      <c r="AD60"/>
      <c r="AE60" s="21"/>
      <c r="AF60" s="21"/>
      <c r="AH60" s="10" t="s">
        <v>9117</v>
      </c>
      <c r="AI60" s="520"/>
      <c r="AJ60" s="502" t="s">
        <v>9088</v>
      </c>
      <c r="AK60" s="523" t="s">
        <v>9126</v>
      </c>
    </row>
    <row r="61" spans="1:37" ht="17.100000000000001" customHeight="1">
      <c r="A61" s="16">
        <v>1113</v>
      </c>
      <c r="B61" s="16" t="s">
        <v>11931</v>
      </c>
      <c r="C61" s="15" t="s">
        <v>8740</v>
      </c>
      <c r="D61" s="16">
        <v>1113</v>
      </c>
      <c r="E61" s="16" t="str">
        <f t="shared" si="4"/>
        <v>031113</v>
      </c>
      <c r="F61" s="16" t="s">
        <v>8981</v>
      </c>
      <c r="G61" s="357">
        <v>1250</v>
      </c>
      <c r="H61" s="358" t="s">
        <v>111</v>
      </c>
      <c r="I61" s="357" t="str">
        <f t="shared" si="5"/>
        <v>031250</v>
      </c>
      <c r="M61" s="86">
        <v>1178</v>
      </c>
      <c r="N61" s="87" t="s">
        <v>328</v>
      </c>
      <c r="O61" s="86" t="str">
        <f t="shared" si="3"/>
        <v>031178</v>
      </c>
      <c r="P61" s="20"/>
      <c r="Q61" s="20"/>
      <c r="R61" s="20"/>
      <c r="S61" s="20"/>
      <c r="T61" s="20"/>
      <c r="U61" s="20"/>
      <c r="V61" s="11"/>
      <c r="W61" s="11"/>
      <c r="X61"/>
      <c r="Y61"/>
      <c r="Z61" s="12"/>
      <c r="AA61" s="12"/>
      <c r="AB61" s="12"/>
      <c r="AC61"/>
      <c r="AD61"/>
      <c r="AE61" s="21"/>
      <c r="AF61" s="21"/>
      <c r="AH61" s="10" t="s">
        <v>9117</v>
      </c>
      <c r="AI61" s="510"/>
      <c r="AJ61" s="502" t="s">
        <v>9089</v>
      </c>
      <c r="AK61" s="523" t="s">
        <v>9127</v>
      </c>
    </row>
    <row r="62" spans="1:37" ht="17.100000000000001" customHeight="1">
      <c r="A62" s="16">
        <v>1114</v>
      </c>
      <c r="B62" s="16" t="s">
        <v>11921</v>
      </c>
      <c r="C62" s="15" t="s">
        <v>8741</v>
      </c>
      <c r="D62" s="16">
        <v>1114</v>
      </c>
      <c r="E62" s="16" t="str">
        <f t="shared" si="4"/>
        <v>031114</v>
      </c>
      <c r="F62" s="16" t="s">
        <v>8982</v>
      </c>
      <c r="G62" s="357">
        <v>1251</v>
      </c>
      <c r="H62" s="358" t="s">
        <v>117</v>
      </c>
      <c r="I62" s="357" t="str">
        <f t="shared" si="5"/>
        <v>031251</v>
      </c>
      <c r="M62" s="86">
        <v>1179</v>
      </c>
      <c r="N62" s="87" t="s">
        <v>329</v>
      </c>
      <c r="O62" s="86" t="str">
        <f t="shared" si="3"/>
        <v>031179</v>
      </c>
      <c r="P62" s="20"/>
      <c r="Q62" s="20"/>
      <c r="R62" s="20"/>
      <c r="S62" s="20"/>
      <c r="T62" s="20"/>
      <c r="U62" s="20"/>
      <c r="V62" s="11"/>
      <c r="W62" s="11"/>
      <c r="X62"/>
      <c r="Y62"/>
      <c r="Z62" s="12"/>
      <c r="AA62" s="12"/>
      <c r="AB62" s="12"/>
      <c r="AC62"/>
      <c r="AD62"/>
      <c r="AE62" s="21"/>
      <c r="AF62" s="21"/>
      <c r="AH62" s="10" t="s">
        <v>9117</v>
      </c>
      <c r="AI62" s="510"/>
      <c r="AJ62" s="502" t="s">
        <v>9090</v>
      </c>
      <c r="AK62" s="523" t="s">
        <v>9128</v>
      </c>
    </row>
    <row r="63" spans="1:37" ht="17.100000000000001" customHeight="1">
      <c r="A63" s="16">
        <v>1115</v>
      </c>
      <c r="B63" s="16" t="s">
        <v>11915</v>
      </c>
      <c r="C63" s="15" t="s">
        <v>330</v>
      </c>
      <c r="D63" s="16">
        <v>1115</v>
      </c>
      <c r="E63" s="16" t="str">
        <f t="shared" si="4"/>
        <v>031115</v>
      </c>
      <c r="F63" s="16" t="s">
        <v>8983</v>
      </c>
      <c r="G63" s="357">
        <v>1252</v>
      </c>
      <c r="H63" s="358" t="s">
        <v>123</v>
      </c>
      <c r="I63" s="357" t="str">
        <f t="shared" si="5"/>
        <v>031252</v>
      </c>
      <c r="M63" s="86">
        <v>1180</v>
      </c>
      <c r="N63" s="87" t="s">
        <v>331</v>
      </c>
      <c r="O63" s="86" t="str">
        <f t="shared" si="3"/>
        <v>031180</v>
      </c>
      <c r="P63" s="20"/>
      <c r="Q63" s="20"/>
      <c r="R63" s="20"/>
      <c r="S63" s="20"/>
      <c r="T63" s="20"/>
      <c r="U63" s="20"/>
      <c r="V63" s="11"/>
      <c r="W63" s="11"/>
      <c r="X63"/>
      <c r="Y63"/>
      <c r="Z63" s="12"/>
      <c r="AA63" s="12"/>
      <c r="AB63" s="12"/>
      <c r="AC63"/>
      <c r="AD63"/>
      <c r="AE63" s="21"/>
      <c r="AF63" s="21"/>
      <c r="AH63" s="10" t="s">
        <v>9117</v>
      </c>
      <c r="AI63" s="510"/>
      <c r="AJ63" s="502" t="s">
        <v>9091</v>
      </c>
      <c r="AK63" s="523" t="s">
        <v>9129</v>
      </c>
    </row>
    <row r="64" spans="1:37" ht="17.100000000000001" customHeight="1">
      <c r="A64" s="16">
        <v>1116</v>
      </c>
      <c r="B64" s="16" t="s">
        <v>11943</v>
      </c>
      <c r="C64" s="825" t="s">
        <v>10239</v>
      </c>
      <c r="D64" s="16">
        <v>1116</v>
      </c>
      <c r="E64" s="16" t="str">
        <f t="shared" si="4"/>
        <v>031116</v>
      </c>
      <c r="F64" s="16" t="s">
        <v>8984</v>
      </c>
      <c r="G64" s="357">
        <v>1253</v>
      </c>
      <c r="H64" s="358" t="s">
        <v>126</v>
      </c>
      <c r="I64" s="357" t="str">
        <f t="shared" si="5"/>
        <v>031253</v>
      </c>
      <c r="M64" s="86">
        <v>1181</v>
      </c>
      <c r="N64" s="87" t="s">
        <v>332</v>
      </c>
      <c r="O64" s="86" t="str">
        <f t="shared" si="3"/>
        <v>031181</v>
      </c>
      <c r="P64" s="20"/>
      <c r="Q64" s="20"/>
      <c r="R64" s="20"/>
      <c r="S64" s="20"/>
      <c r="T64" s="20"/>
      <c r="U64" s="20"/>
      <c r="V64" s="11"/>
      <c r="W64" s="11"/>
      <c r="X64"/>
      <c r="Y64"/>
      <c r="Z64" s="12"/>
      <c r="AA64" s="12"/>
      <c r="AB64" s="12"/>
      <c r="AC64"/>
      <c r="AD64"/>
      <c r="AE64" s="21"/>
      <c r="AF64" s="21"/>
      <c r="AH64" s="10" t="s">
        <v>9117</v>
      </c>
      <c r="AI64" s="520"/>
      <c r="AJ64" s="502" t="s">
        <v>9092</v>
      </c>
      <c r="AK64" s="523" t="s">
        <v>9130</v>
      </c>
    </row>
    <row r="65" spans="1:37" ht="17.100000000000001" customHeight="1">
      <c r="A65" s="16">
        <v>1117</v>
      </c>
      <c r="B65" s="16" t="s">
        <v>11958</v>
      </c>
      <c r="C65" s="496" t="s">
        <v>9246</v>
      </c>
      <c r="D65" s="16">
        <v>1117</v>
      </c>
      <c r="E65" s="16" t="str">
        <f t="shared" si="4"/>
        <v>031117</v>
      </c>
      <c r="F65" s="16" t="s">
        <v>8985</v>
      </c>
      <c r="G65" s="357">
        <v>1254</v>
      </c>
      <c r="H65" s="358" t="s">
        <v>131</v>
      </c>
      <c r="I65" s="357" t="str">
        <f t="shared" si="5"/>
        <v>031254</v>
      </c>
      <c r="M65" s="86">
        <v>1182</v>
      </c>
      <c r="N65" s="87" t="s">
        <v>333</v>
      </c>
      <c r="O65" s="86" t="str">
        <f t="shared" si="3"/>
        <v>031182</v>
      </c>
      <c r="P65" s="20"/>
      <c r="Q65" s="20"/>
      <c r="R65" s="20"/>
      <c r="S65" s="20"/>
      <c r="T65" s="20"/>
      <c r="U65" s="20"/>
      <c r="V65" s="11"/>
      <c r="W65" s="11"/>
      <c r="X65"/>
      <c r="Y65"/>
      <c r="Z65" s="12"/>
      <c r="AA65" s="12"/>
      <c r="AB65" s="12"/>
      <c r="AC65"/>
      <c r="AD65"/>
      <c r="AE65" s="21"/>
      <c r="AF65" s="21"/>
      <c r="AH65" s="10" t="s">
        <v>9117</v>
      </c>
      <c r="AI65" s="510"/>
      <c r="AJ65" s="502" t="s">
        <v>9093</v>
      </c>
      <c r="AK65" s="523" t="s">
        <v>9131</v>
      </c>
    </row>
    <row r="66" spans="1:37" ht="17.100000000000001" customHeight="1">
      <c r="A66" s="16">
        <v>1118</v>
      </c>
      <c r="B66" s="16" t="s">
        <v>11930</v>
      </c>
      <c r="C66" s="15" t="s">
        <v>334</v>
      </c>
      <c r="D66" s="16">
        <v>1118</v>
      </c>
      <c r="E66" s="16" t="str">
        <f t="shared" si="4"/>
        <v>031118</v>
      </c>
      <c r="F66" s="16" t="s">
        <v>8986</v>
      </c>
      <c r="G66" s="357">
        <v>1255</v>
      </c>
      <c r="H66" s="358" t="s">
        <v>135</v>
      </c>
      <c r="I66" s="357" t="str">
        <f t="shared" si="5"/>
        <v>031255</v>
      </c>
      <c r="M66" s="86">
        <v>1183</v>
      </c>
      <c r="N66" s="87" t="s">
        <v>335</v>
      </c>
      <c r="O66" s="86" t="str">
        <f t="shared" si="3"/>
        <v>031183</v>
      </c>
      <c r="P66" s="20"/>
      <c r="Q66" s="20"/>
      <c r="R66" s="20"/>
      <c r="S66" s="20"/>
      <c r="T66" s="20"/>
      <c r="U66" s="20"/>
      <c r="V66" s="11"/>
      <c r="W66" s="11"/>
      <c r="X66"/>
      <c r="Y66"/>
      <c r="Z66" s="12"/>
      <c r="AA66" s="12"/>
      <c r="AB66" s="12"/>
      <c r="AC66"/>
      <c r="AD66"/>
      <c r="AE66" s="21"/>
      <c r="AF66" s="21"/>
      <c r="AH66" s="10" t="s">
        <v>9117</v>
      </c>
      <c r="AI66" s="510"/>
      <c r="AJ66" s="502" t="s">
        <v>9094</v>
      </c>
      <c r="AK66" s="523" t="s">
        <v>9132</v>
      </c>
    </row>
    <row r="67" spans="1:37" ht="17.100000000000001" customHeight="1">
      <c r="A67" s="16">
        <v>1119</v>
      </c>
      <c r="B67" s="16" t="s">
        <v>11955</v>
      </c>
      <c r="C67" s="15" t="s">
        <v>86</v>
      </c>
      <c r="D67" s="16">
        <v>1119</v>
      </c>
      <c r="E67" s="16" t="str">
        <f t="shared" si="4"/>
        <v>031119</v>
      </c>
      <c r="F67" s="16" t="s">
        <v>8987</v>
      </c>
      <c r="G67" s="357">
        <v>1256</v>
      </c>
      <c r="H67" s="358" t="s">
        <v>139</v>
      </c>
      <c r="I67" s="357" t="str">
        <f t="shared" ref="I67:I98" si="6">CONCATENATE("03",G67)</f>
        <v>031256</v>
      </c>
      <c r="M67" s="86">
        <v>1184</v>
      </c>
      <c r="N67" s="87" t="s">
        <v>336</v>
      </c>
      <c r="O67" s="86" t="str">
        <f t="shared" si="3"/>
        <v>031184</v>
      </c>
      <c r="P67" s="20"/>
      <c r="Q67" s="20"/>
      <c r="R67" s="20"/>
      <c r="S67" s="20"/>
      <c r="T67" s="20"/>
      <c r="U67" s="20"/>
      <c r="V67" s="11"/>
      <c r="W67" s="11"/>
      <c r="X67"/>
      <c r="Y67"/>
      <c r="Z67" s="12"/>
      <c r="AA67" s="12"/>
      <c r="AB67" s="12"/>
      <c r="AC67"/>
      <c r="AD67"/>
      <c r="AE67" s="21"/>
      <c r="AF67" s="21"/>
      <c r="AH67" s="10" t="s">
        <v>9117</v>
      </c>
      <c r="AI67" s="510"/>
      <c r="AJ67" s="502" t="s">
        <v>9095</v>
      </c>
      <c r="AK67" s="523" t="s">
        <v>9133</v>
      </c>
    </row>
    <row r="68" spans="1:37" ht="17.100000000000001" customHeight="1">
      <c r="A68" s="469" t="s">
        <v>8780</v>
      </c>
      <c r="B68" s="469" t="s">
        <v>11981</v>
      </c>
      <c r="C68" s="470" t="s">
        <v>8781</v>
      </c>
      <c r="D68" s="469" t="s">
        <v>8780</v>
      </c>
      <c r="E68" s="16" t="str">
        <f t="shared" si="4"/>
        <v>031700</v>
      </c>
      <c r="F68" s="16" t="s">
        <v>8988</v>
      </c>
      <c r="G68" s="357">
        <v>1257</v>
      </c>
      <c r="H68" s="358" t="s">
        <v>144</v>
      </c>
      <c r="I68" s="357" t="str">
        <f t="shared" si="6"/>
        <v>031257</v>
      </c>
      <c r="M68" s="86">
        <v>1185</v>
      </c>
      <c r="N68" s="87" t="s">
        <v>337</v>
      </c>
      <c r="O68" s="86" t="str">
        <f t="shared" ref="O68:O131" si="7">CONCATENATE("03",M68)</f>
        <v>031185</v>
      </c>
      <c r="P68" s="20"/>
      <c r="Q68" s="20"/>
      <c r="R68" s="20"/>
      <c r="S68" s="20"/>
      <c r="T68" s="20"/>
      <c r="U68" s="20"/>
      <c r="V68" s="11"/>
      <c r="W68" s="11"/>
      <c r="X68"/>
      <c r="Y68"/>
      <c r="Z68" s="12"/>
      <c r="AA68" s="12"/>
      <c r="AB68" s="12"/>
      <c r="AC68"/>
      <c r="AD68"/>
      <c r="AE68" s="21"/>
      <c r="AF68" s="21"/>
      <c r="AH68" s="10" t="s">
        <v>9117</v>
      </c>
      <c r="AI68" s="510"/>
      <c r="AJ68" s="502" t="s">
        <v>9096</v>
      </c>
      <c r="AK68" s="523" t="s">
        <v>9134</v>
      </c>
    </row>
    <row r="69" spans="1:37" ht="17.100000000000001" customHeight="1">
      <c r="A69" s="469" t="s">
        <v>8782</v>
      </c>
      <c r="B69" s="831" t="s">
        <v>11982</v>
      </c>
      <c r="C69" s="549" t="s">
        <v>9184</v>
      </c>
      <c r="D69" s="469" t="s">
        <v>8782</v>
      </c>
      <c r="E69" s="16" t="str">
        <f t="shared" si="4"/>
        <v>031701</v>
      </c>
      <c r="F69" s="16" t="s">
        <v>9180</v>
      </c>
      <c r="G69" s="357">
        <v>1258</v>
      </c>
      <c r="H69" s="358" t="s">
        <v>148</v>
      </c>
      <c r="I69" s="357" t="str">
        <f t="shared" si="6"/>
        <v>031258</v>
      </c>
      <c r="M69" s="86">
        <v>1186</v>
      </c>
      <c r="N69" s="87" t="s">
        <v>338</v>
      </c>
      <c r="O69" s="86" t="str">
        <f t="shared" si="7"/>
        <v>031186</v>
      </c>
      <c r="P69" s="20"/>
      <c r="Q69" s="20"/>
      <c r="R69" s="20"/>
      <c r="S69" s="20"/>
      <c r="T69" s="20"/>
      <c r="U69" s="20"/>
      <c r="V69" s="11"/>
      <c r="W69" s="11"/>
      <c r="X69"/>
      <c r="Y69"/>
      <c r="Z69" s="12"/>
      <c r="AA69" s="12"/>
      <c r="AB69" s="12"/>
      <c r="AC69"/>
      <c r="AD69"/>
      <c r="AE69" s="21"/>
      <c r="AF69" s="21"/>
      <c r="AH69" s="10" t="s">
        <v>9117</v>
      </c>
      <c r="AI69" s="510"/>
      <c r="AJ69" s="502" t="s">
        <v>9097</v>
      </c>
      <c r="AK69" s="523" t="s">
        <v>9135</v>
      </c>
    </row>
    <row r="70" spans="1:37" ht="17.100000000000001" customHeight="1">
      <c r="A70" s="547" t="s">
        <v>8783</v>
      </c>
      <c r="B70" s="832" t="s">
        <v>11983</v>
      </c>
      <c r="C70" s="545" t="s">
        <v>9187</v>
      </c>
      <c r="D70" s="547" t="s">
        <v>9178</v>
      </c>
      <c r="E70" s="548" t="str">
        <f t="shared" ref="E70:E72" si="8">CONCATENATE("03",A70)</f>
        <v>031702</v>
      </c>
      <c r="F70" s="548" t="s">
        <v>9179</v>
      </c>
      <c r="G70" s="357">
        <v>1259</v>
      </c>
      <c r="H70" s="358" t="s">
        <v>154</v>
      </c>
      <c r="I70" s="357" t="str">
        <f t="shared" si="6"/>
        <v>031259</v>
      </c>
      <c r="M70" s="86">
        <v>1187</v>
      </c>
      <c r="N70" s="87" t="s">
        <v>339</v>
      </c>
      <c r="O70" s="86" t="str">
        <f t="shared" si="7"/>
        <v>031187</v>
      </c>
      <c r="P70" s="20"/>
      <c r="Q70" s="20"/>
      <c r="R70" s="20"/>
      <c r="S70" s="20"/>
      <c r="T70" s="20"/>
      <c r="U70" s="20"/>
      <c r="V70" s="11"/>
      <c r="W70" s="11"/>
      <c r="X70"/>
      <c r="Y70"/>
      <c r="Z70" s="12"/>
      <c r="AA70" s="12"/>
      <c r="AB70" s="12"/>
      <c r="AC70"/>
      <c r="AD70"/>
      <c r="AE70" s="21"/>
      <c r="AF70" s="21"/>
      <c r="AH70" s="10" t="s">
        <v>9117</v>
      </c>
      <c r="AI70" s="510"/>
      <c r="AJ70" s="502" t="s">
        <v>9098</v>
      </c>
      <c r="AK70" s="523" t="s">
        <v>9136</v>
      </c>
    </row>
    <row r="71" spans="1:37" ht="17.100000000000001" customHeight="1">
      <c r="A71" s="14" t="s">
        <v>8793</v>
      </c>
      <c r="B71" s="14" t="s">
        <v>11984</v>
      </c>
      <c r="C71" s="17" t="s">
        <v>9181</v>
      </c>
      <c r="D71" s="547" t="s">
        <v>8793</v>
      </c>
      <c r="E71" s="548" t="str">
        <f t="shared" si="8"/>
        <v>031703</v>
      </c>
      <c r="F71" s="351" t="s">
        <v>9182</v>
      </c>
      <c r="G71" s="357">
        <v>1260</v>
      </c>
      <c r="H71" s="358" t="s">
        <v>160</v>
      </c>
      <c r="I71" s="357" t="str">
        <f t="shared" si="6"/>
        <v>031260</v>
      </c>
      <c r="M71" s="86">
        <v>1188</v>
      </c>
      <c r="N71" s="87" t="s">
        <v>340</v>
      </c>
      <c r="O71" s="86" t="str">
        <f t="shared" si="7"/>
        <v>031188</v>
      </c>
      <c r="P71" s="20"/>
      <c r="Q71" s="20"/>
      <c r="R71" s="20"/>
      <c r="S71" s="20"/>
      <c r="T71" s="20"/>
      <c r="U71" s="20"/>
      <c r="V71" s="11"/>
      <c r="W71" s="11"/>
      <c r="X71"/>
      <c r="Y71"/>
      <c r="Z71" s="12"/>
      <c r="AA71" s="12"/>
      <c r="AB71" s="12"/>
      <c r="AC71"/>
      <c r="AD71"/>
      <c r="AE71" s="21"/>
      <c r="AF71" s="21"/>
      <c r="AH71" s="10" t="s">
        <v>9117</v>
      </c>
      <c r="AI71" s="510"/>
      <c r="AJ71" s="502" t="s">
        <v>9099</v>
      </c>
      <c r="AK71" s="523" t="s">
        <v>9137</v>
      </c>
    </row>
    <row r="72" spans="1:37" ht="17.100000000000001" customHeight="1">
      <c r="A72" s="14" t="s">
        <v>8989</v>
      </c>
      <c r="B72" s="833" t="s">
        <v>11985</v>
      </c>
      <c r="C72" s="546" t="s">
        <v>9183</v>
      </c>
      <c r="D72" s="547" t="s">
        <v>8989</v>
      </c>
      <c r="E72" s="548" t="str">
        <f t="shared" si="8"/>
        <v>031704</v>
      </c>
      <c r="F72" s="14" t="s">
        <v>9189</v>
      </c>
      <c r="G72" s="357">
        <v>1261</v>
      </c>
      <c r="H72" s="358" t="s">
        <v>166</v>
      </c>
      <c r="I72" s="357" t="str">
        <f t="shared" si="6"/>
        <v>031261</v>
      </c>
      <c r="M72" s="86">
        <v>1189</v>
      </c>
      <c r="N72" s="87" t="s">
        <v>341</v>
      </c>
      <c r="O72" s="86" t="str">
        <f t="shared" si="7"/>
        <v>031189</v>
      </c>
      <c r="P72" s="20"/>
      <c r="Q72" s="20"/>
      <c r="R72" s="20"/>
      <c r="S72" s="20"/>
      <c r="T72" s="20"/>
      <c r="U72" s="20"/>
      <c r="V72" s="11"/>
      <c r="W72" s="11"/>
      <c r="X72"/>
      <c r="Y72"/>
      <c r="Z72" s="12"/>
      <c r="AA72" s="12"/>
      <c r="AB72" s="12"/>
      <c r="AC72"/>
      <c r="AD72"/>
      <c r="AE72" s="21"/>
      <c r="AF72" s="21"/>
      <c r="AH72" s="10" t="s">
        <v>9117</v>
      </c>
      <c r="AI72" s="510"/>
      <c r="AJ72" s="502" t="s">
        <v>9100</v>
      </c>
      <c r="AK72" s="523" t="s">
        <v>9138</v>
      </c>
    </row>
    <row r="73" spans="1:37" ht="17.100000000000001" customHeight="1">
      <c r="A73" s="14" t="s">
        <v>8990</v>
      </c>
      <c r="B73" s="833" t="s">
        <v>11986</v>
      </c>
      <c r="C73" s="549" t="s">
        <v>9185</v>
      </c>
      <c r="D73" s="547" t="s">
        <v>8990</v>
      </c>
      <c r="E73" s="548" t="str">
        <f>CONCATENATE("03",A73)</f>
        <v>031705</v>
      </c>
      <c r="F73" s="14" t="s">
        <v>9190</v>
      </c>
      <c r="G73" s="357">
        <v>1262</v>
      </c>
      <c r="H73" s="358" t="s">
        <v>172</v>
      </c>
      <c r="I73" s="357" t="str">
        <f t="shared" si="6"/>
        <v>031262</v>
      </c>
      <c r="M73" s="86">
        <v>1190</v>
      </c>
      <c r="N73" s="87" t="s">
        <v>342</v>
      </c>
      <c r="O73" s="86" t="str">
        <f t="shared" si="7"/>
        <v>031190</v>
      </c>
      <c r="P73" s="20"/>
      <c r="Q73" s="20"/>
      <c r="R73" s="20"/>
      <c r="S73" s="20"/>
      <c r="T73" s="20"/>
      <c r="U73" s="20"/>
      <c r="V73" s="11"/>
      <c r="W73" s="11"/>
      <c r="X73"/>
      <c r="Y73"/>
      <c r="Z73" s="12"/>
      <c r="AA73" s="12"/>
      <c r="AB73" s="12"/>
      <c r="AC73"/>
      <c r="AD73" s="462" t="s">
        <v>88</v>
      </c>
      <c r="AE73" s="21"/>
      <c r="AF73" s="21"/>
      <c r="AH73" s="10" t="s">
        <v>9117</v>
      </c>
      <c r="AI73" s="510"/>
      <c r="AJ73" s="502" t="s">
        <v>9101</v>
      </c>
      <c r="AK73" s="523" t="s">
        <v>9139</v>
      </c>
    </row>
    <row r="74" spans="1:37" ht="17.100000000000001" customHeight="1">
      <c r="A74" s="14" t="s">
        <v>8991</v>
      </c>
      <c r="B74" s="833" t="s">
        <v>11987</v>
      </c>
      <c r="C74" s="545" t="s">
        <v>9186</v>
      </c>
      <c r="D74" s="547" t="s">
        <v>8991</v>
      </c>
      <c r="E74" s="548" t="str">
        <f>CONCATENATE("03",A74)</f>
        <v>031706</v>
      </c>
      <c r="F74" s="14" t="s">
        <v>9191</v>
      </c>
      <c r="G74" s="357">
        <v>1263</v>
      </c>
      <c r="H74" s="358" t="s">
        <v>178</v>
      </c>
      <c r="I74" s="357" t="str">
        <f t="shared" si="6"/>
        <v>031263</v>
      </c>
      <c r="M74" s="86">
        <v>1191</v>
      </c>
      <c r="N74" s="87" t="s">
        <v>343</v>
      </c>
      <c r="O74" s="86" t="str">
        <f t="shared" si="7"/>
        <v>031191</v>
      </c>
      <c r="P74" s="20"/>
      <c r="Q74" s="20"/>
      <c r="R74" s="20"/>
      <c r="S74" s="20"/>
      <c r="T74" s="20"/>
      <c r="U74" s="20"/>
      <c r="V74" s="11"/>
      <c r="W74" s="11"/>
      <c r="X74"/>
      <c r="Y74"/>
      <c r="Z74" s="12"/>
      <c r="AA74" s="12"/>
      <c r="AB74" s="12"/>
      <c r="AC74"/>
      <c r="AD74" s="462" t="s">
        <v>93</v>
      </c>
      <c r="AE74" s="21"/>
      <c r="AF74" s="21"/>
      <c r="AH74" s="10" t="s">
        <v>9117</v>
      </c>
      <c r="AI74" s="510"/>
      <c r="AJ74" s="502" t="s">
        <v>9102</v>
      </c>
      <c r="AK74" s="523" t="s">
        <v>9140</v>
      </c>
    </row>
    <row r="75" spans="1:37" ht="17.100000000000001" customHeight="1">
      <c r="A75" s="14" t="s">
        <v>8992</v>
      </c>
      <c r="B75" s="14" t="s">
        <v>11988</v>
      </c>
      <c r="C75" s="17" t="s">
        <v>9248</v>
      </c>
      <c r="D75" s="547" t="s">
        <v>8992</v>
      </c>
      <c r="E75" s="548" t="str">
        <f>CONCATENATE("03",A75)</f>
        <v>031707</v>
      </c>
      <c r="F75" s="14" t="s">
        <v>9295</v>
      </c>
      <c r="G75" s="357">
        <v>1264</v>
      </c>
      <c r="H75" s="358" t="s">
        <v>184</v>
      </c>
      <c r="I75" s="357" t="str">
        <f t="shared" si="6"/>
        <v>031264</v>
      </c>
      <c r="M75" s="86">
        <v>1192</v>
      </c>
      <c r="N75" s="87" t="s">
        <v>344</v>
      </c>
      <c r="O75" s="86" t="str">
        <f t="shared" si="7"/>
        <v>031192</v>
      </c>
      <c r="P75" s="20"/>
      <c r="Q75" s="20"/>
      <c r="R75" s="20"/>
      <c r="S75" s="20"/>
      <c r="T75" s="20"/>
      <c r="U75" s="20"/>
      <c r="V75" s="11"/>
      <c r="W75" s="11"/>
      <c r="X75"/>
      <c r="Y75"/>
      <c r="Z75" s="12"/>
      <c r="AA75" s="12"/>
      <c r="AB75" s="12"/>
      <c r="AC75"/>
      <c r="AD75" s="462" t="s">
        <v>42</v>
      </c>
      <c r="AE75" s="21"/>
      <c r="AF75" s="21"/>
      <c r="AH75" s="10" t="s">
        <v>9117</v>
      </c>
      <c r="AI75" s="510"/>
      <c r="AJ75" s="502" t="s">
        <v>9103</v>
      </c>
      <c r="AK75" s="523" t="s">
        <v>9141</v>
      </c>
    </row>
    <row r="76" spans="1:37" ht="17.100000000000001" customHeight="1">
      <c r="A76" s="14" t="s">
        <v>8993</v>
      </c>
      <c r="B76" s="14" t="s">
        <v>11989</v>
      </c>
      <c r="C76" s="17"/>
      <c r="D76" s="547" t="s">
        <v>8993</v>
      </c>
      <c r="E76" s="548" t="str">
        <f>CONCATENATE("03",A76)</f>
        <v>031708</v>
      </c>
      <c r="F76" s="14"/>
      <c r="G76" s="357">
        <v>1265</v>
      </c>
      <c r="H76" s="358" t="s">
        <v>190</v>
      </c>
      <c r="I76" s="357" t="str">
        <f t="shared" si="6"/>
        <v>031265</v>
      </c>
      <c r="M76" s="86">
        <v>1193</v>
      </c>
      <c r="N76" s="87" t="s">
        <v>345</v>
      </c>
      <c r="O76" s="86" t="str">
        <f t="shared" si="7"/>
        <v>031193</v>
      </c>
      <c r="P76" s="20"/>
      <c r="Q76" s="20"/>
      <c r="R76" s="20"/>
      <c r="S76" s="20"/>
      <c r="T76" s="20"/>
      <c r="U76" s="20"/>
      <c r="V76" s="11"/>
      <c r="W76" s="11"/>
      <c r="X76"/>
      <c r="Y76"/>
      <c r="Z76" s="12"/>
      <c r="AA76" s="12"/>
      <c r="AB76" s="12"/>
      <c r="AC76"/>
      <c r="AD76" s="462" t="s">
        <v>43</v>
      </c>
      <c r="AE76" s="21"/>
      <c r="AF76" s="21"/>
      <c r="AH76" s="10" t="s">
        <v>9117</v>
      </c>
      <c r="AI76" s="510"/>
      <c r="AJ76" s="502" t="s">
        <v>9104</v>
      </c>
      <c r="AK76" s="523" t="s">
        <v>9142</v>
      </c>
    </row>
    <row r="77" spans="1:37" ht="17.100000000000001" customHeight="1">
      <c r="A77" s="14"/>
      <c r="B77" s="14"/>
      <c r="C77" s="17"/>
      <c r="D77" s="17"/>
      <c r="E77" s="14"/>
      <c r="F77" s="14"/>
      <c r="G77" s="357">
        <v>1266</v>
      </c>
      <c r="H77" s="358" t="s">
        <v>193</v>
      </c>
      <c r="I77" s="357" t="str">
        <f t="shared" si="6"/>
        <v>031266</v>
      </c>
      <c r="M77" s="86">
        <v>1194</v>
      </c>
      <c r="N77" s="87" t="s">
        <v>346</v>
      </c>
      <c r="O77" s="86" t="str">
        <f t="shared" si="7"/>
        <v>031194</v>
      </c>
      <c r="P77" s="20"/>
      <c r="Q77" s="20"/>
      <c r="R77" s="20"/>
      <c r="S77" s="20"/>
      <c r="T77" s="20"/>
      <c r="U77" s="20"/>
      <c r="V77" s="11"/>
      <c r="W77" s="11"/>
      <c r="X77"/>
      <c r="Y77"/>
      <c r="Z77" s="12"/>
      <c r="AA77" s="12"/>
      <c r="AB77" s="12"/>
      <c r="AC77"/>
      <c r="AD77" s="462" t="s">
        <v>106</v>
      </c>
      <c r="AE77" s="21"/>
      <c r="AF77" s="21"/>
      <c r="AH77" s="10" t="s">
        <v>9117</v>
      </c>
      <c r="AI77" s="510"/>
      <c r="AJ77" s="502" t="s">
        <v>9105</v>
      </c>
      <c r="AK77" s="523" t="s">
        <v>9143</v>
      </c>
    </row>
    <row r="78" spans="1:37" ht="17.100000000000001" customHeight="1">
      <c r="A78" s="14"/>
      <c r="B78" s="14"/>
      <c r="C78" s="17"/>
      <c r="D78" s="17"/>
      <c r="E78" s="14"/>
      <c r="F78" s="14"/>
      <c r="G78" s="357">
        <v>1267</v>
      </c>
      <c r="H78" s="358" t="s">
        <v>197</v>
      </c>
      <c r="I78" s="357" t="str">
        <f t="shared" si="6"/>
        <v>031267</v>
      </c>
      <c r="M78" s="86">
        <v>1195</v>
      </c>
      <c r="N78" s="87" t="s">
        <v>347</v>
      </c>
      <c r="O78" s="86" t="str">
        <f t="shared" si="7"/>
        <v>031195</v>
      </c>
      <c r="P78" s="20"/>
      <c r="Q78" s="20"/>
      <c r="R78" s="20"/>
      <c r="S78" s="20"/>
      <c r="T78" s="20"/>
      <c r="U78" s="20"/>
      <c r="V78" s="11"/>
      <c r="W78" s="11"/>
      <c r="X78"/>
      <c r="Y78"/>
      <c r="Z78" s="12"/>
      <c r="AA78" s="12"/>
      <c r="AB78" s="12"/>
      <c r="AC78"/>
      <c r="AD78" s="462" t="s">
        <v>112</v>
      </c>
      <c r="AE78" s="21"/>
      <c r="AF78" s="21"/>
      <c r="AH78" s="10" t="s">
        <v>9117</v>
      </c>
      <c r="AI78" s="510"/>
      <c r="AJ78" s="502" t="s">
        <v>9106</v>
      </c>
      <c r="AK78" s="523" t="s">
        <v>9144</v>
      </c>
    </row>
    <row r="79" spans="1:37" ht="17.100000000000001" customHeight="1">
      <c r="A79" s="14"/>
      <c r="B79" s="834"/>
      <c r="C79" s="364"/>
      <c r="D79" s="364"/>
      <c r="E79" s="14"/>
      <c r="F79" s="14"/>
      <c r="G79" s="357">
        <v>1268</v>
      </c>
      <c r="H79" s="358" t="s">
        <v>201</v>
      </c>
      <c r="I79" s="357" t="str">
        <f t="shared" si="6"/>
        <v>031268</v>
      </c>
      <c r="M79" s="86">
        <v>1196</v>
      </c>
      <c r="N79" s="87" t="s">
        <v>348</v>
      </c>
      <c r="O79" s="86" t="str">
        <f t="shared" si="7"/>
        <v>031196</v>
      </c>
      <c r="P79" s="20"/>
      <c r="Q79" s="20"/>
      <c r="R79" s="20"/>
      <c r="S79" s="20"/>
      <c r="T79" s="20"/>
      <c r="U79" s="20"/>
      <c r="V79" s="11"/>
      <c r="W79" s="11"/>
      <c r="X79"/>
      <c r="Y79"/>
      <c r="Z79" s="12"/>
      <c r="AA79" s="12"/>
      <c r="AB79" s="12"/>
      <c r="AC79"/>
      <c r="AD79" s="462" t="s">
        <v>118</v>
      </c>
      <c r="AE79" s="21"/>
      <c r="AF79" s="21"/>
      <c r="AH79" s="10" t="s">
        <v>9117</v>
      </c>
      <c r="AI79" s="510"/>
      <c r="AJ79" s="524" t="s">
        <v>9017</v>
      </c>
      <c r="AK79" s="523" t="s">
        <v>9145</v>
      </c>
    </row>
    <row r="80" spans="1:37" ht="17.100000000000001" customHeight="1">
      <c r="A80" s="362"/>
      <c r="B80" s="833"/>
      <c r="C80" s="11"/>
      <c r="D80" s="11"/>
      <c r="E80" s="363"/>
      <c r="F80" s="363"/>
      <c r="G80" s="357">
        <v>1269</v>
      </c>
      <c r="H80" s="358" t="s">
        <v>205</v>
      </c>
      <c r="I80" s="357" t="str">
        <f t="shared" si="6"/>
        <v>031269</v>
      </c>
      <c r="M80" s="86">
        <v>1197</v>
      </c>
      <c r="N80" s="87" t="s">
        <v>349</v>
      </c>
      <c r="O80" s="86" t="str">
        <f t="shared" si="7"/>
        <v>031197</v>
      </c>
      <c r="P80" s="20"/>
      <c r="Q80" s="20"/>
      <c r="R80" s="20"/>
      <c r="S80" s="20"/>
      <c r="T80" s="20"/>
      <c r="U80" s="20"/>
      <c r="V80" s="11"/>
      <c r="W80" s="11"/>
      <c r="X80"/>
      <c r="Y80"/>
      <c r="Z80" s="12"/>
      <c r="AA80" s="12"/>
      <c r="AB80" s="12"/>
      <c r="AC80"/>
      <c r="AD80" s="463" t="s">
        <v>8909</v>
      </c>
      <c r="AE80" s="21"/>
      <c r="AF80" s="21"/>
      <c r="AH80" s="10" t="s">
        <v>9117</v>
      </c>
      <c r="AI80" s="510"/>
      <c r="AJ80" s="524" t="s">
        <v>9018</v>
      </c>
      <c r="AK80" s="523" t="s">
        <v>9146</v>
      </c>
    </row>
    <row r="81" spans="1:37" ht="17.100000000000001" customHeight="1">
      <c r="A81" s="362"/>
      <c r="B81" s="833"/>
      <c r="C81" s="11"/>
      <c r="D81" s="11"/>
      <c r="E81" s="363"/>
      <c r="F81" s="363"/>
      <c r="G81" s="357">
        <v>1270</v>
      </c>
      <c r="H81" s="358" t="s">
        <v>209</v>
      </c>
      <c r="I81" s="357" t="str">
        <f t="shared" si="6"/>
        <v>031270</v>
      </c>
      <c r="M81" s="86">
        <v>1198</v>
      </c>
      <c r="N81" s="87" t="s">
        <v>350</v>
      </c>
      <c r="O81" s="86" t="str">
        <f t="shared" si="7"/>
        <v>031198</v>
      </c>
      <c r="P81" s="20"/>
      <c r="Q81" s="20"/>
      <c r="R81" s="20"/>
      <c r="S81" s="20"/>
      <c r="T81" s="20"/>
      <c r="U81" s="20"/>
      <c r="V81" s="11"/>
      <c r="W81" s="11"/>
      <c r="X81"/>
      <c r="Y81"/>
      <c r="Z81" s="12"/>
      <c r="AA81" s="12"/>
      <c r="AB81" s="12"/>
      <c r="AC81"/>
      <c r="AD81" s="463" t="s">
        <v>8806</v>
      </c>
      <c r="AE81" s="21"/>
      <c r="AF81" s="21"/>
      <c r="AH81" s="10" t="s">
        <v>9117</v>
      </c>
      <c r="AI81" s="510"/>
      <c r="AJ81" s="524" t="s">
        <v>9019</v>
      </c>
      <c r="AK81" s="523" t="s">
        <v>9147</v>
      </c>
    </row>
    <row r="82" spans="1:37" ht="17.100000000000001" customHeight="1">
      <c r="A82" s="362"/>
      <c r="B82" s="833"/>
      <c r="C82" s="11"/>
      <c r="D82" s="11"/>
      <c r="E82" s="363"/>
      <c r="F82" s="363"/>
      <c r="G82" s="357">
        <v>1271</v>
      </c>
      <c r="H82" s="358" t="s">
        <v>213</v>
      </c>
      <c r="I82" s="357" t="str">
        <f t="shared" si="6"/>
        <v>031271</v>
      </c>
      <c r="M82" s="86">
        <v>1199</v>
      </c>
      <c r="N82" s="87" t="s">
        <v>351</v>
      </c>
      <c r="O82" s="86" t="str">
        <f t="shared" si="7"/>
        <v>031199</v>
      </c>
      <c r="P82" s="20"/>
      <c r="Q82" s="20"/>
      <c r="R82" s="20"/>
      <c r="S82" s="20"/>
      <c r="T82" s="20"/>
      <c r="U82" s="20"/>
      <c r="V82" s="11"/>
      <c r="W82" s="11"/>
      <c r="X82"/>
      <c r="Y82"/>
      <c r="Z82" s="12"/>
      <c r="AA82" s="12"/>
      <c r="AB82" s="12"/>
      <c r="AC82"/>
      <c r="AD82" s="90" t="s">
        <v>8805</v>
      </c>
      <c r="AE82" s="21"/>
      <c r="AF82" s="21"/>
      <c r="AH82" s="10" t="s">
        <v>9117</v>
      </c>
      <c r="AI82" s="510"/>
      <c r="AJ82" s="524" t="s">
        <v>9020</v>
      </c>
      <c r="AK82" s="523" t="s">
        <v>9148</v>
      </c>
    </row>
    <row r="83" spans="1:37" ht="17.100000000000001" customHeight="1">
      <c r="A83" s="362"/>
      <c r="B83" s="833"/>
      <c r="C83" s="11"/>
      <c r="D83" s="11"/>
      <c r="E83" s="363"/>
      <c r="F83" s="363"/>
      <c r="G83" s="357">
        <v>1272</v>
      </c>
      <c r="H83" s="358" t="s">
        <v>217</v>
      </c>
      <c r="I83" s="357" t="str">
        <f t="shared" si="6"/>
        <v>031272</v>
      </c>
      <c r="M83" s="86">
        <v>1200</v>
      </c>
      <c r="N83" s="87" t="s">
        <v>352</v>
      </c>
      <c r="O83" s="86" t="str">
        <f t="shared" si="7"/>
        <v>031200</v>
      </c>
      <c r="P83" s="20"/>
      <c r="Q83" s="20"/>
      <c r="R83" s="20"/>
      <c r="S83" s="20"/>
      <c r="T83" s="20"/>
      <c r="U83" s="20"/>
      <c r="V83" s="11"/>
      <c r="W83" s="11"/>
      <c r="X83"/>
      <c r="Y83"/>
      <c r="Z83" s="12"/>
      <c r="AA83" s="12"/>
      <c r="AB83" s="12"/>
      <c r="AC83"/>
      <c r="AD83" s="462" t="s">
        <v>8824</v>
      </c>
      <c r="AE83" s="21"/>
      <c r="AF83" s="21"/>
      <c r="AH83" s="10" t="s">
        <v>9117</v>
      </c>
      <c r="AI83" s="510"/>
      <c r="AJ83" s="524" t="s">
        <v>9021</v>
      </c>
      <c r="AK83" s="523" t="s">
        <v>9115</v>
      </c>
    </row>
    <row r="84" spans="1:37" ht="17.100000000000001" customHeight="1">
      <c r="A84" s="362"/>
      <c r="B84" s="833"/>
      <c r="C84" s="11"/>
      <c r="D84" s="11"/>
      <c r="E84" s="363"/>
      <c r="F84" s="363"/>
      <c r="G84" s="357">
        <v>1273</v>
      </c>
      <c r="H84" s="358" t="s">
        <v>221</v>
      </c>
      <c r="I84" s="357" t="str">
        <f t="shared" si="6"/>
        <v>031273</v>
      </c>
      <c r="M84" s="86">
        <v>1201</v>
      </c>
      <c r="N84" s="87" t="s">
        <v>353</v>
      </c>
      <c r="O84" s="86" t="str">
        <f t="shared" si="7"/>
        <v>031201</v>
      </c>
      <c r="P84" s="20"/>
      <c r="Q84" s="20"/>
      <c r="R84" s="20"/>
      <c r="S84" s="20"/>
      <c r="T84" s="20"/>
      <c r="U84" s="20"/>
      <c r="V84" s="11"/>
      <c r="W84" s="11"/>
      <c r="X84"/>
      <c r="Y84"/>
      <c r="Z84" s="12"/>
      <c r="AA84" s="12"/>
      <c r="AB84" s="12"/>
      <c r="AC84"/>
      <c r="AD84" s="462" t="s">
        <v>149</v>
      </c>
      <c r="AE84" s="21"/>
      <c r="AF84" s="21"/>
      <c r="AH84" s="10" t="s">
        <v>9117</v>
      </c>
      <c r="AI84" s="510"/>
      <c r="AJ84" s="524" t="s">
        <v>9022</v>
      </c>
      <c r="AK84" s="523" t="s">
        <v>9149</v>
      </c>
    </row>
    <row r="85" spans="1:37" ht="17.100000000000001" customHeight="1">
      <c r="A85" s="362"/>
      <c r="B85" s="833"/>
      <c r="C85" s="11"/>
      <c r="D85" s="11"/>
      <c r="E85" s="363"/>
      <c r="F85" s="363"/>
      <c r="G85" s="357">
        <v>1274</v>
      </c>
      <c r="H85" s="358" t="s">
        <v>225</v>
      </c>
      <c r="I85" s="357" t="str">
        <f t="shared" si="6"/>
        <v>031274</v>
      </c>
      <c r="M85" s="86">
        <v>1202</v>
      </c>
      <c r="N85" s="87" t="s">
        <v>354</v>
      </c>
      <c r="O85" s="86" t="str">
        <f t="shared" si="7"/>
        <v>031202</v>
      </c>
      <c r="P85" s="20"/>
      <c r="Q85" s="20"/>
      <c r="R85" s="20"/>
      <c r="S85" s="20"/>
      <c r="T85" s="20"/>
      <c r="U85" s="20"/>
      <c r="V85" s="11"/>
      <c r="W85" s="11"/>
      <c r="X85"/>
      <c r="Y85"/>
      <c r="Z85" s="12"/>
      <c r="AA85" s="12"/>
      <c r="AB85" s="12"/>
      <c r="AC85"/>
      <c r="AD85" s="462" t="s">
        <v>155</v>
      </c>
      <c r="AE85" s="21"/>
      <c r="AF85" s="21"/>
      <c r="AH85" s="10" t="s">
        <v>9117</v>
      </c>
      <c r="AI85" s="510"/>
      <c r="AJ85" s="524" t="s">
        <v>9023</v>
      </c>
      <c r="AK85" s="523" t="s">
        <v>9150</v>
      </c>
    </row>
    <row r="86" spans="1:37" ht="17.100000000000001" customHeight="1">
      <c r="A86" s="362"/>
      <c r="B86" s="833"/>
      <c r="C86" s="11"/>
      <c r="D86" s="11"/>
      <c r="E86" s="363"/>
      <c r="F86" s="363"/>
      <c r="G86" s="357">
        <v>1275</v>
      </c>
      <c r="H86" s="358" t="s">
        <v>229</v>
      </c>
      <c r="I86" s="357" t="str">
        <f t="shared" si="6"/>
        <v>031275</v>
      </c>
      <c r="M86" s="86">
        <v>1203</v>
      </c>
      <c r="N86" s="87" t="s">
        <v>355</v>
      </c>
      <c r="O86" s="86" t="str">
        <f t="shared" si="7"/>
        <v>031203</v>
      </c>
      <c r="P86" s="20"/>
      <c r="Q86" s="20"/>
      <c r="R86" s="20"/>
      <c r="S86" s="20"/>
      <c r="T86" s="20"/>
      <c r="U86" s="20"/>
      <c r="V86" s="11"/>
      <c r="W86" s="11"/>
      <c r="X86"/>
      <c r="Y86"/>
      <c r="Z86" s="12"/>
      <c r="AA86" s="12"/>
      <c r="AB86" s="12"/>
      <c r="AC86"/>
      <c r="AD86" s="462" t="s">
        <v>161</v>
      </c>
      <c r="AE86" s="21"/>
      <c r="AF86" s="21"/>
      <c r="AH86" s="10" t="s">
        <v>9117</v>
      </c>
      <c r="AI86" s="510"/>
      <c r="AJ86" s="524" t="s">
        <v>9024</v>
      </c>
      <c r="AK86" s="523" t="s">
        <v>9151</v>
      </c>
    </row>
    <row r="87" spans="1:37" ht="17.100000000000001" customHeight="1">
      <c r="A87" s="362"/>
      <c r="B87" s="833"/>
      <c r="C87" s="11"/>
      <c r="D87" s="11"/>
      <c r="E87" s="363"/>
      <c r="F87" s="363"/>
      <c r="G87" s="357">
        <v>1276</v>
      </c>
      <c r="H87" s="358" t="s">
        <v>233</v>
      </c>
      <c r="I87" s="357" t="str">
        <f t="shared" si="6"/>
        <v>031276</v>
      </c>
      <c r="M87" s="86">
        <v>1204</v>
      </c>
      <c r="N87" s="87" t="s">
        <v>356</v>
      </c>
      <c r="O87" s="86" t="str">
        <f t="shared" si="7"/>
        <v>031204</v>
      </c>
      <c r="P87" s="20"/>
      <c r="Q87" s="20"/>
      <c r="R87" s="20"/>
      <c r="S87" s="20"/>
      <c r="T87" s="20"/>
      <c r="U87" s="20"/>
      <c r="V87" s="11"/>
      <c r="W87" s="11"/>
      <c r="X87"/>
      <c r="Y87"/>
      <c r="Z87" s="12"/>
      <c r="AA87" s="12"/>
      <c r="AB87" s="12"/>
      <c r="AC87"/>
      <c r="AD87" s="462" t="s">
        <v>167</v>
      </c>
      <c r="AE87" s="21"/>
      <c r="AF87" s="21"/>
      <c r="AH87" s="10" t="s">
        <v>9117</v>
      </c>
      <c r="AI87" s="510"/>
      <c r="AJ87" s="524" t="s">
        <v>9025</v>
      </c>
      <c r="AK87" s="523" t="s">
        <v>9152</v>
      </c>
    </row>
    <row r="88" spans="1:37" ht="17.100000000000001" customHeight="1">
      <c r="A88" s="362"/>
      <c r="B88" s="833"/>
      <c r="C88" s="11"/>
      <c r="D88" s="11"/>
      <c r="E88" s="363"/>
      <c r="F88" s="363"/>
      <c r="G88" s="357">
        <v>1277</v>
      </c>
      <c r="H88" s="358" t="s">
        <v>237</v>
      </c>
      <c r="I88" s="357" t="str">
        <f t="shared" si="6"/>
        <v>031277</v>
      </c>
      <c r="M88" s="86">
        <v>1205</v>
      </c>
      <c r="N88" s="87" t="s">
        <v>357</v>
      </c>
      <c r="O88" s="86" t="str">
        <f t="shared" si="7"/>
        <v>031205</v>
      </c>
      <c r="P88" s="20"/>
      <c r="Q88" s="20"/>
      <c r="R88" s="20"/>
      <c r="S88" s="20"/>
      <c r="T88" s="20"/>
      <c r="U88" s="20"/>
      <c r="V88" s="11"/>
      <c r="W88" s="11"/>
      <c r="X88"/>
      <c r="Y88"/>
      <c r="Z88" s="12"/>
      <c r="AA88" s="12"/>
      <c r="AB88" s="12"/>
      <c r="AC88"/>
      <c r="AD88" s="462" t="s">
        <v>173</v>
      </c>
      <c r="AE88" s="21"/>
      <c r="AF88" s="21"/>
      <c r="AH88" s="10" t="s">
        <v>9117</v>
      </c>
      <c r="AI88" s="510"/>
      <c r="AJ88" s="524" t="s">
        <v>9026</v>
      </c>
      <c r="AK88" s="523" t="s">
        <v>9153</v>
      </c>
    </row>
    <row r="89" spans="1:37" ht="17.100000000000001" customHeight="1">
      <c r="A89" s="362"/>
      <c r="B89" s="833"/>
      <c r="C89" s="11"/>
      <c r="D89" s="11"/>
      <c r="E89" s="363"/>
      <c r="F89" s="363"/>
      <c r="G89" s="357">
        <v>1278</v>
      </c>
      <c r="H89" s="358" t="s">
        <v>241</v>
      </c>
      <c r="I89" s="357" t="str">
        <f t="shared" si="6"/>
        <v>031278</v>
      </c>
      <c r="M89" s="86">
        <v>1206</v>
      </c>
      <c r="N89" s="87" t="s">
        <v>358</v>
      </c>
      <c r="O89" s="86" t="str">
        <f t="shared" si="7"/>
        <v>031206</v>
      </c>
      <c r="P89" s="20"/>
      <c r="Q89" s="20"/>
      <c r="R89" s="20"/>
      <c r="S89" s="20"/>
      <c r="T89" s="20"/>
      <c r="U89" s="20"/>
      <c r="V89" s="11"/>
      <c r="W89" s="11"/>
      <c r="X89"/>
      <c r="Y89"/>
      <c r="Z89" s="12"/>
      <c r="AA89" s="12"/>
      <c r="AB89" s="12"/>
      <c r="AC89"/>
      <c r="AD89" s="462" t="s">
        <v>179</v>
      </c>
      <c r="AE89" s="21"/>
      <c r="AF89" s="21"/>
      <c r="AH89" s="10" t="s">
        <v>9117</v>
      </c>
      <c r="AI89" s="510"/>
      <c r="AJ89" s="524" t="s">
        <v>9027</v>
      </c>
      <c r="AK89" s="523" t="s">
        <v>9154</v>
      </c>
    </row>
    <row r="90" spans="1:37" ht="17.100000000000001" customHeight="1">
      <c r="A90" s="362"/>
      <c r="B90" s="833"/>
      <c r="C90" s="11"/>
      <c r="D90" s="11"/>
      <c r="E90" s="363"/>
      <c r="F90" s="363"/>
      <c r="G90" s="357">
        <v>1279</v>
      </c>
      <c r="H90" s="358" t="s">
        <v>245</v>
      </c>
      <c r="I90" s="357" t="str">
        <f t="shared" si="6"/>
        <v>031279</v>
      </c>
      <c r="M90" s="86">
        <v>1207</v>
      </c>
      <c r="N90" s="87" t="s">
        <v>359</v>
      </c>
      <c r="O90" s="86" t="str">
        <f t="shared" si="7"/>
        <v>031207</v>
      </c>
      <c r="P90" s="20"/>
      <c r="Q90" s="20"/>
      <c r="R90" s="20"/>
      <c r="S90" s="20"/>
      <c r="T90" s="20"/>
      <c r="U90" s="20"/>
      <c r="V90" s="11"/>
      <c r="W90" s="11"/>
      <c r="X90"/>
      <c r="Y90"/>
      <c r="Z90" s="12"/>
      <c r="AA90" s="12"/>
      <c r="AB90" s="12"/>
      <c r="AC90"/>
      <c r="AD90" s="462" t="s">
        <v>185</v>
      </c>
      <c r="AE90" s="21"/>
      <c r="AF90" s="21"/>
      <c r="AH90" s="10" t="s">
        <v>9117</v>
      </c>
      <c r="AI90" s="510"/>
      <c r="AJ90" s="524" t="s">
        <v>9028</v>
      </c>
      <c r="AK90" s="523" t="s">
        <v>9155</v>
      </c>
    </row>
    <row r="91" spans="1:37" ht="17.100000000000001" customHeight="1">
      <c r="A91" s="362"/>
      <c r="B91" s="833"/>
      <c r="C91" s="11"/>
      <c r="D91" s="11"/>
      <c r="E91" s="363"/>
      <c r="F91" s="363"/>
      <c r="G91" s="357">
        <v>1280</v>
      </c>
      <c r="H91" s="358" t="s">
        <v>249</v>
      </c>
      <c r="I91" s="357" t="str">
        <f t="shared" si="6"/>
        <v>031280</v>
      </c>
      <c r="M91" s="86">
        <v>1208</v>
      </c>
      <c r="N91" s="87" t="s">
        <v>360</v>
      </c>
      <c r="O91" s="86" t="str">
        <f t="shared" si="7"/>
        <v>031208</v>
      </c>
      <c r="P91" s="20"/>
      <c r="Q91" s="20"/>
      <c r="R91" s="20"/>
      <c r="S91" s="20"/>
      <c r="T91" s="20"/>
      <c r="U91" s="20"/>
      <c r="V91" s="11"/>
      <c r="W91" s="11"/>
      <c r="X91"/>
      <c r="Y91"/>
      <c r="Z91" s="12"/>
      <c r="AA91" s="12"/>
      <c r="AB91" s="12"/>
      <c r="AC91"/>
      <c r="AD91" s="90" t="s">
        <v>8910</v>
      </c>
      <c r="AE91" s="21"/>
      <c r="AF91" s="21"/>
      <c r="AH91" s="10" t="s">
        <v>9117</v>
      </c>
      <c r="AI91" s="510"/>
      <c r="AJ91" s="525" t="s">
        <v>9029</v>
      </c>
      <c r="AK91" s="523" t="s">
        <v>9156</v>
      </c>
    </row>
    <row r="92" spans="1:37" ht="17.100000000000001" customHeight="1">
      <c r="A92" s="362"/>
      <c r="B92" s="833"/>
      <c r="C92" s="11"/>
      <c r="D92" s="11"/>
      <c r="E92" s="363"/>
      <c r="F92" s="363"/>
      <c r="G92" s="357">
        <v>1281</v>
      </c>
      <c r="H92" s="358" t="s">
        <v>253</v>
      </c>
      <c r="I92" s="357" t="str">
        <f t="shared" si="6"/>
        <v>031281</v>
      </c>
      <c r="M92" s="86">
        <v>1209</v>
      </c>
      <c r="N92" s="87" t="s">
        <v>361</v>
      </c>
      <c r="O92" s="86" t="str">
        <f t="shared" si="7"/>
        <v>031209</v>
      </c>
      <c r="P92" s="20"/>
      <c r="Q92" s="20"/>
      <c r="R92" s="20"/>
      <c r="S92" s="20"/>
      <c r="T92" s="20"/>
      <c r="U92" s="20"/>
      <c r="V92" s="11"/>
      <c r="W92" s="11"/>
      <c r="X92"/>
      <c r="Y92"/>
      <c r="Z92" s="12"/>
      <c r="AA92" s="12"/>
      <c r="AB92" s="12"/>
      <c r="AC92"/>
      <c r="AD92" s="90" t="s">
        <v>8911</v>
      </c>
      <c r="AE92" s="21"/>
      <c r="AF92" s="21"/>
      <c r="AH92" s="10" t="s">
        <v>9117</v>
      </c>
      <c r="AI92" s="510"/>
      <c r="AJ92" s="525" t="s">
        <v>9030</v>
      </c>
      <c r="AK92" s="523" t="s">
        <v>9157</v>
      </c>
    </row>
    <row r="93" spans="1:37" ht="17.100000000000001" customHeight="1">
      <c r="A93" s="362"/>
      <c r="B93" s="833"/>
      <c r="C93" s="11"/>
      <c r="D93" s="11"/>
      <c r="E93" s="363"/>
      <c r="F93" s="363"/>
      <c r="G93" s="357">
        <v>1282</v>
      </c>
      <c r="H93" s="358" t="s">
        <v>256</v>
      </c>
      <c r="I93" s="357" t="str">
        <f t="shared" si="6"/>
        <v>031282</v>
      </c>
      <c r="M93" s="86">
        <v>1210</v>
      </c>
      <c r="N93" s="87" t="s">
        <v>362</v>
      </c>
      <c r="O93" s="86" t="str">
        <f t="shared" si="7"/>
        <v>031210</v>
      </c>
      <c r="P93" s="20"/>
      <c r="Q93" s="20"/>
      <c r="R93" s="20"/>
      <c r="S93" s="20"/>
      <c r="T93" s="20"/>
      <c r="U93" s="20"/>
      <c r="V93" s="11"/>
      <c r="W93" s="11"/>
      <c r="X93"/>
      <c r="Y93"/>
      <c r="Z93" s="12"/>
      <c r="AA93" s="12"/>
      <c r="AB93" s="12"/>
      <c r="AC93"/>
      <c r="AD93" s="90" t="s">
        <v>9013</v>
      </c>
      <c r="AE93" s="21"/>
      <c r="AF93" s="21"/>
      <c r="AH93" s="10" t="s">
        <v>9117</v>
      </c>
      <c r="AI93" s="510"/>
      <c r="AJ93" s="525" t="s">
        <v>9031</v>
      </c>
      <c r="AK93" s="523" t="s">
        <v>9158</v>
      </c>
    </row>
    <row r="94" spans="1:37" ht="17.100000000000001" customHeight="1">
      <c r="A94" s="362"/>
      <c r="B94" s="833"/>
      <c r="C94" s="11"/>
      <c r="D94" s="11"/>
      <c r="E94" s="363"/>
      <c r="F94" s="363"/>
      <c r="G94" s="357">
        <v>1283</v>
      </c>
      <c r="H94" s="358" t="s">
        <v>260</v>
      </c>
      <c r="I94" s="357" t="str">
        <f t="shared" si="6"/>
        <v>031283</v>
      </c>
      <c r="M94" s="86">
        <v>1211</v>
      </c>
      <c r="N94" s="87" t="s">
        <v>363</v>
      </c>
      <c r="O94" s="86" t="str">
        <f t="shared" si="7"/>
        <v>031211</v>
      </c>
      <c r="P94" s="20"/>
      <c r="Q94" s="20"/>
      <c r="R94" s="20"/>
      <c r="S94" s="20"/>
      <c r="T94" s="20"/>
      <c r="U94" s="20"/>
      <c r="V94" s="11"/>
      <c r="W94" s="11"/>
      <c r="X94"/>
      <c r="Y94"/>
      <c r="Z94" s="12"/>
      <c r="AA94" s="12"/>
      <c r="AB94" s="12"/>
      <c r="AC94"/>
      <c r="AD94" s="90" t="s">
        <v>9014</v>
      </c>
      <c r="AE94" s="21"/>
      <c r="AF94" s="21"/>
      <c r="AH94" s="10" t="s">
        <v>9117</v>
      </c>
      <c r="AI94" s="510"/>
      <c r="AJ94" s="525" t="s">
        <v>9032</v>
      </c>
      <c r="AK94" s="523" t="s">
        <v>9114</v>
      </c>
    </row>
    <row r="95" spans="1:37" ht="17.100000000000001" customHeight="1">
      <c r="A95" s="362"/>
      <c r="B95" s="833"/>
      <c r="C95" s="11"/>
      <c r="D95" s="11"/>
      <c r="E95" s="363"/>
      <c r="F95" s="363"/>
      <c r="G95" s="357">
        <v>1284</v>
      </c>
      <c r="H95" s="358" t="s">
        <v>264</v>
      </c>
      <c r="I95" s="357" t="str">
        <f t="shared" si="6"/>
        <v>031284</v>
      </c>
      <c r="M95" s="86">
        <v>1212</v>
      </c>
      <c r="N95" s="87" t="s">
        <v>364</v>
      </c>
      <c r="O95" s="86" t="str">
        <f t="shared" si="7"/>
        <v>031212</v>
      </c>
      <c r="P95" s="20"/>
      <c r="Q95" s="20"/>
      <c r="R95" s="20"/>
      <c r="S95" s="20"/>
      <c r="T95" s="20"/>
      <c r="U95" s="20"/>
      <c r="V95" s="11"/>
      <c r="W95" s="11"/>
      <c r="X95"/>
      <c r="Y95"/>
      <c r="Z95" s="12"/>
      <c r="AA95" s="12"/>
      <c r="AB95" s="12"/>
      <c r="AC95"/>
      <c r="AE95" s="21"/>
      <c r="AF95" s="21"/>
      <c r="AH95" s="10" t="s">
        <v>9117</v>
      </c>
      <c r="AI95" s="510"/>
      <c r="AJ95" s="525" t="s">
        <v>9033</v>
      </c>
      <c r="AK95" s="523" t="s">
        <v>9159</v>
      </c>
    </row>
    <row r="96" spans="1:37" ht="17.100000000000001" customHeight="1">
      <c r="A96" s="362"/>
      <c r="B96" s="833"/>
      <c r="C96" s="11"/>
      <c r="D96" s="11"/>
      <c r="E96" s="363"/>
      <c r="F96" s="363"/>
      <c r="G96" s="357">
        <v>1285</v>
      </c>
      <c r="H96" s="358" t="s">
        <v>268</v>
      </c>
      <c r="I96" s="357" t="str">
        <f t="shared" si="6"/>
        <v>031285</v>
      </c>
      <c r="M96" s="86">
        <v>1213</v>
      </c>
      <c r="N96" s="87" t="s">
        <v>365</v>
      </c>
      <c r="O96" s="86" t="str">
        <f t="shared" si="7"/>
        <v>031213</v>
      </c>
      <c r="P96" s="20"/>
      <c r="Q96" s="20"/>
      <c r="R96" s="20"/>
      <c r="S96" s="20"/>
      <c r="T96" s="20"/>
      <c r="U96" s="20"/>
      <c r="V96" s="11"/>
      <c r="W96" s="11"/>
      <c r="X96"/>
      <c r="Y96"/>
      <c r="Z96" s="12"/>
      <c r="AA96" s="12"/>
      <c r="AB96" s="12"/>
      <c r="AC96"/>
      <c r="AD96"/>
      <c r="AE96" s="21"/>
      <c r="AF96" s="21"/>
      <c r="AH96" s="10" t="s">
        <v>9117</v>
      </c>
      <c r="AI96" s="510"/>
      <c r="AJ96" s="525" t="s">
        <v>9034</v>
      </c>
      <c r="AK96" s="523" t="s">
        <v>9160</v>
      </c>
    </row>
    <row r="97" spans="1:37" ht="17.100000000000001" customHeight="1">
      <c r="A97" s="362"/>
      <c r="B97" s="833"/>
      <c r="C97" s="11"/>
      <c r="D97" s="11"/>
      <c r="E97" s="363"/>
      <c r="F97" s="363"/>
      <c r="G97" s="357">
        <v>1286</v>
      </c>
      <c r="H97" s="358" t="s">
        <v>272</v>
      </c>
      <c r="I97" s="357" t="str">
        <f t="shared" si="6"/>
        <v>031286</v>
      </c>
      <c r="M97" s="86">
        <v>1214</v>
      </c>
      <c r="N97" s="87" t="s">
        <v>366</v>
      </c>
      <c r="O97" s="86" t="str">
        <f t="shared" si="7"/>
        <v>031214</v>
      </c>
      <c r="P97" s="20"/>
      <c r="Q97" s="20"/>
      <c r="R97" s="20"/>
      <c r="S97" s="20"/>
      <c r="T97" s="20"/>
      <c r="U97" s="20"/>
      <c r="V97" s="11"/>
      <c r="W97" s="11"/>
      <c r="X97"/>
      <c r="Y97"/>
      <c r="Z97" s="12"/>
      <c r="AA97" s="12"/>
      <c r="AB97" s="12"/>
      <c r="AC97"/>
      <c r="AD97"/>
      <c r="AE97" s="21"/>
      <c r="AF97" s="21"/>
      <c r="AH97" s="10" t="s">
        <v>9117</v>
      </c>
      <c r="AI97" s="510"/>
      <c r="AJ97" s="525" t="s">
        <v>9035</v>
      </c>
      <c r="AK97" s="523" t="s">
        <v>9161</v>
      </c>
    </row>
    <row r="98" spans="1:37" ht="17.100000000000001" customHeight="1">
      <c r="A98" s="362"/>
      <c r="B98" s="833"/>
      <c r="C98" s="11"/>
      <c r="D98" s="11"/>
      <c r="E98" s="363"/>
      <c r="F98" s="363"/>
      <c r="G98" s="357">
        <v>1287</v>
      </c>
      <c r="H98" s="358" t="s">
        <v>275</v>
      </c>
      <c r="I98" s="357" t="str">
        <f t="shared" si="6"/>
        <v>031287</v>
      </c>
      <c r="M98" s="86">
        <v>1215</v>
      </c>
      <c r="N98" s="87" t="s">
        <v>367</v>
      </c>
      <c r="O98" s="86" t="str">
        <f t="shared" si="7"/>
        <v>031215</v>
      </c>
      <c r="P98" s="20"/>
      <c r="Q98" s="20"/>
      <c r="R98" s="20"/>
      <c r="S98" s="20"/>
      <c r="T98" s="20"/>
      <c r="U98" s="20"/>
      <c r="V98" s="11"/>
      <c r="W98" s="11"/>
      <c r="X98"/>
      <c r="Y98"/>
      <c r="Z98" s="12"/>
      <c r="AA98" s="12"/>
      <c r="AB98" s="12"/>
      <c r="AC98"/>
      <c r="AD98"/>
      <c r="AE98" s="21"/>
      <c r="AF98" s="21"/>
      <c r="AH98" s="10" t="s">
        <v>9117</v>
      </c>
      <c r="AI98" s="510"/>
      <c r="AJ98" s="525" t="s">
        <v>9036</v>
      </c>
      <c r="AK98" s="523" t="s">
        <v>9162</v>
      </c>
    </row>
    <row r="99" spans="1:37" ht="17.100000000000001" customHeight="1">
      <c r="A99" s="362"/>
      <c r="B99" s="833"/>
      <c r="C99" s="11"/>
      <c r="D99" s="11"/>
      <c r="E99" s="363"/>
      <c r="F99" s="363"/>
      <c r="G99" s="357">
        <v>1288</v>
      </c>
      <c r="H99" s="358" t="s">
        <v>278</v>
      </c>
      <c r="I99" s="357" t="str">
        <f t="shared" ref="I99:I119" si="9">CONCATENATE("03",G99)</f>
        <v>031288</v>
      </c>
      <c r="M99" s="86">
        <v>1216</v>
      </c>
      <c r="N99" s="87" t="s">
        <v>368</v>
      </c>
      <c r="O99" s="86" t="str">
        <f t="shared" si="7"/>
        <v>031216</v>
      </c>
      <c r="P99" s="20"/>
      <c r="Q99" s="20"/>
      <c r="R99" s="20"/>
      <c r="S99" s="20"/>
      <c r="T99" s="20"/>
      <c r="U99" s="20"/>
      <c r="V99" s="11"/>
      <c r="W99" s="11"/>
      <c r="X99"/>
      <c r="Y99"/>
      <c r="Z99" s="12"/>
      <c r="AA99" s="12"/>
      <c r="AB99" s="12"/>
      <c r="AC99"/>
      <c r="AD99"/>
      <c r="AE99" s="21"/>
      <c r="AF99" s="21"/>
      <c r="AH99" s="10" t="s">
        <v>9117</v>
      </c>
      <c r="AI99" s="510"/>
      <c r="AJ99" s="525" t="s">
        <v>9037</v>
      </c>
      <c r="AK99" s="523" t="s">
        <v>9163</v>
      </c>
    </row>
    <row r="100" spans="1:37" ht="17.100000000000001" customHeight="1">
      <c r="A100" s="362"/>
      <c r="B100" s="833"/>
      <c r="C100" s="11"/>
      <c r="D100" s="11"/>
      <c r="E100" s="363"/>
      <c r="F100" s="363"/>
      <c r="G100" s="357">
        <v>1289</v>
      </c>
      <c r="H100" s="358" t="s">
        <v>281</v>
      </c>
      <c r="I100" s="357" t="str">
        <f t="shared" si="9"/>
        <v>031289</v>
      </c>
      <c r="M100" s="86">
        <v>1217</v>
      </c>
      <c r="N100" s="87" t="s">
        <v>369</v>
      </c>
      <c r="O100" s="86" t="str">
        <f t="shared" si="7"/>
        <v>031217</v>
      </c>
      <c r="P100" s="20"/>
      <c r="Q100" s="20"/>
      <c r="R100" s="20"/>
      <c r="S100" s="20"/>
      <c r="T100" s="20"/>
      <c r="U100" s="20"/>
      <c r="V100" s="11"/>
      <c r="W100" s="11"/>
      <c r="X100"/>
      <c r="Y100"/>
      <c r="Z100" s="12"/>
      <c r="AA100" s="12"/>
      <c r="AB100" s="12"/>
      <c r="AC100"/>
      <c r="AD100"/>
      <c r="AE100" s="21"/>
      <c r="AF100" s="21"/>
      <c r="AH100" s="10" t="s">
        <v>9117</v>
      </c>
      <c r="AI100" s="510"/>
      <c r="AJ100" s="525" t="s">
        <v>9038</v>
      </c>
      <c r="AK100" s="523" t="s">
        <v>9164</v>
      </c>
    </row>
    <row r="101" spans="1:37" ht="17.100000000000001" customHeight="1">
      <c r="A101" s="362"/>
      <c r="B101" s="833"/>
      <c r="C101" s="11"/>
      <c r="D101" s="11"/>
      <c r="E101" s="363"/>
      <c r="F101" s="363"/>
      <c r="G101" s="357">
        <v>1290</v>
      </c>
      <c r="H101" s="358" t="s">
        <v>284</v>
      </c>
      <c r="I101" s="357" t="str">
        <f t="shared" si="9"/>
        <v>031290</v>
      </c>
      <c r="K101" s="11"/>
      <c r="M101" s="86">
        <v>1218</v>
      </c>
      <c r="N101" s="87" t="s">
        <v>370</v>
      </c>
      <c r="O101" s="86" t="str">
        <f t="shared" si="7"/>
        <v>031218</v>
      </c>
      <c r="P101" s="20"/>
      <c r="Q101" s="20"/>
      <c r="R101" s="20"/>
      <c r="S101" s="20"/>
      <c r="T101" s="20"/>
      <c r="U101" s="20"/>
      <c r="V101" s="11"/>
      <c r="W101" s="11"/>
      <c r="X101"/>
      <c r="Y101"/>
      <c r="Z101" s="12"/>
      <c r="AA101" s="12"/>
      <c r="AB101" s="12"/>
      <c r="AC101"/>
      <c r="AD101"/>
      <c r="AE101" s="21"/>
      <c r="AF101" s="21"/>
      <c r="AH101" s="10" t="s">
        <v>9117</v>
      </c>
      <c r="AI101" s="510"/>
      <c r="AJ101" s="503" t="s">
        <v>9107</v>
      </c>
      <c r="AK101" s="523" t="s">
        <v>9165</v>
      </c>
    </row>
    <row r="102" spans="1:37" ht="17.100000000000001" customHeight="1">
      <c r="A102" s="362"/>
      <c r="B102" s="833"/>
      <c r="C102" s="11"/>
      <c r="D102" s="11"/>
      <c r="E102" s="363"/>
      <c r="F102" s="363"/>
      <c r="G102" s="357">
        <v>1291</v>
      </c>
      <c r="H102" s="358" t="s">
        <v>288</v>
      </c>
      <c r="I102" s="357" t="str">
        <f t="shared" si="9"/>
        <v>031291</v>
      </c>
      <c r="K102" s="11"/>
      <c r="M102" s="86">
        <v>1219</v>
      </c>
      <c r="N102" s="87" t="s">
        <v>371</v>
      </c>
      <c r="O102" s="86" t="str">
        <f t="shared" si="7"/>
        <v>031219</v>
      </c>
      <c r="P102" s="20"/>
      <c r="Q102" s="20"/>
      <c r="R102" s="20"/>
      <c r="S102" s="20"/>
      <c r="T102" s="20"/>
      <c r="U102" s="20"/>
      <c r="V102" s="11"/>
      <c r="W102" s="11"/>
      <c r="X102"/>
      <c r="Y102"/>
      <c r="Z102" s="12"/>
      <c r="AA102" s="12"/>
      <c r="AB102" s="12"/>
      <c r="AC102"/>
      <c r="AD102"/>
      <c r="AE102" s="21"/>
      <c r="AF102" s="21"/>
      <c r="AH102" s="10" t="s">
        <v>9117</v>
      </c>
      <c r="AI102" s="510"/>
      <c r="AJ102" s="503" t="s">
        <v>9108</v>
      </c>
      <c r="AK102" s="523" t="s">
        <v>9113</v>
      </c>
    </row>
    <row r="103" spans="1:37" ht="17.100000000000001" customHeight="1">
      <c r="A103" s="362"/>
      <c r="B103" s="833"/>
      <c r="C103" s="11"/>
      <c r="D103" s="11"/>
      <c r="E103" s="363"/>
      <c r="F103" s="363"/>
      <c r="G103" s="357">
        <v>1292</v>
      </c>
      <c r="H103" s="358" t="s">
        <v>291</v>
      </c>
      <c r="I103" s="357" t="str">
        <f t="shared" si="9"/>
        <v>031292</v>
      </c>
      <c r="K103" s="11"/>
      <c r="M103" s="88">
        <v>1220</v>
      </c>
      <c r="N103" s="89" t="s">
        <v>8600</v>
      </c>
      <c r="O103" s="86" t="str">
        <f t="shared" si="7"/>
        <v>031220</v>
      </c>
      <c r="P103" s="20"/>
      <c r="Q103" s="20"/>
      <c r="R103" s="20"/>
      <c r="S103" s="20"/>
      <c r="T103" s="20"/>
      <c r="U103" s="20"/>
      <c r="V103" s="11"/>
      <c r="W103" s="11"/>
      <c r="X103"/>
      <c r="Y103"/>
      <c r="Z103" s="12"/>
      <c r="AA103" s="12"/>
      <c r="AB103" s="12"/>
      <c r="AC103"/>
      <c r="AD103"/>
      <c r="AE103" s="21"/>
      <c r="AF103" s="21"/>
      <c r="AH103" s="10" t="s">
        <v>9117</v>
      </c>
      <c r="AI103" s="510"/>
      <c r="AJ103" s="503" t="s">
        <v>9112</v>
      </c>
      <c r="AK103" s="523" t="s">
        <v>9166</v>
      </c>
    </row>
    <row r="104" spans="1:37">
      <c r="A104" s="362"/>
      <c r="B104" s="833"/>
      <c r="C104" s="11"/>
      <c r="D104" s="11"/>
      <c r="E104" s="363"/>
      <c r="F104" s="363"/>
      <c r="G104" s="357">
        <v>1293</v>
      </c>
      <c r="H104" s="358" t="s">
        <v>294</v>
      </c>
      <c r="I104" s="357" t="str">
        <f t="shared" si="9"/>
        <v>031293</v>
      </c>
      <c r="K104" s="11"/>
      <c r="M104" s="88">
        <v>1221</v>
      </c>
      <c r="N104" s="89" t="s">
        <v>8601</v>
      </c>
      <c r="O104" s="86" t="str">
        <f t="shared" si="7"/>
        <v>031221</v>
      </c>
      <c r="P104" s="20"/>
      <c r="Z104" s="12"/>
      <c r="AD104"/>
      <c r="AE104" s="21"/>
      <c r="AF104" s="21"/>
      <c r="AH104" s="10" t="s">
        <v>9117</v>
      </c>
      <c r="AI104" s="510"/>
      <c r="AJ104" s="503" t="s">
        <v>9110</v>
      </c>
      <c r="AK104" s="523" t="s">
        <v>9167</v>
      </c>
    </row>
    <row r="105" spans="1:37">
      <c r="A105" s="362"/>
      <c r="B105" s="833"/>
      <c r="C105" s="11"/>
      <c r="D105" s="11"/>
      <c r="E105" s="363"/>
      <c r="F105" s="363"/>
      <c r="G105" s="357">
        <v>1294</v>
      </c>
      <c r="H105" s="358" t="s">
        <v>298</v>
      </c>
      <c r="I105" s="357" t="str">
        <f t="shared" si="9"/>
        <v>031294</v>
      </c>
      <c r="K105" s="11"/>
      <c r="M105" s="88">
        <v>1222</v>
      </c>
      <c r="N105" s="89" t="s">
        <v>8602</v>
      </c>
      <c r="O105" s="86" t="str">
        <f t="shared" si="7"/>
        <v>031222</v>
      </c>
      <c r="P105" s="20"/>
      <c r="AD105"/>
      <c r="AE105" s="21"/>
      <c r="AF105" s="21"/>
    </row>
    <row r="106" spans="1:37">
      <c r="A106" s="362"/>
      <c r="B106" s="833"/>
      <c r="C106" s="11"/>
      <c r="D106" s="11"/>
      <c r="E106" s="363"/>
      <c r="F106" s="363"/>
      <c r="G106" s="357">
        <v>1295</v>
      </c>
      <c r="H106" s="358" t="s">
        <v>301</v>
      </c>
      <c r="I106" s="357" t="str">
        <f t="shared" si="9"/>
        <v>031295</v>
      </c>
      <c r="K106" s="11"/>
      <c r="M106" s="88">
        <v>1223</v>
      </c>
      <c r="N106" s="89" t="s">
        <v>8603</v>
      </c>
      <c r="O106" s="86" t="str">
        <f t="shared" si="7"/>
        <v>031223</v>
      </c>
      <c r="P106" s="20"/>
      <c r="AD106"/>
      <c r="AE106" s="21"/>
      <c r="AF106" s="21"/>
    </row>
    <row r="107" spans="1:37">
      <c r="A107" s="362"/>
      <c r="B107" s="833"/>
      <c r="C107" s="11"/>
      <c r="D107" s="11"/>
      <c r="E107" s="363"/>
      <c r="F107" s="363"/>
      <c r="G107" s="357">
        <v>1296</v>
      </c>
      <c r="H107" s="358" t="s">
        <v>304</v>
      </c>
      <c r="I107" s="357" t="str">
        <f t="shared" si="9"/>
        <v>031296</v>
      </c>
      <c r="K107" s="11"/>
      <c r="M107" s="88">
        <v>1224</v>
      </c>
      <c r="N107" s="89" t="s">
        <v>8604</v>
      </c>
      <c r="O107" s="86" t="str">
        <f t="shared" si="7"/>
        <v>031224</v>
      </c>
      <c r="P107" s="20"/>
      <c r="AD107"/>
      <c r="AE107" s="21"/>
      <c r="AF107" s="21"/>
    </row>
    <row r="108" spans="1:37">
      <c r="A108" s="362"/>
      <c r="B108" s="833"/>
      <c r="C108" s="11"/>
      <c r="D108" s="11"/>
      <c r="E108" s="363"/>
      <c r="F108" s="363"/>
      <c r="G108" s="357">
        <v>1297</v>
      </c>
      <c r="H108" s="358" t="s">
        <v>308</v>
      </c>
      <c r="I108" s="357" t="str">
        <f t="shared" si="9"/>
        <v>031297</v>
      </c>
      <c r="K108" s="11"/>
      <c r="M108" s="88">
        <v>1225</v>
      </c>
      <c r="N108" s="89" t="s">
        <v>8605</v>
      </c>
      <c r="O108" s="86" t="str">
        <f t="shared" si="7"/>
        <v>031225</v>
      </c>
      <c r="P108" s="20"/>
      <c r="AD108"/>
      <c r="AE108" s="21"/>
      <c r="AF108" s="21"/>
    </row>
    <row r="109" spans="1:37">
      <c r="A109" s="362"/>
      <c r="B109" s="833"/>
      <c r="C109" s="11"/>
      <c r="D109" s="11"/>
      <c r="E109" s="363"/>
      <c r="F109" s="363"/>
      <c r="G109" s="357">
        <v>1298</v>
      </c>
      <c r="H109" s="358" t="s">
        <v>312</v>
      </c>
      <c r="I109" s="357" t="str">
        <f t="shared" si="9"/>
        <v>031298</v>
      </c>
      <c r="K109" s="11"/>
      <c r="M109" s="88">
        <v>1226</v>
      </c>
      <c r="N109" s="89" t="s">
        <v>8606</v>
      </c>
      <c r="O109" s="86" t="str">
        <f t="shared" si="7"/>
        <v>031226</v>
      </c>
      <c r="P109" s="20"/>
      <c r="AD109"/>
      <c r="AE109" s="21"/>
      <c r="AF109" s="21"/>
    </row>
    <row r="110" spans="1:37">
      <c r="C110" s="11"/>
      <c r="D110" s="11"/>
      <c r="G110" s="357">
        <v>1299</v>
      </c>
      <c r="H110" s="358" t="s">
        <v>315</v>
      </c>
      <c r="I110" s="357" t="str">
        <f t="shared" si="9"/>
        <v>031299</v>
      </c>
      <c r="K110" s="11"/>
      <c r="M110" s="88">
        <v>1227</v>
      </c>
      <c r="N110" s="89" t="s">
        <v>8607</v>
      </c>
      <c r="O110" s="86" t="str">
        <f t="shared" si="7"/>
        <v>031227</v>
      </c>
      <c r="P110" s="20"/>
      <c r="AD110"/>
      <c r="AE110" s="21"/>
      <c r="AF110" s="21"/>
    </row>
    <row r="111" spans="1:37">
      <c r="C111" s="11"/>
      <c r="D111" s="11"/>
      <c r="G111" s="357">
        <v>1300</v>
      </c>
      <c r="H111" s="358" t="s">
        <v>319</v>
      </c>
      <c r="I111" s="357" t="str">
        <f t="shared" si="9"/>
        <v>031300</v>
      </c>
      <c r="K111" s="11"/>
      <c r="M111" s="88">
        <v>1228</v>
      </c>
      <c r="N111" s="89" t="s">
        <v>8608</v>
      </c>
      <c r="O111" s="86" t="str">
        <f t="shared" si="7"/>
        <v>031228</v>
      </c>
      <c r="P111" s="20"/>
      <c r="AD111"/>
      <c r="AE111" s="21"/>
      <c r="AF111" s="21"/>
    </row>
    <row r="112" spans="1:37">
      <c r="C112" s="11"/>
      <c r="D112" s="11"/>
      <c r="G112" s="353">
        <v>1302</v>
      </c>
      <c r="H112" s="356" t="s">
        <v>310</v>
      </c>
      <c r="I112" s="353" t="str">
        <f t="shared" si="9"/>
        <v>031302</v>
      </c>
      <c r="K112" s="11"/>
      <c r="M112" s="88">
        <v>1229</v>
      </c>
      <c r="N112" s="89" t="s">
        <v>8609</v>
      </c>
      <c r="O112" s="86" t="str">
        <f t="shared" si="7"/>
        <v>031229</v>
      </c>
      <c r="P112" s="20"/>
      <c r="AD112"/>
      <c r="AE112" s="21"/>
      <c r="AF112" s="21"/>
    </row>
    <row r="113" spans="3:32">
      <c r="C113" s="11"/>
      <c r="D113" s="11"/>
      <c r="G113" s="353">
        <v>1303</v>
      </c>
      <c r="H113" s="356" t="s">
        <v>313</v>
      </c>
      <c r="I113" s="353" t="str">
        <f t="shared" si="9"/>
        <v>031303</v>
      </c>
      <c r="K113" s="11"/>
      <c r="M113" s="88">
        <v>1230</v>
      </c>
      <c r="N113" s="89" t="s">
        <v>8610</v>
      </c>
      <c r="O113" s="86" t="str">
        <f t="shared" si="7"/>
        <v>031230</v>
      </c>
      <c r="P113" s="20"/>
      <c r="AD113"/>
      <c r="AE113" s="21"/>
      <c r="AF113" s="21"/>
    </row>
    <row r="114" spans="3:32">
      <c r="C114" s="11"/>
      <c r="D114" s="11"/>
      <c r="G114" s="353">
        <v>1304</v>
      </c>
      <c r="H114" s="356" t="s">
        <v>317</v>
      </c>
      <c r="I114" s="353" t="str">
        <f t="shared" si="9"/>
        <v>031304</v>
      </c>
      <c r="K114" s="11"/>
      <c r="M114" s="88">
        <v>1231</v>
      </c>
      <c r="N114" s="89" t="s">
        <v>8611</v>
      </c>
      <c r="O114" s="86" t="str">
        <f t="shared" si="7"/>
        <v>031231</v>
      </c>
      <c r="P114" s="20"/>
      <c r="AD114"/>
      <c r="AE114" s="21"/>
      <c r="AF114" s="21"/>
    </row>
    <row r="115" spans="3:32">
      <c r="C115" s="11"/>
      <c r="D115" s="11"/>
      <c r="G115" s="353">
        <v>1305</v>
      </c>
      <c r="H115" s="356" t="s">
        <v>320</v>
      </c>
      <c r="I115" s="353" t="str">
        <f t="shared" si="9"/>
        <v>031305</v>
      </c>
      <c r="K115" s="11"/>
      <c r="M115" s="88">
        <v>1232</v>
      </c>
      <c r="N115" s="89" t="s">
        <v>8612</v>
      </c>
      <c r="O115" s="86" t="str">
        <f t="shared" si="7"/>
        <v>031232</v>
      </c>
      <c r="P115" s="20"/>
      <c r="AD115"/>
      <c r="AE115" s="21"/>
      <c r="AF115" s="21"/>
    </row>
    <row r="116" spans="3:32">
      <c r="C116" s="11"/>
      <c r="D116" s="11"/>
      <c r="G116" s="357">
        <v>1306</v>
      </c>
      <c r="H116" s="358" t="s">
        <v>322</v>
      </c>
      <c r="I116" s="357" t="str">
        <f t="shared" si="9"/>
        <v>031306</v>
      </c>
      <c r="K116" s="11"/>
      <c r="M116" s="88">
        <v>1233</v>
      </c>
      <c r="N116" s="89" t="s">
        <v>8613</v>
      </c>
      <c r="O116" s="86" t="str">
        <f t="shared" si="7"/>
        <v>031233</v>
      </c>
      <c r="P116" s="20"/>
      <c r="AD116"/>
      <c r="AE116" s="21"/>
      <c r="AF116" s="21"/>
    </row>
    <row r="117" spans="3:32">
      <c r="C117" s="11"/>
      <c r="D117" s="11"/>
      <c r="G117" s="353">
        <v>1307</v>
      </c>
      <c r="H117" s="356" t="s">
        <v>323</v>
      </c>
      <c r="I117" s="353" t="str">
        <f t="shared" si="9"/>
        <v>031307</v>
      </c>
      <c r="K117" s="11"/>
      <c r="M117" s="88">
        <v>1234</v>
      </c>
      <c r="N117" s="89" t="s">
        <v>8614</v>
      </c>
      <c r="O117" s="86" t="str">
        <f t="shared" si="7"/>
        <v>031234</v>
      </c>
      <c r="P117" s="20"/>
      <c r="AD117"/>
      <c r="AE117" s="21"/>
      <c r="AF117" s="21"/>
    </row>
    <row r="118" spans="3:32">
      <c r="C118" s="11"/>
      <c r="D118" s="11"/>
      <c r="G118" s="353">
        <v>1308</v>
      </c>
      <c r="H118" s="356" t="s">
        <v>325</v>
      </c>
      <c r="I118" s="353" t="str">
        <f t="shared" si="9"/>
        <v>031308</v>
      </c>
      <c r="K118" s="11"/>
      <c r="M118" s="88">
        <v>1235</v>
      </c>
      <c r="N118" s="89" t="s">
        <v>8615</v>
      </c>
      <c r="O118" s="86" t="str">
        <f t="shared" si="7"/>
        <v>031235</v>
      </c>
      <c r="P118" s="20"/>
      <c r="AD118"/>
      <c r="AE118" s="21"/>
      <c r="AF118" s="21"/>
    </row>
    <row r="119" spans="3:32">
      <c r="C119" s="11"/>
      <c r="D119" s="11"/>
      <c r="G119" s="353">
        <v>1309</v>
      </c>
      <c r="H119" s="356" t="s">
        <v>327</v>
      </c>
      <c r="I119" s="353" t="str">
        <f t="shared" si="9"/>
        <v>031309</v>
      </c>
      <c r="K119" s="11"/>
      <c r="M119" s="88">
        <v>1236</v>
      </c>
      <c r="N119" s="89" t="s">
        <v>8616</v>
      </c>
      <c r="O119" s="86" t="str">
        <f t="shared" si="7"/>
        <v>031236</v>
      </c>
      <c r="P119" s="20"/>
      <c r="AD119"/>
      <c r="AE119" s="21"/>
      <c r="AF119" s="21"/>
    </row>
    <row r="120" spans="3:32">
      <c r="C120" s="11"/>
      <c r="D120" s="11"/>
      <c r="K120" s="11"/>
      <c r="M120" s="88">
        <v>1237</v>
      </c>
      <c r="N120" s="89" t="s">
        <v>8617</v>
      </c>
      <c r="O120" s="86" t="str">
        <f t="shared" si="7"/>
        <v>031237</v>
      </c>
      <c r="P120" s="20"/>
      <c r="AD120"/>
      <c r="AE120" s="21"/>
      <c r="AF120" s="21"/>
    </row>
    <row r="121" spans="3:32">
      <c r="C121" s="11"/>
      <c r="D121" s="11"/>
      <c r="K121" s="11"/>
      <c r="M121" s="88">
        <v>1238</v>
      </c>
      <c r="N121" s="89" t="s">
        <v>8618</v>
      </c>
      <c r="O121" s="86" t="str">
        <f t="shared" si="7"/>
        <v>031238</v>
      </c>
      <c r="P121" s="20"/>
      <c r="AD121"/>
      <c r="AE121" s="21"/>
    </row>
    <row r="122" spans="3:32">
      <c r="C122" s="11"/>
      <c r="D122" s="11"/>
      <c r="K122" s="11"/>
      <c r="M122" s="88">
        <v>1239</v>
      </c>
      <c r="N122" s="89" t="s">
        <v>8619</v>
      </c>
      <c r="O122" s="86" t="str">
        <f t="shared" si="7"/>
        <v>031239</v>
      </c>
      <c r="P122" s="20"/>
      <c r="AD122"/>
      <c r="AE122" s="21"/>
    </row>
    <row r="123" spans="3:32">
      <c r="C123" s="11"/>
      <c r="D123" s="11"/>
      <c r="K123" s="11"/>
      <c r="M123" s="88">
        <v>1240</v>
      </c>
      <c r="N123" s="89" t="s">
        <v>8620</v>
      </c>
      <c r="O123" s="86" t="str">
        <f t="shared" si="7"/>
        <v>031240</v>
      </c>
      <c r="P123" s="20"/>
      <c r="AD123"/>
      <c r="AE123" s="21"/>
    </row>
    <row r="124" spans="3:32">
      <c r="C124" s="11"/>
      <c r="D124" s="11"/>
      <c r="K124" s="11"/>
      <c r="M124" s="88">
        <v>1241</v>
      </c>
      <c r="N124" s="89" t="s">
        <v>8621</v>
      </c>
      <c r="O124" s="86" t="str">
        <f t="shared" si="7"/>
        <v>031241</v>
      </c>
      <c r="P124" s="20"/>
      <c r="AD124"/>
      <c r="AE124" s="21"/>
    </row>
    <row r="125" spans="3:32">
      <c r="C125" s="11"/>
      <c r="D125" s="11"/>
      <c r="K125" s="11"/>
      <c r="M125" s="88">
        <v>1242</v>
      </c>
      <c r="N125" s="89" t="s">
        <v>8622</v>
      </c>
      <c r="O125" s="86" t="str">
        <f t="shared" si="7"/>
        <v>031242</v>
      </c>
      <c r="P125" s="20"/>
      <c r="AD125"/>
      <c r="AE125" s="21"/>
    </row>
    <row r="126" spans="3:32">
      <c r="C126" s="11"/>
      <c r="D126" s="11"/>
      <c r="M126" s="88">
        <v>1243</v>
      </c>
      <c r="N126" s="89" t="s">
        <v>8623</v>
      </c>
      <c r="O126" s="86" t="str">
        <f t="shared" si="7"/>
        <v>031243</v>
      </c>
      <c r="P126" s="20"/>
      <c r="AD126"/>
    </row>
    <row r="127" spans="3:32">
      <c r="C127" s="11"/>
      <c r="D127" s="11"/>
      <c r="M127" s="88">
        <v>1244</v>
      </c>
      <c r="N127" s="89" t="s">
        <v>8624</v>
      </c>
      <c r="O127" s="86" t="str">
        <f t="shared" si="7"/>
        <v>031244</v>
      </c>
      <c r="P127" s="20"/>
    </row>
    <row r="128" spans="3:32">
      <c r="C128" s="11"/>
      <c r="D128" s="11"/>
      <c r="M128" s="91">
        <v>1500</v>
      </c>
      <c r="N128" s="361" t="s">
        <v>8694</v>
      </c>
      <c r="O128" s="352" t="str">
        <f t="shared" si="7"/>
        <v>031500</v>
      </c>
    </row>
    <row r="129" spans="3:15">
      <c r="C129" s="11"/>
      <c r="D129" s="11"/>
      <c r="M129" s="91">
        <v>1501</v>
      </c>
      <c r="N129" s="361" t="s">
        <v>8695</v>
      </c>
      <c r="O129" s="352" t="str">
        <f t="shared" si="7"/>
        <v>031501</v>
      </c>
    </row>
    <row r="130" spans="3:15">
      <c r="C130" s="11"/>
      <c r="D130" s="11"/>
      <c r="M130" s="91">
        <v>1502</v>
      </c>
      <c r="N130" s="361" t="s">
        <v>8696</v>
      </c>
      <c r="O130" s="352" t="str">
        <f t="shared" si="7"/>
        <v>031502</v>
      </c>
    </row>
    <row r="131" spans="3:15">
      <c r="C131" s="11"/>
      <c r="D131" s="11"/>
      <c r="M131" s="91">
        <v>1503</v>
      </c>
      <c r="N131" s="361" t="s">
        <v>8697</v>
      </c>
      <c r="O131" s="352" t="str">
        <f t="shared" si="7"/>
        <v>031503</v>
      </c>
    </row>
    <row r="132" spans="3:15">
      <c r="C132" s="11"/>
      <c r="D132" s="11"/>
      <c r="M132" s="91">
        <v>1504</v>
      </c>
      <c r="N132" s="361" t="s">
        <v>8698</v>
      </c>
      <c r="O132" s="352" t="str">
        <f t="shared" ref="O132:O144" si="10">CONCATENATE("03",M132)</f>
        <v>031504</v>
      </c>
    </row>
    <row r="133" spans="3:15">
      <c r="C133" s="11"/>
      <c r="D133" s="11"/>
      <c r="M133" s="91">
        <v>1505</v>
      </c>
      <c r="N133" s="361" t="s">
        <v>8699</v>
      </c>
      <c r="O133" s="352" t="str">
        <f t="shared" si="10"/>
        <v>031505</v>
      </c>
    </row>
    <row r="134" spans="3:15">
      <c r="C134" s="11"/>
      <c r="D134" s="11"/>
      <c r="M134" s="91">
        <v>1506</v>
      </c>
      <c r="N134" s="361" t="s">
        <v>8700</v>
      </c>
      <c r="O134" s="352" t="str">
        <f t="shared" si="10"/>
        <v>031506</v>
      </c>
    </row>
    <row r="135" spans="3:15">
      <c r="C135" s="11"/>
      <c r="D135" s="11"/>
      <c r="M135" s="91">
        <v>1507</v>
      </c>
      <c r="N135" s="361" t="s">
        <v>8697</v>
      </c>
      <c r="O135" s="352" t="str">
        <f t="shared" si="10"/>
        <v>031507</v>
      </c>
    </row>
    <row r="136" spans="3:15">
      <c r="C136" s="11"/>
      <c r="D136" s="11"/>
      <c r="M136" s="91">
        <v>1508</v>
      </c>
      <c r="N136" s="361" t="s">
        <v>8701</v>
      </c>
      <c r="O136" s="352" t="str">
        <f t="shared" si="10"/>
        <v>031508</v>
      </c>
    </row>
    <row r="137" spans="3:15">
      <c r="C137" s="11"/>
      <c r="D137" s="11"/>
      <c r="M137" s="91">
        <v>1509</v>
      </c>
      <c r="N137" s="361" t="s">
        <v>8702</v>
      </c>
      <c r="O137" s="352" t="str">
        <f t="shared" si="10"/>
        <v>031509</v>
      </c>
    </row>
    <row r="138" spans="3:15">
      <c r="C138" s="11"/>
      <c r="D138" s="11"/>
      <c r="M138" s="91">
        <v>1510</v>
      </c>
      <c r="N138" s="361" t="s">
        <v>8703</v>
      </c>
      <c r="O138" s="352" t="str">
        <f t="shared" si="10"/>
        <v>031510</v>
      </c>
    </row>
    <row r="139" spans="3:15">
      <c r="C139" s="11"/>
      <c r="D139" s="11"/>
      <c r="M139" s="91">
        <v>1511</v>
      </c>
      <c r="N139" s="361" t="s">
        <v>214</v>
      </c>
      <c r="O139" s="352" t="str">
        <f t="shared" si="10"/>
        <v>031511</v>
      </c>
    </row>
    <row r="140" spans="3:15">
      <c r="C140" s="11"/>
      <c r="D140" s="11"/>
      <c r="M140" s="91">
        <v>1512</v>
      </c>
      <c r="N140" s="361" t="s">
        <v>8704</v>
      </c>
      <c r="O140" s="352" t="str">
        <f t="shared" si="10"/>
        <v>031512</v>
      </c>
    </row>
    <row r="141" spans="3:15">
      <c r="C141" s="11"/>
      <c r="D141" s="11"/>
      <c r="M141" s="91">
        <v>1513</v>
      </c>
      <c r="N141" s="361" t="s">
        <v>8705</v>
      </c>
      <c r="O141" s="352" t="str">
        <f t="shared" si="10"/>
        <v>031513</v>
      </c>
    </row>
    <row r="142" spans="3:15">
      <c r="C142" s="11"/>
      <c r="D142" s="11"/>
      <c r="M142" s="91">
        <v>1514</v>
      </c>
      <c r="N142" s="361" t="s">
        <v>8706</v>
      </c>
      <c r="O142" s="352" t="str">
        <f t="shared" si="10"/>
        <v>031514</v>
      </c>
    </row>
    <row r="143" spans="3:15">
      <c r="C143" s="11"/>
      <c r="D143" s="11"/>
      <c r="M143" s="91">
        <v>1515</v>
      </c>
      <c r="N143" s="361" t="s">
        <v>8702</v>
      </c>
      <c r="O143" s="352" t="str">
        <f t="shared" si="10"/>
        <v>031515</v>
      </c>
    </row>
    <row r="144" spans="3:15">
      <c r="C144" s="11"/>
      <c r="D144" s="11"/>
      <c r="M144" s="91">
        <v>1516</v>
      </c>
      <c r="N144" s="361" t="s">
        <v>8707</v>
      </c>
      <c r="O144" s="352" t="str">
        <f t="shared" si="10"/>
        <v>031516</v>
      </c>
    </row>
    <row r="145" spans="3:4">
      <c r="C145" s="11"/>
      <c r="D145" s="11"/>
    </row>
  </sheetData>
  <sheetProtection algorithmName="SHA-512" hashValue="++mfMbxP8Abe/C4cxzGAXS8H8Wu6nOrqemYF7ljNkIqz1mb7DOY6clzcmh8L/h6eVE44YuhamFYbRQiIbVh62g==" saltValue="Ha0nbrgwcfIPklRSNPM9uA==" spinCount="100000" sheet="1" objects="1" scenarios="1"/>
  <mergeCells count="3">
    <mergeCell ref="S13:X13"/>
    <mergeCell ref="AJ1:AK1"/>
    <mergeCell ref="Z1:AB1"/>
  </mergeCells>
  <phoneticPr fontId="3"/>
  <dataValidations count="2">
    <dataValidation type="list" allowBlank="1" showInputMessage="1" showErrorMessage="1" sqref="C80:D95 C3:C5 C8:C18" xr:uid="{00000000-0002-0000-0C00-000000000000}">
      <formula1>$C$3:$C$66</formula1>
    </dataValidation>
    <dataValidation imeMode="halfKatakana" allowBlank="1" showInputMessage="1" showErrorMessage="1" sqref="F1:F1048576" xr:uid="{00000000-0002-0000-0C00-000001000000}"/>
  </dataValidations>
  <pageMargins left="0.75" right="0.75" top="1" bottom="1" header="0.51200000000000001" footer="0.51200000000000001"/>
  <pageSetup paperSize="9" scale="91" orientation="portrait" r:id="rId1"/>
  <headerFooter alignWithMargins="0"/>
  <rowBreaks count="1" manualBreakCount="1">
    <brk id="34" min="32" max="3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228"/>
  <sheetViews>
    <sheetView view="pageBreakPreview" zoomScale="70" zoomScaleNormal="100" zoomScaleSheetLayoutView="70" workbookViewId="0">
      <selection activeCell="L42" sqref="L42"/>
    </sheetView>
  </sheetViews>
  <sheetFormatPr defaultColWidth="8.625" defaultRowHeight="14.25"/>
  <cols>
    <col min="1" max="1" width="13.625" style="37" customWidth="1"/>
    <col min="2" max="3" width="10.125" style="30" customWidth="1"/>
    <col min="4" max="5" width="4.625" style="30" customWidth="1"/>
    <col min="6" max="6" width="11.375" style="31" customWidth="1"/>
    <col min="7" max="7" width="17.125" style="30" customWidth="1"/>
    <col min="8" max="8" width="14.5" style="30" customWidth="1"/>
    <col min="9" max="9" width="8.375" style="30" customWidth="1"/>
    <col min="10" max="10" width="5.125" style="30" customWidth="1"/>
    <col min="11" max="11" width="5.125" style="32" customWidth="1"/>
    <col min="12" max="13" width="6.125" style="30" customWidth="1"/>
    <col min="14" max="14" width="10.125" style="31" customWidth="1"/>
    <col min="15" max="15" width="6.125" style="30" customWidth="1"/>
    <col min="16" max="16" width="9.625" style="31" customWidth="1"/>
    <col min="17" max="17" width="14.625" style="31" customWidth="1"/>
    <col min="18" max="18" width="4.5" style="30" customWidth="1"/>
    <col min="19" max="19" width="4.875" style="30" customWidth="1"/>
    <col min="20" max="20" width="14.875" style="31" customWidth="1"/>
    <col min="21" max="21" width="15" style="31" customWidth="1"/>
    <col min="22" max="23" width="12.125" style="30" customWidth="1"/>
    <col min="24" max="24" width="12.125" style="31" customWidth="1"/>
    <col min="25" max="25" width="15.125" style="31" customWidth="1"/>
    <col min="26" max="27" width="12.125" style="30" customWidth="1"/>
    <col min="28" max="55" width="4.625" style="30" customWidth="1"/>
    <col min="56" max="16384" width="8.625" style="30"/>
  </cols>
  <sheetData>
    <row r="1" spans="1:37" ht="15" thickBot="1"/>
    <row r="2" spans="1:37" ht="30" customHeight="1" thickBot="1">
      <c r="A2" s="1137" t="s">
        <v>8751</v>
      </c>
      <c r="B2" s="1137"/>
      <c r="C2" s="1137"/>
      <c r="G2" s="1135" t="s">
        <v>8719</v>
      </c>
      <c r="H2" s="1136"/>
      <c r="I2" s="1138" t="s">
        <v>8656</v>
      </c>
      <c r="J2" s="1138"/>
      <c r="K2" s="1139"/>
    </row>
    <row r="4" spans="1:37" ht="17.25">
      <c r="A4" s="409"/>
      <c r="B4" s="410" t="s">
        <v>47</v>
      </c>
      <c r="C4" s="410" t="s">
        <v>48</v>
      </c>
      <c r="D4" s="410" t="s">
        <v>49</v>
      </c>
      <c r="E4" s="410" t="s">
        <v>50</v>
      </c>
      <c r="F4" s="411" t="s">
        <v>51</v>
      </c>
      <c r="G4" s="410" t="s">
        <v>52</v>
      </c>
      <c r="H4" s="410" t="s">
        <v>53</v>
      </c>
      <c r="I4" s="410" t="s">
        <v>54</v>
      </c>
      <c r="J4" s="410" t="s">
        <v>55</v>
      </c>
      <c r="K4" s="432" t="s">
        <v>56</v>
      </c>
      <c r="L4" s="410" t="s">
        <v>57</v>
      </c>
      <c r="M4" s="410" t="s">
        <v>58</v>
      </c>
      <c r="N4" s="411" t="s">
        <v>59</v>
      </c>
      <c r="O4" s="410" t="s">
        <v>60</v>
      </c>
      <c r="P4" s="411" t="s">
        <v>61</v>
      </c>
      <c r="Q4" s="411" t="s">
        <v>62</v>
      </c>
      <c r="R4" s="410" t="s">
        <v>63</v>
      </c>
      <c r="S4" s="410" t="s">
        <v>64</v>
      </c>
      <c r="T4" s="411" t="s">
        <v>65</v>
      </c>
      <c r="U4" s="411" t="s">
        <v>66</v>
      </c>
      <c r="V4" s="410" t="s">
        <v>67</v>
      </c>
      <c r="W4" s="410" t="s">
        <v>68</v>
      </c>
      <c r="X4" s="411" t="s">
        <v>69</v>
      </c>
      <c r="Y4" s="411" t="s">
        <v>70</v>
      </c>
      <c r="Z4" s="38" t="s">
        <v>71</v>
      </c>
      <c r="AA4" s="38" t="s">
        <v>72</v>
      </c>
      <c r="AB4" s="38" t="s">
        <v>73</v>
      </c>
      <c r="AC4" s="38" t="s">
        <v>74</v>
      </c>
      <c r="AD4" s="38" t="s">
        <v>75</v>
      </c>
      <c r="AE4" s="38" t="s">
        <v>76</v>
      </c>
      <c r="AF4" s="38" t="s">
        <v>77</v>
      </c>
      <c r="AG4" s="38" t="s">
        <v>78</v>
      </c>
      <c r="AH4" s="38" t="s">
        <v>79</v>
      </c>
      <c r="AI4" s="38" t="s">
        <v>80</v>
      </c>
      <c r="AJ4" s="38"/>
      <c r="AK4" s="39"/>
    </row>
    <row r="5" spans="1:37" ht="17.25">
      <c r="A5" s="409" t="str">
        <f>個人データ入力用!AH20</f>
        <v/>
      </c>
      <c r="B5" s="412">
        <f>個人データ入力用!E20</f>
        <v>1</v>
      </c>
      <c r="C5" s="412" t="str">
        <f>個人データ入力用!AP20</f>
        <v/>
      </c>
      <c r="D5" s="412"/>
      <c r="E5" s="412"/>
      <c r="F5" s="413">
        <f>個人データ入力用!AJ20</f>
        <v>0</v>
      </c>
      <c r="G5" s="412" t="str">
        <f>個人データ入力用!$AL20</f>
        <v/>
      </c>
      <c r="H5" s="412" t="str">
        <f>個人データ入力用!J20</f>
        <v/>
      </c>
      <c r="I5" s="412"/>
      <c r="J5" s="412">
        <f>個人データ入力用!AO20</f>
        <v>2</v>
      </c>
      <c r="K5" s="414" t="str">
        <f>個人データ入力用!AK20</f>
        <v/>
      </c>
      <c r="L5" s="412"/>
      <c r="M5" s="412"/>
      <c r="N5" s="413">
        <f>個人データ入力用!AI20</f>
        <v>3</v>
      </c>
      <c r="O5" s="412"/>
      <c r="P5" s="413" t="str">
        <f>個人データ入力用!BD20</f>
        <v/>
      </c>
      <c r="Q5" s="415">
        <f>個人データ入力用!BE20</f>
        <v>0</v>
      </c>
      <c r="R5" s="412"/>
      <c r="S5" s="412"/>
      <c r="T5" s="413" t="str">
        <f>個人データ入力用!BF20</f>
        <v/>
      </c>
      <c r="U5" s="415">
        <f>個人データ入力用!BG20</f>
        <v>0</v>
      </c>
      <c r="V5" s="412"/>
      <c r="W5" s="412"/>
      <c r="X5" s="413" t="str">
        <f>個人データ入力用!BH20</f>
        <v/>
      </c>
      <c r="Y5" s="415">
        <f>個人データ入力用!BI20</f>
        <v>0</v>
      </c>
      <c r="Z5" s="39"/>
      <c r="AA5" s="39"/>
      <c r="AB5" s="39"/>
      <c r="AC5" s="39"/>
      <c r="AD5" s="39"/>
      <c r="AE5" s="39"/>
      <c r="AF5" s="39"/>
      <c r="AG5" s="39"/>
      <c r="AH5" s="39"/>
      <c r="AI5" s="39"/>
    </row>
    <row r="6" spans="1:37" ht="17.25">
      <c r="A6" s="409" t="str">
        <f>個人データ入力用!AH21</f>
        <v/>
      </c>
      <c r="B6" s="412">
        <f>個人データ入力用!E21</f>
        <v>2</v>
      </c>
      <c r="C6" s="412" t="str">
        <f>個人データ入力用!AP21</f>
        <v/>
      </c>
      <c r="D6" s="412"/>
      <c r="E6" s="412"/>
      <c r="F6" s="413">
        <f>個人データ入力用!AJ21</f>
        <v>0</v>
      </c>
      <c r="G6" s="412" t="str">
        <f>個人データ入力用!$AL21</f>
        <v/>
      </c>
      <c r="H6" s="412" t="str">
        <f>個人データ入力用!J21</f>
        <v/>
      </c>
      <c r="I6" s="412"/>
      <c r="J6" s="412">
        <f>個人データ入力用!AO21</f>
        <v>2</v>
      </c>
      <c r="K6" s="414" t="str">
        <f>個人データ入力用!AK21</f>
        <v/>
      </c>
      <c r="L6" s="412"/>
      <c r="M6" s="412"/>
      <c r="N6" s="413">
        <f>個人データ入力用!AI21</f>
        <v>3</v>
      </c>
      <c r="O6" s="412"/>
      <c r="P6" s="413" t="str">
        <f>個人データ入力用!BD21</f>
        <v/>
      </c>
      <c r="Q6" s="415">
        <f>個人データ入力用!BE21</f>
        <v>0</v>
      </c>
      <c r="R6" s="412"/>
      <c r="S6" s="412"/>
      <c r="T6" s="413" t="str">
        <f>個人データ入力用!BF21</f>
        <v/>
      </c>
      <c r="U6" s="415">
        <f>個人データ入力用!BG21</f>
        <v>0</v>
      </c>
      <c r="V6" s="412"/>
      <c r="W6" s="412"/>
      <c r="X6" s="413" t="str">
        <f>個人データ入力用!BH21</f>
        <v/>
      </c>
      <c r="Y6" s="415">
        <f>個人データ入力用!BI21</f>
        <v>0</v>
      </c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7" ht="17.25">
      <c r="A7" s="409" t="str">
        <f>個人データ入力用!AH22</f>
        <v/>
      </c>
      <c r="B7" s="412">
        <f>個人データ入力用!E22</f>
        <v>3</v>
      </c>
      <c r="C7" s="412" t="str">
        <f>個人データ入力用!AP22</f>
        <v/>
      </c>
      <c r="D7" s="412"/>
      <c r="E7" s="412"/>
      <c r="F7" s="413">
        <f>個人データ入力用!AJ22</f>
        <v>0</v>
      </c>
      <c r="G7" s="412" t="str">
        <f>個人データ入力用!$AL22</f>
        <v/>
      </c>
      <c r="H7" s="412" t="str">
        <f>個人データ入力用!J22</f>
        <v/>
      </c>
      <c r="I7" s="412"/>
      <c r="J7" s="412">
        <f>個人データ入力用!AO22</f>
        <v>2</v>
      </c>
      <c r="K7" s="414" t="str">
        <f>個人データ入力用!AK22</f>
        <v/>
      </c>
      <c r="L7" s="412"/>
      <c r="M7" s="412"/>
      <c r="N7" s="413">
        <f>個人データ入力用!AI22</f>
        <v>3</v>
      </c>
      <c r="O7" s="412"/>
      <c r="P7" s="413" t="str">
        <f>個人データ入力用!BD22</f>
        <v/>
      </c>
      <c r="Q7" s="415">
        <f>個人データ入力用!BE22</f>
        <v>0</v>
      </c>
      <c r="R7" s="412"/>
      <c r="S7" s="412"/>
      <c r="T7" s="413" t="str">
        <f>個人データ入力用!BF22</f>
        <v/>
      </c>
      <c r="U7" s="415">
        <f>個人データ入力用!BG22</f>
        <v>0</v>
      </c>
      <c r="V7" s="412"/>
      <c r="W7" s="412"/>
      <c r="X7" s="413" t="str">
        <f>個人データ入力用!BH22</f>
        <v/>
      </c>
      <c r="Y7" s="415">
        <f>個人データ入力用!BI22</f>
        <v>0</v>
      </c>
      <c r="Z7" s="41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37" ht="17.25">
      <c r="A8" s="409" t="str">
        <f>個人データ入力用!AH23</f>
        <v/>
      </c>
      <c r="B8" s="412">
        <f>個人データ入力用!E23</f>
        <v>4</v>
      </c>
      <c r="C8" s="412" t="str">
        <f>個人データ入力用!AP23</f>
        <v/>
      </c>
      <c r="D8" s="412"/>
      <c r="E8" s="412"/>
      <c r="F8" s="413">
        <f>個人データ入力用!AJ23</f>
        <v>0</v>
      </c>
      <c r="G8" s="412" t="str">
        <f>個人データ入力用!$AL23</f>
        <v/>
      </c>
      <c r="H8" s="412" t="str">
        <f>個人データ入力用!J23</f>
        <v/>
      </c>
      <c r="I8" s="412"/>
      <c r="J8" s="412">
        <f>個人データ入力用!AO23</f>
        <v>2</v>
      </c>
      <c r="K8" s="414" t="str">
        <f>個人データ入力用!AK23</f>
        <v/>
      </c>
      <c r="L8" s="412"/>
      <c r="M8" s="412"/>
      <c r="N8" s="413">
        <f>個人データ入力用!AI23</f>
        <v>3</v>
      </c>
      <c r="O8" s="412"/>
      <c r="P8" s="413" t="str">
        <f>個人データ入力用!BD23</f>
        <v/>
      </c>
      <c r="Q8" s="415">
        <f>個人データ入力用!BE23</f>
        <v>0</v>
      </c>
      <c r="R8" s="412"/>
      <c r="S8" s="412"/>
      <c r="T8" s="413" t="str">
        <f>個人データ入力用!BF23</f>
        <v/>
      </c>
      <c r="U8" s="415">
        <f>個人データ入力用!BG23</f>
        <v>0</v>
      </c>
      <c r="V8" s="412"/>
      <c r="W8" s="412"/>
      <c r="X8" s="413" t="str">
        <f>個人データ入力用!BH23</f>
        <v/>
      </c>
      <c r="Y8" s="415">
        <f>個人データ入力用!BI23</f>
        <v>0</v>
      </c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1:37" ht="17.25">
      <c r="A9" s="409" t="str">
        <f>個人データ入力用!AH24</f>
        <v/>
      </c>
      <c r="B9" s="412">
        <f>個人データ入力用!E24</f>
        <v>5</v>
      </c>
      <c r="C9" s="412" t="str">
        <f>個人データ入力用!AP24</f>
        <v/>
      </c>
      <c r="D9" s="412"/>
      <c r="E9" s="412"/>
      <c r="F9" s="413">
        <f>個人データ入力用!AJ24</f>
        <v>0</v>
      </c>
      <c r="G9" s="412" t="str">
        <f>個人データ入力用!$AL24</f>
        <v/>
      </c>
      <c r="H9" s="412" t="str">
        <f>個人データ入力用!J24</f>
        <v/>
      </c>
      <c r="I9" s="412"/>
      <c r="J9" s="412">
        <f>個人データ入力用!AO24</f>
        <v>2</v>
      </c>
      <c r="K9" s="414" t="str">
        <f>個人データ入力用!AK24</f>
        <v/>
      </c>
      <c r="L9" s="412"/>
      <c r="M9" s="412"/>
      <c r="N9" s="413">
        <f>個人データ入力用!AI24</f>
        <v>3</v>
      </c>
      <c r="O9" s="412"/>
      <c r="P9" s="413" t="str">
        <f>個人データ入力用!BD24</f>
        <v/>
      </c>
      <c r="Q9" s="415">
        <f>個人データ入力用!BE24</f>
        <v>0</v>
      </c>
      <c r="R9" s="412"/>
      <c r="S9" s="412"/>
      <c r="T9" s="413" t="str">
        <f>個人データ入力用!BF24</f>
        <v/>
      </c>
      <c r="U9" s="415">
        <f>個人データ入力用!BG24</f>
        <v>0</v>
      </c>
      <c r="V9" s="412"/>
      <c r="W9" s="412"/>
      <c r="X9" s="413" t="str">
        <f>個人データ入力用!BH24</f>
        <v/>
      </c>
      <c r="Y9" s="415">
        <f>個人データ入力用!BI24</f>
        <v>0</v>
      </c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</row>
    <row r="10" spans="1:37" ht="17.25">
      <c r="A10" s="409" t="str">
        <f>個人データ入力用!AH25</f>
        <v/>
      </c>
      <c r="B10" s="412">
        <f>個人データ入力用!E25</f>
        <v>6</v>
      </c>
      <c r="C10" s="412" t="str">
        <f>個人データ入力用!AP25</f>
        <v/>
      </c>
      <c r="D10" s="412"/>
      <c r="E10" s="412"/>
      <c r="F10" s="413">
        <f>個人データ入力用!AJ25</f>
        <v>0</v>
      </c>
      <c r="G10" s="412" t="str">
        <f>個人データ入力用!$AL25</f>
        <v/>
      </c>
      <c r="H10" s="412" t="str">
        <f>個人データ入力用!J25</f>
        <v/>
      </c>
      <c r="I10" s="412"/>
      <c r="J10" s="412">
        <f>個人データ入力用!AO25</f>
        <v>2</v>
      </c>
      <c r="K10" s="414" t="str">
        <f>個人データ入力用!AK25</f>
        <v/>
      </c>
      <c r="L10" s="412"/>
      <c r="M10" s="412"/>
      <c r="N10" s="413">
        <f>個人データ入力用!AI25</f>
        <v>3</v>
      </c>
      <c r="O10" s="412"/>
      <c r="P10" s="413" t="str">
        <f>個人データ入力用!BD25</f>
        <v/>
      </c>
      <c r="Q10" s="415">
        <f>個人データ入力用!BE25</f>
        <v>0</v>
      </c>
      <c r="R10" s="412"/>
      <c r="S10" s="412"/>
      <c r="T10" s="413" t="str">
        <f>個人データ入力用!BF25</f>
        <v/>
      </c>
      <c r="U10" s="415">
        <f>個人データ入力用!BG25</f>
        <v>0</v>
      </c>
      <c r="V10" s="412"/>
      <c r="W10" s="412"/>
      <c r="X10" s="413" t="str">
        <f>個人データ入力用!BH25</f>
        <v/>
      </c>
      <c r="Y10" s="415">
        <f>個人データ入力用!BI25</f>
        <v>0</v>
      </c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spans="1:37" ht="17.25">
      <c r="A11" s="409" t="str">
        <f>個人データ入力用!AH26</f>
        <v/>
      </c>
      <c r="B11" s="412">
        <f>個人データ入力用!E26</f>
        <v>7</v>
      </c>
      <c r="C11" s="412" t="str">
        <f>個人データ入力用!AP26</f>
        <v/>
      </c>
      <c r="D11" s="412"/>
      <c r="E11" s="412"/>
      <c r="F11" s="413">
        <f>個人データ入力用!AJ26</f>
        <v>0</v>
      </c>
      <c r="G11" s="412" t="str">
        <f>個人データ入力用!$AL26</f>
        <v/>
      </c>
      <c r="H11" s="412" t="str">
        <f>個人データ入力用!J26</f>
        <v/>
      </c>
      <c r="I11" s="412"/>
      <c r="J11" s="412">
        <f>個人データ入力用!AO26</f>
        <v>2</v>
      </c>
      <c r="K11" s="414" t="str">
        <f>個人データ入力用!AK26</f>
        <v/>
      </c>
      <c r="L11" s="412"/>
      <c r="M11" s="412"/>
      <c r="N11" s="413">
        <f>個人データ入力用!AI26</f>
        <v>3</v>
      </c>
      <c r="O11" s="412"/>
      <c r="P11" s="413" t="str">
        <f>個人データ入力用!BD26</f>
        <v/>
      </c>
      <c r="Q11" s="415">
        <f>個人データ入力用!BE26</f>
        <v>0</v>
      </c>
      <c r="R11" s="412"/>
      <c r="S11" s="412"/>
      <c r="T11" s="413" t="str">
        <f>個人データ入力用!BF26</f>
        <v/>
      </c>
      <c r="U11" s="415">
        <f>個人データ入力用!BG26</f>
        <v>0</v>
      </c>
      <c r="V11" s="412"/>
      <c r="W11" s="412"/>
      <c r="X11" s="413" t="str">
        <f>個人データ入力用!BH26</f>
        <v/>
      </c>
      <c r="Y11" s="415">
        <f>個人データ入力用!BI26</f>
        <v>0</v>
      </c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</row>
    <row r="12" spans="1:37" ht="17.25">
      <c r="A12" s="409" t="str">
        <f>個人データ入力用!AH27</f>
        <v/>
      </c>
      <c r="B12" s="412">
        <f>個人データ入力用!E27</f>
        <v>8</v>
      </c>
      <c r="C12" s="412" t="str">
        <f>個人データ入力用!AP27</f>
        <v/>
      </c>
      <c r="D12" s="412"/>
      <c r="E12" s="412"/>
      <c r="F12" s="413">
        <f>個人データ入力用!AJ27</f>
        <v>0</v>
      </c>
      <c r="G12" s="412" t="str">
        <f>個人データ入力用!$AL27</f>
        <v/>
      </c>
      <c r="H12" s="412" t="str">
        <f>個人データ入力用!J27</f>
        <v/>
      </c>
      <c r="I12" s="412"/>
      <c r="J12" s="412">
        <f>個人データ入力用!AO27</f>
        <v>2</v>
      </c>
      <c r="K12" s="414" t="str">
        <f>個人データ入力用!AK27</f>
        <v/>
      </c>
      <c r="L12" s="412"/>
      <c r="M12" s="412"/>
      <c r="N12" s="413">
        <f>個人データ入力用!AI27</f>
        <v>3</v>
      </c>
      <c r="O12" s="412"/>
      <c r="P12" s="413" t="str">
        <f>個人データ入力用!BD27</f>
        <v/>
      </c>
      <c r="Q12" s="415">
        <f>個人データ入力用!BE27</f>
        <v>0</v>
      </c>
      <c r="R12" s="412"/>
      <c r="S12" s="412"/>
      <c r="T12" s="413" t="str">
        <f>個人データ入力用!BF27</f>
        <v/>
      </c>
      <c r="U12" s="415">
        <f>個人データ入力用!BG27</f>
        <v>0</v>
      </c>
      <c r="V12" s="412"/>
      <c r="W12" s="412"/>
      <c r="X12" s="413" t="str">
        <f>個人データ入力用!BH27</f>
        <v/>
      </c>
      <c r="Y12" s="415">
        <f>個人データ入力用!BI27</f>
        <v>0</v>
      </c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</row>
    <row r="13" spans="1:37" ht="17.25">
      <c r="A13" s="409" t="str">
        <f>個人データ入力用!AH28</f>
        <v/>
      </c>
      <c r="B13" s="412">
        <f>個人データ入力用!E28</f>
        <v>9</v>
      </c>
      <c r="C13" s="412" t="str">
        <f>個人データ入力用!AP28</f>
        <v/>
      </c>
      <c r="D13" s="412"/>
      <c r="E13" s="412"/>
      <c r="F13" s="413">
        <f>個人データ入力用!AJ28</f>
        <v>0</v>
      </c>
      <c r="G13" s="412" t="str">
        <f>個人データ入力用!$AL28</f>
        <v/>
      </c>
      <c r="H13" s="412" t="str">
        <f>個人データ入力用!J28</f>
        <v/>
      </c>
      <c r="I13" s="412"/>
      <c r="J13" s="412">
        <f>個人データ入力用!AO28</f>
        <v>2</v>
      </c>
      <c r="K13" s="414" t="str">
        <f>個人データ入力用!AK28</f>
        <v/>
      </c>
      <c r="L13" s="412"/>
      <c r="M13" s="412"/>
      <c r="N13" s="413">
        <f>個人データ入力用!AI28</f>
        <v>3</v>
      </c>
      <c r="O13" s="412"/>
      <c r="P13" s="413" t="str">
        <f>個人データ入力用!BD28</f>
        <v/>
      </c>
      <c r="Q13" s="415">
        <f>個人データ入力用!BE28</f>
        <v>0</v>
      </c>
      <c r="R13" s="412"/>
      <c r="S13" s="412"/>
      <c r="T13" s="413" t="str">
        <f>個人データ入力用!BF28</f>
        <v/>
      </c>
      <c r="U13" s="415">
        <f>個人データ入力用!BG28</f>
        <v>0</v>
      </c>
      <c r="V13" s="412"/>
      <c r="W13" s="412"/>
      <c r="X13" s="413" t="str">
        <f>個人データ入力用!BH28</f>
        <v/>
      </c>
      <c r="Y13" s="415">
        <f>個人データ入力用!BI28</f>
        <v>0</v>
      </c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</row>
    <row r="14" spans="1:37" ht="17.25">
      <c r="A14" s="409" t="str">
        <f>個人データ入力用!AH29</f>
        <v/>
      </c>
      <c r="B14" s="412">
        <f>個人データ入力用!E29</f>
        <v>10</v>
      </c>
      <c r="C14" s="412" t="str">
        <f>個人データ入力用!AP29</f>
        <v/>
      </c>
      <c r="D14" s="412"/>
      <c r="E14" s="412"/>
      <c r="F14" s="413">
        <f>個人データ入力用!AJ29</f>
        <v>0</v>
      </c>
      <c r="G14" s="412" t="str">
        <f>個人データ入力用!$AL29</f>
        <v/>
      </c>
      <c r="H14" s="412" t="str">
        <f>個人データ入力用!J29</f>
        <v/>
      </c>
      <c r="I14" s="412"/>
      <c r="J14" s="412">
        <f>個人データ入力用!AO29</f>
        <v>2</v>
      </c>
      <c r="K14" s="414" t="str">
        <f>個人データ入力用!AK29</f>
        <v/>
      </c>
      <c r="L14" s="412"/>
      <c r="M14" s="412"/>
      <c r="N14" s="413">
        <f>個人データ入力用!AI29</f>
        <v>3</v>
      </c>
      <c r="O14" s="412"/>
      <c r="P14" s="413" t="str">
        <f>個人データ入力用!BD29</f>
        <v/>
      </c>
      <c r="Q14" s="415">
        <f>個人データ入力用!BE29</f>
        <v>0</v>
      </c>
      <c r="R14" s="412"/>
      <c r="S14" s="412"/>
      <c r="T14" s="413" t="str">
        <f>個人データ入力用!BF29</f>
        <v/>
      </c>
      <c r="U14" s="415">
        <f>個人データ入力用!BG29</f>
        <v>0</v>
      </c>
      <c r="V14" s="412"/>
      <c r="W14" s="412"/>
      <c r="X14" s="413" t="str">
        <f>個人データ入力用!BH29</f>
        <v/>
      </c>
      <c r="Y14" s="415">
        <f>個人データ入力用!BI29</f>
        <v>0</v>
      </c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</row>
    <row r="15" spans="1:37" ht="17.25">
      <c r="A15" s="409" t="str">
        <f>個人データ入力用!AH30</f>
        <v/>
      </c>
      <c r="B15" s="412">
        <f>個人データ入力用!E30</f>
        <v>11</v>
      </c>
      <c r="C15" s="412" t="str">
        <f>個人データ入力用!AP30</f>
        <v/>
      </c>
      <c r="D15" s="412"/>
      <c r="E15" s="412"/>
      <c r="F15" s="413">
        <f>個人データ入力用!AJ30</f>
        <v>0</v>
      </c>
      <c r="G15" s="412" t="str">
        <f>個人データ入力用!$AL30</f>
        <v/>
      </c>
      <c r="H15" s="412" t="str">
        <f>個人データ入力用!J30</f>
        <v/>
      </c>
      <c r="I15" s="412"/>
      <c r="J15" s="412">
        <f>個人データ入力用!AO30</f>
        <v>2</v>
      </c>
      <c r="K15" s="414" t="str">
        <f>個人データ入力用!AK30</f>
        <v/>
      </c>
      <c r="L15" s="412"/>
      <c r="M15" s="412"/>
      <c r="N15" s="413">
        <f>個人データ入力用!AI30</f>
        <v>3</v>
      </c>
      <c r="O15" s="412"/>
      <c r="P15" s="413" t="str">
        <f>個人データ入力用!BD30</f>
        <v/>
      </c>
      <c r="Q15" s="415">
        <f>個人データ入力用!BE30</f>
        <v>0</v>
      </c>
      <c r="R15" s="412"/>
      <c r="S15" s="412"/>
      <c r="T15" s="413" t="str">
        <f>個人データ入力用!BF30</f>
        <v/>
      </c>
      <c r="U15" s="415">
        <f>個人データ入力用!BG30</f>
        <v>0</v>
      </c>
      <c r="V15" s="412"/>
      <c r="W15" s="412"/>
      <c r="X15" s="413" t="str">
        <f>個人データ入力用!BH30</f>
        <v/>
      </c>
      <c r="Y15" s="415">
        <f>個人データ入力用!BI30</f>
        <v>0</v>
      </c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</row>
    <row r="16" spans="1:37" ht="17.25">
      <c r="A16" s="409" t="str">
        <f>個人データ入力用!AH31</f>
        <v/>
      </c>
      <c r="B16" s="412">
        <f>個人データ入力用!E31</f>
        <v>12</v>
      </c>
      <c r="C16" s="412" t="str">
        <f>個人データ入力用!AP31</f>
        <v/>
      </c>
      <c r="D16" s="412"/>
      <c r="E16" s="412"/>
      <c r="F16" s="413">
        <f>個人データ入力用!AJ31</f>
        <v>0</v>
      </c>
      <c r="G16" s="412" t="str">
        <f>個人データ入力用!$AL31</f>
        <v/>
      </c>
      <c r="H16" s="412" t="str">
        <f>個人データ入力用!J31</f>
        <v/>
      </c>
      <c r="I16" s="412"/>
      <c r="J16" s="412">
        <f>個人データ入力用!AO31</f>
        <v>2</v>
      </c>
      <c r="K16" s="414" t="str">
        <f>個人データ入力用!AK31</f>
        <v/>
      </c>
      <c r="L16" s="412"/>
      <c r="M16" s="412"/>
      <c r="N16" s="413">
        <f>個人データ入力用!AI31</f>
        <v>3</v>
      </c>
      <c r="O16" s="412"/>
      <c r="P16" s="413" t="str">
        <f>個人データ入力用!BD31</f>
        <v/>
      </c>
      <c r="Q16" s="415">
        <f>個人データ入力用!BE31</f>
        <v>0</v>
      </c>
      <c r="R16" s="412"/>
      <c r="S16" s="412"/>
      <c r="T16" s="413" t="str">
        <f>個人データ入力用!BF31</f>
        <v/>
      </c>
      <c r="U16" s="415">
        <f>個人データ入力用!BG31</f>
        <v>0</v>
      </c>
      <c r="V16" s="412"/>
      <c r="W16" s="412"/>
      <c r="X16" s="413" t="str">
        <f>個人データ入力用!BH31</f>
        <v/>
      </c>
      <c r="Y16" s="415">
        <f>個人データ入力用!BI31</f>
        <v>0</v>
      </c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</row>
    <row r="17" spans="1:36" ht="17.25">
      <c r="A17" s="409" t="str">
        <f>個人データ入力用!AH32</f>
        <v/>
      </c>
      <c r="B17" s="412">
        <f>個人データ入力用!E32</f>
        <v>13</v>
      </c>
      <c r="C17" s="412" t="str">
        <f>個人データ入力用!AP32</f>
        <v/>
      </c>
      <c r="D17" s="412"/>
      <c r="E17" s="412"/>
      <c r="F17" s="413">
        <f>個人データ入力用!AJ32</f>
        <v>0</v>
      </c>
      <c r="G17" s="412" t="str">
        <f>個人データ入力用!$AL32</f>
        <v/>
      </c>
      <c r="H17" s="412" t="str">
        <f>個人データ入力用!J32</f>
        <v/>
      </c>
      <c r="I17" s="412"/>
      <c r="J17" s="412">
        <f>個人データ入力用!AO32</f>
        <v>2</v>
      </c>
      <c r="K17" s="414" t="str">
        <f>個人データ入力用!AK32</f>
        <v/>
      </c>
      <c r="L17" s="412"/>
      <c r="M17" s="412"/>
      <c r="N17" s="413">
        <f>個人データ入力用!AI32</f>
        <v>3</v>
      </c>
      <c r="O17" s="412"/>
      <c r="P17" s="413" t="str">
        <f>個人データ入力用!BD32</f>
        <v/>
      </c>
      <c r="Q17" s="415">
        <f>個人データ入力用!BE32</f>
        <v>0</v>
      </c>
      <c r="R17" s="412"/>
      <c r="S17" s="412"/>
      <c r="T17" s="413" t="str">
        <f>個人データ入力用!BF32</f>
        <v/>
      </c>
      <c r="U17" s="415">
        <f>個人データ入力用!BG32</f>
        <v>0</v>
      </c>
      <c r="V17" s="412"/>
      <c r="W17" s="412"/>
      <c r="X17" s="413" t="str">
        <f>個人データ入力用!BH32</f>
        <v/>
      </c>
      <c r="Y17" s="415">
        <f>個人データ入力用!BI32</f>
        <v>0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</row>
    <row r="18" spans="1:36" ht="17.25">
      <c r="A18" s="409" t="str">
        <f>個人データ入力用!AH33</f>
        <v/>
      </c>
      <c r="B18" s="412">
        <f>個人データ入力用!E33</f>
        <v>14</v>
      </c>
      <c r="C18" s="412" t="str">
        <f>個人データ入力用!AP33</f>
        <v/>
      </c>
      <c r="D18" s="412"/>
      <c r="E18" s="412"/>
      <c r="F18" s="413">
        <f>個人データ入力用!AJ33</f>
        <v>0</v>
      </c>
      <c r="G18" s="412" t="str">
        <f>個人データ入力用!$AL33</f>
        <v/>
      </c>
      <c r="H18" s="412" t="str">
        <f>個人データ入力用!J33</f>
        <v/>
      </c>
      <c r="I18" s="412"/>
      <c r="J18" s="412">
        <f>個人データ入力用!AO33</f>
        <v>2</v>
      </c>
      <c r="K18" s="414" t="str">
        <f>個人データ入力用!AK33</f>
        <v/>
      </c>
      <c r="L18" s="412"/>
      <c r="M18" s="412"/>
      <c r="N18" s="413">
        <f>個人データ入力用!AI33</f>
        <v>3</v>
      </c>
      <c r="O18" s="412"/>
      <c r="P18" s="413" t="str">
        <f>個人データ入力用!BD33</f>
        <v/>
      </c>
      <c r="Q18" s="415">
        <f>個人データ入力用!BE33</f>
        <v>0</v>
      </c>
      <c r="R18" s="412"/>
      <c r="S18" s="412"/>
      <c r="T18" s="413" t="str">
        <f>個人データ入力用!BF33</f>
        <v/>
      </c>
      <c r="U18" s="415">
        <f>個人データ入力用!BG33</f>
        <v>0</v>
      </c>
      <c r="V18" s="412"/>
      <c r="W18" s="412"/>
      <c r="X18" s="413" t="str">
        <f>個人データ入力用!BH33</f>
        <v/>
      </c>
      <c r="Y18" s="415">
        <f>個人データ入力用!BI33</f>
        <v>0</v>
      </c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</row>
    <row r="19" spans="1:36" ht="17.25">
      <c r="A19" s="409" t="str">
        <f>個人データ入力用!AH34</f>
        <v/>
      </c>
      <c r="B19" s="412">
        <f>個人データ入力用!E34</f>
        <v>15</v>
      </c>
      <c r="C19" s="412" t="str">
        <f>個人データ入力用!AP34</f>
        <v/>
      </c>
      <c r="D19" s="412"/>
      <c r="E19" s="412"/>
      <c r="F19" s="413">
        <f>個人データ入力用!AJ34</f>
        <v>0</v>
      </c>
      <c r="G19" s="412" t="str">
        <f>個人データ入力用!$AL34</f>
        <v/>
      </c>
      <c r="H19" s="412" t="str">
        <f>個人データ入力用!J34</f>
        <v/>
      </c>
      <c r="I19" s="412"/>
      <c r="J19" s="412">
        <f>個人データ入力用!AO34</f>
        <v>2</v>
      </c>
      <c r="K19" s="414" t="str">
        <f>個人データ入力用!AK34</f>
        <v/>
      </c>
      <c r="L19" s="412"/>
      <c r="M19" s="412"/>
      <c r="N19" s="413">
        <f>個人データ入力用!AI34</f>
        <v>3</v>
      </c>
      <c r="O19" s="412"/>
      <c r="P19" s="413" t="str">
        <f>個人データ入力用!BD34</f>
        <v/>
      </c>
      <c r="Q19" s="415">
        <f>個人データ入力用!BE34</f>
        <v>0</v>
      </c>
      <c r="R19" s="412"/>
      <c r="S19" s="412"/>
      <c r="T19" s="413" t="str">
        <f>個人データ入力用!BF34</f>
        <v/>
      </c>
      <c r="U19" s="415">
        <f>個人データ入力用!BG34</f>
        <v>0</v>
      </c>
      <c r="V19" s="412"/>
      <c r="W19" s="412"/>
      <c r="X19" s="413" t="str">
        <f>個人データ入力用!BH34</f>
        <v/>
      </c>
      <c r="Y19" s="415">
        <f>個人データ入力用!BI34</f>
        <v>0</v>
      </c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</row>
    <row r="20" spans="1:36" ht="17.25">
      <c r="A20" s="409" t="str">
        <f>個人データ入力用!AH35</f>
        <v/>
      </c>
      <c r="B20" s="412">
        <f>個人データ入力用!E35</f>
        <v>16</v>
      </c>
      <c r="C20" s="412" t="str">
        <f>個人データ入力用!AP35</f>
        <v/>
      </c>
      <c r="D20" s="412"/>
      <c r="E20" s="412"/>
      <c r="F20" s="413">
        <f>個人データ入力用!AJ35</f>
        <v>0</v>
      </c>
      <c r="G20" s="412" t="str">
        <f>個人データ入力用!$AL35</f>
        <v/>
      </c>
      <c r="H20" s="412" t="str">
        <f>個人データ入力用!J35</f>
        <v/>
      </c>
      <c r="I20" s="412"/>
      <c r="J20" s="412">
        <f>個人データ入力用!AO35</f>
        <v>2</v>
      </c>
      <c r="K20" s="414" t="str">
        <f>個人データ入力用!AK35</f>
        <v/>
      </c>
      <c r="L20" s="412"/>
      <c r="M20" s="412"/>
      <c r="N20" s="413">
        <f>個人データ入力用!AI35</f>
        <v>3</v>
      </c>
      <c r="O20" s="412"/>
      <c r="P20" s="413" t="str">
        <f>個人データ入力用!BD35</f>
        <v/>
      </c>
      <c r="Q20" s="415">
        <f>個人データ入力用!BE35</f>
        <v>0</v>
      </c>
      <c r="R20" s="412"/>
      <c r="S20" s="412"/>
      <c r="T20" s="413" t="str">
        <f>個人データ入力用!BF35</f>
        <v/>
      </c>
      <c r="U20" s="415">
        <f>個人データ入力用!BG35</f>
        <v>0</v>
      </c>
      <c r="V20" s="412"/>
      <c r="W20" s="412"/>
      <c r="X20" s="413" t="str">
        <f>個人データ入力用!BH35</f>
        <v/>
      </c>
      <c r="Y20" s="415">
        <f>個人データ入力用!BI35</f>
        <v>0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</row>
    <row r="21" spans="1:36" ht="17.25">
      <c r="A21" s="409" t="str">
        <f>個人データ入力用!AH36</f>
        <v/>
      </c>
      <c r="B21" s="412">
        <f>個人データ入力用!E36</f>
        <v>17</v>
      </c>
      <c r="C21" s="412" t="str">
        <f>個人データ入力用!AP36</f>
        <v/>
      </c>
      <c r="D21" s="412"/>
      <c r="E21" s="412"/>
      <c r="F21" s="413">
        <f>個人データ入力用!AJ36</f>
        <v>0</v>
      </c>
      <c r="G21" s="412" t="str">
        <f>個人データ入力用!$AL36</f>
        <v/>
      </c>
      <c r="H21" s="412" t="str">
        <f>個人データ入力用!J36</f>
        <v/>
      </c>
      <c r="I21" s="412"/>
      <c r="J21" s="412">
        <f>個人データ入力用!AO36</f>
        <v>2</v>
      </c>
      <c r="K21" s="414" t="str">
        <f>個人データ入力用!AK36</f>
        <v/>
      </c>
      <c r="L21" s="412"/>
      <c r="M21" s="412"/>
      <c r="N21" s="413">
        <f>個人データ入力用!AI36</f>
        <v>3</v>
      </c>
      <c r="O21" s="412"/>
      <c r="P21" s="413" t="str">
        <f>個人データ入力用!BD36</f>
        <v/>
      </c>
      <c r="Q21" s="415">
        <f>個人データ入力用!BE36</f>
        <v>0</v>
      </c>
      <c r="R21" s="412"/>
      <c r="S21" s="412"/>
      <c r="T21" s="413" t="str">
        <f>個人データ入力用!BF36</f>
        <v/>
      </c>
      <c r="U21" s="415">
        <f>個人データ入力用!BG36</f>
        <v>0</v>
      </c>
      <c r="V21" s="412"/>
      <c r="W21" s="412"/>
      <c r="X21" s="413" t="str">
        <f>個人データ入力用!BH36</f>
        <v/>
      </c>
      <c r="Y21" s="415">
        <f>個人データ入力用!BI36</f>
        <v>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</row>
    <row r="22" spans="1:36" ht="17.25">
      <c r="A22" s="409" t="str">
        <f>個人データ入力用!AH37</f>
        <v/>
      </c>
      <c r="B22" s="412">
        <f>個人データ入力用!E37</f>
        <v>18</v>
      </c>
      <c r="C22" s="412" t="str">
        <f>個人データ入力用!AP37</f>
        <v/>
      </c>
      <c r="D22" s="412"/>
      <c r="E22" s="412"/>
      <c r="F22" s="413">
        <f>個人データ入力用!AJ37</f>
        <v>0</v>
      </c>
      <c r="G22" s="412" t="str">
        <f>個人データ入力用!$AL37</f>
        <v/>
      </c>
      <c r="H22" s="412" t="str">
        <f>個人データ入力用!J37</f>
        <v/>
      </c>
      <c r="I22" s="412"/>
      <c r="J22" s="412">
        <f>個人データ入力用!AO37</f>
        <v>2</v>
      </c>
      <c r="K22" s="414" t="str">
        <f>個人データ入力用!AK37</f>
        <v/>
      </c>
      <c r="L22" s="412"/>
      <c r="M22" s="412"/>
      <c r="N22" s="413">
        <f>個人データ入力用!AI37</f>
        <v>3</v>
      </c>
      <c r="O22" s="412"/>
      <c r="P22" s="413" t="str">
        <f>個人データ入力用!BD37</f>
        <v/>
      </c>
      <c r="Q22" s="415">
        <f>個人データ入力用!BE37</f>
        <v>0</v>
      </c>
      <c r="R22" s="412"/>
      <c r="S22" s="412"/>
      <c r="T22" s="413" t="str">
        <f>個人データ入力用!BF37</f>
        <v/>
      </c>
      <c r="U22" s="415">
        <f>個人データ入力用!BG37</f>
        <v>0</v>
      </c>
      <c r="V22" s="412"/>
      <c r="W22" s="412"/>
      <c r="X22" s="413" t="str">
        <f>個人データ入力用!BH37</f>
        <v/>
      </c>
      <c r="Y22" s="415">
        <f>個人データ入力用!BI37</f>
        <v>0</v>
      </c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</row>
    <row r="23" spans="1:36" ht="17.25">
      <c r="A23" s="409" t="str">
        <f>個人データ入力用!AH38</f>
        <v/>
      </c>
      <c r="B23" s="412">
        <f>個人データ入力用!E38</f>
        <v>19</v>
      </c>
      <c r="C23" s="412" t="str">
        <f>個人データ入力用!AP38</f>
        <v/>
      </c>
      <c r="D23" s="412"/>
      <c r="E23" s="412"/>
      <c r="F23" s="413">
        <f>個人データ入力用!AJ38</f>
        <v>0</v>
      </c>
      <c r="G23" s="412" t="str">
        <f>個人データ入力用!$AL38</f>
        <v/>
      </c>
      <c r="H23" s="412" t="str">
        <f>個人データ入力用!J38</f>
        <v/>
      </c>
      <c r="I23" s="412"/>
      <c r="J23" s="412">
        <f>個人データ入力用!AO38</f>
        <v>2</v>
      </c>
      <c r="K23" s="414" t="str">
        <f>個人データ入力用!AK38</f>
        <v/>
      </c>
      <c r="L23" s="412"/>
      <c r="M23" s="412"/>
      <c r="N23" s="413">
        <f>個人データ入力用!AI38</f>
        <v>3</v>
      </c>
      <c r="O23" s="412"/>
      <c r="P23" s="413" t="str">
        <f>個人データ入力用!BD38</f>
        <v/>
      </c>
      <c r="Q23" s="415">
        <f>個人データ入力用!BE38</f>
        <v>0</v>
      </c>
      <c r="R23" s="412"/>
      <c r="S23" s="412"/>
      <c r="T23" s="413" t="str">
        <f>個人データ入力用!BF38</f>
        <v/>
      </c>
      <c r="U23" s="415">
        <f>個人データ入力用!BG38</f>
        <v>0</v>
      </c>
      <c r="V23" s="412"/>
      <c r="W23" s="412"/>
      <c r="X23" s="413" t="str">
        <f>個人データ入力用!BH38</f>
        <v/>
      </c>
      <c r="Y23" s="415">
        <f>個人データ入力用!BI38</f>
        <v>0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</row>
    <row r="24" spans="1:36" ht="17.25">
      <c r="A24" s="409" t="str">
        <f>個人データ入力用!AH39</f>
        <v/>
      </c>
      <c r="B24" s="412">
        <f>個人データ入力用!E39</f>
        <v>20</v>
      </c>
      <c r="C24" s="412" t="str">
        <f>個人データ入力用!AP39</f>
        <v/>
      </c>
      <c r="D24" s="412"/>
      <c r="E24" s="412"/>
      <c r="F24" s="413">
        <f>個人データ入力用!AJ39</f>
        <v>0</v>
      </c>
      <c r="G24" s="412" t="str">
        <f>個人データ入力用!$AL39</f>
        <v/>
      </c>
      <c r="H24" s="412" t="str">
        <f>個人データ入力用!J39</f>
        <v/>
      </c>
      <c r="I24" s="412"/>
      <c r="J24" s="412">
        <f>個人データ入力用!AO39</f>
        <v>2</v>
      </c>
      <c r="K24" s="414" t="str">
        <f>個人データ入力用!AK39</f>
        <v/>
      </c>
      <c r="L24" s="412"/>
      <c r="M24" s="412"/>
      <c r="N24" s="413">
        <f>個人データ入力用!AI39</f>
        <v>3</v>
      </c>
      <c r="O24" s="412"/>
      <c r="P24" s="413" t="str">
        <f>個人データ入力用!BD39</f>
        <v/>
      </c>
      <c r="Q24" s="415">
        <f>個人データ入力用!BE39</f>
        <v>0</v>
      </c>
      <c r="R24" s="412"/>
      <c r="S24" s="412"/>
      <c r="T24" s="413" t="str">
        <f>個人データ入力用!BF39</f>
        <v/>
      </c>
      <c r="U24" s="415">
        <f>個人データ入力用!BG39</f>
        <v>0</v>
      </c>
      <c r="V24" s="412"/>
      <c r="W24" s="412"/>
      <c r="X24" s="413" t="str">
        <f>個人データ入力用!BH39</f>
        <v/>
      </c>
      <c r="Y24" s="415">
        <f>個人データ入力用!BI39</f>
        <v>0</v>
      </c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</row>
    <row r="25" spans="1:36" ht="17.25">
      <c r="A25" s="409" t="str">
        <f>個人データ入力用!AH40</f>
        <v/>
      </c>
      <c r="B25" s="412">
        <f>個人データ入力用!E40</f>
        <v>21</v>
      </c>
      <c r="C25" s="412" t="str">
        <f>個人データ入力用!AP40</f>
        <v/>
      </c>
      <c r="D25" s="412"/>
      <c r="E25" s="412"/>
      <c r="F25" s="413">
        <f>個人データ入力用!AJ40</f>
        <v>0</v>
      </c>
      <c r="G25" s="412" t="str">
        <f>個人データ入力用!$AL40</f>
        <v/>
      </c>
      <c r="H25" s="412" t="str">
        <f>個人データ入力用!J40</f>
        <v/>
      </c>
      <c r="I25" s="412"/>
      <c r="J25" s="412">
        <f>個人データ入力用!AO40</f>
        <v>2</v>
      </c>
      <c r="K25" s="414" t="str">
        <f>個人データ入力用!AK40</f>
        <v/>
      </c>
      <c r="L25" s="412"/>
      <c r="M25" s="412"/>
      <c r="N25" s="413">
        <f>個人データ入力用!AI40</f>
        <v>3</v>
      </c>
      <c r="O25" s="412"/>
      <c r="P25" s="413" t="str">
        <f>個人データ入力用!BD40</f>
        <v/>
      </c>
      <c r="Q25" s="415">
        <f>個人データ入力用!BE40</f>
        <v>0</v>
      </c>
      <c r="R25" s="412"/>
      <c r="S25" s="412"/>
      <c r="T25" s="413" t="str">
        <f>個人データ入力用!BF40</f>
        <v/>
      </c>
      <c r="U25" s="415">
        <f>個人データ入力用!BG40</f>
        <v>0</v>
      </c>
      <c r="V25" s="412"/>
      <c r="W25" s="412"/>
      <c r="X25" s="413" t="str">
        <f>個人データ入力用!BH40</f>
        <v/>
      </c>
      <c r="Y25" s="415">
        <f>個人データ入力用!BI40</f>
        <v>0</v>
      </c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</row>
    <row r="26" spans="1:36" ht="17.25">
      <c r="A26" s="409" t="str">
        <f>個人データ入力用!AH41</f>
        <v/>
      </c>
      <c r="B26" s="412">
        <f>個人データ入力用!E41</f>
        <v>22</v>
      </c>
      <c r="C26" s="412" t="str">
        <f>個人データ入力用!AP41</f>
        <v/>
      </c>
      <c r="D26" s="412"/>
      <c r="E26" s="412"/>
      <c r="F26" s="413">
        <f>個人データ入力用!AJ41</f>
        <v>0</v>
      </c>
      <c r="G26" s="412" t="str">
        <f>個人データ入力用!$AL41</f>
        <v/>
      </c>
      <c r="H26" s="412" t="str">
        <f>個人データ入力用!J41</f>
        <v/>
      </c>
      <c r="I26" s="412"/>
      <c r="J26" s="412">
        <f>個人データ入力用!AO41</f>
        <v>2</v>
      </c>
      <c r="K26" s="414" t="str">
        <f>個人データ入力用!AK41</f>
        <v/>
      </c>
      <c r="L26" s="412"/>
      <c r="M26" s="412"/>
      <c r="N26" s="413">
        <f>個人データ入力用!AI41</f>
        <v>3</v>
      </c>
      <c r="O26" s="412"/>
      <c r="P26" s="413" t="str">
        <f>個人データ入力用!BD41</f>
        <v/>
      </c>
      <c r="Q26" s="415">
        <f>個人データ入力用!BE41</f>
        <v>0</v>
      </c>
      <c r="R26" s="412"/>
      <c r="S26" s="412"/>
      <c r="T26" s="413" t="str">
        <f>個人データ入力用!BF41</f>
        <v/>
      </c>
      <c r="U26" s="415">
        <f>個人データ入力用!BG41</f>
        <v>0</v>
      </c>
      <c r="V26" s="412"/>
      <c r="W26" s="412"/>
      <c r="X26" s="413" t="str">
        <f>個人データ入力用!BH41</f>
        <v/>
      </c>
      <c r="Y26" s="415">
        <f>個人データ入力用!BI41</f>
        <v>0</v>
      </c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</row>
    <row r="27" spans="1:36" ht="17.25">
      <c r="A27" s="409" t="str">
        <f>個人データ入力用!AH42</f>
        <v/>
      </c>
      <c r="B27" s="412">
        <f>個人データ入力用!E42</f>
        <v>23</v>
      </c>
      <c r="C27" s="412" t="str">
        <f>個人データ入力用!AP42</f>
        <v/>
      </c>
      <c r="D27" s="412"/>
      <c r="E27" s="412"/>
      <c r="F27" s="413">
        <f>個人データ入力用!AJ42</f>
        <v>0</v>
      </c>
      <c r="G27" s="412" t="str">
        <f>個人データ入力用!$AL42</f>
        <v/>
      </c>
      <c r="H27" s="412" t="str">
        <f>個人データ入力用!J42</f>
        <v/>
      </c>
      <c r="I27" s="412"/>
      <c r="J27" s="412">
        <f>個人データ入力用!AO42</f>
        <v>2</v>
      </c>
      <c r="K27" s="414" t="str">
        <f>個人データ入力用!AK42</f>
        <v/>
      </c>
      <c r="L27" s="412"/>
      <c r="M27" s="412"/>
      <c r="N27" s="413">
        <f>個人データ入力用!AI42</f>
        <v>3</v>
      </c>
      <c r="O27" s="412"/>
      <c r="P27" s="413" t="str">
        <f>個人データ入力用!BD42</f>
        <v/>
      </c>
      <c r="Q27" s="415">
        <f>個人データ入力用!BE42</f>
        <v>0</v>
      </c>
      <c r="R27" s="412"/>
      <c r="S27" s="412"/>
      <c r="T27" s="413" t="str">
        <f>個人データ入力用!BF42</f>
        <v/>
      </c>
      <c r="U27" s="415">
        <f>個人データ入力用!BG42</f>
        <v>0</v>
      </c>
      <c r="V27" s="412"/>
      <c r="W27" s="412"/>
      <c r="X27" s="413" t="str">
        <f>個人データ入力用!BH42</f>
        <v/>
      </c>
      <c r="Y27" s="415">
        <f>個人データ入力用!BI42</f>
        <v>0</v>
      </c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</row>
    <row r="28" spans="1:36" ht="17.25">
      <c r="A28" s="409" t="str">
        <f>個人データ入力用!AH43</f>
        <v/>
      </c>
      <c r="B28" s="412">
        <f>個人データ入力用!E43</f>
        <v>24</v>
      </c>
      <c r="C28" s="412" t="str">
        <f>個人データ入力用!AP43</f>
        <v/>
      </c>
      <c r="D28" s="412"/>
      <c r="E28" s="412"/>
      <c r="F28" s="413">
        <f>個人データ入力用!AJ43</f>
        <v>0</v>
      </c>
      <c r="G28" s="412" t="str">
        <f>個人データ入力用!$AL43</f>
        <v/>
      </c>
      <c r="H28" s="412" t="str">
        <f>個人データ入力用!J43</f>
        <v/>
      </c>
      <c r="I28" s="412"/>
      <c r="J28" s="412">
        <f>個人データ入力用!AO43</f>
        <v>2</v>
      </c>
      <c r="K28" s="414" t="str">
        <f>個人データ入力用!AK43</f>
        <v/>
      </c>
      <c r="L28" s="412"/>
      <c r="M28" s="412"/>
      <c r="N28" s="413">
        <f>個人データ入力用!AI43</f>
        <v>3</v>
      </c>
      <c r="O28" s="412"/>
      <c r="P28" s="413" t="str">
        <f>個人データ入力用!BD43</f>
        <v/>
      </c>
      <c r="Q28" s="415">
        <f>個人データ入力用!BE43</f>
        <v>0</v>
      </c>
      <c r="R28" s="412"/>
      <c r="S28" s="412"/>
      <c r="T28" s="413" t="str">
        <f>個人データ入力用!BF43</f>
        <v/>
      </c>
      <c r="U28" s="415">
        <f>個人データ入力用!BG43</f>
        <v>0</v>
      </c>
      <c r="V28" s="412"/>
      <c r="W28" s="412"/>
      <c r="X28" s="413" t="str">
        <f>個人データ入力用!BH43</f>
        <v/>
      </c>
      <c r="Y28" s="415">
        <f>個人データ入力用!BI43</f>
        <v>0</v>
      </c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</row>
    <row r="29" spans="1:36" ht="17.25">
      <c r="A29" s="409" t="str">
        <f>個人データ入力用!AH44</f>
        <v/>
      </c>
      <c r="B29" s="412">
        <f>個人データ入力用!E44</f>
        <v>25</v>
      </c>
      <c r="C29" s="412" t="str">
        <f>個人データ入力用!AP44</f>
        <v/>
      </c>
      <c r="D29" s="412"/>
      <c r="E29" s="412"/>
      <c r="F29" s="413">
        <f>個人データ入力用!AJ44</f>
        <v>0</v>
      </c>
      <c r="G29" s="412" t="str">
        <f>個人データ入力用!$AL44</f>
        <v/>
      </c>
      <c r="H29" s="412" t="str">
        <f>個人データ入力用!J44</f>
        <v/>
      </c>
      <c r="I29" s="412"/>
      <c r="J29" s="412">
        <f>個人データ入力用!AO44</f>
        <v>2</v>
      </c>
      <c r="K29" s="414" t="str">
        <f>個人データ入力用!AK44</f>
        <v/>
      </c>
      <c r="L29" s="412"/>
      <c r="M29" s="412"/>
      <c r="N29" s="413">
        <f>個人データ入力用!AI44</f>
        <v>3</v>
      </c>
      <c r="O29" s="412"/>
      <c r="P29" s="413" t="str">
        <f>個人データ入力用!BD44</f>
        <v/>
      </c>
      <c r="Q29" s="415">
        <f>個人データ入力用!BE44</f>
        <v>0</v>
      </c>
      <c r="R29" s="412"/>
      <c r="S29" s="412"/>
      <c r="T29" s="413" t="str">
        <f>個人データ入力用!BF44</f>
        <v/>
      </c>
      <c r="U29" s="415">
        <f>個人データ入力用!BG44</f>
        <v>0</v>
      </c>
      <c r="V29" s="412"/>
      <c r="W29" s="412"/>
      <c r="X29" s="413" t="str">
        <f>個人データ入力用!BH44</f>
        <v/>
      </c>
      <c r="Y29" s="415">
        <f>個人データ入力用!BI44</f>
        <v>0</v>
      </c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</row>
    <row r="30" spans="1:36" ht="17.25">
      <c r="A30" s="409" t="str">
        <f>個人データ入力用!AH45</f>
        <v/>
      </c>
      <c r="B30" s="412">
        <f>個人データ入力用!E45</f>
        <v>26</v>
      </c>
      <c r="C30" s="412" t="str">
        <f>個人データ入力用!AP45</f>
        <v/>
      </c>
      <c r="D30" s="412"/>
      <c r="E30" s="412"/>
      <c r="F30" s="413">
        <f>個人データ入力用!AJ45</f>
        <v>0</v>
      </c>
      <c r="G30" s="412" t="str">
        <f>個人データ入力用!$AL45</f>
        <v/>
      </c>
      <c r="H30" s="412" t="str">
        <f>個人データ入力用!J45</f>
        <v/>
      </c>
      <c r="I30" s="412"/>
      <c r="J30" s="412">
        <f>個人データ入力用!AO45</f>
        <v>2</v>
      </c>
      <c r="K30" s="414" t="str">
        <f>個人データ入力用!AK45</f>
        <v/>
      </c>
      <c r="L30" s="412"/>
      <c r="M30" s="412"/>
      <c r="N30" s="413">
        <f>個人データ入力用!AI45</f>
        <v>3</v>
      </c>
      <c r="O30" s="412"/>
      <c r="P30" s="413" t="str">
        <f>個人データ入力用!BD45</f>
        <v/>
      </c>
      <c r="Q30" s="415">
        <f>個人データ入力用!BE45</f>
        <v>0</v>
      </c>
      <c r="R30" s="412"/>
      <c r="S30" s="412"/>
      <c r="T30" s="413" t="str">
        <f>個人データ入力用!BF45</f>
        <v/>
      </c>
      <c r="U30" s="415">
        <f>個人データ入力用!BG45</f>
        <v>0</v>
      </c>
      <c r="V30" s="412"/>
      <c r="W30" s="412"/>
      <c r="X30" s="413" t="str">
        <f>個人データ入力用!BH45</f>
        <v/>
      </c>
      <c r="Y30" s="415">
        <f>個人データ入力用!BI45</f>
        <v>0</v>
      </c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</row>
    <row r="31" spans="1:36" ht="17.25">
      <c r="A31" s="409" t="str">
        <f>個人データ入力用!AH46</f>
        <v/>
      </c>
      <c r="B31" s="412">
        <f>個人データ入力用!E46</f>
        <v>27</v>
      </c>
      <c r="C31" s="412" t="str">
        <f>個人データ入力用!AP46</f>
        <v/>
      </c>
      <c r="D31" s="412"/>
      <c r="E31" s="412"/>
      <c r="F31" s="413">
        <f>個人データ入力用!AJ46</f>
        <v>0</v>
      </c>
      <c r="G31" s="412" t="str">
        <f>個人データ入力用!$AL46</f>
        <v/>
      </c>
      <c r="H31" s="412" t="str">
        <f>個人データ入力用!J46</f>
        <v/>
      </c>
      <c r="I31" s="412"/>
      <c r="J31" s="412">
        <f>個人データ入力用!AO46</f>
        <v>2</v>
      </c>
      <c r="K31" s="414" t="str">
        <f>個人データ入力用!AK46</f>
        <v/>
      </c>
      <c r="L31" s="412"/>
      <c r="M31" s="412"/>
      <c r="N31" s="413">
        <f>個人データ入力用!AI46</f>
        <v>3</v>
      </c>
      <c r="O31" s="412"/>
      <c r="P31" s="413" t="str">
        <f>個人データ入力用!BD46</f>
        <v/>
      </c>
      <c r="Q31" s="415">
        <f>個人データ入力用!BE46</f>
        <v>0</v>
      </c>
      <c r="R31" s="412"/>
      <c r="S31" s="412"/>
      <c r="T31" s="413" t="str">
        <f>個人データ入力用!BF46</f>
        <v/>
      </c>
      <c r="U31" s="415">
        <f>個人データ入力用!BG46</f>
        <v>0</v>
      </c>
      <c r="V31" s="412"/>
      <c r="W31" s="412"/>
      <c r="X31" s="413" t="str">
        <f>個人データ入力用!BH46</f>
        <v/>
      </c>
      <c r="Y31" s="415">
        <f>個人データ入力用!BI46</f>
        <v>0</v>
      </c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</row>
    <row r="32" spans="1:36" ht="17.25">
      <c r="A32" s="409" t="str">
        <f>個人データ入力用!AH47</f>
        <v/>
      </c>
      <c r="B32" s="412">
        <f>個人データ入力用!E47</f>
        <v>28</v>
      </c>
      <c r="C32" s="412" t="str">
        <f>個人データ入力用!AP47</f>
        <v/>
      </c>
      <c r="D32" s="412"/>
      <c r="E32" s="412"/>
      <c r="F32" s="413">
        <f>個人データ入力用!AJ47</f>
        <v>0</v>
      </c>
      <c r="G32" s="412" t="str">
        <f>個人データ入力用!$AL47</f>
        <v/>
      </c>
      <c r="H32" s="412" t="str">
        <f>個人データ入力用!J47</f>
        <v/>
      </c>
      <c r="I32" s="412"/>
      <c r="J32" s="412">
        <f>個人データ入力用!AO47</f>
        <v>2</v>
      </c>
      <c r="K32" s="414" t="str">
        <f>個人データ入力用!AK47</f>
        <v/>
      </c>
      <c r="L32" s="412"/>
      <c r="M32" s="412"/>
      <c r="N32" s="413">
        <f>個人データ入力用!AI47</f>
        <v>3</v>
      </c>
      <c r="O32" s="412"/>
      <c r="P32" s="413" t="str">
        <f>個人データ入力用!BD47</f>
        <v/>
      </c>
      <c r="Q32" s="415">
        <f>個人データ入力用!BE47</f>
        <v>0</v>
      </c>
      <c r="R32" s="412"/>
      <c r="S32" s="412"/>
      <c r="T32" s="413" t="str">
        <f>個人データ入力用!BF47</f>
        <v/>
      </c>
      <c r="U32" s="415">
        <f>個人データ入力用!BG47</f>
        <v>0</v>
      </c>
      <c r="V32" s="412"/>
      <c r="W32" s="412"/>
      <c r="X32" s="413" t="str">
        <f>個人データ入力用!BH47</f>
        <v/>
      </c>
      <c r="Y32" s="415">
        <f>個人データ入力用!BI47</f>
        <v>0</v>
      </c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</row>
    <row r="33" spans="1:36" ht="17.25">
      <c r="A33" s="409" t="str">
        <f>個人データ入力用!AH48</f>
        <v/>
      </c>
      <c r="B33" s="412">
        <f>個人データ入力用!E48</f>
        <v>29</v>
      </c>
      <c r="C33" s="412" t="str">
        <f>個人データ入力用!AP48</f>
        <v/>
      </c>
      <c r="D33" s="412"/>
      <c r="E33" s="412"/>
      <c r="F33" s="413">
        <f>個人データ入力用!AJ48</f>
        <v>0</v>
      </c>
      <c r="G33" s="412" t="str">
        <f>個人データ入力用!$AL48</f>
        <v/>
      </c>
      <c r="H33" s="412" t="str">
        <f>個人データ入力用!J48</f>
        <v/>
      </c>
      <c r="I33" s="412"/>
      <c r="J33" s="412">
        <f>個人データ入力用!AO48</f>
        <v>2</v>
      </c>
      <c r="K33" s="414" t="str">
        <f>個人データ入力用!AK48</f>
        <v/>
      </c>
      <c r="L33" s="412"/>
      <c r="M33" s="412"/>
      <c r="N33" s="413">
        <f>個人データ入力用!AI48</f>
        <v>3</v>
      </c>
      <c r="O33" s="412"/>
      <c r="P33" s="413" t="str">
        <f>個人データ入力用!BD48</f>
        <v/>
      </c>
      <c r="Q33" s="415">
        <f>個人データ入力用!BE48</f>
        <v>0</v>
      </c>
      <c r="R33" s="412"/>
      <c r="S33" s="412"/>
      <c r="T33" s="413" t="str">
        <f>個人データ入力用!BF48</f>
        <v/>
      </c>
      <c r="U33" s="415">
        <f>個人データ入力用!BG48</f>
        <v>0</v>
      </c>
      <c r="V33" s="412"/>
      <c r="W33" s="412"/>
      <c r="X33" s="413" t="str">
        <f>個人データ入力用!BH48</f>
        <v/>
      </c>
      <c r="Y33" s="415">
        <f>個人データ入力用!BI48</f>
        <v>0</v>
      </c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</row>
    <row r="34" spans="1:36" ht="17.25">
      <c r="A34" s="409" t="str">
        <f>個人データ入力用!AH49</f>
        <v/>
      </c>
      <c r="B34" s="412">
        <f>個人データ入力用!E49</f>
        <v>30</v>
      </c>
      <c r="C34" s="412" t="str">
        <f>個人データ入力用!AP49</f>
        <v/>
      </c>
      <c r="D34" s="412"/>
      <c r="E34" s="412"/>
      <c r="F34" s="413">
        <f>個人データ入力用!AJ49</f>
        <v>0</v>
      </c>
      <c r="G34" s="412" t="str">
        <f>個人データ入力用!$AL49</f>
        <v/>
      </c>
      <c r="H34" s="412" t="str">
        <f>個人データ入力用!J49</f>
        <v/>
      </c>
      <c r="I34" s="412"/>
      <c r="J34" s="412">
        <f>個人データ入力用!AO49</f>
        <v>2</v>
      </c>
      <c r="K34" s="414" t="str">
        <f>個人データ入力用!AK49</f>
        <v/>
      </c>
      <c r="L34" s="412"/>
      <c r="M34" s="412"/>
      <c r="N34" s="413">
        <f>個人データ入力用!AI49</f>
        <v>3</v>
      </c>
      <c r="O34" s="412"/>
      <c r="P34" s="413" t="str">
        <f>個人データ入力用!BD49</f>
        <v/>
      </c>
      <c r="Q34" s="415">
        <f>個人データ入力用!BE49</f>
        <v>0</v>
      </c>
      <c r="R34" s="412"/>
      <c r="S34" s="412"/>
      <c r="T34" s="413" t="str">
        <f>個人データ入力用!BF49</f>
        <v/>
      </c>
      <c r="U34" s="415">
        <f>個人データ入力用!BG49</f>
        <v>0</v>
      </c>
      <c r="V34" s="412"/>
      <c r="W34" s="412"/>
      <c r="X34" s="413" t="str">
        <f>個人データ入力用!BH49</f>
        <v/>
      </c>
      <c r="Y34" s="415">
        <f>個人データ入力用!BI49</f>
        <v>0</v>
      </c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</row>
    <row r="35" spans="1:36" ht="17.25">
      <c r="A35" s="409" t="str">
        <f>個人データ入力用!AH50</f>
        <v/>
      </c>
      <c r="B35" s="412">
        <f>個人データ入力用!E50</f>
        <v>31</v>
      </c>
      <c r="C35" s="412" t="str">
        <f>個人データ入力用!AP50</f>
        <v/>
      </c>
      <c r="D35" s="412"/>
      <c r="E35" s="412"/>
      <c r="F35" s="413">
        <f>個人データ入力用!AJ50</f>
        <v>0</v>
      </c>
      <c r="G35" s="412" t="str">
        <f>個人データ入力用!$AL50</f>
        <v/>
      </c>
      <c r="H35" s="412" t="str">
        <f>個人データ入力用!J50</f>
        <v/>
      </c>
      <c r="I35" s="412"/>
      <c r="J35" s="412">
        <f>個人データ入力用!AO50</f>
        <v>2</v>
      </c>
      <c r="K35" s="414" t="str">
        <f>個人データ入力用!AK50</f>
        <v/>
      </c>
      <c r="L35" s="412"/>
      <c r="M35" s="412"/>
      <c r="N35" s="413">
        <f>個人データ入力用!AI50</f>
        <v>3</v>
      </c>
      <c r="O35" s="412"/>
      <c r="P35" s="413" t="str">
        <f>個人データ入力用!BD50</f>
        <v/>
      </c>
      <c r="Q35" s="415">
        <f>個人データ入力用!BE50</f>
        <v>0</v>
      </c>
      <c r="R35" s="412"/>
      <c r="S35" s="412"/>
      <c r="T35" s="413" t="str">
        <f>個人データ入力用!BF50</f>
        <v/>
      </c>
      <c r="U35" s="415">
        <f>個人データ入力用!BG50</f>
        <v>0</v>
      </c>
      <c r="V35" s="412"/>
      <c r="W35" s="412"/>
      <c r="X35" s="413" t="str">
        <f>個人データ入力用!BH50</f>
        <v/>
      </c>
      <c r="Y35" s="415">
        <f>個人データ入力用!BI50</f>
        <v>0</v>
      </c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spans="1:36" ht="17.25">
      <c r="A36" s="409" t="str">
        <f>個人データ入力用!AH51</f>
        <v/>
      </c>
      <c r="B36" s="412">
        <f>個人データ入力用!E51</f>
        <v>32</v>
      </c>
      <c r="C36" s="412" t="str">
        <f>個人データ入力用!AP51</f>
        <v/>
      </c>
      <c r="D36" s="412"/>
      <c r="E36" s="412"/>
      <c r="F36" s="413">
        <f>個人データ入力用!AJ51</f>
        <v>0</v>
      </c>
      <c r="G36" s="412" t="str">
        <f>個人データ入力用!$AL51</f>
        <v/>
      </c>
      <c r="H36" s="412" t="str">
        <f>個人データ入力用!J51</f>
        <v/>
      </c>
      <c r="I36" s="412"/>
      <c r="J36" s="412">
        <f>個人データ入力用!AO51</f>
        <v>2</v>
      </c>
      <c r="K36" s="414" t="str">
        <f>個人データ入力用!AK51</f>
        <v/>
      </c>
      <c r="L36" s="412"/>
      <c r="M36" s="412"/>
      <c r="N36" s="413">
        <f>個人データ入力用!AI51</f>
        <v>3</v>
      </c>
      <c r="O36" s="412"/>
      <c r="P36" s="413" t="str">
        <f>個人データ入力用!BD51</f>
        <v/>
      </c>
      <c r="Q36" s="415">
        <f>個人データ入力用!BE51</f>
        <v>0</v>
      </c>
      <c r="R36" s="412"/>
      <c r="S36" s="412"/>
      <c r="T36" s="413" t="str">
        <f>個人データ入力用!BF51</f>
        <v/>
      </c>
      <c r="U36" s="415">
        <f>個人データ入力用!BG51</f>
        <v>0</v>
      </c>
      <c r="V36" s="412"/>
      <c r="W36" s="412"/>
      <c r="X36" s="413" t="str">
        <f>個人データ入力用!BH51</f>
        <v/>
      </c>
      <c r="Y36" s="415">
        <f>個人データ入力用!BI51</f>
        <v>0</v>
      </c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36" ht="17.25">
      <c r="A37" s="409" t="str">
        <f>個人データ入力用!AH52</f>
        <v/>
      </c>
      <c r="B37" s="412">
        <f>個人データ入力用!E52</f>
        <v>33</v>
      </c>
      <c r="C37" s="412" t="str">
        <f>個人データ入力用!AP52</f>
        <v/>
      </c>
      <c r="D37" s="412"/>
      <c r="E37" s="412"/>
      <c r="F37" s="413">
        <f>個人データ入力用!AJ52</f>
        <v>0</v>
      </c>
      <c r="G37" s="412" t="str">
        <f>個人データ入力用!$AL52</f>
        <v/>
      </c>
      <c r="H37" s="412" t="str">
        <f>個人データ入力用!J52</f>
        <v/>
      </c>
      <c r="I37" s="412"/>
      <c r="J37" s="412">
        <f>個人データ入力用!AO52</f>
        <v>2</v>
      </c>
      <c r="K37" s="414" t="str">
        <f>個人データ入力用!AK52</f>
        <v/>
      </c>
      <c r="L37" s="412"/>
      <c r="M37" s="412"/>
      <c r="N37" s="413">
        <f>個人データ入力用!AI52</f>
        <v>3</v>
      </c>
      <c r="O37" s="412"/>
      <c r="P37" s="413" t="str">
        <f>個人データ入力用!BD52</f>
        <v/>
      </c>
      <c r="Q37" s="415">
        <f>個人データ入力用!BE52</f>
        <v>0</v>
      </c>
      <c r="R37" s="412"/>
      <c r="S37" s="412"/>
      <c r="T37" s="413" t="str">
        <f>個人データ入力用!BF52</f>
        <v/>
      </c>
      <c r="U37" s="415">
        <f>個人データ入力用!BG52</f>
        <v>0</v>
      </c>
      <c r="V37" s="412"/>
      <c r="W37" s="412"/>
      <c r="X37" s="413" t="str">
        <f>個人データ入力用!BH52</f>
        <v/>
      </c>
      <c r="Y37" s="415">
        <f>個人データ入力用!BI52</f>
        <v>0</v>
      </c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1:36" ht="17.25">
      <c r="A38" s="409" t="str">
        <f>個人データ入力用!AH53</f>
        <v/>
      </c>
      <c r="B38" s="412">
        <f>個人データ入力用!E53</f>
        <v>34</v>
      </c>
      <c r="C38" s="412" t="str">
        <f>個人データ入力用!AP53</f>
        <v/>
      </c>
      <c r="D38" s="412"/>
      <c r="E38" s="412"/>
      <c r="F38" s="413">
        <f>個人データ入力用!AJ53</f>
        <v>0</v>
      </c>
      <c r="G38" s="412" t="str">
        <f>個人データ入力用!$AL53</f>
        <v/>
      </c>
      <c r="H38" s="412" t="str">
        <f>個人データ入力用!J53</f>
        <v/>
      </c>
      <c r="I38" s="412"/>
      <c r="J38" s="412">
        <f>個人データ入力用!AO53</f>
        <v>2</v>
      </c>
      <c r="K38" s="414" t="str">
        <f>個人データ入力用!AK53</f>
        <v/>
      </c>
      <c r="L38" s="412"/>
      <c r="M38" s="412"/>
      <c r="N38" s="413">
        <f>個人データ入力用!AI53</f>
        <v>3</v>
      </c>
      <c r="O38" s="412"/>
      <c r="P38" s="413" t="str">
        <f>個人データ入力用!BD53</f>
        <v/>
      </c>
      <c r="Q38" s="415">
        <f>個人データ入力用!BE53</f>
        <v>0</v>
      </c>
      <c r="R38" s="412"/>
      <c r="S38" s="412"/>
      <c r="T38" s="413" t="str">
        <f>個人データ入力用!BF53</f>
        <v/>
      </c>
      <c r="U38" s="415">
        <f>個人データ入力用!BG53</f>
        <v>0</v>
      </c>
      <c r="V38" s="412"/>
      <c r="W38" s="412"/>
      <c r="X38" s="413" t="str">
        <f>個人データ入力用!BH53</f>
        <v/>
      </c>
      <c r="Y38" s="415">
        <f>個人データ入力用!BI53</f>
        <v>0</v>
      </c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</row>
    <row r="39" spans="1:36" ht="17.25">
      <c r="A39" s="409" t="str">
        <f>個人データ入力用!AH54</f>
        <v/>
      </c>
      <c r="B39" s="412">
        <f>個人データ入力用!E54</f>
        <v>35</v>
      </c>
      <c r="C39" s="412" t="str">
        <f>個人データ入力用!AP54</f>
        <v/>
      </c>
      <c r="D39" s="412"/>
      <c r="E39" s="412"/>
      <c r="F39" s="413">
        <f>個人データ入力用!AJ54</f>
        <v>0</v>
      </c>
      <c r="G39" s="412" t="str">
        <f>個人データ入力用!$AL54</f>
        <v/>
      </c>
      <c r="H39" s="412" t="str">
        <f>個人データ入力用!J54</f>
        <v/>
      </c>
      <c r="I39" s="412"/>
      <c r="J39" s="412">
        <f>個人データ入力用!AO54</f>
        <v>2</v>
      </c>
      <c r="K39" s="414" t="str">
        <f>個人データ入力用!AK54</f>
        <v/>
      </c>
      <c r="L39" s="412"/>
      <c r="M39" s="412"/>
      <c r="N39" s="413">
        <f>個人データ入力用!AI54</f>
        <v>3</v>
      </c>
      <c r="O39" s="412"/>
      <c r="P39" s="413" t="str">
        <f>個人データ入力用!BD54</f>
        <v/>
      </c>
      <c r="Q39" s="415">
        <f>個人データ入力用!BE54</f>
        <v>0</v>
      </c>
      <c r="R39" s="412"/>
      <c r="S39" s="412"/>
      <c r="T39" s="413" t="str">
        <f>個人データ入力用!BF54</f>
        <v/>
      </c>
      <c r="U39" s="415">
        <f>個人データ入力用!BG54</f>
        <v>0</v>
      </c>
      <c r="V39" s="412"/>
      <c r="W39" s="412"/>
      <c r="X39" s="413" t="str">
        <f>個人データ入力用!BH54</f>
        <v/>
      </c>
      <c r="Y39" s="415">
        <f>個人データ入力用!BI54</f>
        <v>0</v>
      </c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1:36" ht="17.25">
      <c r="A40" s="409" t="str">
        <f>個人データ入力用!AH55</f>
        <v/>
      </c>
      <c r="B40" s="412">
        <f>個人データ入力用!E55</f>
        <v>36</v>
      </c>
      <c r="C40" s="412" t="str">
        <f>個人データ入力用!AP55</f>
        <v/>
      </c>
      <c r="D40" s="412"/>
      <c r="E40" s="412"/>
      <c r="F40" s="413">
        <f>個人データ入力用!AJ55</f>
        <v>0</v>
      </c>
      <c r="G40" s="412" t="str">
        <f>個人データ入力用!$AL55</f>
        <v/>
      </c>
      <c r="H40" s="412" t="str">
        <f>個人データ入力用!J55</f>
        <v/>
      </c>
      <c r="I40" s="412"/>
      <c r="J40" s="412">
        <f>個人データ入力用!AO55</f>
        <v>2</v>
      </c>
      <c r="K40" s="414" t="str">
        <f>個人データ入力用!AK55</f>
        <v/>
      </c>
      <c r="L40" s="412"/>
      <c r="M40" s="412"/>
      <c r="N40" s="413">
        <f>個人データ入力用!AI55</f>
        <v>3</v>
      </c>
      <c r="O40" s="412"/>
      <c r="P40" s="413" t="str">
        <f>個人データ入力用!BD55</f>
        <v/>
      </c>
      <c r="Q40" s="415">
        <f>個人データ入力用!BE55</f>
        <v>0</v>
      </c>
      <c r="R40" s="412"/>
      <c r="S40" s="412"/>
      <c r="T40" s="413" t="str">
        <f>個人データ入力用!BF55</f>
        <v/>
      </c>
      <c r="U40" s="415">
        <f>個人データ入力用!BG55</f>
        <v>0</v>
      </c>
      <c r="V40" s="412"/>
      <c r="W40" s="412"/>
      <c r="X40" s="413" t="str">
        <f>個人データ入力用!BH55</f>
        <v/>
      </c>
      <c r="Y40" s="415">
        <f>個人データ入力用!BI55</f>
        <v>0</v>
      </c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spans="1:36" ht="17.25">
      <c r="A41" s="409" t="str">
        <f>個人データ入力用!AH56</f>
        <v/>
      </c>
      <c r="B41" s="412">
        <f>個人データ入力用!E56</f>
        <v>37</v>
      </c>
      <c r="C41" s="412" t="str">
        <f>個人データ入力用!AP56</f>
        <v/>
      </c>
      <c r="D41" s="412"/>
      <c r="E41" s="412"/>
      <c r="F41" s="413">
        <f>個人データ入力用!AJ56</f>
        <v>0</v>
      </c>
      <c r="G41" s="412" t="str">
        <f>個人データ入力用!$AL56</f>
        <v/>
      </c>
      <c r="H41" s="412" t="str">
        <f>個人データ入力用!J56</f>
        <v/>
      </c>
      <c r="I41" s="412"/>
      <c r="J41" s="412">
        <f>個人データ入力用!AO56</f>
        <v>2</v>
      </c>
      <c r="K41" s="414" t="str">
        <f>個人データ入力用!AK56</f>
        <v/>
      </c>
      <c r="L41" s="412"/>
      <c r="M41" s="412"/>
      <c r="N41" s="413">
        <f>個人データ入力用!AI56</f>
        <v>3</v>
      </c>
      <c r="O41" s="412"/>
      <c r="P41" s="413" t="str">
        <f>個人データ入力用!BD56</f>
        <v/>
      </c>
      <c r="Q41" s="415">
        <f>個人データ入力用!BE56</f>
        <v>0</v>
      </c>
      <c r="R41" s="412"/>
      <c r="S41" s="412"/>
      <c r="T41" s="413" t="str">
        <f>個人データ入力用!BF56</f>
        <v/>
      </c>
      <c r="U41" s="415">
        <f>個人データ入力用!BG56</f>
        <v>0</v>
      </c>
      <c r="V41" s="412"/>
      <c r="W41" s="412"/>
      <c r="X41" s="413" t="str">
        <f>個人データ入力用!BH56</f>
        <v/>
      </c>
      <c r="Y41" s="415">
        <f>個人データ入力用!BI56</f>
        <v>0</v>
      </c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</row>
    <row r="42" spans="1:36" ht="17.25">
      <c r="A42" s="409" t="str">
        <f>個人データ入力用!AH57</f>
        <v/>
      </c>
      <c r="B42" s="412">
        <f>個人データ入力用!E57</f>
        <v>38</v>
      </c>
      <c r="C42" s="412" t="str">
        <f>個人データ入力用!AP57</f>
        <v/>
      </c>
      <c r="D42" s="412"/>
      <c r="E42" s="412"/>
      <c r="F42" s="413">
        <f>個人データ入力用!AJ57</f>
        <v>0</v>
      </c>
      <c r="G42" s="412" t="str">
        <f>個人データ入力用!$AL57</f>
        <v/>
      </c>
      <c r="H42" s="412" t="str">
        <f>個人データ入力用!J57</f>
        <v/>
      </c>
      <c r="I42" s="412"/>
      <c r="J42" s="412">
        <f>個人データ入力用!AO57</f>
        <v>2</v>
      </c>
      <c r="K42" s="414" t="str">
        <f>個人データ入力用!AK57</f>
        <v/>
      </c>
      <c r="L42" s="412"/>
      <c r="M42" s="412"/>
      <c r="N42" s="413">
        <f>個人データ入力用!AI57</f>
        <v>3</v>
      </c>
      <c r="O42" s="412"/>
      <c r="P42" s="413" t="str">
        <f>個人データ入力用!BD57</f>
        <v/>
      </c>
      <c r="Q42" s="415">
        <f>個人データ入力用!BE57</f>
        <v>0</v>
      </c>
      <c r="R42" s="412"/>
      <c r="S42" s="412"/>
      <c r="T42" s="413" t="str">
        <f>個人データ入力用!BF57</f>
        <v/>
      </c>
      <c r="U42" s="415">
        <f>個人データ入力用!BG57</f>
        <v>0</v>
      </c>
      <c r="V42" s="412"/>
      <c r="W42" s="412"/>
      <c r="X42" s="413" t="str">
        <f>個人データ入力用!BH57</f>
        <v/>
      </c>
      <c r="Y42" s="415">
        <f>個人データ入力用!BI57</f>
        <v>0</v>
      </c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</row>
    <row r="43" spans="1:36" ht="17.25">
      <c r="A43" s="409" t="str">
        <f>個人データ入力用!AH58</f>
        <v/>
      </c>
      <c r="B43" s="412">
        <f>個人データ入力用!E58</f>
        <v>39</v>
      </c>
      <c r="C43" s="412" t="str">
        <f>個人データ入力用!AP58</f>
        <v/>
      </c>
      <c r="D43" s="412"/>
      <c r="E43" s="412"/>
      <c r="F43" s="413">
        <f>個人データ入力用!AJ58</f>
        <v>0</v>
      </c>
      <c r="G43" s="412" t="str">
        <f>個人データ入力用!$AL58</f>
        <v/>
      </c>
      <c r="H43" s="412" t="str">
        <f>個人データ入力用!J58</f>
        <v/>
      </c>
      <c r="I43" s="412"/>
      <c r="J43" s="412">
        <f>個人データ入力用!AO58</f>
        <v>2</v>
      </c>
      <c r="K43" s="414" t="str">
        <f>個人データ入力用!AK58</f>
        <v/>
      </c>
      <c r="L43" s="412"/>
      <c r="M43" s="412"/>
      <c r="N43" s="413">
        <f>個人データ入力用!AI58</f>
        <v>3</v>
      </c>
      <c r="O43" s="412"/>
      <c r="P43" s="413" t="str">
        <f>個人データ入力用!BD58</f>
        <v/>
      </c>
      <c r="Q43" s="415">
        <f>個人データ入力用!BE58</f>
        <v>0</v>
      </c>
      <c r="R43" s="412"/>
      <c r="S43" s="412"/>
      <c r="T43" s="413" t="str">
        <f>個人データ入力用!BF58</f>
        <v/>
      </c>
      <c r="U43" s="415">
        <f>個人データ入力用!BG58</f>
        <v>0</v>
      </c>
      <c r="V43" s="412"/>
      <c r="W43" s="412"/>
      <c r="X43" s="413" t="str">
        <f>個人データ入力用!BH58</f>
        <v/>
      </c>
      <c r="Y43" s="415">
        <f>個人データ入力用!BI58</f>
        <v>0</v>
      </c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6" ht="17.25">
      <c r="A44" s="409" t="str">
        <f>個人データ入力用!AH59</f>
        <v/>
      </c>
      <c r="B44" s="412">
        <f>個人データ入力用!E59</f>
        <v>40</v>
      </c>
      <c r="C44" s="412" t="str">
        <f>個人データ入力用!AP59</f>
        <v/>
      </c>
      <c r="D44" s="412"/>
      <c r="E44" s="412"/>
      <c r="F44" s="413">
        <f>個人データ入力用!AJ59</f>
        <v>0</v>
      </c>
      <c r="G44" s="412" t="str">
        <f>個人データ入力用!$AL59</f>
        <v/>
      </c>
      <c r="H44" s="412" t="str">
        <f>個人データ入力用!J59</f>
        <v/>
      </c>
      <c r="I44" s="412"/>
      <c r="J44" s="412">
        <f>個人データ入力用!AO59</f>
        <v>2</v>
      </c>
      <c r="K44" s="414" t="str">
        <f>個人データ入力用!AK59</f>
        <v/>
      </c>
      <c r="L44" s="412"/>
      <c r="M44" s="412"/>
      <c r="N44" s="413">
        <f>個人データ入力用!AI59</f>
        <v>3</v>
      </c>
      <c r="O44" s="412"/>
      <c r="P44" s="413" t="str">
        <f>個人データ入力用!BD59</f>
        <v/>
      </c>
      <c r="Q44" s="415">
        <f>個人データ入力用!BE59</f>
        <v>0</v>
      </c>
      <c r="R44" s="412"/>
      <c r="S44" s="412"/>
      <c r="T44" s="413" t="str">
        <f>個人データ入力用!BF59</f>
        <v/>
      </c>
      <c r="U44" s="415">
        <f>個人データ入力用!BG59</f>
        <v>0</v>
      </c>
      <c r="V44" s="412"/>
      <c r="W44" s="412"/>
      <c r="X44" s="413" t="str">
        <f>個人データ入力用!BH59</f>
        <v/>
      </c>
      <c r="Y44" s="415">
        <f>個人データ入力用!BI59</f>
        <v>0</v>
      </c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</row>
    <row r="45" spans="1:36" ht="17.25">
      <c r="A45" s="409" t="str">
        <f>個人データ入力用!AH60</f>
        <v/>
      </c>
      <c r="B45" s="412">
        <f>個人データ入力用!E60</f>
        <v>41</v>
      </c>
      <c r="C45" s="412" t="str">
        <f>個人データ入力用!AP60</f>
        <v/>
      </c>
      <c r="D45" s="412"/>
      <c r="E45" s="412"/>
      <c r="F45" s="413">
        <f>個人データ入力用!AJ60</f>
        <v>0</v>
      </c>
      <c r="G45" s="412" t="str">
        <f>個人データ入力用!$AL60</f>
        <v/>
      </c>
      <c r="H45" s="412" t="str">
        <f>個人データ入力用!J60</f>
        <v/>
      </c>
      <c r="I45" s="412"/>
      <c r="J45" s="412">
        <f>個人データ入力用!AO60</f>
        <v>2</v>
      </c>
      <c r="K45" s="414" t="str">
        <f>個人データ入力用!AK60</f>
        <v/>
      </c>
      <c r="L45" s="412"/>
      <c r="M45" s="412"/>
      <c r="N45" s="413">
        <f>個人データ入力用!AI60</f>
        <v>3</v>
      </c>
      <c r="O45" s="412"/>
      <c r="P45" s="413" t="str">
        <f>個人データ入力用!BD60</f>
        <v/>
      </c>
      <c r="Q45" s="415">
        <f>個人データ入力用!BE60</f>
        <v>0</v>
      </c>
      <c r="R45" s="412"/>
      <c r="S45" s="412"/>
      <c r="T45" s="413" t="str">
        <f>個人データ入力用!BF60</f>
        <v/>
      </c>
      <c r="U45" s="415">
        <f>個人データ入力用!BG60</f>
        <v>0</v>
      </c>
      <c r="V45" s="412"/>
      <c r="W45" s="412"/>
      <c r="X45" s="413" t="str">
        <f>個人データ入力用!BH60</f>
        <v/>
      </c>
      <c r="Y45" s="415">
        <f>個人データ入力用!BI60</f>
        <v>0</v>
      </c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</row>
    <row r="46" spans="1:36" ht="17.25">
      <c r="A46" s="409" t="str">
        <f>個人データ入力用!AH61</f>
        <v/>
      </c>
      <c r="B46" s="412">
        <f>個人データ入力用!E61</f>
        <v>42</v>
      </c>
      <c r="C46" s="412" t="str">
        <f>個人データ入力用!AP61</f>
        <v/>
      </c>
      <c r="D46" s="412"/>
      <c r="E46" s="412"/>
      <c r="F46" s="413">
        <f>個人データ入力用!AJ61</f>
        <v>0</v>
      </c>
      <c r="G46" s="412" t="str">
        <f>個人データ入力用!$AL61</f>
        <v/>
      </c>
      <c r="H46" s="412" t="str">
        <f>個人データ入力用!J61</f>
        <v/>
      </c>
      <c r="I46" s="412"/>
      <c r="J46" s="412">
        <f>個人データ入力用!AO61</f>
        <v>2</v>
      </c>
      <c r="K46" s="414" t="str">
        <f>個人データ入力用!AK61</f>
        <v/>
      </c>
      <c r="L46" s="412"/>
      <c r="M46" s="412"/>
      <c r="N46" s="413">
        <f>個人データ入力用!AI61</f>
        <v>3</v>
      </c>
      <c r="O46" s="412"/>
      <c r="P46" s="413" t="str">
        <f>個人データ入力用!BD61</f>
        <v/>
      </c>
      <c r="Q46" s="415">
        <f>個人データ入力用!BE61</f>
        <v>0</v>
      </c>
      <c r="R46" s="412"/>
      <c r="S46" s="412"/>
      <c r="T46" s="413" t="str">
        <f>個人データ入力用!BF61</f>
        <v/>
      </c>
      <c r="U46" s="415">
        <f>個人データ入力用!BG61</f>
        <v>0</v>
      </c>
      <c r="V46" s="412"/>
      <c r="W46" s="412"/>
      <c r="X46" s="413" t="str">
        <f>個人データ入力用!BH61</f>
        <v/>
      </c>
      <c r="Y46" s="415">
        <f>個人データ入力用!BI61</f>
        <v>0</v>
      </c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</row>
    <row r="47" spans="1:36" ht="17.25">
      <c r="A47" s="409" t="str">
        <f>個人データ入力用!AH62</f>
        <v/>
      </c>
      <c r="B47" s="412">
        <f>個人データ入力用!E62</f>
        <v>43</v>
      </c>
      <c r="C47" s="412" t="str">
        <f>個人データ入力用!AP62</f>
        <v/>
      </c>
      <c r="D47" s="412"/>
      <c r="E47" s="412"/>
      <c r="F47" s="413">
        <f>個人データ入力用!AJ62</f>
        <v>0</v>
      </c>
      <c r="G47" s="412" t="str">
        <f>個人データ入力用!$AL62</f>
        <v/>
      </c>
      <c r="H47" s="412" t="str">
        <f>個人データ入力用!J62</f>
        <v/>
      </c>
      <c r="I47" s="412"/>
      <c r="J47" s="412">
        <f>個人データ入力用!AO62</f>
        <v>2</v>
      </c>
      <c r="K47" s="414" t="str">
        <f>個人データ入力用!AK62</f>
        <v/>
      </c>
      <c r="L47" s="412"/>
      <c r="M47" s="412"/>
      <c r="N47" s="413">
        <f>個人データ入力用!AI62</f>
        <v>3</v>
      </c>
      <c r="O47" s="412"/>
      <c r="P47" s="413" t="str">
        <f>個人データ入力用!BD62</f>
        <v/>
      </c>
      <c r="Q47" s="415">
        <f>個人データ入力用!BE62</f>
        <v>0</v>
      </c>
      <c r="R47" s="412"/>
      <c r="S47" s="412"/>
      <c r="T47" s="413" t="str">
        <f>個人データ入力用!BF62</f>
        <v/>
      </c>
      <c r="U47" s="415">
        <f>個人データ入力用!BG62</f>
        <v>0</v>
      </c>
      <c r="V47" s="412"/>
      <c r="W47" s="412"/>
      <c r="X47" s="413" t="str">
        <f>個人データ入力用!BH62</f>
        <v/>
      </c>
      <c r="Y47" s="415">
        <f>個人データ入力用!BI62</f>
        <v>0</v>
      </c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</row>
    <row r="48" spans="1:36" ht="17.25">
      <c r="A48" s="409" t="str">
        <f>個人データ入力用!AH63</f>
        <v/>
      </c>
      <c r="B48" s="412">
        <f>個人データ入力用!E63</f>
        <v>44</v>
      </c>
      <c r="C48" s="412" t="str">
        <f>個人データ入力用!AP63</f>
        <v/>
      </c>
      <c r="D48" s="412"/>
      <c r="E48" s="412"/>
      <c r="F48" s="413">
        <f>個人データ入力用!AJ63</f>
        <v>0</v>
      </c>
      <c r="G48" s="412" t="str">
        <f>個人データ入力用!$AL63</f>
        <v/>
      </c>
      <c r="H48" s="412" t="str">
        <f>個人データ入力用!J63</f>
        <v/>
      </c>
      <c r="I48" s="412"/>
      <c r="J48" s="412">
        <f>個人データ入力用!AO63</f>
        <v>2</v>
      </c>
      <c r="K48" s="414" t="str">
        <f>個人データ入力用!AK63</f>
        <v/>
      </c>
      <c r="L48" s="412"/>
      <c r="M48" s="412"/>
      <c r="N48" s="413">
        <f>個人データ入力用!AI63</f>
        <v>3</v>
      </c>
      <c r="O48" s="412"/>
      <c r="P48" s="413" t="str">
        <f>個人データ入力用!BD63</f>
        <v/>
      </c>
      <c r="Q48" s="415">
        <f>個人データ入力用!BE63</f>
        <v>0</v>
      </c>
      <c r="R48" s="412"/>
      <c r="S48" s="412"/>
      <c r="T48" s="413" t="str">
        <f>個人データ入力用!BF63</f>
        <v/>
      </c>
      <c r="U48" s="415">
        <f>個人データ入力用!BG63</f>
        <v>0</v>
      </c>
      <c r="V48" s="412"/>
      <c r="W48" s="412"/>
      <c r="X48" s="413" t="str">
        <f>個人データ入力用!BH63</f>
        <v/>
      </c>
      <c r="Y48" s="415">
        <f>個人データ入力用!BI63</f>
        <v>0</v>
      </c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</row>
    <row r="49" spans="1:38" ht="17.25">
      <c r="A49" s="409" t="str">
        <f>個人データ入力用!AH64</f>
        <v/>
      </c>
      <c r="B49" s="412">
        <f>個人データ入力用!E64</f>
        <v>45</v>
      </c>
      <c r="C49" s="412" t="str">
        <f>個人データ入力用!AP64</f>
        <v/>
      </c>
      <c r="D49" s="412"/>
      <c r="E49" s="412"/>
      <c r="F49" s="413">
        <f>個人データ入力用!AJ64</f>
        <v>0</v>
      </c>
      <c r="G49" s="412" t="str">
        <f>個人データ入力用!$AL64</f>
        <v/>
      </c>
      <c r="H49" s="412" t="str">
        <f>個人データ入力用!J64</f>
        <v/>
      </c>
      <c r="I49" s="412"/>
      <c r="J49" s="412">
        <f>個人データ入力用!AO64</f>
        <v>2</v>
      </c>
      <c r="K49" s="414" t="str">
        <f>個人データ入力用!AK64</f>
        <v/>
      </c>
      <c r="L49" s="412"/>
      <c r="M49" s="412"/>
      <c r="N49" s="413">
        <f>個人データ入力用!AI64</f>
        <v>3</v>
      </c>
      <c r="O49" s="412"/>
      <c r="P49" s="413" t="str">
        <f>個人データ入力用!BD64</f>
        <v/>
      </c>
      <c r="Q49" s="415">
        <f>個人データ入力用!BE64</f>
        <v>0</v>
      </c>
      <c r="R49" s="412"/>
      <c r="S49" s="412"/>
      <c r="T49" s="413" t="str">
        <f>個人データ入力用!BF64</f>
        <v/>
      </c>
      <c r="U49" s="415">
        <f>個人データ入力用!BG64</f>
        <v>0</v>
      </c>
      <c r="V49" s="412"/>
      <c r="W49" s="412"/>
      <c r="X49" s="413" t="str">
        <f>個人データ入力用!BH64</f>
        <v/>
      </c>
      <c r="Y49" s="415">
        <f>個人データ入力用!BI64</f>
        <v>0</v>
      </c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</row>
    <row r="50" spans="1:38" ht="17.25">
      <c r="A50" s="409" t="str">
        <f>個人データ入力用!AH65</f>
        <v/>
      </c>
      <c r="B50" s="412">
        <f>個人データ入力用!E65</f>
        <v>46</v>
      </c>
      <c r="C50" s="412" t="str">
        <f>個人データ入力用!AP65</f>
        <v/>
      </c>
      <c r="D50" s="412"/>
      <c r="E50" s="412"/>
      <c r="F50" s="413">
        <f>個人データ入力用!AJ65</f>
        <v>0</v>
      </c>
      <c r="G50" s="412" t="str">
        <f>個人データ入力用!$AL65</f>
        <v/>
      </c>
      <c r="H50" s="412" t="str">
        <f>個人データ入力用!J65</f>
        <v/>
      </c>
      <c r="I50" s="412"/>
      <c r="J50" s="412">
        <f>個人データ入力用!AO65</f>
        <v>2</v>
      </c>
      <c r="K50" s="414" t="str">
        <f>個人データ入力用!AK65</f>
        <v/>
      </c>
      <c r="L50" s="412"/>
      <c r="M50" s="412"/>
      <c r="N50" s="413">
        <f>個人データ入力用!AI65</f>
        <v>3</v>
      </c>
      <c r="O50" s="412"/>
      <c r="P50" s="413" t="str">
        <f>個人データ入力用!BD65</f>
        <v/>
      </c>
      <c r="Q50" s="415">
        <f>個人データ入力用!BE65</f>
        <v>0</v>
      </c>
      <c r="R50" s="412"/>
      <c r="S50" s="412"/>
      <c r="T50" s="413" t="str">
        <f>個人データ入力用!BF65</f>
        <v/>
      </c>
      <c r="U50" s="415">
        <f>個人データ入力用!BG65</f>
        <v>0</v>
      </c>
      <c r="V50" s="412"/>
      <c r="W50" s="412"/>
      <c r="X50" s="413" t="str">
        <f>個人データ入力用!BH65</f>
        <v/>
      </c>
      <c r="Y50" s="415">
        <f>個人データ入力用!BI65</f>
        <v>0</v>
      </c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</row>
    <row r="51" spans="1:38" ht="17.25">
      <c r="A51" s="409" t="str">
        <f>個人データ入力用!AH66</f>
        <v/>
      </c>
      <c r="B51" s="412">
        <f>個人データ入力用!E66</f>
        <v>47</v>
      </c>
      <c r="C51" s="412" t="str">
        <f>個人データ入力用!AP66</f>
        <v/>
      </c>
      <c r="D51" s="412"/>
      <c r="E51" s="412"/>
      <c r="F51" s="413">
        <f>個人データ入力用!AJ66</f>
        <v>0</v>
      </c>
      <c r="G51" s="412" t="str">
        <f>個人データ入力用!$AL66</f>
        <v/>
      </c>
      <c r="H51" s="412" t="str">
        <f>個人データ入力用!J66</f>
        <v/>
      </c>
      <c r="I51" s="412"/>
      <c r="J51" s="412">
        <f>個人データ入力用!AO66</f>
        <v>2</v>
      </c>
      <c r="K51" s="414" t="str">
        <f>個人データ入力用!AK66</f>
        <v/>
      </c>
      <c r="L51" s="412"/>
      <c r="M51" s="412"/>
      <c r="N51" s="413">
        <f>個人データ入力用!AI66</f>
        <v>3</v>
      </c>
      <c r="O51" s="412"/>
      <c r="P51" s="413" t="str">
        <f>個人データ入力用!BD66</f>
        <v/>
      </c>
      <c r="Q51" s="415">
        <f>個人データ入力用!BE66</f>
        <v>0</v>
      </c>
      <c r="R51" s="412"/>
      <c r="S51" s="412"/>
      <c r="T51" s="413" t="str">
        <f>個人データ入力用!BF66</f>
        <v/>
      </c>
      <c r="U51" s="415">
        <f>個人データ入力用!BG66</f>
        <v>0</v>
      </c>
      <c r="V51" s="412"/>
      <c r="W51" s="412"/>
      <c r="X51" s="413" t="str">
        <f>個人データ入力用!BH66</f>
        <v/>
      </c>
      <c r="Y51" s="415">
        <f>個人データ入力用!BI66</f>
        <v>0</v>
      </c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</row>
    <row r="52" spans="1:38" ht="17.25">
      <c r="A52" s="409" t="str">
        <f>個人データ入力用!AH67</f>
        <v/>
      </c>
      <c r="B52" s="412">
        <f>個人データ入力用!E67</f>
        <v>48</v>
      </c>
      <c r="C52" s="412" t="str">
        <f>個人データ入力用!AP67</f>
        <v/>
      </c>
      <c r="D52" s="412"/>
      <c r="E52" s="412"/>
      <c r="F52" s="413">
        <f>個人データ入力用!AJ67</f>
        <v>0</v>
      </c>
      <c r="G52" s="412" t="str">
        <f>個人データ入力用!$AL67</f>
        <v/>
      </c>
      <c r="H52" s="412" t="str">
        <f>個人データ入力用!J67</f>
        <v/>
      </c>
      <c r="I52" s="412"/>
      <c r="J52" s="412">
        <f>個人データ入力用!AO67</f>
        <v>2</v>
      </c>
      <c r="K52" s="414" t="str">
        <f>個人データ入力用!AK67</f>
        <v/>
      </c>
      <c r="L52" s="412"/>
      <c r="M52" s="412"/>
      <c r="N52" s="413">
        <f>個人データ入力用!AI67</f>
        <v>3</v>
      </c>
      <c r="O52" s="412"/>
      <c r="P52" s="413" t="str">
        <f>個人データ入力用!BD67</f>
        <v/>
      </c>
      <c r="Q52" s="415">
        <f>個人データ入力用!BE67</f>
        <v>0</v>
      </c>
      <c r="R52" s="412"/>
      <c r="S52" s="412"/>
      <c r="T52" s="413" t="str">
        <f>個人データ入力用!BF67</f>
        <v/>
      </c>
      <c r="U52" s="415">
        <f>個人データ入力用!BG67</f>
        <v>0</v>
      </c>
      <c r="V52" s="412"/>
      <c r="W52" s="412"/>
      <c r="X52" s="413" t="str">
        <f>個人データ入力用!BH67</f>
        <v/>
      </c>
      <c r="Y52" s="415">
        <f>個人データ入力用!BI67</f>
        <v>0</v>
      </c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</row>
    <row r="53" spans="1:38" ht="17.25">
      <c r="A53" s="409" t="str">
        <f>個人データ入力用!AH68</f>
        <v/>
      </c>
      <c r="B53" s="412">
        <f>個人データ入力用!E68</f>
        <v>49</v>
      </c>
      <c r="C53" s="412" t="str">
        <f>個人データ入力用!AP68</f>
        <v/>
      </c>
      <c r="D53" s="412"/>
      <c r="E53" s="412"/>
      <c r="F53" s="413">
        <f>個人データ入力用!AJ68</f>
        <v>0</v>
      </c>
      <c r="G53" s="412" t="str">
        <f>個人データ入力用!$AL68</f>
        <v/>
      </c>
      <c r="H53" s="412" t="str">
        <f>個人データ入力用!J68</f>
        <v/>
      </c>
      <c r="I53" s="412"/>
      <c r="J53" s="412">
        <f>個人データ入力用!AO68</f>
        <v>2</v>
      </c>
      <c r="K53" s="414" t="str">
        <f>個人データ入力用!AK68</f>
        <v/>
      </c>
      <c r="L53" s="412"/>
      <c r="M53" s="412"/>
      <c r="N53" s="413">
        <f>個人データ入力用!AI68</f>
        <v>3</v>
      </c>
      <c r="O53" s="412"/>
      <c r="P53" s="413" t="str">
        <f>個人データ入力用!BD68</f>
        <v/>
      </c>
      <c r="Q53" s="415">
        <f>個人データ入力用!BE68</f>
        <v>0</v>
      </c>
      <c r="R53" s="412"/>
      <c r="S53" s="412"/>
      <c r="T53" s="413" t="str">
        <f>個人データ入力用!BF68</f>
        <v/>
      </c>
      <c r="U53" s="415">
        <f>個人データ入力用!BG68</f>
        <v>0</v>
      </c>
      <c r="V53" s="412"/>
      <c r="W53" s="412"/>
      <c r="X53" s="413" t="str">
        <f>個人データ入力用!BH68</f>
        <v/>
      </c>
      <c r="Y53" s="415">
        <f>個人データ入力用!BI68</f>
        <v>0</v>
      </c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</row>
    <row r="54" spans="1:38" ht="17.25">
      <c r="A54" s="409" t="str">
        <f>個人データ入力用!AH69</f>
        <v/>
      </c>
      <c r="B54" s="412">
        <f>個人データ入力用!E69</f>
        <v>50</v>
      </c>
      <c r="C54" s="412" t="str">
        <f>個人データ入力用!AP69</f>
        <v/>
      </c>
      <c r="D54" s="412"/>
      <c r="E54" s="412"/>
      <c r="F54" s="413">
        <f>個人データ入力用!AJ69</f>
        <v>0</v>
      </c>
      <c r="G54" s="412" t="str">
        <f>個人データ入力用!$AL69</f>
        <v/>
      </c>
      <c r="H54" s="412" t="str">
        <f>個人データ入力用!J69</f>
        <v/>
      </c>
      <c r="I54" s="412"/>
      <c r="J54" s="412">
        <f>個人データ入力用!AO69</f>
        <v>2</v>
      </c>
      <c r="K54" s="414" t="str">
        <f>個人データ入力用!AK69</f>
        <v/>
      </c>
      <c r="L54" s="412"/>
      <c r="M54" s="412"/>
      <c r="N54" s="413">
        <f>個人データ入力用!AI69</f>
        <v>3</v>
      </c>
      <c r="O54" s="412"/>
      <c r="P54" s="413" t="str">
        <f>個人データ入力用!BD69</f>
        <v/>
      </c>
      <c r="Q54" s="415">
        <f>個人データ入力用!BE69</f>
        <v>0</v>
      </c>
      <c r="R54" s="412"/>
      <c r="S54" s="412"/>
      <c r="T54" s="413" t="str">
        <f>個人データ入力用!BF69</f>
        <v/>
      </c>
      <c r="U54" s="415">
        <f>個人データ入力用!BG69</f>
        <v>0</v>
      </c>
      <c r="V54" s="412"/>
      <c r="W54" s="412"/>
      <c r="X54" s="413" t="str">
        <f>個人データ入力用!BH69</f>
        <v/>
      </c>
      <c r="Y54" s="415">
        <f>個人データ入力用!BI69</f>
        <v>0</v>
      </c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</row>
    <row r="55" spans="1:38" ht="18" thickBot="1">
      <c r="A55" s="409"/>
      <c r="B55" s="409"/>
      <c r="C55" s="409"/>
      <c r="D55" s="409"/>
      <c r="E55" s="409"/>
      <c r="F55" s="416"/>
      <c r="G55" s="409"/>
      <c r="H55" s="409"/>
      <c r="I55" s="409"/>
      <c r="J55" s="409"/>
      <c r="K55" s="417"/>
      <c r="L55" s="409"/>
      <c r="M55" s="409"/>
      <c r="N55" s="416"/>
      <c r="O55" s="409"/>
      <c r="P55" s="416"/>
      <c r="Q55" s="416"/>
      <c r="R55" s="409"/>
      <c r="S55" s="409"/>
      <c r="T55" s="416"/>
      <c r="U55" s="430"/>
      <c r="V55" s="409"/>
      <c r="W55" s="409"/>
      <c r="X55" s="416"/>
      <c r="Y55" s="430"/>
    </row>
    <row r="56" spans="1:38" ht="27.75" customHeight="1" thickBot="1">
      <c r="A56" s="1137" t="s">
        <v>8732</v>
      </c>
      <c r="B56" s="1137"/>
      <c r="C56" s="1137"/>
      <c r="G56" s="1133" t="s">
        <v>8719</v>
      </c>
      <c r="H56" s="1134"/>
      <c r="I56" s="1140" t="s">
        <v>8657</v>
      </c>
      <c r="J56" s="1140"/>
      <c r="K56" s="1141"/>
      <c r="U56" s="431"/>
      <c r="Y56" s="431"/>
    </row>
    <row r="57" spans="1:38">
      <c r="U57" s="431"/>
      <c r="X57" s="31" t="str">
        <f>個人データ入力用!AY73</f>
        <v>種目３</v>
      </c>
      <c r="Y57" s="431"/>
    </row>
    <row r="58" spans="1:38" ht="17.25">
      <c r="A58" s="409"/>
      <c r="B58" s="418" t="s">
        <v>47</v>
      </c>
      <c r="C58" s="418" t="s">
        <v>48</v>
      </c>
      <c r="D58" s="418" t="s">
        <v>49</v>
      </c>
      <c r="E58" s="418" t="s">
        <v>50</v>
      </c>
      <c r="F58" s="419" t="s">
        <v>51</v>
      </c>
      <c r="G58" s="418" t="s">
        <v>52</v>
      </c>
      <c r="H58" s="418" t="s">
        <v>53</v>
      </c>
      <c r="I58" s="418" t="s">
        <v>54</v>
      </c>
      <c r="J58" s="418" t="s">
        <v>55</v>
      </c>
      <c r="K58" s="433" t="s">
        <v>56</v>
      </c>
      <c r="L58" s="418" t="s">
        <v>57</v>
      </c>
      <c r="M58" s="418" t="s">
        <v>58</v>
      </c>
      <c r="N58" s="419" t="s">
        <v>59</v>
      </c>
      <c r="O58" s="418" t="s">
        <v>60</v>
      </c>
      <c r="P58" s="419" t="s">
        <v>61</v>
      </c>
      <c r="Q58" s="419" t="s">
        <v>62</v>
      </c>
      <c r="R58" s="418" t="s">
        <v>63</v>
      </c>
      <c r="S58" s="418" t="s">
        <v>64</v>
      </c>
      <c r="T58" s="419" t="s">
        <v>65</v>
      </c>
      <c r="U58" s="419" t="s">
        <v>66</v>
      </c>
      <c r="V58" s="418" t="s">
        <v>67</v>
      </c>
      <c r="W58" s="418" t="s">
        <v>68</v>
      </c>
      <c r="X58" s="419" t="s">
        <v>69</v>
      </c>
      <c r="Y58" s="419" t="s">
        <v>70</v>
      </c>
      <c r="Z58" s="40" t="s">
        <v>71</v>
      </c>
      <c r="AA58" s="40" t="s">
        <v>72</v>
      </c>
      <c r="AB58" s="40" t="s">
        <v>73</v>
      </c>
      <c r="AC58" s="40" t="s">
        <v>74</v>
      </c>
      <c r="AD58" s="40" t="s">
        <v>75</v>
      </c>
      <c r="AE58" s="40" t="s">
        <v>76</v>
      </c>
      <c r="AF58" s="40" t="s">
        <v>77</v>
      </c>
      <c r="AG58" s="40" t="s">
        <v>78</v>
      </c>
      <c r="AH58" s="40" t="s">
        <v>79</v>
      </c>
      <c r="AI58" s="40" t="s">
        <v>80</v>
      </c>
      <c r="AJ58" s="40"/>
      <c r="AK58" s="34"/>
    </row>
    <row r="59" spans="1:38" ht="17.25">
      <c r="A59" s="409" t="str">
        <f>個人データ入力用!AH74</f>
        <v/>
      </c>
      <c r="B59" s="420">
        <f>個人データ入力用!E74</f>
        <v>1</v>
      </c>
      <c r="C59" s="420" t="str">
        <f>個人データ入力用!AP74</f>
        <v/>
      </c>
      <c r="D59" s="420"/>
      <c r="E59" s="420"/>
      <c r="F59" s="421">
        <f>個人データ入力用!AJ74</f>
        <v>0</v>
      </c>
      <c r="G59" s="420" t="str">
        <f>個人データ入力用!$AL74</f>
        <v/>
      </c>
      <c r="H59" s="420" t="str">
        <f>個人データ入力用!J74</f>
        <v/>
      </c>
      <c r="I59" s="420"/>
      <c r="J59" s="420">
        <f>個人データ入力用!AO74</f>
        <v>1</v>
      </c>
      <c r="K59" s="422" t="str">
        <f>個人データ入力用!AK74</f>
        <v/>
      </c>
      <c r="L59" s="420"/>
      <c r="M59" s="420"/>
      <c r="N59" s="421">
        <v>3</v>
      </c>
      <c r="O59" s="420"/>
      <c r="P59" s="421" t="str">
        <f>個人データ入力用!BD74</f>
        <v/>
      </c>
      <c r="Q59" s="423">
        <f>個人データ入力用!BE74</f>
        <v>0</v>
      </c>
      <c r="R59" s="420"/>
      <c r="S59" s="420"/>
      <c r="T59" s="421" t="str">
        <f>個人データ入力用!BF74</f>
        <v/>
      </c>
      <c r="U59" s="421">
        <f>個人データ入力用!BG74</f>
        <v>0</v>
      </c>
      <c r="V59" s="420"/>
      <c r="W59" s="420"/>
      <c r="X59" s="421" t="str">
        <f>個人データ入力用!BH74</f>
        <v/>
      </c>
      <c r="Y59" s="421">
        <f>個人データ入力用!BI74</f>
        <v>0</v>
      </c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</row>
    <row r="60" spans="1:38" ht="17.25">
      <c r="A60" s="409" t="str">
        <f>個人データ入力用!AH75</f>
        <v/>
      </c>
      <c r="B60" s="420">
        <f>個人データ入力用!E75</f>
        <v>2</v>
      </c>
      <c r="C60" s="420" t="str">
        <f>個人データ入力用!AP75</f>
        <v/>
      </c>
      <c r="D60" s="420"/>
      <c r="E60" s="420"/>
      <c r="F60" s="421">
        <f>個人データ入力用!AJ75</f>
        <v>0</v>
      </c>
      <c r="G60" s="420" t="str">
        <f>個人データ入力用!$AL75</f>
        <v/>
      </c>
      <c r="H60" s="420" t="str">
        <f>個人データ入力用!J75</f>
        <v/>
      </c>
      <c r="I60" s="420"/>
      <c r="J60" s="420">
        <f>個人データ入力用!AO75</f>
        <v>1</v>
      </c>
      <c r="K60" s="422" t="str">
        <f>個人データ入力用!AK75</f>
        <v/>
      </c>
      <c r="L60" s="420"/>
      <c r="M60" s="420"/>
      <c r="N60" s="421">
        <v>3</v>
      </c>
      <c r="O60" s="420"/>
      <c r="P60" s="421" t="str">
        <f>個人データ入力用!BD75</f>
        <v/>
      </c>
      <c r="Q60" s="423">
        <f>個人データ入力用!BE75</f>
        <v>0</v>
      </c>
      <c r="R60" s="420"/>
      <c r="S60" s="420"/>
      <c r="T60" s="421" t="str">
        <f>個人データ入力用!BF75</f>
        <v/>
      </c>
      <c r="U60" s="421">
        <f>個人データ入力用!BG75</f>
        <v>0</v>
      </c>
      <c r="V60" s="420"/>
      <c r="W60" s="420"/>
      <c r="X60" s="421" t="str">
        <f>個人データ入力用!BH75</f>
        <v/>
      </c>
      <c r="Y60" s="421">
        <f>個人データ入力用!BI75</f>
        <v>0</v>
      </c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</row>
    <row r="61" spans="1:38" ht="17.25">
      <c r="A61" s="409" t="str">
        <f>個人データ入力用!AH76</f>
        <v/>
      </c>
      <c r="B61" s="420">
        <f>個人データ入力用!E76</f>
        <v>3</v>
      </c>
      <c r="C61" s="420" t="str">
        <f>個人データ入力用!AP76</f>
        <v/>
      </c>
      <c r="D61" s="420"/>
      <c r="E61" s="420"/>
      <c r="F61" s="421">
        <f>個人データ入力用!AJ76</f>
        <v>0</v>
      </c>
      <c r="G61" s="420" t="str">
        <f>個人データ入力用!$AL76</f>
        <v/>
      </c>
      <c r="H61" s="420" t="str">
        <f>個人データ入力用!J76</f>
        <v/>
      </c>
      <c r="I61" s="420"/>
      <c r="J61" s="420">
        <f>個人データ入力用!AO76</f>
        <v>1</v>
      </c>
      <c r="K61" s="422" t="str">
        <f>個人データ入力用!AK76</f>
        <v/>
      </c>
      <c r="L61" s="420"/>
      <c r="M61" s="420"/>
      <c r="N61" s="421">
        <v>3</v>
      </c>
      <c r="O61" s="420"/>
      <c r="P61" s="421" t="str">
        <f>個人データ入力用!BD76</f>
        <v/>
      </c>
      <c r="Q61" s="423">
        <f>個人データ入力用!BE76</f>
        <v>0</v>
      </c>
      <c r="R61" s="420"/>
      <c r="S61" s="420"/>
      <c r="T61" s="421" t="str">
        <f>個人データ入力用!BF76</f>
        <v/>
      </c>
      <c r="U61" s="421">
        <f>個人データ入力用!BG76</f>
        <v>0</v>
      </c>
      <c r="V61" s="420"/>
      <c r="W61" s="420"/>
      <c r="X61" s="421" t="str">
        <f>個人データ入力用!BH76</f>
        <v/>
      </c>
      <c r="Y61" s="421">
        <f>個人データ入力用!BI76</f>
        <v>0</v>
      </c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</row>
    <row r="62" spans="1:38" ht="17.25">
      <c r="A62" s="409" t="str">
        <f>個人データ入力用!AH77</f>
        <v/>
      </c>
      <c r="B62" s="420">
        <f>個人データ入力用!E77</f>
        <v>4</v>
      </c>
      <c r="C62" s="420" t="str">
        <f>個人データ入力用!AP77</f>
        <v/>
      </c>
      <c r="D62" s="420"/>
      <c r="E62" s="420"/>
      <c r="F62" s="421">
        <f>個人データ入力用!AJ77</f>
        <v>0</v>
      </c>
      <c r="G62" s="420" t="str">
        <f>個人データ入力用!$AL77</f>
        <v/>
      </c>
      <c r="H62" s="420" t="str">
        <f>個人データ入力用!J77</f>
        <v/>
      </c>
      <c r="I62" s="420"/>
      <c r="J62" s="420">
        <f>個人データ入力用!AO77</f>
        <v>1</v>
      </c>
      <c r="K62" s="422" t="str">
        <f>個人データ入力用!AK77</f>
        <v/>
      </c>
      <c r="L62" s="420"/>
      <c r="M62" s="420"/>
      <c r="N62" s="421">
        <v>3</v>
      </c>
      <c r="O62" s="420"/>
      <c r="P62" s="421" t="str">
        <f>個人データ入力用!BD77</f>
        <v/>
      </c>
      <c r="Q62" s="423">
        <f>個人データ入力用!BE77</f>
        <v>0</v>
      </c>
      <c r="R62" s="420"/>
      <c r="S62" s="420"/>
      <c r="T62" s="421" t="str">
        <f>個人データ入力用!BF77</f>
        <v/>
      </c>
      <c r="U62" s="421">
        <f>個人データ入力用!BG77</f>
        <v>0</v>
      </c>
      <c r="V62" s="420"/>
      <c r="W62" s="420"/>
      <c r="X62" s="421" t="str">
        <f>個人データ入力用!BH77</f>
        <v/>
      </c>
      <c r="Y62" s="421">
        <f>個人データ入力用!BI77</f>
        <v>0</v>
      </c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1:38" ht="17.25">
      <c r="A63" s="409" t="str">
        <f>個人データ入力用!AH78</f>
        <v/>
      </c>
      <c r="B63" s="420">
        <f>個人データ入力用!E78</f>
        <v>5</v>
      </c>
      <c r="C63" s="420" t="str">
        <f>個人データ入力用!AP78</f>
        <v/>
      </c>
      <c r="D63" s="420"/>
      <c r="E63" s="420"/>
      <c r="F63" s="421">
        <f>個人データ入力用!AJ78</f>
        <v>0</v>
      </c>
      <c r="G63" s="420" t="str">
        <f>個人データ入力用!$AL78</f>
        <v/>
      </c>
      <c r="H63" s="420" t="str">
        <f>個人データ入力用!J78</f>
        <v/>
      </c>
      <c r="I63" s="420"/>
      <c r="J63" s="420">
        <f>個人データ入力用!AO78</f>
        <v>1</v>
      </c>
      <c r="K63" s="422" t="str">
        <f>個人データ入力用!AK78</f>
        <v/>
      </c>
      <c r="L63" s="420"/>
      <c r="M63" s="420"/>
      <c r="N63" s="421">
        <v>3</v>
      </c>
      <c r="O63" s="420"/>
      <c r="P63" s="421" t="str">
        <f>個人データ入力用!BD78</f>
        <v/>
      </c>
      <c r="Q63" s="423">
        <f>個人データ入力用!BE78</f>
        <v>0</v>
      </c>
      <c r="R63" s="420"/>
      <c r="S63" s="420"/>
      <c r="T63" s="421" t="str">
        <f>個人データ入力用!BF78</f>
        <v/>
      </c>
      <c r="U63" s="421">
        <f>個人データ入力用!BG78</f>
        <v>0</v>
      </c>
      <c r="V63" s="420"/>
      <c r="W63" s="420"/>
      <c r="X63" s="421" t="str">
        <f>個人データ入力用!BH78</f>
        <v/>
      </c>
      <c r="Y63" s="421">
        <f>個人データ入力用!BI78</f>
        <v>0</v>
      </c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</row>
    <row r="64" spans="1:38" ht="17.25">
      <c r="A64" s="409" t="str">
        <f>個人データ入力用!AH79</f>
        <v/>
      </c>
      <c r="B64" s="420">
        <f>個人データ入力用!E79</f>
        <v>6</v>
      </c>
      <c r="C64" s="420" t="str">
        <f>個人データ入力用!AP79</f>
        <v/>
      </c>
      <c r="D64" s="420"/>
      <c r="E64" s="420"/>
      <c r="F64" s="421">
        <f>個人データ入力用!AJ79</f>
        <v>0</v>
      </c>
      <c r="G64" s="420" t="str">
        <f>個人データ入力用!$AL79</f>
        <v/>
      </c>
      <c r="H64" s="420" t="str">
        <f>個人データ入力用!J79</f>
        <v/>
      </c>
      <c r="I64" s="420"/>
      <c r="J64" s="420">
        <f>個人データ入力用!AO79</f>
        <v>1</v>
      </c>
      <c r="K64" s="422" t="str">
        <f>個人データ入力用!AK79</f>
        <v/>
      </c>
      <c r="L64" s="420"/>
      <c r="M64" s="420"/>
      <c r="N64" s="421">
        <v>3</v>
      </c>
      <c r="O64" s="420"/>
      <c r="P64" s="421" t="str">
        <f>個人データ入力用!BD79</f>
        <v/>
      </c>
      <c r="Q64" s="423">
        <f>個人データ入力用!BE79</f>
        <v>0</v>
      </c>
      <c r="R64" s="420"/>
      <c r="S64" s="420"/>
      <c r="T64" s="421" t="str">
        <f>個人データ入力用!BF79</f>
        <v/>
      </c>
      <c r="U64" s="421">
        <f>個人データ入力用!BG79</f>
        <v>0</v>
      </c>
      <c r="V64" s="420"/>
      <c r="W64" s="420"/>
      <c r="X64" s="421" t="str">
        <f>個人データ入力用!BH79</f>
        <v/>
      </c>
      <c r="Y64" s="421">
        <f>個人データ入力用!BI79</f>
        <v>0</v>
      </c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</row>
    <row r="65" spans="1:37" ht="17.25">
      <c r="A65" s="409" t="str">
        <f>個人データ入力用!AH80</f>
        <v/>
      </c>
      <c r="B65" s="420">
        <f>個人データ入力用!E80</f>
        <v>7</v>
      </c>
      <c r="C65" s="420" t="str">
        <f>個人データ入力用!AP80</f>
        <v/>
      </c>
      <c r="D65" s="420"/>
      <c r="E65" s="420"/>
      <c r="F65" s="421">
        <f>個人データ入力用!AJ80</f>
        <v>0</v>
      </c>
      <c r="G65" s="420" t="str">
        <f>個人データ入力用!$AL80</f>
        <v/>
      </c>
      <c r="H65" s="420" t="str">
        <f>個人データ入力用!J80</f>
        <v/>
      </c>
      <c r="I65" s="420"/>
      <c r="J65" s="420">
        <f>個人データ入力用!AO80</f>
        <v>1</v>
      </c>
      <c r="K65" s="422" t="str">
        <f>個人データ入力用!AK80</f>
        <v/>
      </c>
      <c r="L65" s="420"/>
      <c r="M65" s="420"/>
      <c r="N65" s="421">
        <v>3</v>
      </c>
      <c r="O65" s="420"/>
      <c r="P65" s="421" t="str">
        <f>個人データ入力用!BD80</f>
        <v/>
      </c>
      <c r="Q65" s="423">
        <f>個人データ入力用!BE80</f>
        <v>0</v>
      </c>
      <c r="R65" s="420"/>
      <c r="S65" s="420"/>
      <c r="T65" s="421" t="str">
        <f>個人データ入力用!BF80</f>
        <v/>
      </c>
      <c r="U65" s="421">
        <f>個人データ入力用!BG80</f>
        <v>0</v>
      </c>
      <c r="V65" s="420"/>
      <c r="W65" s="420"/>
      <c r="X65" s="421" t="str">
        <f>個人データ入力用!BH80</f>
        <v/>
      </c>
      <c r="Y65" s="421">
        <f>個人データ入力用!BI80</f>
        <v>0</v>
      </c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</row>
    <row r="66" spans="1:37" ht="17.25">
      <c r="A66" s="409" t="str">
        <f>個人データ入力用!AH81</f>
        <v/>
      </c>
      <c r="B66" s="420">
        <f>個人データ入力用!E81</f>
        <v>8</v>
      </c>
      <c r="C66" s="420" t="str">
        <f>個人データ入力用!AP81</f>
        <v/>
      </c>
      <c r="D66" s="420"/>
      <c r="E66" s="420"/>
      <c r="F66" s="421">
        <f>個人データ入力用!AJ81</f>
        <v>0</v>
      </c>
      <c r="G66" s="420" t="str">
        <f>個人データ入力用!$AL81</f>
        <v/>
      </c>
      <c r="H66" s="420" t="str">
        <f>個人データ入力用!J81</f>
        <v/>
      </c>
      <c r="I66" s="420"/>
      <c r="J66" s="420">
        <f>個人データ入力用!AO81</f>
        <v>1</v>
      </c>
      <c r="K66" s="422" t="str">
        <f>個人データ入力用!AK81</f>
        <v/>
      </c>
      <c r="L66" s="420"/>
      <c r="M66" s="420"/>
      <c r="N66" s="421">
        <v>3</v>
      </c>
      <c r="O66" s="420"/>
      <c r="P66" s="421" t="str">
        <f>個人データ入力用!BD81</f>
        <v/>
      </c>
      <c r="Q66" s="423">
        <f>個人データ入力用!BE81</f>
        <v>0</v>
      </c>
      <c r="R66" s="420"/>
      <c r="S66" s="420"/>
      <c r="T66" s="421" t="str">
        <f>個人データ入力用!BF81</f>
        <v/>
      </c>
      <c r="U66" s="421">
        <f>個人データ入力用!BG81</f>
        <v>0</v>
      </c>
      <c r="V66" s="420"/>
      <c r="W66" s="420"/>
      <c r="X66" s="421" t="str">
        <f>個人データ入力用!BH81</f>
        <v/>
      </c>
      <c r="Y66" s="421">
        <f>個人データ入力用!BI81</f>
        <v>0</v>
      </c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1:37" ht="17.25">
      <c r="A67" s="409" t="str">
        <f>個人データ入力用!AH82</f>
        <v/>
      </c>
      <c r="B67" s="420">
        <f>個人データ入力用!E82</f>
        <v>9</v>
      </c>
      <c r="C67" s="420" t="str">
        <f>個人データ入力用!AP82</f>
        <v/>
      </c>
      <c r="D67" s="420"/>
      <c r="E67" s="420"/>
      <c r="F67" s="421">
        <f>個人データ入力用!AJ82</f>
        <v>0</v>
      </c>
      <c r="G67" s="420" t="str">
        <f>個人データ入力用!$AL82</f>
        <v/>
      </c>
      <c r="H67" s="420" t="str">
        <f>個人データ入力用!J82</f>
        <v/>
      </c>
      <c r="I67" s="420"/>
      <c r="J67" s="420">
        <f>個人データ入力用!AO82</f>
        <v>1</v>
      </c>
      <c r="K67" s="422" t="str">
        <f>個人データ入力用!AK82</f>
        <v/>
      </c>
      <c r="L67" s="420"/>
      <c r="M67" s="420"/>
      <c r="N67" s="421">
        <v>3</v>
      </c>
      <c r="O67" s="420"/>
      <c r="P67" s="421" t="str">
        <f>個人データ入力用!BD82</f>
        <v/>
      </c>
      <c r="Q67" s="423">
        <f>個人データ入力用!BE82</f>
        <v>0</v>
      </c>
      <c r="R67" s="420"/>
      <c r="S67" s="420"/>
      <c r="T67" s="421" t="str">
        <f>個人データ入力用!BF82</f>
        <v/>
      </c>
      <c r="U67" s="421">
        <f>個人データ入力用!BG82</f>
        <v>0</v>
      </c>
      <c r="V67" s="420"/>
      <c r="W67" s="420"/>
      <c r="X67" s="421" t="str">
        <f>個人データ入力用!BH82</f>
        <v/>
      </c>
      <c r="Y67" s="421">
        <f>個人データ入力用!BI82</f>
        <v>0</v>
      </c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</row>
    <row r="68" spans="1:37" ht="17.25">
      <c r="A68" s="409" t="str">
        <f>個人データ入力用!AH83</f>
        <v/>
      </c>
      <c r="B68" s="420">
        <f>個人データ入力用!E83</f>
        <v>10</v>
      </c>
      <c r="C68" s="420" t="str">
        <f>個人データ入力用!AP83</f>
        <v/>
      </c>
      <c r="D68" s="420"/>
      <c r="E68" s="420"/>
      <c r="F68" s="421">
        <f>個人データ入力用!AJ83</f>
        <v>0</v>
      </c>
      <c r="G68" s="420" t="str">
        <f>個人データ入力用!$AL83</f>
        <v/>
      </c>
      <c r="H68" s="420" t="str">
        <f>個人データ入力用!J83</f>
        <v/>
      </c>
      <c r="I68" s="420"/>
      <c r="J68" s="420">
        <f>個人データ入力用!AO83</f>
        <v>1</v>
      </c>
      <c r="K68" s="422" t="str">
        <f>個人データ入力用!AK83</f>
        <v/>
      </c>
      <c r="L68" s="420"/>
      <c r="M68" s="420"/>
      <c r="N68" s="421">
        <v>3</v>
      </c>
      <c r="O68" s="420"/>
      <c r="P68" s="421" t="str">
        <f>個人データ入力用!BD83</f>
        <v/>
      </c>
      <c r="Q68" s="423">
        <f>個人データ入力用!BE83</f>
        <v>0</v>
      </c>
      <c r="R68" s="420"/>
      <c r="S68" s="420"/>
      <c r="T68" s="421" t="str">
        <f>個人データ入力用!BF83</f>
        <v/>
      </c>
      <c r="U68" s="421">
        <f>個人データ入力用!BG83</f>
        <v>0</v>
      </c>
      <c r="V68" s="420"/>
      <c r="W68" s="420"/>
      <c r="X68" s="421" t="str">
        <f>個人データ入力用!BH83</f>
        <v/>
      </c>
      <c r="Y68" s="421">
        <f>個人データ入力用!BI83</f>
        <v>0</v>
      </c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</row>
    <row r="69" spans="1:37" ht="17.25">
      <c r="A69" s="409" t="str">
        <f>個人データ入力用!AH84</f>
        <v/>
      </c>
      <c r="B69" s="420">
        <f>個人データ入力用!E84</f>
        <v>11</v>
      </c>
      <c r="C69" s="420" t="str">
        <f>個人データ入力用!AP84</f>
        <v/>
      </c>
      <c r="D69" s="420"/>
      <c r="E69" s="420"/>
      <c r="F69" s="421">
        <f>個人データ入力用!AJ84</f>
        <v>0</v>
      </c>
      <c r="G69" s="420" t="str">
        <f>個人データ入力用!$AL84</f>
        <v/>
      </c>
      <c r="H69" s="420" t="str">
        <f>個人データ入力用!J84</f>
        <v/>
      </c>
      <c r="I69" s="420"/>
      <c r="J69" s="420">
        <f>個人データ入力用!AO84</f>
        <v>1</v>
      </c>
      <c r="K69" s="422" t="str">
        <f>個人データ入力用!AK84</f>
        <v/>
      </c>
      <c r="L69" s="420"/>
      <c r="M69" s="420"/>
      <c r="N69" s="421">
        <v>3</v>
      </c>
      <c r="O69" s="420"/>
      <c r="P69" s="421" t="str">
        <f>個人データ入力用!BD84</f>
        <v/>
      </c>
      <c r="Q69" s="423">
        <f>個人データ入力用!BE84</f>
        <v>0</v>
      </c>
      <c r="R69" s="420"/>
      <c r="S69" s="420"/>
      <c r="T69" s="421" t="str">
        <f>個人データ入力用!BF84</f>
        <v/>
      </c>
      <c r="U69" s="421">
        <f>個人データ入力用!BG84</f>
        <v>0</v>
      </c>
      <c r="V69" s="420"/>
      <c r="W69" s="420"/>
      <c r="X69" s="421" t="str">
        <f>個人データ入力用!BH84</f>
        <v/>
      </c>
      <c r="Y69" s="421">
        <f>個人データ入力用!BI84</f>
        <v>0</v>
      </c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</row>
    <row r="70" spans="1:37" ht="17.25">
      <c r="A70" s="409" t="str">
        <f>個人データ入力用!AH85</f>
        <v/>
      </c>
      <c r="B70" s="420">
        <f>個人データ入力用!E85</f>
        <v>12</v>
      </c>
      <c r="C70" s="420" t="str">
        <f>個人データ入力用!AP85</f>
        <v/>
      </c>
      <c r="D70" s="420"/>
      <c r="E70" s="420"/>
      <c r="F70" s="421">
        <f>個人データ入力用!AJ85</f>
        <v>0</v>
      </c>
      <c r="G70" s="420" t="str">
        <f>個人データ入力用!$AL85</f>
        <v/>
      </c>
      <c r="H70" s="420" t="str">
        <f>個人データ入力用!J85</f>
        <v/>
      </c>
      <c r="I70" s="420"/>
      <c r="J70" s="420">
        <f>個人データ入力用!AO85</f>
        <v>1</v>
      </c>
      <c r="K70" s="422" t="str">
        <f>個人データ入力用!AK85</f>
        <v/>
      </c>
      <c r="L70" s="420"/>
      <c r="M70" s="420"/>
      <c r="N70" s="421">
        <v>3</v>
      </c>
      <c r="O70" s="420"/>
      <c r="P70" s="421" t="str">
        <f>個人データ入力用!BD85</f>
        <v/>
      </c>
      <c r="Q70" s="423">
        <f>個人データ入力用!BE85</f>
        <v>0</v>
      </c>
      <c r="R70" s="420"/>
      <c r="S70" s="420"/>
      <c r="T70" s="421" t="str">
        <f>個人データ入力用!BF85</f>
        <v/>
      </c>
      <c r="U70" s="421">
        <f>個人データ入力用!BG85</f>
        <v>0</v>
      </c>
      <c r="V70" s="420"/>
      <c r="W70" s="420"/>
      <c r="X70" s="421" t="str">
        <f>個人データ入力用!BH85</f>
        <v/>
      </c>
      <c r="Y70" s="421">
        <f>個人データ入力用!BI85</f>
        <v>0</v>
      </c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</row>
    <row r="71" spans="1:37" ht="17.25">
      <c r="A71" s="409" t="str">
        <f>個人データ入力用!AH86</f>
        <v/>
      </c>
      <c r="B71" s="420">
        <f>個人データ入力用!E86</f>
        <v>13</v>
      </c>
      <c r="C71" s="420" t="str">
        <f>個人データ入力用!AP86</f>
        <v/>
      </c>
      <c r="D71" s="420"/>
      <c r="E71" s="420"/>
      <c r="F71" s="421">
        <f>個人データ入力用!AJ86</f>
        <v>0</v>
      </c>
      <c r="G71" s="420" t="str">
        <f>個人データ入力用!$AL86</f>
        <v/>
      </c>
      <c r="H71" s="420" t="str">
        <f>個人データ入力用!J86</f>
        <v/>
      </c>
      <c r="I71" s="420"/>
      <c r="J71" s="420">
        <f>個人データ入力用!AO86</f>
        <v>1</v>
      </c>
      <c r="K71" s="422" t="str">
        <f>個人データ入力用!AK86</f>
        <v/>
      </c>
      <c r="L71" s="420"/>
      <c r="M71" s="420"/>
      <c r="N71" s="421">
        <v>3</v>
      </c>
      <c r="O71" s="420"/>
      <c r="P71" s="421" t="str">
        <f>個人データ入力用!BD86</f>
        <v/>
      </c>
      <c r="Q71" s="423">
        <f>個人データ入力用!BE86</f>
        <v>0</v>
      </c>
      <c r="R71" s="420"/>
      <c r="S71" s="420"/>
      <c r="T71" s="421" t="str">
        <f>個人データ入力用!BF86</f>
        <v/>
      </c>
      <c r="U71" s="421">
        <f>個人データ入力用!BG86</f>
        <v>0</v>
      </c>
      <c r="V71" s="420"/>
      <c r="W71" s="420"/>
      <c r="X71" s="421" t="str">
        <f>個人データ入力用!BH86</f>
        <v/>
      </c>
      <c r="Y71" s="421">
        <f>個人データ入力用!BI86</f>
        <v>0</v>
      </c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</row>
    <row r="72" spans="1:37" ht="17.25">
      <c r="A72" s="409" t="str">
        <f>個人データ入力用!AH87</f>
        <v/>
      </c>
      <c r="B72" s="420">
        <f>個人データ入力用!E87</f>
        <v>14</v>
      </c>
      <c r="C72" s="420" t="str">
        <f>個人データ入力用!AP87</f>
        <v/>
      </c>
      <c r="D72" s="420"/>
      <c r="E72" s="420"/>
      <c r="F72" s="421">
        <f>個人データ入力用!AJ87</f>
        <v>0</v>
      </c>
      <c r="G72" s="420" t="str">
        <f>個人データ入力用!$AL87</f>
        <v/>
      </c>
      <c r="H72" s="420" t="str">
        <f>個人データ入力用!J87</f>
        <v/>
      </c>
      <c r="I72" s="420"/>
      <c r="J72" s="420">
        <f>個人データ入力用!AO87</f>
        <v>1</v>
      </c>
      <c r="K72" s="422" t="str">
        <f>個人データ入力用!AK87</f>
        <v/>
      </c>
      <c r="L72" s="420"/>
      <c r="M72" s="420"/>
      <c r="N72" s="421">
        <v>3</v>
      </c>
      <c r="O72" s="420"/>
      <c r="P72" s="421" t="str">
        <f>個人データ入力用!BD87</f>
        <v/>
      </c>
      <c r="Q72" s="423">
        <f>個人データ入力用!BE87</f>
        <v>0</v>
      </c>
      <c r="R72" s="420"/>
      <c r="S72" s="420"/>
      <c r="T72" s="421" t="str">
        <f>個人データ入力用!BF87</f>
        <v/>
      </c>
      <c r="U72" s="421">
        <f>個人データ入力用!BG87</f>
        <v>0</v>
      </c>
      <c r="V72" s="420"/>
      <c r="W72" s="420"/>
      <c r="X72" s="421" t="str">
        <f>個人データ入力用!BH87</f>
        <v/>
      </c>
      <c r="Y72" s="421">
        <f>個人データ入力用!BI87</f>
        <v>0</v>
      </c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</row>
    <row r="73" spans="1:37" ht="17.25">
      <c r="A73" s="409" t="str">
        <f>個人データ入力用!AH88</f>
        <v/>
      </c>
      <c r="B73" s="420">
        <f>個人データ入力用!E88</f>
        <v>15</v>
      </c>
      <c r="C73" s="420" t="str">
        <f>個人データ入力用!AP88</f>
        <v/>
      </c>
      <c r="D73" s="420"/>
      <c r="E73" s="420"/>
      <c r="F73" s="421">
        <f>個人データ入力用!AJ88</f>
        <v>0</v>
      </c>
      <c r="G73" s="420" t="str">
        <f>個人データ入力用!$AL88</f>
        <v/>
      </c>
      <c r="H73" s="420" t="str">
        <f>個人データ入力用!J88</f>
        <v/>
      </c>
      <c r="I73" s="420"/>
      <c r="J73" s="420">
        <f>個人データ入力用!AO88</f>
        <v>1</v>
      </c>
      <c r="K73" s="422" t="str">
        <f>個人データ入力用!AK88</f>
        <v/>
      </c>
      <c r="L73" s="420"/>
      <c r="M73" s="420"/>
      <c r="N73" s="421">
        <v>3</v>
      </c>
      <c r="O73" s="420"/>
      <c r="P73" s="421" t="str">
        <f>個人データ入力用!BD88</f>
        <v/>
      </c>
      <c r="Q73" s="423">
        <f>個人データ入力用!BE88</f>
        <v>0</v>
      </c>
      <c r="R73" s="420"/>
      <c r="S73" s="420"/>
      <c r="T73" s="421" t="str">
        <f>個人データ入力用!BF88</f>
        <v/>
      </c>
      <c r="U73" s="421">
        <f>個人データ入力用!BG88</f>
        <v>0</v>
      </c>
      <c r="V73" s="420"/>
      <c r="W73" s="420"/>
      <c r="X73" s="421" t="str">
        <f>個人データ入力用!BH88</f>
        <v/>
      </c>
      <c r="Y73" s="421">
        <f>個人データ入力用!BI88</f>
        <v>0</v>
      </c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</row>
    <row r="74" spans="1:37" ht="17.25">
      <c r="A74" s="409" t="str">
        <f>個人データ入力用!AH89</f>
        <v/>
      </c>
      <c r="B74" s="420">
        <f>個人データ入力用!E89</f>
        <v>16</v>
      </c>
      <c r="C74" s="420" t="str">
        <f>個人データ入力用!AP89</f>
        <v/>
      </c>
      <c r="D74" s="420"/>
      <c r="E74" s="420"/>
      <c r="F74" s="421">
        <f>個人データ入力用!AJ89</f>
        <v>0</v>
      </c>
      <c r="G74" s="420" t="str">
        <f>個人データ入力用!$AL89</f>
        <v/>
      </c>
      <c r="H74" s="420" t="str">
        <f>個人データ入力用!J89</f>
        <v/>
      </c>
      <c r="I74" s="420"/>
      <c r="J74" s="420">
        <f>個人データ入力用!AO89</f>
        <v>1</v>
      </c>
      <c r="K74" s="422" t="str">
        <f>個人データ入力用!AK89</f>
        <v/>
      </c>
      <c r="L74" s="420"/>
      <c r="M74" s="420"/>
      <c r="N74" s="421">
        <v>3</v>
      </c>
      <c r="O74" s="420"/>
      <c r="P74" s="421" t="str">
        <f>個人データ入力用!BD89</f>
        <v/>
      </c>
      <c r="Q74" s="423">
        <f>個人データ入力用!BE89</f>
        <v>0</v>
      </c>
      <c r="R74" s="420"/>
      <c r="S74" s="420"/>
      <c r="T74" s="421" t="str">
        <f>個人データ入力用!BF89</f>
        <v/>
      </c>
      <c r="U74" s="421">
        <f>個人データ入力用!BG89</f>
        <v>0</v>
      </c>
      <c r="V74" s="420"/>
      <c r="W74" s="420"/>
      <c r="X74" s="421" t="str">
        <f>個人データ入力用!BH89</f>
        <v/>
      </c>
      <c r="Y74" s="421">
        <f>個人データ入力用!BI89</f>
        <v>0</v>
      </c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</row>
    <row r="75" spans="1:37" ht="17.25">
      <c r="A75" s="409" t="str">
        <f>個人データ入力用!AH90</f>
        <v/>
      </c>
      <c r="B75" s="420">
        <f>個人データ入力用!E90</f>
        <v>17</v>
      </c>
      <c r="C75" s="420" t="str">
        <f>個人データ入力用!AP90</f>
        <v/>
      </c>
      <c r="D75" s="420"/>
      <c r="E75" s="420"/>
      <c r="F75" s="421">
        <f>個人データ入力用!AJ90</f>
        <v>0</v>
      </c>
      <c r="G75" s="420" t="str">
        <f>個人データ入力用!$AL90</f>
        <v/>
      </c>
      <c r="H75" s="420" t="str">
        <f>個人データ入力用!J90</f>
        <v/>
      </c>
      <c r="I75" s="420"/>
      <c r="J75" s="420">
        <f>個人データ入力用!AO90</f>
        <v>1</v>
      </c>
      <c r="K75" s="422" t="str">
        <f>個人データ入力用!AK90</f>
        <v/>
      </c>
      <c r="L75" s="420"/>
      <c r="M75" s="420"/>
      <c r="N75" s="421">
        <v>3</v>
      </c>
      <c r="O75" s="420"/>
      <c r="P75" s="421" t="str">
        <f>個人データ入力用!BD90</f>
        <v/>
      </c>
      <c r="Q75" s="423">
        <f>個人データ入力用!BE90</f>
        <v>0</v>
      </c>
      <c r="R75" s="420"/>
      <c r="S75" s="420"/>
      <c r="T75" s="421" t="str">
        <f>個人データ入力用!BF90</f>
        <v/>
      </c>
      <c r="U75" s="421">
        <f>個人データ入力用!BG90</f>
        <v>0</v>
      </c>
      <c r="V75" s="420"/>
      <c r="W75" s="420"/>
      <c r="X75" s="421" t="str">
        <f>個人データ入力用!BH90</f>
        <v/>
      </c>
      <c r="Y75" s="421">
        <f>個人データ入力用!BI90</f>
        <v>0</v>
      </c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</row>
    <row r="76" spans="1:37" ht="17.25">
      <c r="A76" s="409" t="str">
        <f>個人データ入力用!AH91</f>
        <v/>
      </c>
      <c r="B76" s="420">
        <f>個人データ入力用!E91</f>
        <v>18</v>
      </c>
      <c r="C76" s="420" t="str">
        <f>個人データ入力用!AP91</f>
        <v/>
      </c>
      <c r="D76" s="420"/>
      <c r="E76" s="420"/>
      <c r="F76" s="421">
        <f>個人データ入力用!AJ91</f>
        <v>0</v>
      </c>
      <c r="G76" s="420" t="str">
        <f>個人データ入力用!$AL91</f>
        <v/>
      </c>
      <c r="H76" s="420" t="str">
        <f>個人データ入力用!J91</f>
        <v/>
      </c>
      <c r="I76" s="420"/>
      <c r="J76" s="420">
        <f>個人データ入力用!AO91</f>
        <v>1</v>
      </c>
      <c r="K76" s="422" t="str">
        <f>個人データ入力用!AK91</f>
        <v/>
      </c>
      <c r="L76" s="420"/>
      <c r="M76" s="420"/>
      <c r="N76" s="421">
        <v>3</v>
      </c>
      <c r="O76" s="420"/>
      <c r="P76" s="421" t="str">
        <f>個人データ入力用!BD91</f>
        <v/>
      </c>
      <c r="Q76" s="423">
        <f>個人データ入力用!BE91</f>
        <v>0</v>
      </c>
      <c r="R76" s="420"/>
      <c r="S76" s="420"/>
      <c r="T76" s="421" t="str">
        <f>個人データ入力用!BF91</f>
        <v/>
      </c>
      <c r="U76" s="421">
        <f>個人データ入力用!BG91</f>
        <v>0</v>
      </c>
      <c r="V76" s="420"/>
      <c r="W76" s="420"/>
      <c r="X76" s="421" t="str">
        <f>個人データ入力用!BH91</f>
        <v/>
      </c>
      <c r="Y76" s="421">
        <f>個人データ入力用!BI91</f>
        <v>0</v>
      </c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</row>
    <row r="77" spans="1:37" ht="17.25">
      <c r="A77" s="409" t="str">
        <f>個人データ入力用!AH92</f>
        <v/>
      </c>
      <c r="B77" s="420">
        <f>個人データ入力用!E92</f>
        <v>19</v>
      </c>
      <c r="C77" s="420" t="str">
        <f>個人データ入力用!AP92</f>
        <v/>
      </c>
      <c r="D77" s="420"/>
      <c r="E77" s="420"/>
      <c r="F77" s="421">
        <f>個人データ入力用!AJ92</f>
        <v>0</v>
      </c>
      <c r="G77" s="420" t="str">
        <f>個人データ入力用!$AL92</f>
        <v/>
      </c>
      <c r="H77" s="420" t="str">
        <f>個人データ入力用!J92</f>
        <v/>
      </c>
      <c r="I77" s="420"/>
      <c r="J77" s="420">
        <f>個人データ入力用!AO92</f>
        <v>1</v>
      </c>
      <c r="K77" s="422" t="str">
        <f>個人データ入力用!AK92</f>
        <v/>
      </c>
      <c r="L77" s="420"/>
      <c r="M77" s="420"/>
      <c r="N77" s="421">
        <v>3</v>
      </c>
      <c r="O77" s="420"/>
      <c r="P77" s="421" t="str">
        <f>個人データ入力用!BD92</f>
        <v/>
      </c>
      <c r="Q77" s="423">
        <f>個人データ入力用!BE92</f>
        <v>0</v>
      </c>
      <c r="R77" s="420"/>
      <c r="S77" s="420"/>
      <c r="T77" s="421" t="str">
        <f>個人データ入力用!BF92</f>
        <v/>
      </c>
      <c r="U77" s="421">
        <f>個人データ入力用!BG92</f>
        <v>0</v>
      </c>
      <c r="V77" s="420"/>
      <c r="W77" s="420"/>
      <c r="X77" s="421" t="str">
        <f>個人データ入力用!BH92</f>
        <v/>
      </c>
      <c r="Y77" s="421">
        <f>個人データ入力用!BI92</f>
        <v>0</v>
      </c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</row>
    <row r="78" spans="1:37" ht="17.25">
      <c r="A78" s="409" t="str">
        <f>個人データ入力用!AH93</f>
        <v/>
      </c>
      <c r="B78" s="420">
        <f>個人データ入力用!E93</f>
        <v>20</v>
      </c>
      <c r="C78" s="420" t="str">
        <f>個人データ入力用!AP93</f>
        <v/>
      </c>
      <c r="D78" s="420"/>
      <c r="E78" s="420"/>
      <c r="F78" s="421">
        <f>個人データ入力用!AJ93</f>
        <v>0</v>
      </c>
      <c r="G78" s="420" t="str">
        <f>個人データ入力用!$AL93</f>
        <v/>
      </c>
      <c r="H78" s="420" t="str">
        <f>個人データ入力用!J93</f>
        <v/>
      </c>
      <c r="I78" s="420"/>
      <c r="J78" s="420">
        <f>個人データ入力用!AO93</f>
        <v>1</v>
      </c>
      <c r="K78" s="422" t="str">
        <f>個人データ入力用!AK93</f>
        <v/>
      </c>
      <c r="L78" s="420"/>
      <c r="M78" s="420"/>
      <c r="N78" s="421">
        <v>3</v>
      </c>
      <c r="O78" s="420"/>
      <c r="P78" s="421" t="str">
        <f>個人データ入力用!BD93</f>
        <v/>
      </c>
      <c r="Q78" s="423">
        <f>個人データ入力用!BE93</f>
        <v>0</v>
      </c>
      <c r="R78" s="420"/>
      <c r="S78" s="420"/>
      <c r="T78" s="421" t="str">
        <f>個人データ入力用!BF93</f>
        <v/>
      </c>
      <c r="U78" s="421">
        <f>個人データ入力用!BG93</f>
        <v>0</v>
      </c>
      <c r="V78" s="420"/>
      <c r="W78" s="420"/>
      <c r="X78" s="421" t="str">
        <f>個人データ入力用!BH93</f>
        <v/>
      </c>
      <c r="Y78" s="421">
        <f>個人データ入力用!BI93</f>
        <v>0</v>
      </c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</row>
    <row r="79" spans="1:37" ht="17.25">
      <c r="A79" s="409" t="str">
        <f>個人データ入力用!AH94</f>
        <v/>
      </c>
      <c r="B79" s="420">
        <f>個人データ入力用!E94</f>
        <v>21</v>
      </c>
      <c r="C79" s="420" t="str">
        <f>個人データ入力用!AP94</f>
        <v/>
      </c>
      <c r="D79" s="420"/>
      <c r="E79" s="420"/>
      <c r="F79" s="421">
        <f>個人データ入力用!AJ94</f>
        <v>0</v>
      </c>
      <c r="G79" s="420" t="str">
        <f>個人データ入力用!$AL94</f>
        <v/>
      </c>
      <c r="H79" s="420" t="str">
        <f>個人データ入力用!J94</f>
        <v/>
      </c>
      <c r="I79" s="420"/>
      <c r="J79" s="420">
        <f>個人データ入力用!AO94</f>
        <v>1</v>
      </c>
      <c r="K79" s="422" t="str">
        <f>個人データ入力用!AK94</f>
        <v/>
      </c>
      <c r="L79" s="420"/>
      <c r="M79" s="420"/>
      <c r="N79" s="421">
        <v>3</v>
      </c>
      <c r="O79" s="420"/>
      <c r="P79" s="421" t="str">
        <f>個人データ入力用!BD94</f>
        <v/>
      </c>
      <c r="Q79" s="423">
        <f>個人データ入力用!BE94</f>
        <v>0</v>
      </c>
      <c r="R79" s="420"/>
      <c r="S79" s="420"/>
      <c r="T79" s="421" t="str">
        <f>個人データ入力用!BF94</f>
        <v/>
      </c>
      <c r="U79" s="421">
        <f>個人データ入力用!BG94</f>
        <v>0</v>
      </c>
      <c r="V79" s="420"/>
      <c r="W79" s="420"/>
      <c r="X79" s="421" t="str">
        <f>個人データ入力用!BH94</f>
        <v/>
      </c>
      <c r="Y79" s="421">
        <f>個人データ入力用!BI94</f>
        <v>0</v>
      </c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</row>
    <row r="80" spans="1:37" ht="17.25">
      <c r="A80" s="409" t="str">
        <f>個人データ入力用!AH95</f>
        <v/>
      </c>
      <c r="B80" s="420">
        <f>個人データ入力用!E95</f>
        <v>22</v>
      </c>
      <c r="C80" s="420" t="str">
        <f>個人データ入力用!AP95</f>
        <v/>
      </c>
      <c r="D80" s="420"/>
      <c r="E80" s="420"/>
      <c r="F80" s="421">
        <f>個人データ入力用!AJ95</f>
        <v>0</v>
      </c>
      <c r="G80" s="420" t="str">
        <f>個人データ入力用!$AL95</f>
        <v/>
      </c>
      <c r="H80" s="420" t="str">
        <f>個人データ入力用!J95</f>
        <v/>
      </c>
      <c r="I80" s="420"/>
      <c r="J80" s="420">
        <f>個人データ入力用!AO95</f>
        <v>1</v>
      </c>
      <c r="K80" s="422" t="str">
        <f>個人データ入力用!AK95</f>
        <v/>
      </c>
      <c r="L80" s="420"/>
      <c r="M80" s="420"/>
      <c r="N80" s="421">
        <v>3</v>
      </c>
      <c r="O80" s="420"/>
      <c r="P80" s="421" t="str">
        <f>個人データ入力用!BD95</f>
        <v/>
      </c>
      <c r="Q80" s="423">
        <f>個人データ入力用!BE95</f>
        <v>0</v>
      </c>
      <c r="R80" s="420"/>
      <c r="S80" s="420"/>
      <c r="T80" s="421" t="str">
        <f>個人データ入力用!BF95</f>
        <v/>
      </c>
      <c r="U80" s="421">
        <f>個人データ入力用!BG95</f>
        <v>0</v>
      </c>
      <c r="V80" s="420"/>
      <c r="W80" s="420"/>
      <c r="X80" s="421" t="str">
        <f>個人データ入力用!BH95</f>
        <v/>
      </c>
      <c r="Y80" s="421">
        <f>個人データ入力用!BI95</f>
        <v>0</v>
      </c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</row>
    <row r="81" spans="1:37" ht="17.25">
      <c r="A81" s="409" t="str">
        <f>個人データ入力用!AH96</f>
        <v/>
      </c>
      <c r="B81" s="420">
        <f>個人データ入力用!E96</f>
        <v>23</v>
      </c>
      <c r="C81" s="420" t="str">
        <f>個人データ入力用!AP96</f>
        <v/>
      </c>
      <c r="D81" s="420"/>
      <c r="E81" s="420"/>
      <c r="F81" s="421">
        <f>個人データ入力用!AJ96</f>
        <v>0</v>
      </c>
      <c r="G81" s="420" t="str">
        <f>個人データ入力用!$AL96</f>
        <v/>
      </c>
      <c r="H81" s="420" t="str">
        <f>個人データ入力用!J96</f>
        <v/>
      </c>
      <c r="I81" s="420"/>
      <c r="J81" s="420">
        <f>個人データ入力用!AO96</f>
        <v>1</v>
      </c>
      <c r="K81" s="422" t="str">
        <f>個人データ入力用!AK96</f>
        <v/>
      </c>
      <c r="L81" s="420"/>
      <c r="M81" s="420"/>
      <c r="N81" s="421">
        <v>3</v>
      </c>
      <c r="O81" s="420"/>
      <c r="P81" s="421" t="str">
        <f>個人データ入力用!BD96</f>
        <v/>
      </c>
      <c r="Q81" s="423">
        <f>個人データ入力用!BE96</f>
        <v>0</v>
      </c>
      <c r="R81" s="420"/>
      <c r="S81" s="420"/>
      <c r="T81" s="421" t="str">
        <f>個人データ入力用!BF96</f>
        <v/>
      </c>
      <c r="U81" s="421">
        <f>個人データ入力用!BG96</f>
        <v>0</v>
      </c>
      <c r="V81" s="420"/>
      <c r="W81" s="420"/>
      <c r="X81" s="421" t="str">
        <f>個人データ入力用!BH96</f>
        <v/>
      </c>
      <c r="Y81" s="421">
        <f>個人データ入力用!BI96</f>
        <v>0</v>
      </c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</row>
    <row r="82" spans="1:37" ht="17.25">
      <c r="A82" s="409" t="str">
        <f>個人データ入力用!AH97</f>
        <v/>
      </c>
      <c r="B82" s="420">
        <f>個人データ入力用!E97</f>
        <v>24</v>
      </c>
      <c r="C82" s="420" t="str">
        <f>個人データ入力用!AP97</f>
        <v/>
      </c>
      <c r="D82" s="420"/>
      <c r="E82" s="420"/>
      <c r="F82" s="421">
        <f>個人データ入力用!AJ97</f>
        <v>0</v>
      </c>
      <c r="G82" s="420" t="str">
        <f>個人データ入力用!$AL97</f>
        <v/>
      </c>
      <c r="H82" s="420" t="str">
        <f>個人データ入力用!J97</f>
        <v/>
      </c>
      <c r="I82" s="420"/>
      <c r="J82" s="420">
        <f>個人データ入力用!AO97</f>
        <v>1</v>
      </c>
      <c r="K82" s="422" t="str">
        <f>個人データ入力用!AK97</f>
        <v/>
      </c>
      <c r="L82" s="420"/>
      <c r="M82" s="420"/>
      <c r="N82" s="421">
        <v>3</v>
      </c>
      <c r="O82" s="420"/>
      <c r="P82" s="421" t="str">
        <f>個人データ入力用!BD97</f>
        <v/>
      </c>
      <c r="Q82" s="423">
        <f>個人データ入力用!BE97</f>
        <v>0</v>
      </c>
      <c r="R82" s="420"/>
      <c r="S82" s="420"/>
      <c r="T82" s="421" t="str">
        <f>個人データ入力用!BF97</f>
        <v/>
      </c>
      <c r="U82" s="421">
        <f>個人データ入力用!BG97</f>
        <v>0</v>
      </c>
      <c r="V82" s="420"/>
      <c r="W82" s="420"/>
      <c r="X82" s="421" t="str">
        <f>個人データ入力用!BH97</f>
        <v/>
      </c>
      <c r="Y82" s="421">
        <f>個人データ入力用!BI97</f>
        <v>0</v>
      </c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</row>
    <row r="83" spans="1:37" ht="17.25">
      <c r="A83" s="409" t="str">
        <f>個人データ入力用!AH98</f>
        <v/>
      </c>
      <c r="B83" s="420">
        <f>個人データ入力用!E98</f>
        <v>25</v>
      </c>
      <c r="C83" s="420" t="str">
        <f>個人データ入力用!AP98</f>
        <v/>
      </c>
      <c r="D83" s="420"/>
      <c r="E83" s="420"/>
      <c r="F83" s="421">
        <f>個人データ入力用!AJ98</f>
        <v>0</v>
      </c>
      <c r="G83" s="420" t="str">
        <f>個人データ入力用!$AL98</f>
        <v/>
      </c>
      <c r="H83" s="420" t="str">
        <f>個人データ入力用!J98</f>
        <v/>
      </c>
      <c r="I83" s="420"/>
      <c r="J83" s="420">
        <f>個人データ入力用!AO98</f>
        <v>1</v>
      </c>
      <c r="K83" s="422" t="str">
        <f>個人データ入力用!AK98</f>
        <v/>
      </c>
      <c r="L83" s="420"/>
      <c r="M83" s="420"/>
      <c r="N83" s="421">
        <v>3</v>
      </c>
      <c r="O83" s="420"/>
      <c r="P83" s="421" t="str">
        <f>個人データ入力用!BD98</f>
        <v/>
      </c>
      <c r="Q83" s="423">
        <f>個人データ入力用!BE98</f>
        <v>0</v>
      </c>
      <c r="R83" s="420"/>
      <c r="S83" s="420"/>
      <c r="T83" s="421" t="str">
        <f>個人データ入力用!BF98</f>
        <v/>
      </c>
      <c r="U83" s="421">
        <f>個人データ入力用!BG98</f>
        <v>0</v>
      </c>
      <c r="V83" s="420"/>
      <c r="W83" s="420"/>
      <c r="X83" s="421" t="str">
        <f>個人データ入力用!BH98</f>
        <v/>
      </c>
      <c r="Y83" s="421">
        <f>個人データ入力用!BI98</f>
        <v>0</v>
      </c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</row>
    <row r="84" spans="1:37" ht="17.25">
      <c r="A84" s="409" t="str">
        <f>個人データ入力用!AH99</f>
        <v/>
      </c>
      <c r="B84" s="420">
        <f>個人データ入力用!E99</f>
        <v>26</v>
      </c>
      <c r="C84" s="420" t="str">
        <f>個人データ入力用!AP99</f>
        <v/>
      </c>
      <c r="D84" s="420"/>
      <c r="E84" s="420"/>
      <c r="F84" s="421">
        <f>個人データ入力用!AJ99</f>
        <v>0</v>
      </c>
      <c r="G84" s="420" t="str">
        <f>個人データ入力用!$AL99</f>
        <v/>
      </c>
      <c r="H84" s="420" t="str">
        <f>個人データ入力用!J99</f>
        <v/>
      </c>
      <c r="I84" s="420"/>
      <c r="J84" s="420">
        <f>個人データ入力用!AO99</f>
        <v>1</v>
      </c>
      <c r="K84" s="422" t="str">
        <f>個人データ入力用!AK99</f>
        <v/>
      </c>
      <c r="L84" s="420"/>
      <c r="M84" s="420"/>
      <c r="N84" s="421">
        <v>3</v>
      </c>
      <c r="O84" s="420"/>
      <c r="P84" s="421" t="str">
        <f>個人データ入力用!BD99</f>
        <v/>
      </c>
      <c r="Q84" s="423">
        <f>個人データ入力用!BE99</f>
        <v>0</v>
      </c>
      <c r="R84" s="420"/>
      <c r="S84" s="420"/>
      <c r="T84" s="421" t="str">
        <f>個人データ入力用!BF99</f>
        <v/>
      </c>
      <c r="U84" s="421">
        <f>個人データ入力用!BG99</f>
        <v>0</v>
      </c>
      <c r="V84" s="420"/>
      <c r="W84" s="420"/>
      <c r="X84" s="421" t="str">
        <f>個人データ入力用!BH99</f>
        <v/>
      </c>
      <c r="Y84" s="421">
        <f>個人データ入力用!BI99</f>
        <v>0</v>
      </c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</row>
    <row r="85" spans="1:37" ht="17.25">
      <c r="A85" s="409" t="str">
        <f>個人データ入力用!AH100</f>
        <v/>
      </c>
      <c r="B85" s="420">
        <f>個人データ入力用!E100</f>
        <v>27</v>
      </c>
      <c r="C85" s="420" t="str">
        <f>個人データ入力用!AP100</f>
        <v/>
      </c>
      <c r="D85" s="420"/>
      <c r="E85" s="420"/>
      <c r="F85" s="421">
        <f>個人データ入力用!AJ100</f>
        <v>0</v>
      </c>
      <c r="G85" s="420" t="str">
        <f>個人データ入力用!$AL100</f>
        <v/>
      </c>
      <c r="H85" s="420" t="str">
        <f>個人データ入力用!J100</f>
        <v/>
      </c>
      <c r="I85" s="420"/>
      <c r="J85" s="420">
        <f>個人データ入力用!AO100</f>
        <v>1</v>
      </c>
      <c r="K85" s="422" t="str">
        <f>個人データ入力用!AK100</f>
        <v/>
      </c>
      <c r="L85" s="420"/>
      <c r="M85" s="420"/>
      <c r="N85" s="421">
        <v>3</v>
      </c>
      <c r="O85" s="420"/>
      <c r="P85" s="421" t="str">
        <f>個人データ入力用!BD100</f>
        <v/>
      </c>
      <c r="Q85" s="423">
        <f>個人データ入力用!BE100</f>
        <v>0</v>
      </c>
      <c r="R85" s="420"/>
      <c r="S85" s="420"/>
      <c r="T85" s="421" t="str">
        <f>個人データ入力用!BF100</f>
        <v/>
      </c>
      <c r="U85" s="421">
        <f>個人データ入力用!BG100</f>
        <v>0</v>
      </c>
      <c r="V85" s="420"/>
      <c r="W85" s="420"/>
      <c r="X85" s="421" t="str">
        <f>個人データ入力用!BH100</f>
        <v/>
      </c>
      <c r="Y85" s="421">
        <f>個人データ入力用!BI100</f>
        <v>0</v>
      </c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</row>
    <row r="86" spans="1:37" ht="17.25">
      <c r="A86" s="409" t="str">
        <f>個人データ入力用!AH101</f>
        <v/>
      </c>
      <c r="B86" s="420">
        <f>個人データ入力用!E101</f>
        <v>28</v>
      </c>
      <c r="C86" s="420" t="str">
        <f>個人データ入力用!AP101</f>
        <v/>
      </c>
      <c r="D86" s="420"/>
      <c r="E86" s="420"/>
      <c r="F86" s="421">
        <f>個人データ入力用!AJ101</f>
        <v>0</v>
      </c>
      <c r="G86" s="420" t="str">
        <f>個人データ入力用!$AL101</f>
        <v/>
      </c>
      <c r="H86" s="420" t="str">
        <f>個人データ入力用!J101</f>
        <v/>
      </c>
      <c r="I86" s="420"/>
      <c r="J86" s="420">
        <f>個人データ入力用!AO101</f>
        <v>1</v>
      </c>
      <c r="K86" s="422" t="str">
        <f>個人データ入力用!AK101</f>
        <v/>
      </c>
      <c r="L86" s="420"/>
      <c r="M86" s="420"/>
      <c r="N86" s="421">
        <v>3</v>
      </c>
      <c r="O86" s="420"/>
      <c r="P86" s="421" t="str">
        <f>個人データ入力用!BD101</f>
        <v/>
      </c>
      <c r="Q86" s="423">
        <f>個人データ入力用!BE101</f>
        <v>0</v>
      </c>
      <c r="R86" s="420"/>
      <c r="S86" s="420"/>
      <c r="T86" s="421" t="str">
        <f>個人データ入力用!BF101</f>
        <v/>
      </c>
      <c r="U86" s="421">
        <f>個人データ入力用!BG101</f>
        <v>0</v>
      </c>
      <c r="V86" s="420"/>
      <c r="W86" s="420"/>
      <c r="X86" s="421" t="str">
        <f>個人データ入力用!BH101</f>
        <v/>
      </c>
      <c r="Y86" s="421">
        <f>個人データ入力用!BI101</f>
        <v>0</v>
      </c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</row>
    <row r="87" spans="1:37" ht="17.25">
      <c r="A87" s="409" t="str">
        <f>個人データ入力用!AH102</f>
        <v/>
      </c>
      <c r="B87" s="420">
        <f>個人データ入力用!E102</f>
        <v>29</v>
      </c>
      <c r="C87" s="420" t="str">
        <f>個人データ入力用!AP102</f>
        <v/>
      </c>
      <c r="D87" s="420"/>
      <c r="E87" s="420"/>
      <c r="F87" s="421">
        <f>個人データ入力用!AJ102</f>
        <v>0</v>
      </c>
      <c r="G87" s="420" t="str">
        <f>個人データ入力用!$AL102</f>
        <v/>
      </c>
      <c r="H87" s="420" t="str">
        <f>個人データ入力用!J102</f>
        <v/>
      </c>
      <c r="I87" s="420"/>
      <c r="J87" s="420">
        <f>個人データ入力用!AO102</f>
        <v>1</v>
      </c>
      <c r="K87" s="422" t="str">
        <f>個人データ入力用!AK102</f>
        <v/>
      </c>
      <c r="L87" s="420"/>
      <c r="M87" s="420"/>
      <c r="N87" s="421">
        <v>3</v>
      </c>
      <c r="O87" s="420"/>
      <c r="P87" s="421" t="str">
        <f>個人データ入力用!BD102</f>
        <v/>
      </c>
      <c r="Q87" s="423">
        <f>個人データ入力用!BE102</f>
        <v>0</v>
      </c>
      <c r="R87" s="420"/>
      <c r="S87" s="420"/>
      <c r="T87" s="421" t="str">
        <f>個人データ入力用!BF102</f>
        <v/>
      </c>
      <c r="U87" s="421">
        <f>個人データ入力用!BG102</f>
        <v>0</v>
      </c>
      <c r="V87" s="420"/>
      <c r="W87" s="420"/>
      <c r="X87" s="421" t="str">
        <f>個人データ入力用!BH102</f>
        <v/>
      </c>
      <c r="Y87" s="421">
        <f>個人データ入力用!BI102</f>
        <v>0</v>
      </c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</row>
    <row r="88" spans="1:37" ht="17.25">
      <c r="A88" s="409" t="str">
        <f>個人データ入力用!AH103</f>
        <v/>
      </c>
      <c r="B88" s="420">
        <f>個人データ入力用!E103</f>
        <v>30</v>
      </c>
      <c r="C88" s="420" t="str">
        <f>個人データ入力用!AP103</f>
        <v/>
      </c>
      <c r="D88" s="420"/>
      <c r="E88" s="420"/>
      <c r="F88" s="421">
        <f>個人データ入力用!AJ103</f>
        <v>0</v>
      </c>
      <c r="G88" s="420" t="str">
        <f>個人データ入力用!$AL103</f>
        <v/>
      </c>
      <c r="H88" s="420" t="str">
        <f>個人データ入力用!J103</f>
        <v/>
      </c>
      <c r="I88" s="420"/>
      <c r="J88" s="420">
        <f>個人データ入力用!AO103</f>
        <v>1</v>
      </c>
      <c r="K88" s="422" t="str">
        <f>個人データ入力用!AK103</f>
        <v/>
      </c>
      <c r="L88" s="420"/>
      <c r="M88" s="420"/>
      <c r="N88" s="421">
        <v>3</v>
      </c>
      <c r="O88" s="420"/>
      <c r="P88" s="421" t="str">
        <f>個人データ入力用!BD103</f>
        <v/>
      </c>
      <c r="Q88" s="423">
        <f>個人データ入力用!BE103</f>
        <v>0</v>
      </c>
      <c r="R88" s="420"/>
      <c r="S88" s="420"/>
      <c r="T88" s="421" t="str">
        <f>個人データ入力用!BF103</f>
        <v/>
      </c>
      <c r="U88" s="421">
        <f>個人データ入力用!BG103</f>
        <v>0</v>
      </c>
      <c r="V88" s="420"/>
      <c r="W88" s="420"/>
      <c r="X88" s="421" t="str">
        <f>個人データ入力用!BH103</f>
        <v/>
      </c>
      <c r="Y88" s="421">
        <f>個人データ入力用!BI103</f>
        <v>0</v>
      </c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</row>
    <row r="89" spans="1:37" ht="17.25">
      <c r="A89" s="409" t="str">
        <f>個人データ入力用!AH104</f>
        <v/>
      </c>
      <c r="B89" s="420">
        <f>個人データ入力用!E104</f>
        <v>31</v>
      </c>
      <c r="C89" s="420" t="str">
        <f>個人データ入力用!AP104</f>
        <v/>
      </c>
      <c r="D89" s="420"/>
      <c r="E89" s="420"/>
      <c r="F89" s="421">
        <f>個人データ入力用!AJ104</f>
        <v>0</v>
      </c>
      <c r="G89" s="420" t="str">
        <f>個人データ入力用!$AL104</f>
        <v/>
      </c>
      <c r="H89" s="420" t="str">
        <f>個人データ入力用!J104</f>
        <v/>
      </c>
      <c r="I89" s="420"/>
      <c r="J89" s="420">
        <f>個人データ入力用!AO104</f>
        <v>1</v>
      </c>
      <c r="K89" s="422" t="str">
        <f>個人データ入力用!AK104</f>
        <v/>
      </c>
      <c r="L89" s="420"/>
      <c r="M89" s="420"/>
      <c r="N89" s="421">
        <v>3</v>
      </c>
      <c r="O89" s="420"/>
      <c r="P89" s="421" t="str">
        <f>個人データ入力用!BD104</f>
        <v/>
      </c>
      <c r="Q89" s="423">
        <f>個人データ入力用!BE104</f>
        <v>0</v>
      </c>
      <c r="R89" s="420"/>
      <c r="S89" s="420"/>
      <c r="T89" s="421" t="str">
        <f>個人データ入力用!BF104</f>
        <v/>
      </c>
      <c r="U89" s="421">
        <f>個人データ入力用!BG104</f>
        <v>0</v>
      </c>
      <c r="V89" s="420"/>
      <c r="W89" s="420"/>
      <c r="X89" s="421" t="str">
        <f>個人データ入力用!BH104</f>
        <v/>
      </c>
      <c r="Y89" s="421">
        <f>個人データ入力用!BI104</f>
        <v>0</v>
      </c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</row>
    <row r="90" spans="1:37" ht="17.25">
      <c r="A90" s="409" t="str">
        <f>個人データ入力用!AH105</f>
        <v/>
      </c>
      <c r="B90" s="420">
        <f>個人データ入力用!E105</f>
        <v>32</v>
      </c>
      <c r="C90" s="420" t="str">
        <f>個人データ入力用!AP105</f>
        <v/>
      </c>
      <c r="D90" s="420"/>
      <c r="E90" s="420"/>
      <c r="F90" s="421">
        <f>個人データ入力用!AJ105</f>
        <v>0</v>
      </c>
      <c r="G90" s="420" t="str">
        <f>個人データ入力用!$AL105</f>
        <v/>
      </c>
      <c r="H90" s="420" t="str">
        <f>個人データ入力用!J105</f>
        <v/>
      </c>
      <c r="I90" s="420"/>
      <c r="J90" s="420">
        <f>個人データ入力用!AO105</f>
        <v>1</v>
      </c>
      <c r="K90" s="422" t="str">
        <f>個人データ入力用!AK105</f>
        <v/>
      </c>
      <c r="L90" s="420"/>
      <c r="M90" s="420"/>
      <c r="N90" s="421">
        <v>3</v>
      </c>
      <c r="O90" s="420"/>
      <c r="P90" s="421" t="str">
        <f>個人データ入力用!BD105</f>
        <v/>
      </c>
      <c r="Q90" s="423">
        <f>個人データ入力用!BE105</f>
        <v>0</v>
      </c>
      <c r="R90" s="420"/>
      <c r="S90" s="420"/>
      <c r="T90" s="421" t="str">
        <f>個人データ入力用!BF105</f>
        <v/>
      </c>
      <c r="U90" s="421">
        <f>個人データ入力用!BG105</f>
        <v>0</v>
      </c>
      <c r="V90" s="420"/>
      <c r="W90" s="420"/>
      <c r="X90" s="421" t="str">
        <f>個人データ入力用!BH105</f>
        <v/>
      </c>
      <c r="Y90" s="421">
        <f>個人データ入力用!BI105</f>
        <v>0</v>
      </c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</row>
    <row r="91" spans="1:37" ht="17.25">
      <c r="A91" s="409" t="str">
        <f>個人データ入力用!AH106</f>
        <v/>
      </c>
      <c r="B91" s="420">
        <f>個人データ入力用!E106</f>
        <v>33</v>
      </c>
      <c r="C91" s="420" t="str">
        <f>個人データ入力用!AP106</f>
        <v/>
      </c>
      <c r="D91" s="420"/>
      <c r="E91" s="420"/>
      <c r="F91" s="421">
        <f>個人データ入力用!AJ106</f>
        <v>0</v>
      </c>
      <c r="G91" s="420" t="str">
        <f>個人データ入力用!$AL106</f>
        <v/>
      </c>
      <c r="H91" s="420" t="str">
        <f>個人データ入力用!J106</f>
        <v/>
      </c>
      <c r="I91" s="420"/>
      <c r="J91" s="420">
        <f>個人データ入力用!AO106</f>
        <v>1</v>
      </c>
      <c r="K91" s="422" t="str">
        <f>個人データ入力用!AK106</f>
        <v/>
      </c>
      <c r="L91" s="420"/>
      <c r="M91" s="420"/>
      <c r="N91" s="421">
        <v>3</v>
      </c>
      <c r="O91" s="420"/>
      <c r="P91" s="421" t="str">
        <f>個人データ入力用!BD106</f>
        <v/>
      </c>
      <c r="Q91" s="423">
        <f>個人データ入力用!BE106</f>
        <v>0</v>
      </c>
      <c r="R91" s="420"/>
      <c r="S91" s="420"/>
      <c r="T91" s="421" t="str">
        <f>個人データ入力用!BF106</f>
        <v/>
      </c>
      <c r="U91" s="421">
        <f>個人データ入力用!BG106</f>
        <v>0</v>
      </c>
      <c r="V91" s="420"/>
      <c r="W91" s="420"/>
      <c r="X91" s="421" t="str">
        <f>個人データ入力用!BH106</f>
        <v/>
      </c>
      <c r="Y91" s="421">
        <f>個人データ入力用!BI106</f>
        <v>0</v>
      </c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</row>
    <row r="92" spans="1:37" ht="17.25">
      <c r="A92" s="409" t="str">
        <f>個人データ入力用!AH107</f>
        <v/>
      </c>
      <c r="B92" s="420">
        <f>個人データ入力用!E107</f>
        <v>34</v>
      </c>
      <c r="C92" s="420" t="str">
        <f>個人データ入力用!AP107</f>
        <v/>
      </c>
      <c r="D92" s="420"/>
      <c r="E92" s="420"/>
      <c r="F92" s="421">
        <f>個人データ入力用!AJ107</f>
        <v>0</v>
      </c>
      <c r="G92" s="420" t="str">
        <f>個人データ入力用!$AL107</f>
        <v/>
      </c>
      <c r="H92" s="420" t="str">
        <f>個人データ入力用!J107</f>
        <v/>
      </c>
      <c r="I92" s="420"/>
      <c r="J92" s="420">
        <f>個人データ入力用!AO107</f>
        <v>1</v>
      </c>
      <c r="K92" s="422" t="str">
        <f>個人データ入力用!AK107</f>
        <v/>
      </c>
      <c r="L92" s="420"/>
      <c r="M92" s="420"/>
      <c r="N92" s="421">
        <v>3</v>
      </c>
      <c r="O92" s="420"/>
      <c r="P92" s="421" t="str">
        <f>個人データ入力用!BD107</f>
        <v/>
      </c>
      <c r="Q92" s="423">
        <f>個人データ入力用!BE107</f>
        <v>0</v>
      </c>
      <c r="R92" s="420"/>
      <c r="S92" s="420"/>
      <c r="T92" s="421" t="str">
        <f>個人データ入力用!BF107</f>
        <v/>
      </c>
      <c r="U92" s="421">
        <f>個人データ入力用!BG107</f>
        <v>0</v>
      </c>
      <c r="V92" s="420"/>
      <c r="W92" s="420"/>
      <c r="X92" s="421" t="str">
        <f>個人データ入力用!BH107</f>
        <v/>
      </c>
      <c r="Y92" s="421">
        <f>個人データ入力用!BI107</f>
        <v>0</v>
      </c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</row>
    <row r="93" spans="1:37" ht="17.25">
      <c r="A93" s="409" t="str">
        <f>個人データ入力用!AH108</f>
        <v/>
      </c>
      <c r="B93" s="420">
        <f>個人データ入力用!E108</f>
        <v>35</v>
      </c>
      <c r="C93" s="420" t="str">
        <f>個人データ入力用!AP108</f>
        <v/>
      </c>
      <c r="D93" s="420"/>
      <c r="E93" s="420"/>
      <c r="F93" s="421">
        <f>個人データ入力用!AJ108</f>
        <v>0</v>
      </c>
      <c r="G93" s="420" t="str">
        <f>個人データ入力用!$AL108</f>
        <v/>
      </c>
      <c r="H93" s="420" t="str">
        <f>個人データ入力用!J108</f>
        <v/>
      </c>
      <c r="I93" s="420"/>
      <c r="J93" s="420">
        <f>個人データ入力用!AO108</f>
        <v>1</v>
      </c>
      <c r="K93" s="422" t="str">
        <f>個人データ入力用!AK108</f>
        <v/>
      </c>
      <c r="L93" s="420"/>
      <c r="M93" s="420"/>
      <c r="N93" s="421">
        <v>3</v>
      </c>
      <c r="O93" s="420"/>
      <c r="P93" s="421" t="str">
        <f>個人データ入力用!BD108</f>
        <v/>
      </c>
      <c r="Q93" s="423">
        <f>個人データ入力用!BE108</f>
        <v>0</v>
      </c>
      <c r="R93" s="420"/>
      <c r="S93" s="420"/>
      <c r="T93" s="421" t="str">
        <f>個人データ入力用!BF108</f>
        <v/>
      </c>
      <c r="U93" s="421">
        <f>個人データ入力用!BG108</f>
        <v>0</v>
      </c>
      <c r="V93" s="420"/>
      <c r="W93" s="420"/>
      <c r="X93" s="421" t="str">
        <f>個人データ入力用!BH108</f>
        <v/>
      </c>
      <c r="Y93" s="421">
        <f>個人データ入力用!BI108</f>
        <v>0</v>
      </c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</row>
    <row r="94" spans="1:37" ht="17.25">
      <c r="A94" s="409" t="str">
        <f>個人データ入力用!AH109</f>
        <v/>
      </c>
      <c r="B94" s="420">
        <f>個人データ入力用!E109</f>
        <v>36</v>
      </c>
      <c r="C94" s="420" t="str">
        <f>個人データ入力用!AP109</f>
        <v/>
      </c>
      <c r="D94" s="420"/>
      <c r="E94" s="420"/>
      <c r="F94" s="421">
        <f>個人データ入力用!AJ109</f>
        <v>0</v>
      </c>
      <c r="G94" s="420" t="str">
        <f>個人データ入力用!$AL109</f>
        <v/>
      </c>
      <c r="H94" s="420" t="str">
        <f>個人データ入力用!J109</f>
        <v/>
      </c>
      <c r="I94" s="420"/>
      <c r="J94" s="420">
        <f>個人データ入力用!AO109</f>
        <v>1</v>
      </c>
      <c r="K94" s="422" t="str">
        <f>個人データ入力用!AK109</f>
        <v/>
      </c>
      <c r="L94" s="420"/>
      <c r="M94" s="420"/>
      <c r="N94" s="421">
        <v>3</v>
      </c>
      <c r="O94" s="420"/>
      <c r="P94" s="421" t="str">
        <f>個人データ入力用!BD109</f>
        <v/>
      </c>
      <c r="Q94" s="423">
        <f>個人データ入力用!BE109</f>
        <v>0</v>
      </c>
      <c r="R94" s="420"/>
      <c r="S94" s="420"/>
      <c r="T94" s="421" t="str">
        <f>個人データ入力用!BF109</f>
        <v/>
      </c>
      <c r="U94" s="421">
        <f>個人データ入力用!BG109</f>
        <v>0</v>
      </c>
      <c r="V94" s="420"/>
      <c r="W94" s="420"/>
      <c r="X94" s="421" t="str">
        <f>個人データ入力用!BH109</f>
        <v/>
      </c>
      <c r="Y94" s="421">
        <f>個人データ入力用!BI109</f>
        <v>0</v>
      </c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</row>
    <row r="95" spans="1:37" ht="17.25">
      <c r="A95" s="409" t="str">
        <f>個人データ入力用!AH110</f>
        <v/>
      </c>
      <c r="B95" s="420">
        <f>個人データ入力用!E110</f>
        <v>37</v>
      </c>
      <c r="C95" s="420" t="str">
        <f>個人データ入力用!AP110</f>
        <v/>
      </c>
      <c r="D95" s="420"/>
      <c r="E95" s="420"/>
      <c r="F95" s="421">
        <f>個人データ入力用!AJ110</f>
        <v>0</v>
      </c>
      <c r="G95" s="420" t="str">
        <f>個人データ入力用!$AL110</f>
        <v/>
      </c>
      <c r="H95" s="420" t="str">
        <f>個人データ入力用!J110</f>
        <v/>
      </c>
      <c r="I95" s="420"/>
      <c r="J95" s="420">
        <f>個人データ入力用!AO110</f>
        <v>1</v>
      </c>
      <c r="K95" s="422" t="str">
        <f>個人データ入力用!AK110</f>
        <v/>
      </c>
      <c r="L95" s="420"/>
      <c r="M95" s="420"/>
      <c r="N95" s="421">
        <v>3</v>
      </c>
      <c r="O95" s="420"/>
      <c r="P95" s="421" t="str">
        <f>個人データ入力用!BD110</f>
        <v/>
      </c>
      <c r="Q95" s="423">
        <f>個人データ入力用!BE110</f>
        <v>0</v>
      </c>
      <c r="R95" s="420"/>
      <c r="S95" s="420"/>
      <c r="T95" s="421" t="str">
        <f>個人データ入力用!BF110</f>
        <v/>
      </c>
      <c r="U95" s="421">
        <f>個人データ入力用!BG110</f>
        <v>0</v>
      </c>
      <c r="V95" s="420"/>
      <c r="W95" s="420"/>
      <c r="X95" s="421" t="str">
        <f>個人データ入力用!BH110</f>
        <v/>
      </c>
      <c r="Y95" s="421">
        <f>個人データ入力用!BI110</f>
        <v>0</v>
      </c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</row>
    <row r="96" spans="1:37" ht="17.25">
      <c r="A96" s="409" t="str">
        <f>個人データ入力用!AH111</f>
        <v/>
      </c>
      <c r="B96" s="420">
        <f>個人データ入力用!E111</f>
        <v>38</v>
      </c>
      <c r="C96" s="420" t="str">
        <f>個人データ入力用!AP111</f>
        <v/>
      </c>
      <c r="D96" s="420"/>
      <c r="E96" s="420"/>
      <c r="F96" s="421">
        <f>個人データ入力用!AJ111</f>
        <v>0</v>
      </c>
      <c r="G96" s="420" t="str">
        <f>個人データ入力用!$AL111</f>
        <v/>
      </c>
      <c r="H96" s="420" t="str">
        <f>個人データ入力用!J111</f>
        <v/>
      </c>
      <c r="I96" s="420"/>
      <c r="J96" s="420">
        <f>個人データ入力用!AO111</f>
        <v>1</v>
      </c>
      <c r="K96" s="422" t="str">
        <f>個人データ入力用!AK111</f>
        <v/>
      </c>
      <c r="L96" s="420"/>
      <c r="M96" s="420"/>
      <c r="N96" s="421">
        <v>3</v>
      </c>
      <c r="O96" s="420"/>
      <c r="P96" s="421" t="str">
        <f>個人データ入力用!BD111</f>
        <v/>
      </c>
      <c r="Q96" s="423">
        <f>個人データ入力用!BE111</f>
        <v>0</v>
      </c>
      <c r="R96" s="420"/>
      <c r="S96" s="420"/>
      <c r="T96" s="421" t="str">
        <f>個人データ入力用!BF111</f>
        <v/>
      </c>
      <c r="U96" s="421">
        <f>個人データ入力用!BG111</f>
        <v>0</v>
      </c>
      <c r="V96" s="420"/>
      <c r="W96" s="420"/>
      <c r="X96" s="421" t="str">
        <f>個人データ入力用!BH111</f>
        <v/>
      </c>
      <c r="Y96" s="421">
        <f>個人データ入力用!BI111</f>
        <v>0</v>
      </c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</row>
    <row r="97" spans="1:37" ht="17.25">
      <c r="A97" s="409" t="str">
        <f>個人データ入力用!AH112</f>
        <v/>
      </c>
      <c r="B97" s="420">
        <f>個人データ入力用!E112</f>
        <v>39</v>
      </c>
      <c r="C97" s="420" t="str">
        <f>個人データ入力用!AP112</f>
        <v/>
      </c>
      <c r="D97" s="420"/>
      <c r="E97" s="420"/>
      <c r="F97" s="421">
        <f>個人データ入力用!AJ112</f>
        <v>0</v>
      </c>
      <c r="G97" s="420" t="str">
        <f>個人データ入力用!$AL112</f>
        <v/>
      </c>
      <c r="H97" s="420" t="str">
        <f>個人データ入力用!J112</f>
        <v/>
      </c>
      <c r="I97" s="420"/>
      <c r="J97" s="420">
        <f>個人データ入力用!AO112</f>
        <v>1</v>
      </c>
      <c r="K97" s="422" t="str">
        <f>個人データ入力用!AK112</f>
        <v/>
      </c>
      <c r="L97" s="420"/>
      <c r="M97" s="420"/>
      <c r="N97" s="421">
        <v>3</v>
      </c>
      <c r="O97" s="420"/>
      <c r="P97" s="421" t="str">
        <f>個人データ入力用!BD112</f>
        <v/>
      </c>
      <c r="Q97" s="423">
        <f>個人データ入力用!BE112</f>
        <v>0</v>
      </c>
      <c r="R97" s="420"/>
      <c r="S97" s="420"/>
      <c r="T97" s="421" t="str">
        <f>個人データ入力用!BF112</f>
        <v/>
      </c>
      <c r="U97" s="421">
        <f>個人データ入力用!BG112</f>
        <v>0</v>
      </c>
      <c r="V97" s="420"/>
      <c r="W97" s="420"/>
      <c r="X97" s="421" t="str">
        <f>個人データ入力用!BH112</f>
        <v/>
      </c>
      <c r="Y97" s="421">
        <f>個人データ入力用!BI112</f>
        <v>0</v>
      </c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</row>
    <row r="98" spans="1:37" ht="17.25">
      <c r="A98" s="409" t="str">
        <f>個人データ入力用!AH113</f>
        <v/>
      </c>
      <c r="B98" s="420">
        <f>個人データ入力用!E113</f>
        <v>40</v>
      </c>
      <c r="C98" s="420" t="str">
        <f>個人データ入力用!AP113</f>
        <v/>
      </c>
      <c r="D98" s="420"/>
      <c r="E98" s="420"/>
      <c r="F98" s="421">
        <f>個人データ入力用!AJ113</f>
        <v>0</v>
      </c>
      <c r="G98" s="420" t="str">
        <f>個人データ入力用!$AL113</f>
        <v/>
      </c>
      <c r="H98" s="420" t="str">
        <f>個人データ入力用!J113</f>
        <v/>
      </c>
      <c r="I98" s="420"/>
      <c r="J98" s="420">
        <f>個人データ入力用!AO113</f>
        <v>1</v>
      </c>
      <c r="K98" s="422" t="str">
        <f>個人データ入力用!AK113</f>
        <v/>
      </c>
      <c r="L98" s="420"/>
      <c r="M98" s="420"/>
      <c r="N98" s="421">
        <v>3</v>
      </c>
      <c r="O98" s="420"/>
      <c r="P98" s="421" t="str">
        <f>個人データ入力用!BD113</f>
        <v/>
      </c>
      <c r="Q98" s="423">
        <f>個人データ入力用!BE113</f>
        <v>0</v>
      </c>
      <c r="R98" s="420"/>
      <c r="S98" s="420"/>
      <c r="T98" s="421" t="str">
        <f>個人データ入力用!BF113</f>
        <v/>
      </c>
      <c r="U98" s="421">
        <f>個人データ入力用!BG113</f>
        <v>0</v>
      </c>
      <c r="V98" s="420"/>
      <c r="W98" s="420"/>
      <c r="X98" s="421" t="str">
        <f>個人データ入力用!BH113</f>
        <v/>
      </c>
      <c r="Y98" s="421">
        <f>個人データ入力用!BI113</f>
        <v>0</v>
      </c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</row>
    <row r="99" spans="1:37" ht="17.25">
      <c r="A99" s="409" t="str">
        <f>個人データ入力用!AH114</f>
        <v/>
      </c>
      <c r="B99" s="420">
        <f>個人データ入力用!E114</f>
        <v>41</v>
      </c>
      <c r="C99" s="420" t="str">
        <f>個人データ入力用!AP114</f>
        <v/>
      </c>
      <c r="D99" s="420"/>
      <c r="E99" s="420"/>
      <c r="F99" s="421">
        <f>個人データ入力用!AJ114</f>
        <v>0</v>
      </c>
      <c r="G99" s="420" t="str">
        <f>個人データ入力用!$AL114</f>
        <v/>
      </c>
      <c r="H99" s="420" t="str">
        <f>個人データ入力用!J114</f>
        <v/>
      </c>
      <c r="I99" s="420"/>
      <c r="J99" s="420">
        <f>個人データ入力用!AO114</f>
        <v>1</v>
      </c>
      <c r="K99" s="422" t="str">
        <f>個人データ入力用!AK114</f>
        <v/>
      </c>
      <c r="L99" s="420"/>
      <c r="M99" s="420"/>
      <c r="N99" s="421">
        <v>3</v>
      </c>
      <c r="O99" s="420"/>
      <c r="P99" s="421" t="str">
        <f>個人データ入力用!BD114</f>
        <v/>
      </c>
      <c r="Q99" s="423">
        <f>個人データ入力用!BE114</f>
        <v>0</v>
      </c>
      <c r="R99" s="420"/>
      <c r="S99" s="420"/>
      <c r="T99" s="421" t="str">
        <f>個人データ入力用!BF114</f>
        <v/>
      </c>
      <c r="U99" s="421">
        <f>個人データ入力用!BG114</f>
        <v>0</v>
      </c>
      <c r="V99" s="420"/>
      <c r="W99" s="420"/>
      <c r="X99" s="421" t="str">
        <f>個人データ入力用!BH114</f>
        <v/>
      </c>
      <c r="Y99" s="421">
        <f>個人データ入力用!BI114</f>
        <v>0</v>
      </c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</row>
    <row r="100" spans="1:37" ht="17.25">
      <c r="A100" s="409" t="str">
        <f>個人データ入力用!AH115</f>
        <v/>
      </c>
      <c r="B100" s="420">
        <f>個人データ入力用!E115</f>
        <v>42</v>
      </c>
      <c r="C100" s="420" t="str">
        <f>個人データ入力用!AP115</f>
        <v/>
      </c>
      <c r="D100" s="420"/>
      <c r="E100" s="420"/>
      <c r="F100" s="421">
        <f>個人データ入力用!AJ115</f>
        <v>0</v>
      </c>
      <c r="G100" s="420" t="str">
        <f>個人データ入力用!$AL115</f>
        <v/>
      </c>
      <c r="H100" s="420" t="str">
        <f>個人データ入力用!J115</f>
        <v/>
      </c>
      <c r="I100" s="420"/>
      <c r="J100" s="420">
        <f>個人データ入力用!AO115</f>
        <v>1</v>
      </c>
      <c r="K100" s="422" t="str">
        <f>個人データ入力用!AK115</f>
        <v/>
      </c>
      <c r="L100" s="420"/>
      <c r="M100" s="420"/>
      <c r="N100" s="421">
        <v>3</v>
      </c>
      <c r="O100" s="420"/>
      <c r="P100" s="421" t="str">
        <f>個人データ入力用!BD115</f>
        <v/>
      </c>
      <c r="Q100" s="423">
        <f>個人データ入力用!BE115</f>
        <v>0</v>
      </c>
      <c r="R100" s="420"/>
      <c r="S100" s="420"/>
      <c r="T100" s="421" t="str">
        <f>個人データ入力用!BF115</f>
        <v/>
      </c>
      <c r="U100" s="421">
        <f>個人データ入力用!BG115</f>
        <v>0</v>
      </c>
      <c r="V100" s="420"/>
      <c r="W100" s="420"/>
      <c r="X100" s="421" t="str">
        <f>個人データ入力用!BH115</f>
        <v/>
      </c>
      <c r="Y100" s="421">
        <f>個人データ入力用!BI115</f>
        <v>0</v>
      </c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</row>
    <row r="101" spans="1:37" ht="17.25">
      <c r="A101" s="409" t="str">
        <f>個人データ入力用!AH116</f>
        <v/>
      </c>
      <c r="B101" s="420">
        <f>個人データ入力用!E116</f>
        <v>43</v>
      </c>
      <c r="C101" s="420" t="str">
        <f>個人データ入力用!AP116</f>
        <v/>
      </c>
      <c r="D101" s="420"/>
      <c r="E101" s="420"/>
      <c r="F101" s="421">
        <f>個人データ入力用!AJ116</f>
        <v>0</v>
      </c>
      <c r="G101" s="420" t="str">
        <f>個人データ入力用!$AL116</f>
        <v/>
      </c>
      <c r="H101" s="420" t="str">
        <f>個人データ入力用!J116</f>
        <v/>
      </c>
      <c r="I101" s="420"/>
      <c r="J101" s="420">
        <f>個人データ入力用!AO116</f>
        <v>1</v>
      </c>
      <c r="K101" s="422" t="str">
        <f>個人データ入力用!AK116</f>
        <v/>
      </c>
      <c r="L101" s="420"/>
      <c r="M101" s="420"/>
      <c r="N101" s="421">
        <v>3</v>
      </c>
      <c r="O101" s="420"/>
      <c r="P101" s="421" t="str">
        <f>個人データ入力用!BD116</f>
        <v/>
      </c>
      <c r="Q101" s="423">
        <f>個人データ入力用!BE116</f>
        <v>0</v>
      </c>
      <c r="R101" s="420"/>
      <c r="S101" s="420"/>
      <c r="T101" s="421" t="str">
        <f>個人データ入力用!BF116</f>
        <v/>
      </c>
      <c r="U101" s="421">
        <f>個人データ入力用!BG116</f>
        <v>0</v>
      </c>
      <c r="V101" s="420"/>
      <c r="W101" s="420"/>
      <c r="X101" s="421" t="str">
        <f>個人データ入力用!BH116</f>
        <v/>
      </c>
      <c r="Y101" s="421">
        <f>個人データ入力用!BI116</f>
        <v>0</v>
      </c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</row>
    <row r="102" spans="1:37" ht="15.6" customHeight="1">
      <c r="A102" s="409" t="str">
        <f>個人データ入力用!AH117</f>
        <v/>
      </c>
      <c r="B102" s="420">
        <f>個人データ入力用!E117</f>
        <v>44</v>
      </c>
      <c r="C102" s="420" t="str">
        <f>個人データ入力用!AP117</f>
        <v/>
      </c>
      <c r="D102" s="420"/>
      <c r="E102" s="420"/>
      <c r="F102" s="421">
        <f>個人データ入力用!AJ117</f>
        <v>0</v>
      </c>
      <c r="G102" s="420" t="str">
        <f>個人データ入力用!$AL117</f>
        <v/>
      </c>
      <c r="H102" s="420" t="str">
        <f>個人データ入力用!J117</f>
        <v/>
      </c>
      <c r="I102" s="420"/>
      <c r="J102" s="420">
        <f>個人データ入力用!AO117</f>
        <v>1</v>
      </c>
      <c r="K102" s="422" t="str">
        <f>個人データ入力用!AK117</f>
        <v/>
      </c>
      <c r="L102" s="420"/>
      <c r="M102" s="420"/>
      <c r="N102" s="421">
        <v>3</v>
      </c>
      <c r="O102" s="420"/>
      <c r="P102" s="421" t="str">
        <f>個人データ入力用!BD117</f>
        <v/>
      </c>
      <c r="Q102" s="423">
        <f>個人データ入力用!BE117</f>
        <v>0</v>
      </c>
      <c r="R102" s="420"/>
      <c r="S102" s="420"/>
      <c r="T102" s="421" t="str">
        <f>個人データ入力用!BF117</f>
        <v/>
      </c>
      <c r="U102" s="421">
        <f>個人データ入力用!BG117</f>
        <v>0</v>
      </c>
      <c r="V102" s="420"/>
      <c r="W102" s="420"/>
      <c r="X102" s="421" t="str">
        <f>個人データ入力用!BH117</f>
        <v/>
      </c>
      <c r="Y102" s="421">
        <f>個人データ入力用!BI117</f>
        <v>0</v>
      </c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</row>
    <row r="103" spans="1:37" ht="14.1" customHeight="1">
      <c r="A103" s="409" t="str">
        <f>個人データ入力用!AH118</f>
        <v/>
      </c>
      <c r="B103" s="420">
        <f>個人データ入力用!E118</f>
        <v>45</v>
      </c>
      <c r="C103" s="420" t="str">
        <f>個人データ入力用!AP118</f>
        <v/>
      </c>
      <c r="D103" s="420"/>
      <c r="E103" s="420"/>
      <c r="F103" s="421">
        <f>個人データ入力用!AJ118</f>
        <v>0</v>
      </c>
      <c r="G103" s="420" t="str">
        <f>個人データ入力用!$AL118</f>
        <v/>
      </c>
      <c r="H103" s="420" t="str">
        <f>個人データ入力用!J118</f>
        <v/>
      </c>
      <c r="I103" s="420"/>
      <c r="J103" s="420">
        <f>個人データ入力用!AO118</f>
        <v>1</v>
      </c>
      <c r="K103" s="422" t="str">
        <f>個人データ入力用!AK118</f>
        <v/>
      </c>
      <c r="L103" s="420"/>
      <c r="M103" s="420"/>
      <c r="N103" s="421">
        <v>3</v>
      </c>
      <c r="O103" s="420"/>
      <c r="P103" s="421" t="str">
        <f>個人データ入力用!BD118</f>
        <v/>
      </c>
      <c r="Q103" s="423">
        <f>個人データ入力用!BE118</f>
        <v>0</v>
      </c>
      <c r="R103" s="420"/>
      <c r="S103" s="420"/>
      <c r="T103" s="421" t="str">
        <f>個人データ入力用!BF118</f>
        <v/>
      </c>
      <c r="U103" s="421">
        <f>個人データ入力用!BG118</f>
        <v>0</v>
      </c>
      <c r="V103" s="420"/>
      <c r="W103" s="420"/>
      <c r="X103" s="421" t="str">
        <f>個人データ入力用!BH118</f>
        <v/>
      </c>
      <c r="Y103" s="421">
        <f>個人データ入力用!BI118</f>
        <v>0</v>
      </c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</row>
    <row r="104" spans="1:37" ht="17.25">
      <c r="A104" s="409" t="str">
        <f>個人データ入力用!AH119</f>
        <v/>
      </c>
      <c r="B104" s="420">
        <f>個人データ入力用!E119</f>
        <v>46</v>
      </c>
      <c r="C104" s="420" t="str">
        <f>個人データ入力用!AP119</f>
        <v/>
      </c>
      <c r="D104" s="420"/>
      <c r="E104" s="420"/>
      <c r="F104" s="421">
        <f>個人データ入力用!AJ119</f>
        <v>0</v>
      </c>
      <c r="G104" s="420" t="str">
        <f>個人データ入力用!$AL119</f>
        <v/>
      </c>
      <c r="H104" s="420" t="str">
        <f>個人データ入力用!J119</f>
        <v/>
      </c>
      <c r="I104" s="420"/>
      <c r="J104" s="420">
        <f>個人データ入力用!AO119</f>
        <v>1</v>
      </c>
      <c r="K104" s="422" t="str">
        <f>個人データ入力用!AK119</f>
        <v/>
      </c>
      <c r="L104" s="420"/>
      <c r="M104" s="420"/>
      <c r="N104" s="421">
        <v>3</v>
      </c>
      <c r="O104" s="420"/>
      <c r="P104" s="421" t="str">
        <f>個人データ入力用!BD119</f>
        <v/>
      </c>
      <c r="Q104" s="423">
        <f>個人データ入力用!BE119</f>
        <v>0</v>
      </c>
      <c r="R104" s="420"/>
      <c r="S104" s="420"/>
      <c r="T104" s="421" t="str">
        <f>個人データ入力用!BF119</f>
        <v/>
      </c>
      <c r="U104" s="421">
        <f>個人データ入力用!BG119</f>
        <v>0</v>
      </c>
      <c r="V104" s="420"/>
      <c r="W104" s="420"/>
      <c r="X104" s="421" t="str">
        <f>個人データ入力用!BH119</f>
        <v/>
      </c>
      <c r="Y104" s="421">
        <f>個人データ入力用!BI119</f>
        <v>0</v>
      </c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</row>
    <row r="105" spans="1:37" ht="17.25">
      <c r="A105" s="409" t="str">
        <f>個人データ入力用!AH120</f>
        <v/>
      </c>
      <c r="B105" s="420">
        <f>個人データ入力用!E120</f>
        <v>47</v>
      </c>
      <c r="C105" s="420" t="str">
        <f>個人データ入力用!AP120</f>
        <v/>
      </c>
      <c r="D105" s="420"/>
      <c r="E105" s="420"/>
      <c r="F105" s="421">
        <f>個人データ入力用!AJ120</f>
        <v>0</v>
      </c>
      <c r="G105" s="420" t="str">
        <f>個人データ入力用!$AL120</f>
        <v/>
      </c>
      <c r="H105" s="420" t="str">
        <f>個人データ入力用!J120</f>
        <v/>
      </c>
      <c r="I105" s="420"/>
      <c r="J105" s="420">
        <f>個人データ入力用!AO120</f>
        <v>1</v>
      </c>
      <c r="K105" s="422" t="str">
        <f>個人データ入力用!AK120</f>
        <v/>
      </c>
      <c r="L105" s="420"/>
      <c r="M105" s="420"/>
      <c r="N105" s="421">
        <v>3</v>
      </c>
      <c r="O105" s="420"/>
      <c r="P105" s="421" t="str">
        <f>個人データ入力用!BD120</f>
        <v/>
      </c>
      <c r="Q105" s="423">
        <f>個人データ入力用!BE120</f>
        <v>0</v>
      </c>
      <c r="R105" s="420"/>
      <c r="S105" s="420"/>
      <c r="T105" s="421" t="str">
        <f>個人データ入力用!BF120</f>
        <v/>
      </c>
      <c r="U105" s="421">
        <f>個人データ入力用!BG120</f>
        <v>0</v>
      </c>
      <c r="V105" s="420"/>
      <c r="W105" s="420"/>
      <c r="X105" s="421" t="str">
        <f>個人データ入力用!BH120</f>
        <v/>
      </c>
      <c r="Y105" s="421">
        <f>個人データ入力用!BI120</f>
        <v>0</v>
      </c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</row>
    <row r="106" spans="1:37" ht="17.25">
      <c r="A106" s="409" t="str">
        <f>個人データ入力用!AH121</f>
        <v/>
      </c>
      <c r="B106" s="420">
        <f>個人データ入力用!E121</f>
        <v>48</v>
      </c>
      <c r="C106" s="420" t="str">
        <f>個人データ入力用!AP121</f>
        <v/>
      </c>
      <c r="D106" s="420"/>
      <c r="E106" s="420"/>
      <c r="F106" s="421">
        <f>個人データ入力用!AJ121</f>
        <v>0</v>
      </c>
      <c r="G106" s="420" t="str">
        <f>個人データ入力用!$AL121</f>
        <v/>
      </c>
      <c r="H106" s="420" t="str">
        <f>個人データ入力用!J121</f>
        <v/>
      </c>
      <c r="I106" s="420"/>
      <c r="J106" s="420">
        <f>個人データ入力用!AO121</f>
        <v>1</v>
      </c>
      <c r="K106" s="422" t="str">
        <f>個人データ入力用!AK121</f>
        <v/>
      </c>
      <c r="L106" s="420"/>
      <c r="M106" s="420"/>
      <c r="N106" s="421">
        <v>3</v>
      </c>
      <c r="O106" s="420"/>
      <c r="P106" s="421" t="str">
        <f>個人データ入力用!BD121</f>
        <v/>
      </c>
      <c r="Q106" s="423">
        <f>個人データ入力用!BE121</f>
        <v>0</v>
      </c>
      <c r="R106" s="420"/>
      <c r="S106" s="420"/>
      <c r="T106" s="421" t="str">
        <f>個人データ入力用!BF121</f>
        <v/>
      </c>
      <c r="U106" s="421">
        <f>個人データ入力用!BG121</f>
        <v>0</v>
      </c>
      <c r="V106" s="420"/>
      <c r="W106" s="420"/>
      <c r="X106" s="421" t="str">
        <f>個人データ入力用!BH121</f>
        <v/>
      </c>
      <c r="Y106" s="421">
        <f>個人データ入力用!BI121</f>
        <v>0</v>
      </c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</row>
    <row r="107" spans="1:37" ht="17.25">
      <c r="A107" s="409" t="str">
        <f>個人データ入力用!AH122</f>
        <v/>
      </c>
      <c r="B107" s="420">
        <f>個人データ入力用!E122</f>
        <v>49</v>
      </c>
      <c r="C107" s="420" t="str">
        <f>個人データ入力用!AP122</f>
        <v/>
      </c>
      <c r="D107" s="420"/>
      <c r="E107" s="420"/>
      <c r="F107" s="421">
        <f>個人データ入力用!AJ122</f>
        <v>0</v>
      </c>
      <c r="G107" s="420" t="str">
        <f>個人データ入力用!$AL122</f>
        <v/>
      </c>
      <c r="H107" s="420" t="str">
        <f>個人データ入力用!J122</f>
        <v/>
      </c>
      <c r="I107" s="420"/>
      <c r="J107" s="420">
        <f>個人データ入力用!AO122</f>
        <v>1</v>
      </c>
      <c r="K107" s="422" t="str">
        <f>個人データ入力用!AK122</f>
        <v/>
      </c>
      <c r="L107" s="420"/>
      <c r="M107" s="420"/>
      <c r="N107" s="421">
        <v>3</v>
      </c>
      <c r="O107" s="420"/>
      <c r="P107" s="421" t="str">
        <f>個人データ入力用!BD122</f>
        <v/>
      </c>
      <c r="Q107" s="423">
        <f>個人データ入力用!BE122</f>
        <v>0</v>
      </c>
      <c r="R107" s="420"/>
      <c r="S107" s="420"/>
      <c r="T107" s="421" t="str">
        <f>個人データ入力用!BF122</f>
        <v/>
      </c>
      <c r="U107" s="421">
        <f>個人データ入力用!BG122</f>
        <v>0</v>
      </c>
      <c r="V107" s="420"/>
      <c r="W107" s="420"/>
      <c r="X107" s="421" t="str">
        <f>個人データ入力用!BH122</f>
        <v/>
      </c>
      <c r="Y107" s="421">
        <f>個人データ入力用!BI122</f>
        <v>0</v>
      </c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</row>
    <row r="108" spans="1:37" ht="17.25">
      <c r="A108" s="409" t="str">
        <f>個人データ入力用!AH123</f>
        <v/>
      </c>
      <c r="B108" s="420">
        <f>個人データ入力用!E123</f>
        <v>50</v>
      </c>
      <c r="C108" s="420" t="str">
        <f>個人データ入力用!AP123</f>
        <v/>
      </c>
      <c r="D108" s="420"/>
      <c r="E108" s="420"/>
      <c r="F108" s="421">
        <f>個人データ入力用!AJ123</f>
        <v>0</v>
      </c>
      <c r="G108" s="420" t="str">
        <f>個人データ入力用!$AL123</f>
        <v/>
      </c>
      <c r="H108" s="420" t="str">
        <f>個人データ入力用!J123</f>
        <v/>
      </c>
      <c r="I108" s="420"/>
      <c r="J108" s="420">
        <f>個人データ入力用!AO123</f>
        <v>1</v>
      </c>
      <c r="K108" s="422" t="str">
        <f>個人データ入力用!AK123</f>
        <v/>
      </c>
      <c r="L108" s="420"/>
      <c r="M108" s="420"/>
      <c r="N108" s="421">
        <v>3</v>
      </c>
      <c r="O108" s="420"/>
      <c r="P108" s="421" t="str">
        <f>個人データ入力用!BD123</f>
        <v/>
      </c>
      <c r="Q108" s="423">
        <f>個人データ入力用!BE123</f>
        <v>0</v>
      </c>
      <c r="R108" s="420"/>
      <c r="S108" s="420"/>
      <c r="T108" s="421" t="str">
        <f>個人データ入力用!BF123</f>
        <v/>
      </c>
      <c r="U108" s="421">
        <f>個人データ入力用!BG123</f>
        <v>0</v>
      </c>
      <c r="V108" s="420"/>
      <c r="W108" s="420"/>
      <c r="X108" s="421" t="str">
        <f>個人データ入力用!BH123</f>
        <v/>
      </c>
      <c r="Y108" s="421">
        <f>個人データ入力用!BI123</f>
        <v>0</v>
      </c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</row>
    <row r="109" spans="1:37">
      <c r="Y109" s="431"/>
    </row>
    <row r="110" spans="1:37">
      <c r="Y110" s="431"/>
    </row>
    <row r="111" spans="1:37" ht="30.75" customHeight="1">
      <c r="E111" s="1126"/>
      <c r="F111" s="1126"/>
      <c r="G111" s="1126"/>
      <c r="H111" s="1129" t="s">
        <v>8889</v>
      </c>
      <c r="I111" s="1129"/>
      <c r="J111" s="1129"/>
      <c r="K111" s="1129"/>
      <c r="L111" s="1129"/>
    </row>
    <row r="112" spans="1:37" ht="18.75">
      <c r="A112" s="1127" t="s">
        <v>8731</v>
      </c>
      <c r="B112" s="1128"/>
      <c r="C112" s="1128"/>
      <c r="D112" s="265"/>
    </row>
    <row r="113" spans="1:38" ht="17.25">
      <c r="A113" s="409"/>
      <c r="B113" s="412" t="s">
        <v>47</v>
      </c>
      <c r="C113" s="412" t="s">
        <v>48</v>
      </c>
      <c r="D113" s="412" t="s">
        <v>49</v>
      </c>
      <c r="E113" s="412" t="s">
        <v>50</v>
      </c>
      <c r="F113" s="413" t="s">
        <v>51</v>
      </c>
      <c r="G113" s="412" t="s">
        <v>52</v>
      </c>
      <c r="H113" s="412" t="s">
        <v>53</v>
      </c>
      <c r="I113" s="412" t="s">
        <v>54</v>
      </c>
      <c r="J113" s="412" t="s">
        <v>55</v>
      </c>
      <c r="K113" s="414" t="s">
        <v>56</v>
      </c>
      <c r="L113" s="412" t="s">
        <v>57</v>
      </c>
      <c r="M113" s="412" t="s">
        <v>58</v>
      </c>
      <c r="N113" s="413" t="s">
        <v>59</v>
      </c>
      <c r="O113" s="412" t="s">
        <v>60</v>
      </c>
      <c r="P113" s="413" t="s">
        <v>61</v>
      </c>
      <c r="Q113" s="413" t="s">
        <v>62</v>
      </c>
      <c r="R113" s="412" t="s">
        <v>63</v>
      </c>
      <c r="S113" s="412" t="s">
        <v>64</v>
      </c>
      <c r="T113" s="413" t="s">
        <v>65</v>
      </c>
      <c r="U113" s="413" t="s">
        <v>66</v>
      </c>
      <c r="V113" s="412" t="s">
        <v>67</v>
      </c>
      <c r="W113" s="412" t="s">
        <v>68</v>
      </c>
      <c r="X113" s="413" t="s">
        <v>69</v>
      </c>
      <c r="Y113" s="413" t="s">
        <v>70</v>
      </c>
      <c r="Z113" s="30" t="s">
        <v>71</v>
      </c>
      <c r="AA113" s="30" t="s">
        <v>72</v>
      </c>
      <c r="AB113" s="30" t="s">
        <v>73</v>
      </c>
      <c r="AC113" s="30" t="s">
        <v>74</v>
      </c>
      <c r="AD113" s="30" t="s">
        <v>75</v>
      </c>
      <c r="AE113" s="30" t="s">
        <v>76</v>
      </c>
      <c r="AF113" s="30" t="s">
        <v>77</v>
      </c>
      <c r="AG113" s="30" t="s">
        <v>78</v>
      </c>
      <c r="AH113" s="30" t="s">
        <v>79</v>
      </c>
      <c r="AI113" s="30" t="s">
        <v>80</v>
      </c>
    </row>
    <row r="114" spans="1:38" ht="25.35" customHeight="1">
      <c r="A114" s="409">
        <f>直接データ入力!AE15</f>
        <v>0</v>
      </c>
      <c r="B114" s="424">
        <v>1</v>
      </c>
      <c r="C114" s="424" t="str">
        <f>直接データ入力!AM15</f>
        <v/>
      </c>
      <c r="D114" s="424"/>
      <c r="E114" s="424"/>
      <c r="F114" s="425">
        <f>直接データ入力!AG15</f>
        <v>0</v>
      </c>
      <c r="G114" s="424">
        <f>直接データ入力!AI15</f>
        <v>0</v>
      </c>
      <c r="H114" s="424">
        <f>直接データ入力!J15</f>
        <v>0</v>
      </c>
      <c r="I114" s="424"/>
      <c r="J114" s="424">
        <f>直接データ入力!AL15</f>
        <v>2</v>
      </c>
      <c r="K114" s="426">
        <f>直接データ入力!AH15</f>
        <v>0</v>
      </c>
      <c r="L114" s="424"/>
      <c r="M114" s="424"/>
      <c r="N114" s="425">
        <f>直接データ入力!AF15</f>
        <v>3</v>
      </c>
      <c r="O114" s="424"/>
      <c r="P114" s="425" t="str">
        <f>直接データ入力!BA15</f>
        <v/>
      </c>
      <c r="Q114" s="380">
        <f>直接データ入力!BB15</f>
        <v>0</v>
      </c>
      <c r="R114" s="412"/>
      <c r="S114" s="412"/>
      <c r="T114" s="413" t="str">
        <f>直接データ入力!BC15</f>
        <v/>
      </c>
      <c r="U114" s="380">
        <f>直接データ入力!BD15</f>
        <v>0</v>
      </c>
      <c r="V114" s="412"/>
      <c r="W114" s="412"/>
      <c r="X114" s="452" t="str">
        <f>直接データ入力!BE15</f>
        <v/>
      </c>
      <c r="Y114" s="380">
        <f>直接データ入力!BF15</f>
        <v>0</v>
      </c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</row>
    <row r="115" spans="1:38" ht="25.35" customHeight="1">
      <c r="A115" s="409">
        <f>直接データ入力!AE16</f>
        <v>0</v>
      </c>
      <c r="B115" s="424">
        <v>2</v>
      </c>
      <c r="C115" s="424" t="str">
        <f>直接データ入力!AM16</f>
        <v/>
      </c>
      <c r="D115" s="424"/>
      <c r="E115" s="424"/>
      <c r="F115" s="425">
        <f>直接データ入力!AG16</f>
        <v>0</v>
      </c>
      <c r="G115" s="424">
        <f>直接データ入力!AI16</f>
        <v>0</v>
      </c>
      <c r="H115" s="424">
        <f>直接データ入力!J16</f>
        <v>0</v>
      </c>
      <c r="I115" s="424"/>
      <c r="J115" s="424">
        <f>直接データ入力!AL16</f>
        <v>2</v>
      </c>
      <c r="K115" s="426">
        <f>直接データ入力!AH16</f>
        <v>0</v>
      </c>
      <c r="L115" s="424"/>
      <c r="M115" s="424"/>
      <c r="N115" s="425">
        <f>直接データ入力!AF16</f>
        <v>3</v>
      </c>
      <c r="O115" s="424"/>
      <c r="P115" s="425" t="str">
        <f>直接データ入力!BA16</f>
        <v/>
      </c>
      <c r="Q115" s="380">
        <f>直接データ入力!BB16</f>
        <v>0</v>
      </c>
      <c r="R115" s="412"/>
      <c r="S115" s="412"/>
      <c r="T115" s="413" t="str">
        <f>直接データ入力!BC16</f>
        <v/>
      </c>
      <c r="U115" s="380">
        <f>直接データ入力!BD16</f>
        <v>0</v>
      </c>
      <c r="V115" s="412"/>
      <c r="W115" s="412"/>
      <c r="X115" s="452" t="str">
        <f>直接データ入力!BE16</f>
        <v/>
      </c>
      <c r="Y115" s="380">
        <f>直接データ入力!BF16</f>
        <v>0</v>
      </c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</row>
    <row r="116" spans="1:38" ht="25.35" customHeight="1">
      <c r="A116" s="409">
        <f>直接データ入力!AE17</f>
        <v>0</v>
      </c>
      <c r="B116" s="424">
        <v>3</v>
      </c>
      <c r="C116" s="424" t="str">
        <f>直接データ入力!AM17</f>
        <v/>
      </c>
      <c r="D116" s="424"/>
      <c r="E116" s="424"/>
      <c r="F116" s="425">
        <f>直接データ入力!AG17</f>
        <v>0</v>
      </c>
      <c r="G116" s="424">
        <f>直接データ入力!AI17</f>
        <v>0</v>
      </c>
      <c r="H116" s="424">
        <f>直接データ入力!J17</f>
        <v>0</v>
      </c>
      <c r="I116" s="424"/>
      <c r="J116" s="424">
        <f>直接データ入力!AL17</f>
        <v>2</v>
      </c>
      <c r="K116" s="426">
        <f>直接データ入力!AH17</f>
        <v>0</v>
      </c>
      <c r="L116" s="424"/>
      <c r="M116" s="424"/>
      <c r="N116" s="425">
        <f>直接データ入力!AF17</f>
        <v>3</v>
      </c>
      <c r="O116" s="424"/>
      <c r="P116" s="425" t="str">
        <f>直接データ入力!BA17</f>
        <v/>
      </c>
      <c r="Q116" s="380">
        <f>直接データ入力!BB17</f>
        <v>0</v>
      </c>
      <c r="R116" s="412"/>
      <c r="S116" s="412"/>
      <c r="T116" s="413" t="str">
        <f>直接データ入力!BC17</f>
        <v/>
      </c>
      <c r="U116" s="380">
        <f>直接データ入力!BD17</f>
        <v>0</v>
      </c>
      <c r="V116" s="412"/>
      <c r="W116" s="412"/>
      <c r="X116" s="452" t="str">
        <f>直接データ入力!BE17</f>
        <v/>
      </c>
      <c r="Y116" s="380">
        <f>直接データ入力!BF17</f>
        <v>0</v>
      </c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</row>
    <row r="117" spans="1:38" ht="25.35" customHeight="1">
      <c r="A117" s="409">
        <f>直接データ入力!AE18</f>
        <v>0</v>
      </c>
      <c r="B117" s="424">
        <v>4</v>
      </c>
      <c r="C117" s="424" t="str">
        <f>直接データ入力!AM18</f>
        <v/>
      </c>
      <c r="D117" s="424"/>
      <c r="E117" s="424"/>
      <c r="F117" s="425">
        <f>直接データ入力!AG18</f>
        <v>0</v>
      </c>
      <c r="G117" s="424">
        <f>直接データ入力!AI18</f>
        <v>0</v>
      </c>
      <c r="H117" s="424">
        <f>直接データ入力!J18</f>
        <v>0</v>
      </c>
      <c r="I117" s="424"/>
      <c r="J117" s="424">
        <f>直接データ入力!AL18</f>
        <v>2</v>
      </c>
      <c r="K117" s="426">
        <f>直接データ入力!AH18</f>
        <v>0</v>
      </c>
      <c r="L117" s="424"/>
      <c r="M117" s="424"/>
      <c r="N117" s="425">
        <f>直接データ入力!AF18</f>
        <v>3</v>
      </c>
      <c r="O117" s="424"/>
      <c r="P117" s="425" t="str">
        <f>直接データ入力!BA18</f>
        <v/>
      </c>
      <c r="Q117" s="380">
        <f>直接データ入力!BB18</f>
        <v>0</v>
      </c>
      <c r="R117" s="412"/>
      <c r="S117" s="412"/>
      <c r="T117" s="413" t="str">
        <f>直接データ入力!BC18</f>
        <v/>
      </c>
      <c r="U117" s="380">
        <f>直接データ入力!BD18</f>
        <v>0</v>
      </c>
      <c r="V117" s="412"/>
      <c r="W117" s="412"/>
      <c r="X117" s="452" t="str">
        <f>直接データ入力!BE18</f>
        <v/>
      </c>
      <c r="Y117" s="380">
        <f>直接データ入力!BF18</f>
        <v>0</v>
      </c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</row>
    <row r="118" spans="1:38" ht="25.35" customHeight="1">
      <c r="A118" s="409">
        <f>直接データ入力!AE19</f>
        <v>0</v>
      </c>
      <c r="B118" s="424">
        <v>5</v>
      </c>
      <c r="C118" s="424" t="str">
        <f>直接データ入力!AM19</f>
        <v/>
      </c>
      <c r="D118" s="424"/>
      <c r="E118" s="424"/>
      <c r="F118" s="425">
        <f>直接データ入力!AG19</f>
        <v>0</v>
      </c>
      <c r="G118" s="424">
        <f>直接データ入力!AI19</f>
        <v>0</v>
      </c>
      <c r="H118" s="424">
        <f>直接データ入力!J19</f>
        <v>0</v>
      </c>
      <c r="I118" s="424"/>
      <c r="J118" s="424">
        <f>直接データ入力!AL19</f>
        <v>2</v>
      </c>
      <c r="K118" s="426">
        <f>直接データ入力!AH19</f>
        <v>0</v>
      </c>
      <c r="L118" s="424"/>
      <c r="M118" s="424"/>
      <c r="N118" s="425">
        <f>直接データ入力!AF19</f>
        <v>3</v>
      </c>
      <c r="O118" s="424"/>
      <c r="P118" s="425" t="str">
        <f>直接データ入力!BA19</f>
        <v/>
      </c>
      <c r="Q118" s="380">
        <f>直接データ入力!BB19</f>
        <v>0</v>
      </c>
      <c r="R118" s="412"/>
      <c r="S118" s="412"/>
      <c r="T118" s="413" t="str">
        <f>直接データ入力!BC19</f>
        <v/>
      </c>
      <c r="U118" s="380">
        <f>直接データ入力!BD19</f>
        <v>0</v>
      </c>
      <c r="V118" s="412"/>
      <c r="W118" s="412"/>
      <c r="X118" s="452" t="str">
        <f>直接データ入力!BE19</f>
        <v/>
      </c>
      <c r="Y118" s="380">
        <f>直接データ入力!BF19</f>
        <v>0</v>
      </c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</row>
    <row r="119" spans="1:38" ht="25.35" customHeight="1">
      <c r="A119" s="409">
        <f>直接データ入力!AE20</f>
        <v>0</v>
      </c>
      <c r="B119" s="424">
        <v>6</v>
      </c>
      <c r="C119" s="424" t="str">
        <f>直接データ入力!AM20</f>
        <v/>
      </c>
      <c r="D119" s="424"/>
      <c r="E119" s="424"/>
      <c r="F119" s="425">
        <f>直接データ入力!AG20</f>
        <v>0</v>
      </c>
      <c r="G119" s="424">
        <f>直接データ入力!AI20</f>
        <v>0</v>
      </c>
      <c r="H119" s="424">
        <f>直接データ入力!J20</f>
        <v>0</v>
      </c>
      <c r="I119" s="424"/>
      <c r="J119" s="424">
        <f>直接データ入力!AL20</f>
        <v>2</v>
      </c>
      <c r="K119" s="426">
        <f>直接データ入力!AH20</f>
        <v>0</v>
      </c>
      <c r="L119" s="424"/>
      <c r="M119" s="424"/>
      <c r="N119" s="425">
        <f>直接データ入力!AF20</f>
        <v>3</v>
      </c>
      <c r="O119" s="424"/>
      <c r="P119" s="425" t="str">
        <f>直接データ入力!BA20</f>
        <v/>
      </c>
      <c r="Q119" s="380">
        <f>直接データ入力!BB20</f>
        <v>0</v>
      </c>
      <c r="R119" s="412"/>
      <c r="S119" s="412"/>
      <c r="T119" s="413" t="str">
        <f>直接データ入力!BC20</f>
        <v/>
      </c>
      <c r="U119" s="380">
        <f>直接データ入力!BD20</f>
        <v>0</v>
      </c>
      <c r="V119" s="412"/>
      <c r="W119" s="412"/>
      <c r="X119" s="452" t="str">
        <f>直接データ入力!BE20</f>
        <v/>
      </c>
      <c r="Y119" s="380">
        <f>直接データ入力!BF20</f>
        <v>0</v>
      </c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</row>
    <row r="120" spans="1:38" ht="25.35" customHeight="1">
      <c r="A120" s="409">
        <f>直接データ入力!AE21</f>
        <v>0</v>
      </c>
      <c r="B120" s="424">
        <v>7</v>
      </c>
      <c r="C120" s="424" t="str">
        <f>直接データ入力!AM21</f>
        <v/>
      </c>
      <c r="D120" s="424"/>
      <c r="E120" s="424"/>
      <c r="F120" s="425">
        <f>直接データ入力!AG21</f>
        <v>0</v>
      </c>
      <c r="G120" s="424">
        <f>直接データ入力!AI21</f>
        <v>0</v>
      </c>
      <c r="H120" s="424">
        <f>直接データ入力!J21</f>
        <v>0</v>
      </c>
      <c r="I120" s="424"/>
      <c r="J120" s="424">
        <f>直接データ入力!AL21</f>
        <v>2</v>
      </c>
      <c r="K120" s="426">
        <f>直接データ入力!AH21</f>
        <v>0</v>
      </c>
      <c r="L120" s="424"/>
      <c r="M120" s="424"/>
      <c r="N120" s="425">
        <f>直接データ入力!AF21</f>
        <v>3</v>
      </c>
      <c r="O120" s="424"/>
      <c r="P120" s="425" t="str">
        <f>直接データ入力!BA21</f>
        <v/>
      </c>
      <c r="Q120" s="380">
        <f>直接データ入力!BB21</f>
        <v>0</v>
      </c>
      <c r="R120" s="412"/>
      <c r="S120" s="412"/>
      <c r="T120" s="413" t="str">
        <f>直接データ入力!BC21</f>
        <v/>
      </c>
      <c r="U120" s="380">
        <f>直接データ入力!BD21</f>
        <v>0</v>
      </c>
      <c r="V120" s="412"/>
      <c r="W120" s="412"/>
      <c r="X120" s="452" t="str">
        <f>直接データ入力!BE21</f>
        <v/>
      </c>
      <c r="Y120" s="380">
        <f>直接データ入力!BF21</f>
        <v>0</v>
      </c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ht="25.35" customHeight="1">
      <c r="A121" s="409">
        <f>直接データ入力!AE22</f>
        <v>0</v>
      </c>
      <c r="B121" s="424">
        <v>8</v>
      </c>
      <c r="C121" s="424" t="str">
        <f>直接データ入力!AM22</f>
        <v/>
      </c>
      <c r="D121" s="424"/>
      <c r="E121" s="424"/>
      <c r="F121" s="425">
        <f>直接データ入力!AG22</f>
        <v>0</v>
      </c>
      <c r="G121" s="424">
        <f>直接データ入力!AI22</f>
        <v>0</v>
      </c>
      <c r="H121" s="424">
        <f>直接データ入力!J22</f>
        <v>0</v>
      </c>
      <c r="I121" s="424"/>
      <c r="J121" s="424">
        <f>直接データ入力!AL22</f>
        <v>2</v>
      </c>
      <c r="K121" s="426">
        <f>直接データ入力!AH22</f>
        <v>0</v>
      </c>
      <c r="L121" s="424"/>
      <c r="M121" s="424"/>
      <c r="N121" s="425">
        <f>直接データ入力!AF22</f>
        <v>3</v>
      </c>
      <c r="O121" s="424"/>
      <c r="P121" s="425" t="str">
        <f>直接データ入力!BA22</f>
        <v/>
      </c>
      <c r="Q121" s="380">
        <f>直接データ入力!BB22</f>
        <v>0</v>
      </c>
      <c r="R121" s="412"/>
      <c r="S121" s="412"/>
      <c r="T121" s="413" t="str">
        <f>直接データ入力!BC22</f>
        <v/>
      </c>
      <c r="U121" s="380">
        <f>直接データ入力!BD22</f>
        <v>0</v>
      </c>
      <c r="V121" s="412"/>
      <c r="W121" s="412"/>
      <c r="X121" s="452" t="str">
        <f>直接データ入力!BE22</f>
        <v/>
      </c>
      <c r="Y121" s="380">
        <f>直接データ入力!BF22</f>
        <v>0</v>
      </c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1:38" ht="25.35" customHeight="1">
      <c r="A122" s="409">
        <f>直接データ入力!AE23</f>
        <v>0</v>
      </c>
      <c r="B122" s="424">
        <v>9</v>
      </c>
      <c r="C122" s="424" t="str">
        <f>直接データ入力!AM23</f>
        <v/>
      </c>
      <c r="D122" s="424"/>
      <c r="E122" s="424"/>
      <c r="F122" s="425">
        <f>直接データ入力!AG23</f>
        <v>0</v>
      </c>
      <c r="G122" s="424">
        <f>直接データ入力!AI23</f>
        <v>0</v>
      </c>
      <c r="H122" s="424">
        <f>直接データ入力!J23</f>
        <v>0</v>
      </c>
      <c r="I122" s="424"/>
      <c r="J122" s="424">
        <f>直接データ入力!AL23</f>
        <v>2</v>
      </c>
      <c r="K122" s="426">
        <f>直接データ入力!AH23</f>
        <v>0</v>
      </c>
      <c r="L122" s="424"/>
      <c r="M122" s="424"/>
      <c r="N122" s="425">
        <f>直接データ入力!AF23</f>
        <v>3</v>
      </c>
      <c r="O122" s="424"/>
      <c r="P122" s="425" t="str">
        <f>直接データ入力!BA23</f>
        <v/>
      </c>
      <c r="Q122" s="380">
        <f>直接データ入力!BB23</f>
        <v>0</v>
      </c>
      <c r="R122" s="412"/>
      <c r="S122" s="412"/>
      <c r="T122" s="413" t="str">
        <f>直接データ入力!BC23</f>
        <v/>
      </c>
      <c r="U122" s="380">
        <f>直接データ入力!BD23</f>
        <v>0</v>
      </c>
      <c r="V122" s="412"/>
      <c r="W122" s="412"/>
      <c r="X122" s="452" t="str">
        <f>直接データ入力!BE23</f>
        <v/>
      </c>
      <c r="Y122" s="380">
        <f>直接データ入力!BF23</f>
        <v>0</v>
      </c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38" ht="25.35" customHeight="1">
      <c r="A123" s="409">
        <f>直接データ入力!AE24</f>
        <v>0</v>
      </c>
      <c r="B123" s="424">
        <v>10</v>
      </c>
      <c r="C123" s="424" t="str">
        <f>直接データ入力!AM24</f>
        <v/>
      </c>
      <c r="D123" s="424"/>
      <c r="E123" s="424"/>
      <c r="F123" s="425">
        <f>直接データ入力!AG24</f>
        <v>0</v>
      </c>
      <c r="G123" s="424">
        <f>直接データ入力!AI24</f>
        <v>0</v>
      </c>
      <c r="H123" s="424">
        <f>直接データ入力!J24</f>
        <v>0</v>
      </c>
      <c r="I123" s="424"/>
      <c r="J123" s="424">
        <f>直接データ入力!AL24</f>
        <v>2</v>
      </c>
      <c r="K123" s="426">
        <f>直接データ入力!AH24</f>
        <v>0</v>
      </c>
      <c r="L123" s="424"/>
      <c r="M123" s="424"/>
      <c r="N123" s="425">
        <f>直接データ入力!AF24</f>
        <v>3</v>
      </c>
      <c r="O123" s="424"/>
      <c r="P123" s="425" t="str">
        <f>直接データ入力!BA24</f>
        <v/>
      </c>
      <c r="Q123" s="380">
        <f>直接データ入力!BB24</f>
        <v>0</v>
      </c>
      <c r="R123" s="412"/>
      <c r="S123" s="412"/>
      <c r="T123" s="413" t="str">
        <f>直接データ入力!BC24</f>
        <v/>
      </c>
      <c r="U123" s="380">
        <f>直接データ入力!BD24</f>
        <v>0</v>
      </c>
      <c r="V123" s="412"/>
      <c r="W123" s="412"/>
      <c r="X123" s="452" t="str">
        <f>直接データ入力!BE24</f>
        <v/>
      </c>
      <c r="Y123" s="380">
        <f>直接データ入力!BF24</f>
        <v>0</v>
      </c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1:38" ht="25.35" customHeight="1">
      <c r="A124" s="409">
        <f>直接データ入力!AE25</f>
        <v>0</v>
      </c>
      <c r="B124" s="424">
        <v>11</v>
      </c>
      <c r="C124" s="424" t="str">
        <f>直接データ入力!AM25</f>
        <v/>
      </c>
      <c r="D124" s="424"/>
      <c r="E124" s="424"/>
      <c r="F124" s="425">
        <f>直接データ入力!AG25</f>
        <v>0</v>
      </c>
      <c r="G124" s="424">
        <f>直接データ入力!AI25</f>
        <v>0</v>
      </c>
      <c r="H124" s="424">
        <f>直接データ入力!J25</f>
        <v>0</v>
      </c>
      <c r="I124" s="424"/>
      <c r="J124" s="424">
        <f>直接データ入力!AL25</f>
        <v>2</v>
      </c>
      <c r="K124" s="426">
        <f>直接データ入力!AH25</f>
        <v>0</v>
      </c>
      <c r="L124" s="424"/>
      <c r="M124" s="424"/>
      <c r="N124" s="425">
        <f>直接データ入力!AF25</f>
        <v>3</v>
      </c>
      <c r="O124" s="424"/>
      <c r="P124" s="425" t="str">
        <f>直接データ入力!BA25</f>
        <v/>
      </c>
      <c r="Q124" s="380">
        <f>直接データ入力!BB25</f>
        <v>0</v>
      </c>
      <c r="R124" s="412"/>
      <c r="S124" s="412"/>
      <c r="T124" s="413" t="str">
        <f>直接データ入力!BC25</f>
        <v/>
      </c>
      <c r="U124" s="380">
        <f>直接データ入力!BD25</f>
        <v>0</v>
      </c>
      <c r="V124" s="412"/>
      <c r="W124" s="412"/>
      <c r="X124" s="452" t="str">
        <f>直接データ入力!BE25</f>
        <v/>
      </c>
      <c r="Y124" s="380">
        <f>直接データ入力!BF25</f>
        <v>0</v>
      </c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ht="25.35" customHeight="1">
      <c r="A125" s="409">
        <f>直接データ入力!AE26</f>
        <v>0</v>
      </c>
      <c r="B125" s="424">
        <v>12</v>
      </c>
      <c r="C125" s="424" t="str">
        <f>直接データ入力!AM26</f>
        <v/>
      </c>
      <c r="D125" s="424"/>
      <c r="E125" s="424"/>
      <c r="F125" s="425">
        <f>直接データ入力!AG26</f>
        <v>0</v>
      </c>
      <c r="G125" s="424">
        <f>直接データ入力!AI26</f>
        <v>0</v>
      </c>
      <c r="H125" s="424">
        <f>直接データ入力!J26</f>
        <v>0</v>
      </c>
      <c r="I125" s="424"/>
      <c r="J125" s="424">
        <f>直接データ入力!AL26</f>
        <v>2</v>
      </c>
      <c r="K125" s="426">
        <f>直接データ入力!AH26</f>
        <v>0</v>
      </c>
      <c r="L125" s="424"/>
      <c r="M125" s="424"/>
      <c r="N125" s="425">
        <f>直接データ入力!AF26</f>
        <v>3</v>
      </c>
      <c r="O125" s="424"/>
      <c r="P125" s="425" t="str">
        <f>直接データ入力!BA26</f>
        <v/>
      </c>
      <c r="Q125" s="380">
        <f>直接データ入力!BB26</f>
        <v>0</v>
      </c>
      <c r="R125" s="412"/>
      <c r="S125" s="412"/>
      <c r="T125" s="413" t="str">
        <f>直接データ入力!BC26</f>
        <v/>
      </c>
      <c r="U125" s="380">
        <f>直接データ入力!BD26</f>
        <v>0</v>
      </c>
      <c r="V125" s="412"/>
      <c r="W125" s="412"/>
      <c r="X125" s="452" t="str">
        <f>直接データ入力!BE26</f>
        <v/>
      </c>
      <c r="Y125" s="380">
        <f>直接データ入力!BF26</f>
        <v>0</v>
      </c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1:38" ht="25.35" customHeight="1">
      <c r="A126" s="409">
        <f>直接データ入力!AE27</f>
        <v>0</v>
      </c>
      <c r="B126" s="424">
        <v>13</v>
      </c>
      <c r="C126" s="424" t="str">
        <f>直接データ入力!AM27</f>
        <v/>
      </c>
      <c r="D126" s="424"/>
      <c r="E126" s="424"/>
      <c r="F126" s="425">
        <f>直接データ入力!AG27</f>
        <v>0</v>
      </c>
      <c r="G126" s="424">
        <f>直接データ入力!AI27</f>
        <v>0</v>
      </c>
      <c r="H126" s="424">
        <f>直接データ入力!J27</f>
        <v>0</v>
      </c>
      <c r="I126" s="424"/>
      <c r="J126" s="424">
        <f>直接データ入力!AL27</f>
        <v>2</v>
      </c>
      <c r="K126" s="426">
        <f>直接データ入力!AH27</f>
        <v>0</v>
      </c>
      <c r="L126" s="424"/>
      <c r="M126" s="424"/>
      <c r="N126" s="425">
        <f>直接データ入力!AF27</f>
        <v>3</v>
      </c>
      <c r="O126" s="424"/>
      <c r="P126" s="425" t="str">
        <f>直接データ入力!BA27</f>
        <v/>
      </c>
      <c r="Q126" s="380">
        <f>直接データ入力!BB27</f>
        <v>0</v>
      </c>
      <c r="R126" s="412"/>
      <c r="S126" s="412"/>
      <c r="T126" s="413" t="str">
        <f>直接データ入力!BC27</f>
        <v/>
      </c>
      <c r="U126" s="380">
        <f>直接データ入力!BD27</f>
        <v>0</v>
      </c>
      <c r="V126" s="412"/>
      <c r="W126" s="412"/>
      <c r="X126" s="452" t="str">
        <f>直接データ入力!BE27</f>
        <v/>
      </c>
      <c r="Y126" s="380">
        <f>直接データ入力!BF27</f>
        <v>0</v>
      </c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1:38" ht="25.35" customHeight="1">
      <c r="A127" s="409">
        <f>直接データ入力!AE28</f>
        <v>0</v>
      </c>
      <c r="B127" s="424">
        <v>14</v>
      </c>
      <c r="C127" s="424" t="str">
        <f>直接データ入力!AM28</f>
        <v/>
      </c>
      <c r="D127" s="424"/>
      <c r="E127" s="424"/>
      <c r="F127" s="425">
        <f>直接データ入力!AG28</f>
        <v>0</v>
      </c>
      <c r="G127" s="424">
        <f>直接データ入力!AI28</f>
        <v>0</v>
      </c>
      <c r="H127" s="424">
        <f>直接データ入力!J28</f>
        <v>0</v>
      </c>
      <c r="I127" s="424"/>
      <c r="J127" s="424">
        <f>直接データ入力!AL28</f>
        <v>2</v>
      </c>
      <c r="K127" s="426">
        <f>直接データ入力!AH28</f>
        <v>0</v>
      </c>
      <c r="L127" s="424"/>
      <c r="M127" s="424"/>
      <c r="N127" s="425">
        <f>直接データ入力!AF28</f>
        <v>3</v>
      </c>
      <c r="O127" s="424"/>
      <c r="P127" s="425" t="str">
        <f>直接データ入力!BA28</f>
        <v/>
      </c>
      <c r="Q127" s="380">
        <f>直接データ入力!BB28</f>
        <v>0</v>
      </c>
      <c r="R127" s="412"/>
      <c r="S127" s="412"/>
      <c r="T127" s="413" t="str">
        <f>直接データ入力!BC28</f>
        <v/>
      </c>
      <c r="U127" s="380">
        <f>直接データ入力!BD28</f>
        <v>0</v>
      </c>
      <c r="V127" s="412"/>
      <c r="W127" s="412"/>
      <c r="X127" s="452" t="str">
        <f>直接データ入力!BE28</f>
        <v/>
      </c>
      <c r="Y127" s="380">
        <f>直接データ入力!BF28</f>
        <v>0</v>
      </c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1:38" ht="25.35" customHeight="1">
      <c r="A128" s="409">
        <f>直接データ入力!AE29</f>
        <v>0</v>
      </c>
      <c r="B128" s="424">
        <v>15</v>
      </c>
      <c r="C128" s="424" t="str">
        <f>直接データ入力!AM29</f>
        <v/>
      </c>
      <c r="D128" s="424"/>
      <c r="E128" s="424"/>
      <c r="F128" s="425">
        <f>直接データ入力!AG29</f>
        <v>0</v>
      </c>
      <c r="G128" s="424">
        <f>直接データ入力!AI29</f>
        <v>0</v>
      </c>
      <c r="H128" s="424">
        <f>直接データ入力!J29</f>
        <v>0</v>
      </c>
      <c r="I128" s="424"/>
      <c r="J128" s="424">
        <f>直接データ入力!AL29</f>
        <v>2</v>
      </c>
      <c r="K128" s="426">
        <f>直接データ入力!AH29</f>
        <v>0</v>
      </c>
      <c r="L128" s="424"/>
      <c r="M128" s="424"/>
      <c r="N128" s="425">
        <f>直接データ入力!AF29</f>
        <v>3</v>
      </c>
      <c r="O128" s="424"/>
      <c r="P128" s="425" t="str">
        <f>直接データ入力!BA29</f>
        <v/>
      </c>
      <c r="Q128" s="380">
        <f>直接データ入力!BB29</f>
        <v>0</v>
      </c>
      <c r="R128" s="412"/>
      <c r="S128" s="412"/>
      <c r="T128" s="413" t="str">
        <f>直接データ入力!BC29</f>
        <v/>
      </c>
      <c r="U128" s="380">
        <f>直接データ入力!BD29</f>
        <v>0</v>
      </c>
      <c r="V128" s="412"/>
      <c r="W128" s="412"/>
      <c r="X128" s="452" t="str">
        <f>直接データ入力!BE29</f>
        <v/>
      </c>
      <c r="Y128" s="380">
        <f>直接データ入力!BF29</f>
        <v>0</v>
      </c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ht="25.35" customHeight="1">
      <c r="A129" s="409">
        <f>直接データ入力!AE30</f>
        <v>0</v>
      </c>
      <c r="B129" s="424">
        <v>16</v>
      </c>
      <c r="C129" s="424" t="str">
        <f>直接データ入力!AM30</f>
        <v/>
      </c>
      <c r="D129" s="424"/>
      <c r="E129" s="424"/>
      <c r="F129" s="425">
        <f>直接データ入力!AG30</f>
        <v>0</v>
      </c>
      <c r="G129" s="424">
        <f>直接データ入力!AI30</f>
        <v>0</v>
      </c>
      <c r="H129" s="424">
        <f>直接データ入力!J30</f>
        <v>0</v>
      </c>
      <c r="I129" s="424"/>
      <c r="J129" s="424">
        <f>直接データ入力!AL30</f>
        <v>2</v>
      </c>
      <c r="K129" s="426">
        <f>直接データ入力!AH30</f>
        <v>0</v>
      </c>
      <c r="L129" s="424"/>
      <c r="M129" s="424"/>
      <c r="N129" s="425">
        <f>直接データ入力!AF30</f>
        <v>3</v>
      </c>
      <c r="O129" s="424"/>
      <c r="P129" s="425" t="str">
        <f>直接データ入力!BA30</f>
        <v/>
      </c>
      <c r="Q129" s="380">
        <f>直接データ入力!BB30</f>
        <v>0</v>
      </c>
      <c r="R129" s="412"/>
      <c r="S129" s="412"/>
      <c r="T129" s="413" t="str">
        <f>直接データ入力!BC30</f>
        <v/>
      </c>
      <c r="U129" s="380">
        <f>直接データ入力!BD30</f>
        <v>0</v>
      </c>
      <c r="V129" s="412"/>
      <c r="W129" s="412"/>
      <c r="X129" s="452" t="str">
        <f>直接データ入力!BE30</f>
        <v/>
      </c>
      <c r="Y129" s="380">
        <f>直接データ入力!BF30</f>
        <v>0</v>
      </c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1:38" ht="25.35" customHeight="1">
      <c r="A130" s="409">
        <f>直接データ入力!AE31</f>
        <v>0</v>
      </c>
      <c r="B130" s="424">
        <v>17</v>
      </c>
      <c r="C130" s="424" t="str">
        <f>直接データ入力!AM31</f>
        <v/>
      </c>
      <c r="D130" s="424"/>
      <c r="E130" s="424"/>
      <c r="F130" s="425">
        <f>直接データ入力!AG31</f>
        <v>0</v>
      </c>
      <c r="G130" s="424">
        <f>直接データ入力!AI31</f>
        <v>0</v>
      </c>
      <c r="H130" s="424">
        <f>直接データ入力!J31</f>
        <v>0</v>
      </c>
      <c r="I130" s="424"/>
      <c r="J130" s="424">
        <f>直接データ入力!AL31</f>
        <v>2</v>
      </c>
      <c r="K130" s="426">
        <f>直接データ入力!AH31</f>
        <v>0</v>
      </c>
      <c r="L130" s="424"/>
      <c r="M130" s="424"/>
      <c r="N130" s="425">
        <f>直接データ入力!AF31</f>
        <v>3</v>
      </c>
      <c r="O130" s="424"/>
      <c r="P130" s="425" t="str">
        <f>直接データ入力!BA31</f>
        <v/>
      </c>
      <c r="Q130" s="380">
        <f>直接データ入力!BB31</f>
        <v>0</v>
      </c>
      <c r="R130" s="412"/>
      <c r="S130" s="412"/>
      <c r="T130" s="413" t="str">
        <f>直接データ入力!BC31</f>
        <v/>
      </c>
      <c r="U130" s="380">
        <f>直接データ入力!BD31</f>
        <v>0</v>
      </c>
      <c r="V130" s="412"/>
      <c r="W130" s="412"/>
      <c r="X130" s="452" t="str">
        <f>直接データ入力!BE31</f>
        <v/>
      </c>
      <c r="Y130" s="380">
        <f>直接データ入力!BF31</f>
        <v>0</v>
      </c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</row>
    <row r="131" spans="1:38" ht="25.35" customHeight="1">
      <c r="A131" s="409">
        <f>直接データ入力!AE32</f>
        <v>0</v>
      </c>
      <c r="B131" s="424">
        <v>18</v>
      </c>
      <c r="C131" s="424" t="str">
        <f>直接データ入力!AM32</f>
        <v/>
      </c>
      <c r="D131" s="424"/>
      <c r="E131" s="424"/>
      <c r="F131" s="425">
        <f>直接データ入力!AG32</f>
        <v>0</v>
      </c>
      <c r="G131" s="424">
        <f>直接データ入力!AI32</f>
        <v>0</v>
      </c>
      <c r="H131" s="424">
        <f>直接データ入力!J32</f>
        <v>0</v>
      </c>
      <c r="I131" s="424"/>
      <c r="J131" s="424">
        <f>直接データ入力!AL32</f>
        <v>2</v>
      </c>
      <c r="K131" s="426">
        <f>直接データ入力!AH32</f>
        <v>0</v>
      </c>
      <c r="L131" s="424"/>
      <c r="M131" s="424"/>
      <c r="N131" s="425">
        <f>直接データ入力!AF32</f>
        <v>3</v>
      </c>
      <c r="O131" s="424"/>
      <c r="P131" s="425" t="str">
        <f>直接データ入力!BA32</f>
        <v/>
      </c>
      <c r="Q131" s="380">
        <f>直接データ入力!BB32</f>
        <v>0</v>
      </c>
      <c r="R131" s="412"/>
      <c r="S131" s="412"/>
      <c r="T131" s="413" t="str">
        <f>直接データ入力!BC32</f>
        <v/>
      </c>
      <c r="U131" s="380">
        <f>直接データ入力!BD32</f>
        <v>0</v>
      </c>
      <c r="V131" s="412"/>
      <c r="W131" s="412"/>
      <c r="X131" s="452" t="str">
        <f>直接データ入力!BE32</f>
        <v/>
      </c>
      <c r="Y131" s="380">
        <f>直接データ入力!BF32</f>
        <v>0</v>
      </c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</row>
    <row r="132" spans="1:38" ht="25.35" customHeight="1">
      <c r="A132" s="409">
        <f>直接データ入力!AE33</f>
        <v>0</v>
      </c>
      <c r="B132" s="424">
        <v>19</v>
      </c>
      <c r="C132" s="424" t="str">
        <f>直接データ入力!AM33</f>
        <v/>
      </c>
      <c r="D132" s="424"/>
      <c r="E132" s="424"/>
      <c r="F132" s="425">
        <f>直接データ入力!AG33</f>
        <v>0</v>
      </c>
      <c r="G132" s="424">
        <f>直接データ入力!AI33</f>
        <v>0</v>
      </c>
      <c r="H132" s="424">
        <f>直接データ入力!J33</f>
        <v>0</v>
      </c>
      <c r="I132" s="424"/>
      <c r="J132" s="424">
        <f>直接データ入力!AL33</f>
        <v>2</v>
      </c>
      <c r="K132" s="426">
        <f>直接データ入力!AH33</f>
        <v>0</v>
      </c>
      <c r="L132" s="424"/>
      <c r="M132" s="424"/>
      <c r="N132" s="425">
        <f>直接データ入力!AF33</f>
        <v>3</v>
      </c>
      <c r="O132" s="424"/>
      <c r="P132" s="425" t="str">
        <f>直接データ入力!BA33</f>
        <v/>
      </c>
      <c r="Q132" s="380">
        <f>直接データ入力!BB33</f>
        <v>0</v>
      </c>
      <c r="R132" s="412"/>
      <c r="S132" s="412"/>
      <c r="T132" s="413" t="str">
        <f>直接データ入力!BC33</f>
        <v/>
      </c>
      <c r="U132" s="380">
        <f>直接データ入力!BD33</f>
        <v>0</v>
      </c>
      <c r="V132" s="412"/>
      <c r="W132" s="412"/>
      <c r="X132" s="452" t="str">
        <f>直接データ入力!BE33</f>
        <v/>
      </c>
      <c r="Y132" s="380">
        <f>直接データ入力!BF33</f>
        <v>0</v>
      </c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</row>
    <row r="133" spans="1:38" ht="25.35" customHeight="1">
      <c r="A133" s="409">
        <f>直接データ入力!AE34</f>
        <v>0</v>
      </c>
      <c r="B133" s="424">
        <v>20</v>
      </c>
      <c r="C133" s="424" t="str">
        <f>直接データ入力!AM34</f>
        <v/>
      </c>
      <c r="D133" s="424"/>
      <c r="E133" s="424"/>
      <c r="F133" s="425">
        <f>直接データ入力!AG34</f>
        <v>0</v>
      </c>
      <c r="G133" s="424">
        <f>直接データ入力!AI34</f>
        <v>0</v>
      </c>
      <c r="H133" s="424">
        <f>直接データ入力!J34</f>
        <v>0</v>
      </c>
      <c r="I133" s="424"/>
      <c r="J133" s="424">
        <f>直接データ入力!AL34</f>
        <v>2</v>
      </c>
      <c r="K133" s="426">
        <f>直接データ入力!AH34</f>
        <v>0</v>
      </c>
      <c r="L133" s="424"/>
      <c r="M133" s="424"/>
      <c r="N133" s="425">
        <f>直接データ入力!AF34</f>
        <v>3</v>
      </c>
      <c r="O133" s="424"/>
      <c r="P133" s="425" t="str">
        <f>直接データ入力!BA34</f>
        <v/>
      </c>
      <c r="Q133" s="380">
        <f>直接データ入力!BB34</f>
        <v>0</v>
      </c>
      <c r="R133" s="412"/>
      <c r="S133" s="412"/>
      <c r="T133" s="413" t="str">
        <f>直接データ入力!BC34</f>
        <v/>
      </c>
      <c r="U133" s="380">
        <f>直接データ入力!BD34</f>
        <v>0</v>
      </c>
      <c r="V133" s="412"/>
      <c r="W133" s="412"/>
      <c r="X133" s="452" t="str">
        <f>直接データ入力!BE34</f>
        <v/>
      </c>
      <c r="Y133" s="380">
        <f>直接データ入力!BF34</f>
        <v>0</v>
      </c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1:38" ht="25.35" customHeight="1">
      <c r="A134" s="409">
        <f>直接データ入力!AE35</f>
        <v>0</v>
      </c>
      <c r="B134" s="424">
        <v>21</v>
      </c>
      <c r="C134" s="424" t="str">
        <f>直接データ入力!AM35</f>
        <v/>
      </c>
      <c r="D134" s="424"/>
      <c r="E134" s="424"/>
      <c r="F134" s="425">
        <f>直接データ入力!AG35</f>
        <v>0</v>
      </c>
      <c r="G134" s="424">
        <f>直接データ入力!AI35</f>
        <v>0</v>
      </c>
      <c r="H134" s="424">
        <f>直接データ入力!J35</f>
        <v>0</v>
      </c>
      <c r="I134" s="424"/>
      <c r="J134" s="424">
        <f>直接データ入力!AL35</f>
        <v>2</v>
      </c>
      <c r="K134" s="426">
        <f>直接データ入力!AH35</f>
        <v>0</v>
      </c>
      <c r="L134" s="424"/>
      <c r="M134" s="424"/>
      <c r="N134" s="425">
        <f>直接データ入力!AF35</f>
        <v>3</v>
      </c>
      <c r="O134" s="424"/>
      <c r="P134" s="425" t="str">
        <f>直接データ入力!BA35</f>
        <v/>
      </c>
      <c r="Q134" s="380">
        <f>直接データ入力!BB35</f>
        <v>0</v>
      </c>
      <c r="R134" s="412"/>
      <c r="S134" s="412"/>
      <c r="T134" s="413" t="str">
        <f>直接データ入力!BC35</f>
        <v/>
      </c>
      <c r="U134" s="380">
        <f>直接データ入力!BD35</f>
        <v>0</v>
      </c>
      <c r="V134" s="412"/>
      <c r="W134" s="412"/>
      <c r="X134" s="452" t="str">
        <f>直接データ入力!BE35</f>
        <v/>
      </c>
      <c r="Y134" s="380">
        <f>直接データ入力!BF35</f>
        <v>0</v>
      </c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1:38" ht="25.35" customHeight="1">
      <c r="A135" s="409">
        <f>直接データ入力!AE36</f>
        <v>0</v>
      </c>
      <c r="B135" s="424">
        <v>22</v>
      </c>
      <c r="C135" s="424" t="str">
        <f>直接データ入力!AM36</f>
        <v/>
      </c>
      <c r="D135" s="424"/>
      <c r="E135" s="424"/>
      <c r="F135" s="425">
        <f>直接データ入力!AG36</f>
        <v>0</v>
      </c>
      <c r="G135" s="424">
        <f>直接データ入力!AI36</f>
        <v>0</v>
      </c>
      <c r="H135" s="424">
        <f>直接データ入力!J36</f>
        <v>0</v>
      </c>
      <c r="I135" s="424"/>
      <c r="J135" s="424">
        <f>直接データ入力!AL36</f>
        <v>2</v>
      </c>
      <c r="K135" s="426">
        <f>直接データ入力!AH36</f>
        <v>0</v>
      </c>
      <c r="L135" s="424"/>
      <c r="M135" s="424"/>
      <c r="N135" s="425">
        <f>直接データ入力!AF36</f>
        <v>3</v>
      </c>
      <c r="O135" s="424"/>
      <c r="P135" s="425" t="str">
        <f>直接データ入力!BA36</f>
        <v/>
      </c>
      <c r="Q135" s="380">
        <f>直接データ入力!BB36</f>
        <v>0</v>
      </c>
      <c r="R135" s="412"/>
      <c r="S135" s="412"/>
      <c r="T135" s="413" t="str">
        <f>直接データ入力!BC36</f>
        <v/>
      </c>
      <c r="U135" s="380">
        <f>直接データ入力!BD36</f>
        <v>0</v>
      </c>
      <c r="V135" s="412"/>
      <c r="W135" s="412"/>
      <c r="X135" s="452" t="str">
        <f>直接データ入力!BE36</f>
        <v/>
      </c>
      <c r="Y135" s="380">
        <f>直接データ入力!BF36</f>
        <v>0</v>
      </c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</row>
    <row r="136" spans="1:38" ht="25.35" customHeight="1">
      <c r="A136" s="409">
        <f>直接データ入力!AE37</f>
        <v>0</v>
      </c>
      <c r="B136" s="424">
        <v>23</v>
      </c>
      <c r="C136" s="424" t="str">
        <f>直接データ入力!AM37</f>
        <v/>
      </c>
      <c r="D136" s="424"/>
      <c r="E136" s="424"/>
      <c r="F136" s="425">
        <f>直接データ入力!AG37</f>
        <v>0</v>
      </c>
      <c r="G136" s="424">
        <f>直接データ入力!AI37</f>
        <v>0</v>
      </c>
      <c r="H136" s="424">
        <f>直接データ入力!J37</f>
        <v>0</v>
      </c>
      <c r="I136" s="424"/>
      <c r="J136" s="424">
        <f>直接データ入力!AL37</f>
        <v>2</v>
      </c>
      <c r="K136" s="426">
        <f>直接データ入力!AH37</f>
        <v>0</v>
      </c>
      <c r="L136" s="424"/>
      <c r="M136" s="424"/>
      <c r="N136" s="425">
        <f>直接データ入力!AF37</f>
        <v>3</v>
      </c>
      <c r="O136" s="424"/>
      <c r="P136" s="425" t="str">
        <f>直接データ入力!BA37</f>
        <v/>
      </c>
      <c r="Q136" s="380">
        <f>直接データ入力!BB37</f>
        <v>0</v>
      </c>
      <c r="R136" s="412"/>
      <c r="S136" s="412"/>
      <c r="T136" s="413" t="str">
        <f>直接データ入力!BC37</f>
        <v/>
      </c>
      <c r="U136" s="380">
        <f>直接データ入力!BD37</f>
        <v>0</v>
      </c>
      <c r="V136" s="412"/>
      <c r="W136" s="412"/>
      <c r="X136" s="452" t="str">
        <f>直接データ入力!BE37</f>
        <v/>
      </c>
      <c r="Y136" s="380">
        <f>直接データ入力!BF37</f>
        <v>0</v>
      </c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1:38" ht="25.35" customHeight="1">
      <c r="A137" s="409">
        <f>直接データ入力!AE38</f>
        <v>0</v>
      </c>
      <c r="B137" s="424">
        <v>24</v>
      </c>
      <c r="C137" s="424" t="str">
        <f>直接データ入力!AM38</f>
        <v/>
      </c>
      <c r="D137" s="424"/>
      <c r="E137" s="424"/>
      <c r="F137" s="425">
        <f>直接データ入力!AG38</f>
        <v>0</v>
      </c>
      <c r="G137" s="424">
        <f>直接データ入力!AI38</f>
        <v>0</v>
      </c>
      <c r="H137" s="424">
        <f>直接データ入力!J38</f>
        <v>0</v>
      </c>
      <c r="I137" s="424"/>
      <c r="J137" s="424">
        <f>直接データ入力!AL38</f>
        <v>2</v>
      </c>
      <c r="K137" s="426">
        <f>直接データ入力!AH38</f>
        <v>0</v>
      </c>
      <c r="L137" s="424"/>
      <c r="M137" s="424"/>
      <c r="N137" s="425">
        <f>直接データ入力!AF38</f>
        <v>3</v>
      </c>
      <c r="O137" s="424"/>
      <c r="P137" s="425" t="str">
        <f>直接データ入力!BA38</f>
        <v/>
      </c>
      <c r="Q137" s="380">
        <f>直接データ入力!BB38</f>
        <v>0</v>
      </c>
      <c r="R137" s="412"/>
      <c r="S137" s="412"/>
      <c r="T137" s="413" t="str">
        <f>直接データ入力!BC38</f>
        <v/>
      </c>
      <c r="U137" s="380">
        <f>直接データ入力!BD38</f>
        <v>0</v>
      </c>
      <c r="V137" s="412"/>
      <c r="W137" s="412"/>
      <c r="X137" s="452" t="str">
        <f>直接データ入力!BE38</f>
        <v/>
      </c>
      <c r="Y137" s="380">
        <f>直接データ入力!BF38</f>
        <v>0</v>
      </c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</row>
    <row r="138" spans="1:38" ht="25.35" customHeight="1">
      <c r="A138" s="409">
        <f>直接データ入力!AE39</f>
        <v>0</v>
      </c>
      <c r="B138" s="424">
        <v>25</v>
      </c>
      <c r="C138" s="424" t="str">
        <f>直接データ入力!AM39</f>
        <v/>
      </c>
      <c r="D138" s="424"/>
      <c r="E138" s="424"/>
      <c r="F138" s="425">
        <f>直接データ入力!AG39</f>
        <v>0</v>
      </c>
      <c r="G138" s="424">
        <f>直接データ入力!AI39</f>
        <v>0</v>
      </c>
      <c r="H138" s="424">
        <f>直接データ入力!J39</f>
        <v>0</v>
      </c>
      <c r="I138" s="424"/>
      <c r="J138" s="424">
        <f>直接データ入力!AL39</f>
        <v>2</v>
      </c>
      <c r="K138" s="426">
        <f>直接データ入力!AH39</f>
        <v>0</v>
      </c>
      <c r="L138" s="424"/>
      <c r="M138" s="424"/>
      <c r="N138" s="425">
        <f>直接データ入力!AF39</f>
        <v>3</v>
      </c>
      <c r="O138" s="424"/>
      <c r="P138" s="425" t="str">
        <f>直接データ入力!BA39</f>
        <v/>
      </c>
      <c r="Q138" s="380">
        <f>直接データ入力!BB39</f>
        <v>0</v>
      </c>
      <c r="R138" s="412"/>
      <c r="S138" s="412"/>
      <c r="T138" s="413" t="str">
        <f>直接データ入力!BC39</f>
        <v/>
      </c>
      <c r="U138" s="380">
        <f>直接データ入力!BD39</f>
        <v>0</v>
      </c>
      <c r="V138" s="412"/>
      <c r="W138" s="412"/>
      <c r="X138" s="452" t="str">
        <f>直接データ入力!BE39</f>
        <v/>
      </c>
      <c r="Y138" s="380">
        <f>直接データ入力!BF39</f>
        <v>0</v>
      </c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</row>
    <row r="139" spans="1:38" ht="25.35" customHeight="1">
      <c r="A139" s="409"/>
      <c r="B139" s="427"/>
      <c r="C139" s="427"/>
      <c r="D139" s="427"/>
      <c r="E139" s="427"/>
      <c r="F139" s="428"/>
      <c r="G139" s="427"/>
      <c r="H139" s="427"/>
      <c r="I139" s="427"/>
      <c r="J139" s="427"/>
      <c r="K139" s="429"/>
      <c r="L139" s="427"/>
      <c r="M139" s="427"/>
      <c r="N139" s="428"/>
      <c r="O139" s="427"/>
      <c r="P139" s="428"/>
      <c r="Q139" s="430"/>
      <c r="R139" s="427"/>
      <c r="S139" s="427"/>
      <c r="T139" s="428"/>
      <c r="U139" s="451"/>
      <c r="V139" s="409"/>
      <c r="W139" s="409"/>
      <c r="X139" s="416"/>
      <c r="Y139" s="430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</row>
    <row r="140" spans="1:38" ht="25.35" customHeight="1">
      <c r="A140" s="409"/>
      <c r="B140" s="427"/>
      <c r="C140" s="427"/>
      <c r="D140" s="427"/>
      <c r="E140" s="1126"/>
      <c r="F140" s="1126"/>
      <c r="G140" s="1126"/>
      <c r="H140" s="1130" t="s">
        <v>8890</v>
      </c>
      <c r="I140" s="1131"/>
      <c r="J140" s="1131"/>
      <c r="K140" s="1131"/>
      <c r="L140" s="1132"/>
      <c r="M140" s="427"/>
      <c r="N140" s="428"/>
      <c r="O140" s="427"/>
      <c r="P140" s="428"/>
      <c r="Q140" s="430"/>
      <c r="R140" s="427"/>
      <c r="S140" s="427"/>
      <c r="T140" s="428"/>
      <c r="U140" s="451"/>
      <c r="V140" s="409"/>
      <c r="W140" s="409"/>
      <c r="X140" s="416"/>
      <c r="Y140" s="430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</row>
    <row r="141" spans="1:38" ht="25.35" customHeight="1">
      <c r="A141" s="1127" t="s">
        <v>8731</v>
      </c>
      <c r="B141" s="1128"/>
      <c r="C141" s="1128"/>
      <c r="D141" s="267"/>
      <c r="E141" s="267"/>
      <c r="F141" s="268"/>
      <c r="G141" s="267"/>
      <c r="H141" s="267"/>
      <c r="I141" s="267"/>
      <c r="J141" s="267"/>
      <c r="K141" s="269"/>
      <c r="L141" s="267"/>
      <c r="M141" s="267"/>
      <c r="N141" s="268"/>
      <c r="O141" s="267"/>
      <c r="P141" s="268"/>
      <c r="Q141" s="339"/>
      <c r="R141" s="267"/>
      <c r="S141" s="267"/>
      <c r="T141" s="268"/>
      <c r="U141" s="339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</row>
    <row r="142" spans="1:38" ht="25.35" customHeight="1">
      <c r="A142" s="409">
        <f>直接データ入力!AE42</f>
        <v>0</v>
      </c>
      <c r="B142" s="420">
        <v>1</v>
      </c>
      <c r="C142" s="420" t="str">
        <f>直接データ入力!AM42</f>
        <v/>
      </c>
      <c r="D142" s="420"/>
      <c r="E142" s="420"/>
      <c r="F142" s="421">
        <f>直接データ入力!AG42</f>
        <v>0</v>
      </c>
      <c r="G142" s="420">
        <f>直接データ入力!AI42</f>
        <v>0</v>
      </c>
      <c r="H142" s="420">
        <f>直接データ入力!J42</f>
        <v>0</v>
      </c>
      <c r="I142" s="420"/>
      <c r="J142" s="420">
        <f>直接データ入力!AL42</f>
        <v>1</v>
      </c>
      <c r="K142" s="422">
        <f>直接データ入力!AH42</f>
        <v>0</v>
      </c>
      <c r="L142" s="420"/>
      <c r="M142" s="420"/>
      <c r="N142" s="421">
        <f>直接データ入力!AF42</f>
        <v>3</v>
      </c>
      <c r="O142" s="420"/>
      <c r="P142" s="421" t="str">
        <f>直接データ入力!BA42</f>
        <v/>
      </c>
      <c r="Q142" s="423">
        <f>直接データ入力!AP42</f>
        <v>0</v>
      </c>
      <c r="R142" s="420"/>
      <c r="S142" s="420"/>
      <c r="T142" s="421" t="str">
        <f>直接データ入力!BC42</f>
        <v/>
      </c>
      <c r="U142" s="423">
        <f>直接データ入力!Q42</f>
        <v>0</v>
      </c>
      <c r="V142" s="420"/>
      <c r="W142" s="420"/>
      <c r="X142" s="421" t="str">
        <f>直接データ入力!BE42</f>
        <v/>
      </c>
      <c r="Y142" s="423">
        <f>直接データ入力!BF42</f>
        <v>0</v>
      </c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</row>
    <row r="143" spans="1:38" ht="25.35" customHeight="1">
      <c r="A143" s="409">
        <f>直接データ入力!AE43</f>
        <v>0</v>
      </c>
      <c r="B143" s="420">
        <v>2</v>
      </c>
      <c r="C143" s="420" t="str">
        <f>直接データ入力!AM43</f>
        <v/>
      </c>
      <c r="D143" s="420"/>
      <c r="E143" s="420"/>
      <c r="F143" s="421">
        <f>直接データ入力!AG43</f>
        <v>0</v>
      </c>
      <c r="G143" s="420">
        <f>直接データ入力!AI43</f>
        <v>0</v>
      </c>
      <c r="H143" s="420">
        <f>直接データ入力!J43</f>
        <v>0</v>
      </c>
      <c r="I143" s="420"/>
      <c r="J143" s="420">
        <f>直接データ入力!AL43</f>
        <v>1</v>
      </c>
      <c r="K143" s="422">
        <f>直接データ入力!AH43</f>
        <v>0</v>
      </c>
      <c r="L143" s="420"/>
      <c r="M143" s="420"/>
      <c r="N143" s="421">
        <f>直接データ入力!AF43</f>
        <v>3</v>
      </c>
      <c r="O143" s="420"/>
      <c r="P143" s="421" t="str">
        <f>直接データ入力!BA43</f>
        <v/>
      </c>
      <c r="Q143" s="423">
        <f>直接データ入力!AP43</f>
        <v>0</v>
      </c>
      <c r="R143" s="420"/>
      <c r="S143" s="420"/>
      <c r="T143" s="421" t="str">
        <f>直接データ入力!BC43</f>
        <v/>
      </c>
      <c r="U143" s="423">
        <f>直接データ入力!Q43</f>
        <v>0</v>
      </c>
      <c r="V143" s="420"/>
      <c r="W143" s="420"/>
      <c r="X143" s="421" t="str">
        <f>直接データ入力!BE43</f>
        <v/>
      </c>
      <c r="Y143" s="423">
        <f>直接データ入力!BF43</f>
        <v>0</v>
      </c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</row>
    <row r="144" spans="1:38" ht="25.35" customHeight="1">
      <c r="A144" s="409">
        <f>直接データ入力!AE44</f>
        <v>0</v>
      </c>
      <c r="B144" s="420">
        <v>3</v>
      </c>
      <c r="C144" s="420" t="str">
        <f>直接データ入力!AM44</f>
        <v/>
      </c>
      <c r="D144" s="420"/>
      <c r="E144" s="420"/>
      <c r="F144" s="421">
        <f>直接データ入力!AG44</f>
        <v>0</v>
      </c>
      <c r="G144" s="420">
        <f>直接データ入力!AI44</f>
        <v>0</v>
      </c>
      <c r="H144" s="420">
        <f>直接データ入力!J44</f>
        <v>0</v>
      </c>
      <c r="I144" s="420"/>
      <c r="J144" s="420">
        <f>直接データ入力!AL44</f>
        <v>1</v>
      </c>
      <c r="K144" s="422">
        <f>直接データ入力!AH44</f>
        <v>0</v>
      </c>
      <c r="L144" s="420"/>
      <c r="M144" s="420"/>
      <c r="N144" s="421">
        <f>直接データ入力!AF44</f>
        <v>3</v>
      </c>
      <c r="O144" s="420"/>
      <c r="P144" s="421" t="str">
        <f>直接データ入力!BA44</f>
        <v/>
      </c>
      <c r="Q144" s="423">
        <f>直接データ入力!AP44</f>
        <v>0</v>
      </c>
      <c r="R144" s="420"/>
      <c r="S144" s="420"/>
      <c r="T144" s="421" t="str">
        <f>直接データ入力!BC44</f>
        <v/>
      </c>
      <c r="U144" s="423">
        <f>直接データ入力!Q44</f>
        <v>0</v>
      </c>
      <c r="V144" s="420"/>
      <c r="W144" s="420"/>
      <c r="X144" s="421" t="str">
        <f>直接データ入力!BE44</f>
        <v/>
      </c>
      <c r="Y144" s="423">
        <f>直接データ入力!BF44</f>
        <v>0</v>
      </c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</row>
    <row r="145" spans="1:38" ht="25.35" customHeight="1">
      <c r="A145" s="409">
        <f>直接データ入力!AE45</f>
        <v>0</v>
      </c>
      <c r="B145" s="420">
        <v>4</v>
      </c>
      <c r="C145" s="420" t="str">
        <f>直接データ入力!AM45</f>
        <v/>
      </c>
      <c r="D145" s="420"/>
      <c r="E145" s="420"/>
      <c r="F145" s="421">
        <f>直接データ入力!AG45</f>
        <v>0</v>
      </c>
      <c r="G145" s="420">
        <f>直接データ入力!AI45</f>
        <v>0</v>
      </c>
      <c r="H145" s="420">
        <f>直接データ入力!J45</f>
        <v>0</v>
      </c>
      <c r="I145" s="420"/>
      <c r="J145" s="420">
        <f>直接データ入力!AL45</f>
        <v>1</v>
      </c>
      <c r="K145" s="422">
        <f>直接データ入力!AH45</f>
        <v>0</v>
      </c>
      <c r="L145" s="420"/>
      <c r="M145" s="420"/>
      <c r="N145" s="421">
        <f>直接データ入力!AF45</f>
        <v>3</v>
      </c>
      <c r="O145" s="420"/>
      <c r="P145" s="421" t="str">
        <f>直接データ入力!BA45</f>
        <v/>
      </c>
      <c r="Q145" s="423">
        <f>直接データ入力!AP45</f>
        <v>0</v>
      </c>
      <c r="R145" s="420"/>
      <c r="S145" s="420"/>
      <c r="T145" s="421" t="str">
        <f>直接データ入力!BC45</f>
        <v/>
      </c>
      <c r="U145" s="423">
        <f>直接データ入力!Q45</f>
        <v>0</v>
      </c>
      <c r="V145" s="420"/>
      <c r="W145" s="420"/>
      <c r="X145" s="421" t="str">
        <f>直接データ入力!BE45</f>
        <v/>
      </c>
      <c r="Y145" s="423">
        <f>直接データ入力!BF45</f>
        <v>0</v>
      </c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</row>
    <row r="146" spans="1:38" ht="25.35" customHeight="1">
      <c r="A146" s="409">
        <f>直接データ入力!AE46</f>
        <v>0</v>
      </c>
      <c r="B146" s="420">
        <v>5</v>
      </c>
      <c r="C146" s="420" t="str">
        <f>直接データ入力!AM46</f>
        <v/>
      </c>
      <c r="D146" s="420"/>
      <c r="E146" s="420"/>
      <c r="F146" s="421">
        <f>直接データ入力!AG46</f>
        <v>0</v>
      </c>
      <c r="G146" s="420">
        <f>直接データ入力!AI46</f>
        <v>0</v>
      </c>
      <c r="H146" s="420">
        <f>直接データ入力!J46</f>
        <v>0</v>
      </c>
      <c r="I146" s="420"/>
      <c r="J146" s="420">
        <f>直接データ入力!AL46</f>
        <v>1</v>
      </c>
      <c r="K146" s="422">
        <f>直接データ入力!AH46</f>
        <v>0</v>
      </c>
      <c r="L146" s="420"/>
      <c r="M146" s="420"/>
      <c r="N146" s="421">
        <f>直接データ入力!AF46</f>
        <v>3</v>
      </c>
      <c r="O146" s="420"/>
      <c r="P146" s="421" t="str">
        <f>直接データ入力!BA46</f>
        <v/>
      </c>
      <c r="Q146" s="423">
        <f>直接データ入力!AP46</f>
        <v>0</v>
      </c>
      <c r="R146" s="420"/>
      <c r="S146" s="420"/>
      <c r="T146" s="421" t="str">
        <f>直接データ入力!BC46</f>
        <v/>
      </c>
      <c r="U146" s="423">
        <f>直接データ入力!Q46</f>
        <v>0</v>
      </c>
      <c r="V146" s="420"/>
      <c r="W146" s="420"/>
      <c r="X146" s="421" t="str">
        <f>直接データ入力!BE46</f>
        <v/>
      </c>
      <c r="Y146" s="423">
        <f>直接データ入力!BF46</f>
        <v>0</v>
      </c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</row>
    <row r="147" spans="1:38" ht="25.35" customHeight="1">
      <c r="A147" s="409">
        <f>直接データ入力!AE47</f>
        <v>0</v>
      </c>
      <c r="B147" s="420">
        <v>6</v>
      </c>
      <c r="C147" s="420" t="str">
        <f>直接データ入力!AM47</f>
        <v/>
      </c>
      <c r="D147" s="420"/>
      <c r="E147" s="420"/>
      <c r="F147" s="421">
        <f>直接データ入力!AG47</f>
        <v>0</v>
      </c>
      <c r="G147" s="420">
        <f>直接データ入力!AI47</f>
        <v>0</v>
      </c>
      <c r="H147" s="420">
        <f>直接データ入力!J47</f>
        <v>0</v>
      </c>
      <c r="I147" s="420"/>
      <c r="J147" s="420">
        <f>直接データ入力!AL47</f>
        <v>1</v>
      </c>
      <c r="K147" s="422">
        <f>直接データ入力!AH47</f>
        <v>0</v>
      </c>
      <c r="L147" s="420"/>
      <c r="M147" s="420"/>
      <c r="N147" s="421">
        <f>直接データ入力!AF47</f>
        <v>3</v>
      </c>
      <c r="O147" s="420"/>
      <c r="P147" s="421" t="str">
        <f>直接データ入力!BA47</f>
        <v/>
      </c>
      <c r="Q147" s="423">
        <f>直接データ入力!AP47</f>
        <v>0</v>
      </c>
      <c r="R147" s="420"/>
      <c r="S147" s="420"/>
      <c r="T147" s="421" t="str">
        <f>直接データ入力!BC47</f>
        <v/>
      </c>
      <c r="U147" s="423">
        <f>直接データ入力!Q47</f>
        <v>0</v>
      </c>
      <c r="V147" s="420"/>
      <c r="W147" s="420"/>
      <c r="X147" s="421" t="str">
        <f>直接データ入力!BE47</f>
        <v/>
      </c>
      <c r="Y147" s="423">
        <f>直接データ入力!BF47</f>
        <v>0</v>
      </c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</row>
    <row r="148" spans="1:38" ht="25.35" customHeight="1">
      <c r="A148" s="409">
        <f>直接データ入力!AE48</f>
        <v>0</v>
      </c>
      <c r="B148" s="420">
        <v>7</v>
      </c>
      <c r="C148" s="420" t="str">
        <f>直接データ入力!AM48</f>
        <v/>
      </c>
      <c r="D148" s="420"/>
      <c r="E148" s="420"/>
      <c r="F148" s="421">
        <f>直接データ入力!AG48</f>
        <v>0</v>
      </c>
      <c r="G148" s="420">
        <f>直接データ入力!AI48</f>
        <v>0</v>
      </c>
      <c r="H148" s="420">
        <f>直接データ入力!J48</f>
        <v>0</v>
      </c>
      <c r="I148" s="420"/>
      <c r="J148" s="420">
        <f>直接データ入力!AL48</f>
        <v>1</v>
      </c>
      <c r="K148" s="422">
        <f>直接データ入力!AH48</f>
        <v>0</v>
      </c>
      <c r="L148" s="420"/>
      <c r="M148" s="420"/>
      <c r="N148" s="421">
        <f>直接データ入力!AF48</f>
        <v>3</v>
      </c>
      <c r="O148" s="420"/>
      <c r="P148" s="421" t="str">
        <f>直接データ入力!BA48</f>
        <v/>
      </c>
      <c r="Q148" s="423">
        <f>直接データ入力!AP48</f>
        <v>0</v>
      </c>
      <c r="R148" s="420"/>
      <c r="S148" s="420"/>
      <c r="T148" s="421" t="str">
        <f>直接データ入力!BC48</f>
        <v/>
      </c>
      <c r="U148" s="423">
        <f>直接データ入力!Q48</f>
        <v>0</v>
      </c>
      <c r="V148" s="420"/>
      <c r="W148" s="420"/>
      <c r="X148" s="421" t="str">
        <f>直接データ入力!BE48</f>
        <v/>
      </c>
      <c r="Y148" s="423">
        <f>直接データ入力!BF48</f>
        <v>0</v>
      </c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</row>
    <row r="149" spans="1:38" ht="25.35" customHeight="1">
      <c r="A149" s="409">
        <f>直接データ入力!AE49</f>
        <v>0</v>
      </c>
      <c r="B149" s="420">
        <v>8</v>
      </c>
      <c r="C149" s="420" t="str">
        <f>直接データ入力!AM49</f>
        <v/>
      </c>
      <c r="D149" s="420"/>
      <c r="E149" s="420"/>
      <c r="F149" s="421">
        <f>直接データ入力!AG49</f>
        <v>0</v>
      </c>
      <c r="G149" s="420">
        <f>直接データ入力!AI49</f>
        <v>0</v>
      </c>
      <c r="H149" s="420">
        <f>直接データ入力!J49</f>
        <v>0</v>
      </c>
      <c r="I149" s="420"/>
      <c r="J149" s="420">
        <f>直接データ入力!AL49</f>
        <v>1</v>
      </c>
      <c r="K149" s="422">
        <f>直接データ入力!AH49</f>
        <v>0</v>
      </c>
      <c r="L149" s="420"/>
      <c r="M149" s="420"/>
      <c r="N149" s="421">
        <f>直接データ入力!AF49</f>
        <v>3</v>
      </c>
      <c r="O149" s="420"/>
      <c r="P149" s="421" t="str">
        <f>直接データ入力!BA49</f>
        <v/>
      </c>
      <c r="Q149" s="423">
        <f>直接データ入力!AP49</f>
        <v>0</v>
      </c>
      <c r="R149" s="420"/>
      <c r="S149" s="420"/>
      <c r="T149" s="421" t="str">
        <f>直接データ入力!BC49</f>
        <v/>
      </c>
      <c r="U149" s="423">
        <f>直接データ入力!Q49</f>
        <v>0</v>
      </c>
      <c r="V149" s="420"/>
      <c r="W149" s="420"/>
      <c r="X149" s="421" t="str">
        <f>直接データ入力!BE49</f>
        <v/>
      </c>
      <c r="Y149" s="423">
        <f>直接データ入力!BF49</f>
        <v>0</v>
      </c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</row>
    <row r="150" spans="1:38" ht="25.35" customHeight="1">
      <c r="A150" s="409">
        <f>直接データ入力!AE50</f>
        <v>0</v>
      </c>
      <c r="B150" s="420">
        <v>9</v>
      </c>
      <c r="C150" s="420" t="str">
        <f>直接データ入力!AM50</f>
        <v/>
      </c>
      <c r="D150" s="420"/>
      <c r="E150" s="420"/>
      <c r="F150" s="421">
        <f>直接データ入力!AG50</f>
        <v>0</v>
      </c>
      <c r="G150" s="420">
        <f>直接データ入力!AI50</f>
        <v>0</v>
      </c>
      <c r="H150" s="420">
        <f>直接データ入力!J50</f>
        <v>0</v>
      </c>
      <c r="I150" s="420"/>
      <c r="J150" s="420">
        <f>直接データ入力!AL50</f>
        <v>1</v>
      </c>
      <c r="K150" s="422">
        <f>直接データ入力!AH50</f>
        <v>0</v>
      </c>
      <c r="L150" s="420"/>
      <c r="M150" s="420"/>
      <c r="N150" s="421">
        <f>直接データ入力!AF50</f>
        <v>3</v>
      </c>
      <c r="O150" s="420"/>
      <c r="P150" s="421" t="str">
        <f>直接データ入力!BA50</f>
        <v/>
      </c>
      <c r="Q150" s="423">
        <f>直接データ入力!AP50</f>
        <v>0</v>
      </c>
      <c r="R150" s="420"/>
      <c r="S150" s="420"/>
      <c r="T150" s="421" t="str">
        <f>直接データ入力!BC50</f>
        <v/>
      </c>
      <c r="U150" s="423">
        <f>直接データ入力!Q50</f>
        <v>0</v>
      </c>
      <c r="V150" s="420"/>
      <c r="W150" s="420"/>
      <c r="X150" s="421" t="str">
        <f>直接データ入力!BE50</f>
        <v/>
      </c>
      <c r="Y150" s="423">
        <f>直接データ入力!BF50</f>
        <v>0</v>
      </c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</row>
    <row r="151" spans="1:38" ht="25.35" customHeight="1">
      <c r="A151" s="409">
        <f>直接データ入力!AE51</f>
        <v>0</v>
      </c>
      <c r="B151" s="420">
        <v>10</v>
      </c>
      <c r="C151" s="420" t="str">
        <f>直接データ入力!AM51</f>
        <v/>
      </c>
      <c r="D151" s="420"/>
      <c r="E151" s="420"/>
      <c r="F151" s="421">
        <f>直接データ入力!AG51</f>
        <v>0</v>
      </c>
      <c r="G151" s="420">
        <f>直接データ入力!AI51</f>
        <v>0</v>
      </c>
      <c r="H151" s="420">
        <f>直接データ入力!J51</f>
        <v>0</v>
      </c>
      <c r="I151" s="420"/>
      <c r="J151" s="420">
        <f>直接データ入力!AL51</f>
        <v>1</v>
      </c>
      <c r="K151" s="422">
        <f>直接データ入力!AH51</f>
        <v>0</v>
      </c>
      <c r="L151" s="420"/>
      <c r="M151" s="420"/>
      <c r="N151" s="421">
        <f>直接データ入力!AF51</f>
        <v>3</v>
      </c>
      <c r="O151" s="420"/>
      <c r="P151" s="421" t="str">
        <f>直接データ入力!BA51</f>
        <v/>
      </c>
      <c r="Q151" s="423">
        <f>直接データ入力!AP51</f>
        <v>0</v>
      </c>
      <c r="R151" s="420"/>
      <c r="S151" s="420"/>
      <c r="T151" s="421" t="str">
        <f>直接データ入力!BC51</f>
        <v/>
      </c>
      <c r="U151" s="423">
        <f>直接データ入力!Q51</f>
        <v>0</v>
      </c>
      <c r="V151" s="420"/>
      <c r="W151" s="420"/>
      <c r="X151" s="421" t="str">
        <f>直接データ入力!BE51</f>
        <v/>
      </c>
      <c r="Y151" s="423">
        <f>直接データ入力!BF51</f>
        <v>0</v>
      </c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</row>
    <row r="152" spans="1:38" ht="25.35" customHeight="1">
      <c r="A152" s="409">
        <f>直接データ入力!AE52</f>
        <v>0</v>
      </c>
      <c r="B152" s="420">
        <v>11</v>
      </c>
      <c r="C152" s="420" t="str">
        <f>直接データ入力!AM52</f>
        <v/>
      </c>
      <c r="D152" s="420"/>
      <c r="E152" s="420"/>
      <c r="F152" s="421">
        <f>直接データ入力!AG52</f>
        <v>0</v>
      </c>
      <c r="G152" s="420">
        <f>直接データ入力!AI52</f>
        <v>0</v>
      </c>
      <c r="H152" s="420">
        <f>直接データ入力!J52</f>
        <v>0</v>
      </c>
      <c r="I152" s="420"/>
      <c r="J152" s="420">
        <f>直接データ入力!AL52</f>
        <v>1</v>
      </c>
      <c r="K152" s="422">
        <f>直接データ入力!AH52</f>
        <v>0</v>
      </c>
      <c r="L152" s="420"/>
      <c r="M152" s="420"/>
      <c r="N152" s="421">
        <f>直接データ入力!AF52</f>
        <v>3</v>
      </c>
      <c r="O152" s="420"/>
      <c r="P152" s="421" t="str">
        <f>直接データ入力!BA52</f>
        <v/>
      </c>
      <c r="Q152" s="423">
        <f>直接データ入力!AP52</f>
        <v>0</v>
      </c>
      <c r="R152" s="420"/>
      <c r="S152" s="420"/>
      <c r="T152" s="421" t="str">
        <f>直接データ入力!BC52</f>
        <v/>
      </c>
      <c r="U152" s="423">
        <f>直接データ入力!Q52</f>
        <v>0</v>
      </c>
      <c r="V152" s="420"/>
      <c r="W152" s="420"/>
      <c r="X152" s="421" t="str">
        <f>直接データ入力!BE52</f>
        <v/>
      </c>
      <c r="Y152" s="423">
        <f>直接データ入力!BF52</f>
        <v>0</v>
      </c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</row>
    <row r="153" spans="1:38" ht="25.35" customHeight="1">
      <c r="A153" s="409">
        <f>直接データ入力!AE53</f>
        <v>0</v>
      </c>
      <c r="B153" s="420">
        <v>12</v>
      </c>
      <c r="C153" s="420" t="str">
        <f>直接データ入力!AM53</f>
        <v/>
      </c>
      <c r="D153" s="420"/>
      <c r="E153" s="420"/>
      <c r="F153" s="421">
        <f>直接データ入力!AG53</f>
        <v>0</v>
      </c>
      <c r="G153" s="420">
        <f>直接データ入力!AI53</f>
        <v>0</v>
      </c>
      <c r="H153" s="420">
        <f>直接データ入力!J53</f>
        <v>0</v>
      </c>
      <c r="I153" s="420"/>
      <c r="J153" s="420">
        <f>直接データ入力!AL53</f>
        <v>1</v>
      </c>
      <c r="K153" s="422">
        <f>直接データ入力!AH53</f>
        <v>0</v>
      </c>
      <c r="L153" s="420"/>
      <c r="M153" s="420"/>
      <c r="N153" s="421">
        <f>直接データ入力!AF53</f>
        <v>3</v>
      </c>
      <c r="O153" s="420"/>
      <c r="P153" s="421" t="str">
        <f>直接データ入力!BA53</f>
        <v/>
      </c>
      <c r="Q153" s="423">
        <f>直接データ入力!AP53</f>
        <v>0</v>
      </c>
      <c r="R153" s="420"/>
      <c r="S153" s="420"/>
      <c r="T153" s="421" t="str">
        <f>直接データ入力!BC53</f>
        <v/>
      </c>
      <c r="U153" s="423">
        <f>直接データ入力!Q53</f>
        <v>0</v>
      </c>
      <c r="V153" s="420"/>
      <c r="W153" s="420"/>
      <c r="X153" s="421" t="str">
        <f>直接データ入力!BE53</f>
        <v/>
      </c>
      <c r="Y153" s="423">
        <f>直接データ入力!BF53</f>
        <v>0</v>
      </c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</row>
    <row r="154" spans="1:38" ht="25.35" customHeight="1">
      <c r="A154" s="409">
        <f>直接データ入力!AE54</f>
        <v>0</v>
      </c>
      <c r="B154" s="420">
        <v>13</v>
      </c>
      <c r="C154" s="420" t="str">
        <f>直接データ入力!AM54</f>
        <v/>
      </c>
      <c r="D154" s="420"/>
      <c r="E154" s="420"/>
      <c r="F154" s="421">
        <f>直接データ入力!AG54</f>
        <v>0</v>
      </c>
      <c r="G154" s="420">
        <f>直接データ入力!AI54</f>
        <v>0</v>
      </c>
      <c r="H154" s="420">
        <f>直接データ入力!J54</f>
        <v>0</v>
      </c>
      <c r="I154" s="420"/>
      <c r="J154" s="420">
        <f>直接データ入力!AL54</f>
        <v>1</v>
      </c>
      <c r="K154" s="422">
        <f>直接データ入力!AH54</f>
        <v>0</v>
      </c>
      <c r="L154" s="420"/>
      <c r="M154" s="420"/>
      <c r="N154" s="421">
        <f>直接データ入力!AF54</f>
        <v>3</v>
      </c>
      <c r="O154" s="420"/>
      <c r="P154" s="421" t="str">
        <f>直接データ入力!BA54</f>
        <v/>
      </c>
      <c r="Q154" s="423">
        <f>直接データ入力!AP54</f>
        <v>0</v>
      </c>
      <c r="R154" s="420"/>
      <c r="S154" s="420"/>
      <c r="T154" s="421" t="str">
        <f>直接データ入力!BC54</f>
        <v/>
      </c>
      <c r="U154" s="423">
        <f>直接データ入力!Q54</f>
        <v>0</v>
      </c>
      <c r="V154" s="420"/>
      <c r="W154" s="420"/>
      <c r="X154" s="421" t="str">
        <f>直接データ入力!BE54</f>
        <v/>
      </c>
      <c r="Y154" s="423">
        <f>直接データ入力!BF54</f>
        <v>0</v>
      </c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</row>
    <row r="155" spans="1:38" ht="25.35" customHeight="1">
      <c r="A155" s="409">
        <f>直接データ入力!AE55</f>
        <v>0</v>
      </c>
      <c r="B155" s="420">
        <v>14</v>
      </c>
      <c r="C155" s="420" t="str">
        <f>直接データ入力!AM55</f>
        <v/>
      </c>
      <c r="D155" s="420"/>
      <c r="E155" s="420"/>
      <c r="F155" s="421">
        <f>直接データ入力!AG55</f>
        <v>0</v>
      </c>
      <c r="G155" s="420">
        <f>直接データ入力!AI55</f>
        <v>0</v>
      </c>
      <c r="H155" s="420">
        <f>直接データ入力!J55</f>
        <v>0</v>
      </c>
      <c r="I155" s="420"/>
      <c r="J155" s="420">
        <f>直接データ入力!AL55</f>
        <v>1</v>
      </c>
      <c r="K155" s="422">
        <f>直接データ入力!AH55</f>
        <v>0</v>
      </c>
      <c r="L155" s="420"/>
      <c r="M155" s="420"/>
      <c r="N155" s="421">
        <f>直接データ入力!AF55</f>
        <v>3</v>
      </c>
      <c r="O155" s="420"/>
      <c r="P155" s="421" t="str">
        <f>直接データ入力!BA55</f>
        <v/>
      </c>
      <c r="Q155" s="423">
        <f>直接データ入力!AP55</f>
        <v>0</v>
      </c>
      <c r="R155" s="420"/>
      <c r="S155" s="420"/>
      <c r="T155" s="421" t="str">
        <f>直接データ入力!BC55</f>
        <v/>
      </c>
      <c r="U155" s="423">
        <f>直接データ入力!Q55</f>
        <v>0</v>
      </c>
      <c r="V155" s="420"/>
      <c r="W155" s="420"/>
      <c r="X155" s="421" t="str">
        <f>直接データ入力!BE55</f>
        <v/>
      </c>
      <c r="Y155" s="423">
        <f>直接データ入力!BF55</f>
        <v>0</v>
      </c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</row>
    <row r="156" spans="1:38" ht="25.35" customHeight="1">
      <c r="A156" s="409">
        <f>直接データ入力!AE56</f>
        <v>0</v>
      </c>
      <c r="B156" s="420">
        <v>15</v>
      </c>
      <c r="C156" s="420" t="str">
        <f>直接データ入力!AM56</f>
        <v/>
      </c>
      <c r="D156" s="420"/>
      <c r="E156" s="420"/>
      <c r="F156" s="421">
        <f>直接データ入力!AG56</f>
        <v>0</v>
      </c>
      <c r="G156" s="420">
        <f>直接データ入力!AI56</f>
        <v>0</v>
      </c>
      <c r="H156" s="420">
        <f>直接データ入力!J56</f>
        <v>0</v>
      </c>
      <c r="I156" s="420"/>
      <c r="J156" s="420">
        <f>直接データ入力!AL56</f>
        <v>1</v>
      </c>
      <c r="K156" s="422">
        <f>直接データ入力!AH56</f>
        <v>0</v>
      </c>
      <c r="L156" s="420"/>
      <c r="M156" s="420"/>
      <c r="N156" s="421">
        <f>直接データ入力!AF56</f>
        <v>3</v>
      </c>
      <c r="O156" s="420"/>
      <c r="P156" s="421" t="str">
        <f>直接データ入力!BA56</f>
        <v/>
      </c>
      <c r="Q156" s="423">
        <f>直接データ入力!AP56</f>
        <v>0</v>
      </c>
      <c r="R156" s="420"/>
      <c r="S156" s="420"/>
      <c r="T156" s="421" t="str">
        <f>直接データ入力!BC56</f>
        <v/>
      </c>
      <c r="U156" s="423">
        <f>直接データ入力!Q56</f>
        <v>0</v>
      </c>
      <c r="V156" s="420"/>
      <c r="W156" s="420"/>
      <c r="X156" s="421" t="str">
        <f>直接データ入力!BE56</f>
        <v/>
      </c>
      <c r="Y156" s="423">
        <f>直接データ入力!BF56</f>
        <v>0</v>
      </c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</row>
    <row r="157" spans="1:38" ht="25.35" customHeight="1">
      <c r="A157" s="409">
        <f>直接データ入力!AE57</f>
        <v>0</v>
      </c>
      <c r="B157" s="420">
        <v>16</v>
      </c>
      <c r="C157" s="420" t="str">
        <f>直接データ入力!AM57</f>
        <v/>
      </c>
      <c r="D157" s="420"/>
      <c r="E157" s="420"/>
      <c r="F157" s="421">
        <f>直接データ入力!AG57</f>
        <v>0</v>
      </c>
      <c r="G157" s="420">
        <f>直接データ入力!AI57</f>
        <v>0</v>
      </c>
      <c r="H157" s="420">
        <f>直接データ入力!J57</f>
        <v>0</v>
      </c>
      <c r="I157" s="420"/>
      <c r="J157" s="420">
        <f>直接データ入力!AL57</f>
        <v>1</v>
      </c>
      <c r="K157" s="422">
        <f>直接データ入力!AH57</f>
        <v>0</v>
      </c>
      <c r="L157" s="420"/>
      <c r="M157" s="420"/>
      <c r="N157" s="421">
        <f>直接データ入力!AF57</f>
        <v>3</v>
      </c>
      <c r="O157" s="420"/>
      <c r="P157" s="421" t="str">
        <f>直接データ入力!BA57</f>
        <v/>
      </c>
      <c r="Q157" s="423">
        <f>直接データ入力!AP57</f>
        <v>0</v>
      </c>
      <c r="R157" s="420"/>
      <c r="S157" s="420"/>
      <c r="T157" s="421" t="str">
        <f>直接データ入力!BC57</f>
        <v/>
      </c>
      <c r="U157" s="423">
        <f>直接データ入力!Q57</f>
        <v>0</v>
      </c>
      <c r="V157" s="420"/>
      <c r="W157" s="420"/>
      <c r="X157" s="421" t="str">
        <f>直接データ入力!BE57</f>
        <v/>
      </c>
      <c r="Y157" s="423">
        <f>直接データ入力!BF57</f>
        <v>0</v>
      </c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</row>
    <row r="158" spans="1:38" ht="25.35" customHeight="1">
      <c r="A158" s="409">
        <f>直接データ入力!AE58</f>
        <v>0</v>
      </c>
      <c r="B158" s="420">
        <v>17</v>
      </c>
      <c r="C158" s="420" t="str">
        <f>直接データ入力!AM58</f>
        <v/>
      </c>
      <c r="D158" s="420"/>
      <c r="E158" s="420"/>
      <c r="F158" s="421">
        <f>直接データ入力!AG58</f>
        <v>0</v>
      </c>
      <c r="G158" s="420">
        <f>直接データ入力!AI58</f>
        <v>0</v>
      </c>
      <c r="H158" s="420">
        <f>直接データ入力!J58</f>
        <v>0</v>
      </c>
      <c r="I158" s="420"/>
      <c r="J158" s="420">
        <f>直接データ入力!AL58</f>
        <v>1</v>
      </c>
      <c r="K158" s="422">
        <f>直接データ入力!AH58</f>
        <v>0</v>
      </c>
      <c r="L158" s="420"/>
      <c r="M158" s="420"/>
      <c r="N158" s="421">
        <f>直接データ入力!AF58</f>
        <v>3</v>
      </c>
      <c r="O158" s="420"/>
      <c r="P158" s="421" t="str">
        <f>直接データ入力!BA58</f>
        <v/>
      </c>
      <c r="Q158" s="423">
        <f>直接データ入力!AP58</f>
        <v>0</v>
      </c>
      <c r="R158" s="420"/>
      <c r="S158" s="420"/>
      <c r="T158" s="421" t="str">
        <f>直接データ入力!BC58</f>
        <v/>
      </c>
      <c r="U158" s="423">
        <f>直接データ入力!Q58</f>
        <v>0</v>
      </c>
      <c r="V158" s="420"/>
      <c r="W158" s="420"/>
      <c r="X158" s="421" t="str">
        <f>直接データ入力!BE58</f>
        <v/>
      </c>
      <c r="Y158" s="423">
        <f>直接データ入力!BF58</f>
        <v>0</v>
      </c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</row>
    <row r="159" spans="1:38" ht="25.35" customHeight="1">
      <c r="A159" s="409">
        <f>直接データ入力!AE59</f>
        <v>0</v>
      </c>
      <c r="B159" s="420">
        <v>18</v>
      </c>
      <c r="C159" s="420" t="str">
        <f>直接データ入力!AM59</f>
        <v/>
      </c>
      <c r="D159" s="420"/>
      <c r="E159" s="420"/>
      <c r="F159" s="421">
        <f>直接データ入力!AG59</f>
        <v>0</v>
      </c>
      <c r="G159" s="420">
        <f>直接データ入力!AI59</f>
        <v>0</v>
      </c>
      <c r="H159" s="420">
        <f>直接データ入力!J59</f>
        <v>0</v>
      </c>
      <c r="I159" s="420"/>
      <c r="J159" s="420">
        <f>直接データ入力!AL59</f>
        <v>1</v>
      </c>
      <c r="K159" s="422">
        <f>直接データ入力!AH59</f>
        <v>0</v>
      </c>
      <c r="L159" s="420"/>
      <c r="M159" s="420"/>
      <c r="N159" s="421">
        <f>直接データ入力!AF59</f>
        <v>3</v>
      </c>
      <c r="O159" s="420"/>
      <c r="P159" s="421" t="str">
        <f>直接データ入力!BA59</f>
        <v/>
      </c>
      <c r="Q159" s="423">
        <f>直接データ入力!AP59</f>
        <v>0</v>
      </c>
      <c r="R159" s="420"/>
      <c r="S159" s="420"/>
      <c r="T159" s="421" t="str">
        <f>直接データ入力!BC59</f>
        <v/>
      </c>
      <c r="U159" s="423">
        <f>直接データ入力!Q59</f>
        <v>0</v>
      </c>
      <c r="V159" s="420"/>
      <c r="W159" s="420"/>
      <c r="X159" s="421" t="str">
        <f>直接データ入力!BE59</f>
        <v/>
      </c>
      <c r="Y159" s="423">
        <f>直接データ入力!BF59</f>
        <v>0</v>
      </c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</row>
    <row r="160" spans="1:38" ht="25.7" customHeight="1">
      <c r="A160" s="409">
        <f>直接データ入力!AE60</f>
        <v>0</v>
      </c>
      <c r="B160" s="420">
        <v>19</v>
      </c>
      <c r="C160" s="420" t="str">
        <f>直接データ入力!AM60</f>
        <v/>
      </c>
      <c r="D160" s="420"/>
      <c r="E160" s="420"/>
      <c r="F160" s="421">
        <f>直接データ入力!AG60</f>
        <v>0</v>
      </c>
      <c r="G160" s="420">
        <f>直接データ入力!AI60</f>
        <v>0</v>
      </c>
      <c r="H160" s="420">
        <f>直接データ入力!J60</f>
        <v>0</v>
      </c>
      <c r="I160" s="420"/>
      <c r="J160" s="420">
        <f>直接データ入力!AL60</f>
        <v>1</v>
      </c>
      <c r="K160" s="422">
        <f>直接データ入力!AH60</f>
        <v>0</v>
      </c>
      <c r="L160" s="420"/>
      <c r="M160" s="420"/>
      <c r="N160" s="421">
        <f>直接データ入力!AF60</f>
        <v>3</v>
      </c>
      <c r="O160" s="420"/>
      <c r="P160" s="421" t="str">
        <f>直接データ入力!BA60</f>
        <v/>
      </c>
      <c r="Q160" s="423">
        <f>直接データ入力!AP60</f>
        <v>0</v>
      </c>
      <c r="R160" s="420"/>
      <c r="S160" s="420"/>
      <c r="T160" s="421" t="str">
        <f>直接データ入力!BC60</f>
        <v/>
      </c>
      <c r="U160" s="423">
        <f>直接データ入力!Q60</f>
        <v>0</v>
      </c>
      <c r="V160" s="420"/>
      <c r="W160" s="420"/>
      <c r="X160" s="421" t="str">
        <f>直接データ入力!BE60</f>
        <v/>
      </c>
      <c r="Y160" s="423">
        <f>直接データ入力!BF60</f>
        <v>0</v>
      </c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</row>
    <row r="161" spans="1:38" ht="25.7" customHeight="1">
      <c r="A161" s="409">
        <f>直接データ入力!AE61</f>
        <v>0</v>
      </c>
      <c r="B161" s="420">
        <v>20</v>
      </c>
      <c r="C161" s="420" t="str">
        <f>直接データ入力!AM61</f>
        <v/>
      </c>
      <c r="D161" s="420"/>
      <c r="E161" s="420"/>
      <c r="F161" s="421">
        <f>直接データ入力!AG61</f>
        <v>0</v>
      </c>
      <c r="G161" s="420">
        <f>直接データ入力!AI61</f>
        <v>0</v>
      </c>
      <c r="H161" s="420">
        <f>直接データ入力!J61</f>
        <v>0</v>
      </c>
      <c r="I161" s="420"/>
      <c r="J161" s="420">
        <f>直接データ入力!AL61</f>
        <v>1</v>
      </c>
      <c r="K161" s="422">
        <f>直接データ入力!AH61</f>
        <v>0</v>
      </c>
      <c r="L161" s="420"/>
      <c r="M161" s="420"/>
      <c r="N161" s="421">
        <f>直接データ入力!AF61</f>
        <v>3</v>
      </c>
      <c r="O161" s="420"/>
      <c r="P161" s="421" t="str">
        <f>直接データ入力!BA61</f>
        <v/>
      </c>
      <c r="Q161" s="423">
        <f>直接データ入力!AP61</f>
        <v>0</v>
      </c>
      <c r="R161" s="420"/>
      <c r="S161" s="420"/>
      <c r="T161" s="421" t="str">
        <f>直接データ入力!BC61</f>
        <v/>
      </c>
      <c r="U161" s="423">
        <f>直接データ入力!Q61</f>
        <v>0</v>
      </c>
      <c r="V161" s="420"/>
      <c r="W161" s="420"/>
      <c r="X161" s="421" t="str">
        <f>直接データ入力!BE61</f>
        <v/>
      </c>
      <c r="Y161" s="423">
        <f>直接データ入力!BF61</f>
        <v>0</v>
      </c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</row>
    <row r="162" spans="1:38" ht="25.7" customHeight="1">
      <c r="A162" s="409">
        <f>直接データ入力!AE62</f>
        <v>0</v>
      </c>
      <c r="B162" s="420">
        <v>21</v>
      </c>
      <c r="C162" s="420" t="str">
        <f>直接データ入力!AM62</f>
        <v/>
      </c>
      <c r="D162" s="420"/>
      <c r="E162" s="420"/>
      <c r="F162" s="421">
        <f>直接データ入力!AG62</f>
        <v>0</v>
      </c>
      <c r="G162" s="420">
        <f>直接データ入力!AI62</f>
        <v>0</v>
      </c>
      <c r="H162" s="420">
        <f>直接データ入力!J62</f>
        <v>0</v>
      </c>
      <c r="I162" s="420"/>
      <c r="J162" s="420">
        <f>直接データ入力!AL62</f>
        <v>1</v>
      </c>
      <c r="K162" s="422">
        <f>直接データ入力!AH62</f>
        <v>0</v>
      </c>
      <c r="L162" s="420"/>
      <c r="M162" s="420"/>
      <c r="N162" s="421">
        <f>直接データ入力!AF62</f>
        <v>3</v>
      </c>
      <c r="O162" s="420"/>
      <c r="P162" s="421" t="str">
        <f>直接データ入力!BA62</f>
        <v/>
      </c>
      <c r="Q162" s="423">
        <f>直接データ入力!AP62</f>
        <v>0</v>
      </c>
      <c r="R162" s="420"/>
      <c r="S162" s="420"/>
      <c r="T162" s="421" t="str">
        <f>直接データ入力!BC62</f>
        <v/>
      </c>
      <c r="U162" s="423">
        <f>直接データ入力!Q62</f>
        <v>0</v>
      </c>
      <c r="V162" s="420"/>
      <c r="W162" s="420"/>
      <c r="X162" s="421" t="str">
        <f>直接データ入力!BE62</f>
        <v/>
      </c>
      <c r="Y162" s="423">
        <f>直接データ入力!BF62</f>
        <v>0</v>
      </c>
    </row>
    <row r="163" spans="1:38" ht="25.7" customHeight="1">
      <c r="A163" s="409">
        <f>直接データ入力!AE63</f>
        <v>0</v>
      </c>
      <c r="B163" s="420">
        <v>22</v>
      </c>
      <c r="C163" s="420" t="str">
        <f>直接データ入力!AM63</f>
        <v/>
      </c>
      <c r="D163" s="420"/>
      <c r="E163" s="420"/>
      <c r="F163" s="421">
        <f>直接データ入力!AG63</f>
        <v>0</v>
      </c>
      <c r="G163" s="420">
        <f>直接データ入力!AI63</f>
        <v>0</v>
      </c>
      <c r="H163" s="420">
        <f>直接データ入力!J63</f>
        <v>0</v>
      </c>
      <c r="I163" s="420"/>
      <c r="J163" s="420">
        <f>直接データ入力!AL63</f>
        <v>1</v>
      </c>
      <c r="K163" s="422">
        <f>直接データ入力!AH63</f>
        <v>0</v>
      </c>
      <c r="L163" s="420"/>
      <c r="M163" s="420"/>
      <c r="N163" s="421">
        <f>直接データ入力!AF63</f>
        <v>3</v>
      </c>
      <c r="O163" s="420"/>
      <c r="P163" s="421" t="str">
        <f>直接データ入力!BA63</f>
        <v/>
      </c>
      <c r="Q163" s="423">
        <f>直接データ入力!AP63</f>
        <v>0</v>
      </c>
      <c r="R163" s="420"/>
      <c r="S163" s="420"/>
      <c r="T163" s="421" t="str">
        <f>直接データ入力!BC63</f>
        <v/>
      </c>
      <c r="U163" s="423">
        <f>直接データ入力!Q63</f>
        <v>0</v>
      </c>
      <c r="V163" s="420"/>
      <c r="W163" s="420"/>
      <c r="X163" s="421" t="str">
        <f>直接データ入力!BE63</f>
        <v/>
      </c>
      <c r="Y163" s="423">
        <f>直接データ入力!BF63</f>
        <v>0</v>
      </c>
    </row>
    <row r="164" spans="1:38" ht="25.7" customHeight="1">
      <c r="A164" s="409">
        <f>直接データ入力!AE64</f>
        <v>0</v>
      </c>
      <c r="B164" s="420">
        <v>23</v>
      </c>
      <c r="C164" s="420" t="str">
        <f>直接データ入力!AM64</f>
        <v/>
      </c>
      <c r="D164" s="420"/>
      <c r="E164" s="420"/>
      <c r="F164" s="421">
        <f>直接データ入力!AG64</f>
        <v>0</v>
      </c>
      <c r="G164" s="420">
        <f>直接データ入力!AI64</f>
        <v>0</v>
      </c>
      <c r="H164" s="420">
        <f>直接データ入力!J64</f>
        <v>0</v>
      </c>
      <c r="I164" s="420"/>
      <c r="J164" s="420">
        <f>直接データ入力!AL64</f>
        <v>1</v>
      </c>
      <c r="K164" s="422">
        <f>直接データ入力!AH64</f>
        <v>0</v>
      </c>
      <c r="L164" s="420"/>
      <c r="M164" s="420"/>
      <c r="N164" s="421">
        <f>直接データ入力!AF64</f>
        <v>3</v>
      </c>
      <c r="O164" s="420"/>
      <c r="P164" s="421" t="str">
        <f>直接データ入力!BA64</f>
        <v/>
      </c>
      <c r="Q164" s="423">
        <f>直接データ入力!AP64</f>
        <v>0</v>
      </c>
      <c r="R164" s="420"/>
      <c r="S164" s="420"/>
      <c r="T164" s="421" t="str">
        <f>直接データ入力!BC64</f>
        <v/>
      </c>
      <c r="U164" s="423">
        <f>直接データ入力!Q64</f>
        <v>0</v>
      </c>
      <c r="V164" s="420"/>
      <c r="W164" s="420"/>
      <c r="X164" s="421" t="str">
        <f>直接データ入力!BE64</f>
        <v/>
      </c>
      <c r="Y164" s="423">
        <f>直接データ入力!BF64</f>
        <v>0</v>
      </c>
    </row>
    <row r="165" spans="1:38" ht="25.7" customHeight="1">
      <c r="A165" s="409">
        <f>直接データ入力!AE65</f>
        <v>0</v>
      </c>
      <c r="B165" s="420">
        <v>24</v>
      </c>
      <c r="C165" s="420" t="str">
        <f>直接データ入力!AM65</f>
        <v/>
      </c>
      <c r="D165" s="420"/>
      <c r="E165" s="420"/>
      <c r="F165" s="421">
        <f>直接データ入力!AG65</f>
        <v>0</v>
      </c>
      <c r="G165" s="420">
        <f>直接データ入力!AI65</f>
        <v>0</v>
      </c>
      <c r="H165" s="420">
        <f>直接データ入力!J65</f>
        <v>0</v>
      </c>
      <c r="I165" s="420"/>
      <c r="J165" s="420">
        <f>直接データ入力!AL65</f>
        <v>1</v>
      </c>
      <c r="K165" s="422">
        <f>直接データ入力!AH65</f>
        <v>0</v>
      </c>
      <c r="L165" s="420"/>
      <c r="M165" s="420"/>
      <c r="N165" s="421">
        <f>直接データ入力!AF65</f>
        <v>3</v>
      </c>
      <c r="O165" s="420"/>
      <c r="P165" s="421" t="str">
        <f>直接データ入力!BA65</f>
        <v/>
      </c>
      <c r="Q165" s="423">
        <f>直接データ入力!AP65</f>
        <v>0</v>
      </c>
      <c r="R165" s="420"/>
      <c r="S165" s="420"/>
      <c r="T165" s="421" t="str">
        <f>直接データ入力!BC65</f>
        <v/>
      </c>
      <c r="U165" s="423">
        <f>直接データ入力!Q65</f>
        <v>0</v>
      </c>
      <c r="V165" s="420"/>
      <c r="W165" s="420"/>
      <c r="X165" s="421" t="str">
        <f>直接データ入力!BE65</f>
        <v/>
      </c>
      <c r="Y165" s="423">
        <f>直接データ入力!BF65</f>
        <v>0</v>
      </c>
    </row>
    <row r="166" spans="1:38" ht="25.7" customHeight="1">
      <c r="A166" s="409">
        <f>直接データ入力!AE66</f>
        <v>0</v>
      </c>
      <c r="B166" s="420">
        <v>25</v>
      </c>
      <c r="C166" s="420" t="str">
        <f>直接データ入力!AM66</f>
        <v/>
      </c>
      <c r="D166" s="420"/>
      <c r="E166" s="420"/>
      <c r="F166" s="421">
        <f>直接データ入力!AG66</f>
        <v>0</v>
      </c>
      <c r="G166" s="420">
        <f>直接データ入力!AI66</f>
        <v>0</v>
      </c>
      <c r="H166" s="420">
        <f>直接データ入力!J66</f>
        <v>0</v>
      </c>
      <c r="I166" s="420"/>
      <c r="J166" s="420">
        <f>直接データ入力!AL66</f>
        <v>1</v>
      </c>
      <c r="K166" s="422">
        <f>直接データ入力!AH66</f>
        <v>0</v>
      </c>
      <c r="L166" s="420"/>
      <c r="M166" s="420"/>
      <c r="N166" s="421">
        <f>直接データ入力!AF66</f>
        <v>3</v>
      </c>
      <c r="O166" s="420"/>
      <c r="P166" s="421" t="str">
        <f>直接データ入力!BA66</f>
        <v/>
      </c>
      <c r="Q166" s="423">
        <f>直接データ入力!AP66</f>
        <v>0</v>
      </c>
      <c r="R166" s="420"/>
      <c r="S166" s="420"/>
      <c r="T166" s="421" t="str">
        <f>直接データ入力!BC66</f>
        <v/>
      </c>
      <c r="U166" s="423">
        <f>直接データ入力!Q66</f>
        <v>0</v>
      </c>
      <c r="V166" s="420"/>
      <c r="W166" s="420"/>
      <c r="X166" s="421" t="str">
        <f>直接データ入力!BE66</f>
        <v/>
      </c>
      <c r="Y166" s="423">
        <f>直接データ入力!BF66</f>
        <v>0</v>
      </c>
    </row>
    <row r="167" spans="1:38" ht="17.25">
      <c r="A167" s="409"/>
      <c r="B167" s="409"/>
      <c r="C167" s="409"/>
      <c r="D167" s="409"/>
      <c r="E167" s="409"/>
      <c r="F167" s="416"/>
      <c r="G167" s="409"/>
      <c r="H167" s="409"/>
      <c r="I167" s="409"/>
      <c r="J167" s="409"/>
      <c r="K167" s="417"/>
      <c r="L167" s="409"/>
      <c r="M167" s="409"/>
      <c r="N167" s="416"/>
      <c r="O167" s="409"/>
      <c r="P167" s="416"/>
      <c r="Q167" s="430"/>
      <c r="R167" s="409"/>
      <c r="S167" s="409"/>
      <c r="T167" s="416"/>
      <c r="U167" s="416"/>
      <c r="V167" s="409"/>
      <c r="W167" s="409"/>
      <c r="X167" s="416"/>
      <c r="Y167" s="416"/>
    </row>
    <row r="178" spans="1:24">
      <c r="A178" s="30"/>
      <c r="E178" s="31"/>
      <c r="F178" s="30"/>
      <c r="J178" s="32"/>
      <c r="K178" s="30"/>
      <c r="M178" s="31"/>
      <c r="N178" s="30"/>
      <c r="O178" s="31"/>
      <c r="Q178" s="30"/>
      <c r="S178" s="31"/>
      <c r="T178" s="30"/>
      <c r="W178" s="31"/>
      <c r="X178" s="30"/>
    </row>
    <row r="179" spans="1:24">
      <c r="A179" s="30"/>
      <c r="E179" s="31"/>
      <c r="F179" s="30"/>
      <c r="J179" s="32"/>
      <c r="K179" s="30"/>
      <c r="M179" s="31"/>
      <c r="N179" s="30"/>
      <c r="O179" s="31"/>
      <c r="Q179" s="30"/>
      <c r="S179" s="31"/>
      <c r="T179" s="30"/>
      <c r="W179" s="31"/>
      <c r="X179" s="30"/>
    </row>
    <row r="180" spans="1:24">
      <c r="A180" s="30"/>
      <c r="E180" s="31"/>
      <c r="F180" s="30"/>
      <c r="J180" s="32"/>
      <c r="K180" s="30"/>
      <c r="M180" s="31"/>
      <c r="N180" s="30"/>
      <c r="O180" s="31"/>
      <c r="Q180" s="30"/>
      <c r="S180" s="31"/>
      <c r="T180" s="30"/>
      <c r="W180" s="31"/>
      <c r="X180" s="30"/>
    </row>
    <row r="181" spans="1:24">
      <c r="A181" s="30"/>
      <c r="E181" s="31"/>
      <c r="F181" s="30"/>
      <c r="J181" s="32"/>
      <c r="K181" s="30"/>
      <c r="M181" s="31"/>
      <c r="N181" s="30"/>
      <c r="O181" s="31"/>
      <c r="Q181" s="30"/>
      <c r="S181" s="31"/>
      <c r="T181" s="30"/>
      <c r="W181" s="31"/>
      <c r="X181" s="30"/>
    </row>
    <row r="182" spans="1:24">
      <c r="A182" s="30"/>
      <c r="E182" s="31"/>
      <c r="F182" s="30"/>
      <c r="J182" s="32"/>
      <c r="K182" s="30"/>
      <c r="M182" s="31"/>
      <c r="N182" s="30"/>
      <c r="O182" s="31"/>
      <c r="Q182" s="30"/>
      <c r="S182" s="31"/>
      <c r="T182" s="30"/>
      <c r="W182" s="31"/>
      <c r="X182" s="30"/>
    </row>
    <row r="183" spans="1:24">
      <c r="A183" s="30"/>
      <c r="E183" s="31"/>
      <c r="F183" s="30"/>
      <c r="J183" s="32"/>
      <c r="K183" s="30"/>
      <c r="M183" s="31"/>
      <c r="N183" s="30"/>
      <c r="O183" s="31"/>
      <c r="Q183" s="30"/>
      <c r="S183" s="31"/>
      <c r="T183" s="30"/>
      <c r="W183" s="31"/>
      <c r="X183" s="30"/>
    </row>
    <row r="184" spans="1:24">
      <c r="A184" s="30"/>
      <c r="E184" s="31"/>
      <c r="F184" s="30"/>
      <c r="J184" s="32"/>
      <c r="K184" s="30"/>
      <c r="M184" s="31"/>
      <c r="N184" s="30"/>
      <c r="O184" s="31"/>
      <c r="Q184" s="30"/>
      <c r="S184" s="31"/>
      <c r="T184" s="30"/>
      <c r="W184" s="31"/>
      <c r="X184" s="30"/>
    </row>
    <row r="185" spans="1:24">
      <c r="A185" s="30"/>
      <c r="E185" s="31"/>
      <c r="F185" s="30"/>
      <c r="J185" s="32"/>
      <c r="K185" s="30"/>
      <c r="M185" s="31"/>
      <c r="N185" s="30"/>
      <c r="O185" s="31"/>
      <c r="Q185" s="30"/>
      <c r="S185" s="31"/>
      <c r="T185" s="30"/>
      <c r="W185" s="31"/>
      <c r="X185" s="30"/>
    </row>
    <row r="186" spans="1:24">
      <c r="A186" s="30"/>
      <c r="E186" s="31"/>
      <c r="F186" s="30"/>
      <c r="J186" s="32"/>
      <c r="K186" s="30"/>
      <c r="M186" s="31"/>
      <c r="N186" s="30"/>
      <c r="O186" s="31"/>
      <c r="Q186" s="30"/>
      <c r="S186" s="31"/>
      <c r="T186" s="30"/>
      <c r="W186" s="31"/>
      <c r="X186" s="30"/>
    </row>
    <row r="187" spans="1:24">
      <c r="A187" s="30"/>
      <c r="E187" s="31"/>
      <c r="F187" s="30"/>
      <c r="J187" s="32"/>
      <c r="K187" s="30"/>
      <c r="M187" s="31"/>
      <c r="N187" s="30"/>
      <c r="O187" s="31"/>
      <c r="Q187" s="30"/>
      <c r="S187" s="31"/>
      <c r="T187" s="30"/>
      <c r="W187" s="31"/>
      <c r="X187" s="30"/>
    </row>
    <row r="188" spans="1:24">
      <c r="A188" s="30"/>
      <c r="E188" s="31"/>
      <c r="F188" s="30"/>
      <c r="J188" s="32"/>
      <c r="K188" s="30"/>
      <c r="M188" s="31"/>
      <c r="N188" s="30"/>
      <c r="O188" s="31"/>
      <c r="Q188" s="30"/>
      <c r="S188" s="31"/>
      <c r="T188" s="30"/>
      <c r="W188" s="31"/>
      <c r="X188" s="30"/>
    </row>
    <row r="189" spans="1:24">
      <c r="A189" s="30"/>
      <c r="E189" s="31"/>
      <c r="F189" s="30"/>
      <c r="J189" s="32"/>
      <c r="K189" s="30"/>
      <c r="M189" s="31"/>
      <c r="N189" s="30"/>
      <c r="O189" s="31"/>
      <c r="Q189" s="30"/>
      <c r="S189" s="31"/>
      <c r="T189" s="30"/>
      <c r="W189" s="31"/>
      <c r="X189" s="30"/>
    </row>
    <row r="190" spans="1:24">
      <c r="A190" s="30"/>
      <c r="E190" s="31"/>
      <c r="F190" s="30"/>
      <c r="J190" s="32"/>
      <c r="K190" s="30"/>
      <c r="M190" s="31"/>
      <c r="N190" s="30"/>
      <c r="O190" s="31"/>
      <c r="Q190" s="30"/>
      <c r="S190" s="31"/>
      <c r="T190" s="30"/>
      <c r="W190" s="31"/>
      <c r="X190" s="30"/>
    </row>
    <row r="191" spans="1:24">
      <c r="A191" s="30"/>
      <c r="E191" s="31"/>
      <c r="F191" s="30"/>
      <c r="J191" s="32"/>
      <c r="K191" s="30"/>
      <c r="M191" s="31"/>
      <c r="N191" s="30"/>
      <c r="O191" s="31"/>
      <c r="Q191" s="30"/>
      <c r="S191" s="31"/>
      <c r="T191" s="30"/>
      <c r="W191" s="31"/>
      <c r="X191" s="30"/>
    </row>
    <row r="192" spans="1:24">
      <c r="A192" s="30"/>
      <c r="E192" s="31"/>
      <c r="F192" s="30"/>
      <c r="J192" s="32"/>
      <c r="K192" s="30"/>
      <c r="M192" s="31"/>
      <c r="N192" s="30"/>
      <c r="O192" s="31"/>
      <c r="Q192" s="30"/>
      <c r="S192" s="31"/>
      <c r="T192" s="30"/>
      <c r="W192" s="31"/>
      <c r="X192" s="30"/>
    </row>
    <row r="193" spans="1:24">
      <c r="A193" s="30"/>
      <c r="E193" s="31"/>
      <c r="F193" s="30"/>
      <c r="J193" s="32"/>
      <c r="K193" s="30"/>
      <c r="M193" s="31"/>
      <c r="N193" s="30"/>
      <c r="O193" s="31"/>
      <c r="Q193" s="30"/>
      <c r="S193" s="31"/>
      <c r="T193" s="30"/>
      <c r="W193" s="31"/>
      <c r="X193" s="30"/>
    </row>
    <row r="194" spans="1:24">
      <c r="A194" s="30"/>
      <c r="E194" s="31"/>
      <c r="F194" s="30"/>
      <c r="J194" s="32"/>
      <c r="K194" s="30"/>
      <c r="M194" s="31"/>
      <c r="N194" s="30"/>
      <c r="O194" s="31"/>
      <c r="Q194" s="30"/>
      <c r="S194" s="31"/>
      <c r="T194" s="30"/>
      <c r="W194" s="31"/>
      <c r="X194" s="30"/>
    </row>
    <row r="195" spans="1:24">
      <c r="A195" s="30"/>
      <c r="E195" s="31"/>
      <c r="F195" s="30"/>
      <c r="J195" s="32"/>
      <c r="K195" s="30"/>
      <c r="M195" s="31"/>
      <c r="N195" s="30"/>
      <c r="O195" s="31"/>
      <c r="Q195" s="30"/>
      <c r="S195" s="31"/>
      <c r="T195" s="30"/>
      <c r="W195" s="31"/>
      <c r="X195" s="30"/>
    </row>
    <row r="196" spans="1:24">
      <c r="A196" s="30"/>
      <c r="E196" s="31"/>
      <c r="F196" s="30"/>
      <c r="J196" s="32"/>
      <c r="K196" s="30"/>
      <c r="M196" s="31"/>
      <c r="N196" s="30"/>
      <c r="O196" s="31"/>
      <c r="Q196" s="30"/>
      <c r="S196" s="31"/>
      <c r="T196" s="30"/>
      <c r="W196" s="31"/>
      <c r="X196" s="30"/>
    </row>
    <row r="197" spans="1:24">
      <c r="A197" s="30"/>
      <c r="E197" s="31"/>
      <c r="F197" s="30"/>
      <c r="J197" s="32"/>
      <c r="K197" s="30"/>
      <c r="M197" s="31"/>
      <c r="N197" s="30"/>
      <c r="O197" s="31"/>
      <c r="Q197" s="30"/>
      <c r="S197" s="31"/>
      <c r="T197" s="30"/>
      <c r="W197" s="31"/>
      <c r="X197" s="30"/>
    </row>
    <row r="198" spans="1:24">
      <c r="A198" s="30"/>
      <c r="E198" s="31"/>
      <c r="F198" s="30"/>
      <c r="J198" s="32"/>
      <c r="K198" s="30"/>
      <c r="M198" s="31"/>
      <c r="N198" s="30"/>
      <c r="O198" s="31"/>
      <c r="Q198" s="30"/>
      <c r="S198" s="31"/>
      <c r="T198" s="30"/>
      <c r="W198" s="31"/>
      <c r="X198" s="30"/>
    </row>
    <row r="199" spans="1:24">
      <c r="A199" s="30"/>
      <c r="E199" s="31"/>
      <c r="F199" s="30"/>
      <c r="J199" s="32"/>
      <c r="K199" s="30"/>
      <c r="M199" s="31"/>
      <c r="N199" s="30"/>
      <c r="O199" s="31"/>
      <c r="Q199" s="30"/>
      <c r="S199" s="31"/>
      <c r="T199" s="30"/>
      <c r="W199" s="31"/>
      <c r="X199" s="30"/>
    </row>
    <row r="200" spans="1:24">
      <c r="A200" s="30"/>
      <c r="E200" s="31"/>
      <c r="F200" s="30"/>
      <c r="J200" s="32"/>
      <c r="K200" s="30"/>
      <c r="M200" s="31"/>
      <c r="N200" s="30"/>
      <c r="O200" s="31"/>
      <c r="Q200" s="30"/>
      <c r="S200" s="31"/>
      <c r="T200" s="30"/>
      <c r="W200" s="31"/>
      <c r="X200" s="30"/>
    </row>
    <row r="201" spans="1:24">
      <c r="A201" s="30"/>
      <c r="E201" s="31"/>
      <c r="F201" s="30"/>
      <c r="J201" s="32"/>
      <c r="K201" s="30"/>
      <c r="M201" s="31"/>
      <c r="N201" s="30"/>
      <c r="O201" s="31"/>
      <c r="Q201" s="30"/>
      <c r="S201" s="31"/>
      <c r="T201" s="30"/>
      <c r="W201" s="31"/>
      <c r="X201" s="30"/>
    </row>
    <row r="202" spans="1:24">
      <c r="A202" s="30"/>
      <c r="E202" s="31"/>
      <c r="F202" s="30"/>
      <c r="J202" s="32"/>
      <c r="K202" s="30"/>
      <c r="M202" s="31"/>
      <c r="N202" s="30"/>
      <c r="O202" s="31"/>
      <c r="Q202" s="30"/>
      <c r="S202" s="31"/>
      <c r="T202" s="30"/>
      <c r="W202" s="31"/>
      <c r="X202" s="30"/>
    </row>
    <row r="203" spans="1:24">
      <c r="A203" s="30"/>
      <c r="E203" s="31"/>
      <c r="F203" s="30"/>
      <c r="J203" s="32"/>
      <c r="K203" s="30"/>
      <c r="M203" s="31"/>
      <c r="N203" s="30"/>
      <c r="O203" s="31"/>
      <c r="Q203" s="30"/>
      <c r="S203" s="31"/>
      <c r="T203" s="30"/>
      <c r="W203" s="31"/>
      <c r="X203" s="30"/>
    </row>
    <row r="204" spans="1:24">
      <c r="A204" s="30"/>
      <c r="E204" s="31"/>
      <c r="F204" s="30"/>
      <c r="J204" s="32"/>
      <c r="K204" s="30"/>
      <c r="M204" s="31"/>
      <c r="N204" s="30"/>
      <c r="O204" s="31"/>
      <c r="Q204" s="30"/>
      <c r="S204" s="31"/>
      <c r="T204" s="30"/>
      <c r="W204" s="31"/>
      <c r="X204" s="30"/>
    </row>
    <row r="205" spans="1:24">
      <c r="A205" s="30"/>
      <c r="E205" s="31"/>
      <c r="F205" s="30"/>
      <c r="J205" s="32"/>
      <c r="K205" s="30"/>
      <c r="M205" s="31"/>
      <c r="N205" s="30"/>
      <c r="O205" s="31"/>
      <c r="Q205" s="30"/>
      <c r="S205" s="31"/>
      <c r="T205" s="30"/>
      <c r="W205" s="31"/>
      <c r="X205" s="30"/>
    </row>
    <row r="206" spans="1:24">
      <c r="A206" s="30"/>
      <c r="E206" s="31"/>
      <c r="F206" s="30"/>
      <c r="J206" s="32"/>
      <c r="K206" s="30"/>
      <c r="M206" s="31"/>
      <c r="N206" s="30"/>
      <c r="O206" s="31"/>
      <c r="Q206" s="30"/>
      <c r="S206" s="31"/>
      <c r="T206" s="30"/>
      <c r="W206" s="31"/>
      <c r="X206" s="30"/>
    </row>
    <row r="207" spans="1:24">
      <c r="A207" s="30"/>
      <c r="E207" s="31"/>
      <c r="F207" s="30"/>
      <c r="J207" s="32"/>
      <c r="K207" s="30"/>
      <c r="M207" s="31"/>
      <c r="N207" s="30"/>
      <c r="O207" s="31"/>
      <c r="Q207" s="30"/>
      <c r="S207" s="31"/>
      <c r="T207" s="30"/>
      <c r="W207" s="31"/>
      <c r="X207" s="30"/>
    </row>
    <row r="208" spans="1:24">
      <c r="A208" s="30"/>
      <c r="E208" s="31"/>
      <c r="F208" s="30"/>
      <c r="J208" s="32"/>
      <c r="K208" s="30"/>
      <c r="M208" s="31"/>
      <c r="N208" s="30"/>
      <c r="O208" s="31"/>
      <c r="Q208" s="30"/>
      <c r="S208" s="31"/>
      <c r="T208" s="30"/>
      <c r="W208" s="31"/>
      <c r="X208" s="30"/>
    </row>
    <row r="209" spans="1:24">
      <c r="A209" s="30"/>
      <c r="E209" s="31"/>
      <c r="F209" s="30"/>
      <c r="J209" s="32"/>
      <c r="K209" s="30"/>
      <c r="M209" s="31"/>
      <c r="N209" s="30"/>
      <c r="O209" s="31"/>
      <c r="Q209" s="30"/>
      <c r="S209" s="31"/>
      <c r="T209" s="30"/>
      <c r="W209" s="31"/>
      <c r="X209" s="30"/>
    </row>
    <row r="210" spans="1:24">
      <c r="A210" s="30"/>
      <c r="E210" s="31"/>
      <c r="F210" s="30"/>
      <c r="J210" s="32"/>
      <c r="K210" s="30"/>
      <c r="M210" s="31"/>
      <c r="N210" s="30"/>
      <c r="O210" s="31"/>
      <c r="Q210" s="30"/>
      <c r="S210" s="31"/>
      <c r="T210" s="30"/>
      <c r="W210" s="31"/>
      <c r="X210" s="30"/>
    </row>
    <row r="211" spans="1:24">
      <c r="A211" s="30"/>
      <c r="E211" s="31"/>
      <c r="F211" s="30"/>
      <c r="J211" s="32"/>
      <c r="K211" s="30"/>
      <c r="M211" s="31"/>
      <c r="N211" s="30"/>
      <c r="O211" s="31"/>
      <c r="Q211" s="30"/>
      <c r="S211" s="31"/>
      <c r="T211" s="30"/>
      <c r="W211" s="31"/>
      <c r="X211" s="30"/>
    </row>
    <row r="212" spans="1:24">
      <c r="A212" s="30"/>
      <c r="E212" s="31"/>
      <c r="F212" s="30"/>
      <c r="J212" s="32"/>
      <c r="K212" s="30"/>
      <c r="M212" s="31"/>
      <c r="N212" s="30"/>
      <c r="O212" s="31"/>
      <c r="Q212" s="30"/>
      <c r="S212" s="31"/>
      <c r="T212" s="30"/>
      <c r="W212" s="31"/>
      <c r="X212" s="30"/>
    </row>
    <row r="213" spans="1:24">
      <c r="A213" s="30"/>
      <c r="E213" s="31"/>
      <c r="F213" s="30"/>
      <c r="J213" s="32"/>
      <c r="K213" s="30"/>
      <c r="M213" s="31"/>
      <c r="N213" s="30"/>
      <c r="O213" s="31"/>
      <c r="Q213" s="30"/>
      <c r="S213" s="31"/>
      <c r="T213" s="30"/>
      <c r="W213" s="31"/>
      <c r="X213" s="30"/>
    </row>
    <row r="214" spans="1:24">
      <c r="A214" s="30"/>
      <c r="E214" s="31"/>
      <c r="F214" s="30"/>
      <c r="J214" s="32"/>
      <c r="K214" s="30"/>
      <c r="M214" s="31"/>
      <c r="N214" s="30"/>
      <c r="O214" s="31"/>
      <c r="Q214" s="30"/>
      <c r="S214" s="31"/>
      <c r="T214" s="30"/>
      <c r="W214" s="31"/>
      <c r="X214" s="30"/>
    </row>
    <row r="215" spans="1:24">
      <c r="A215" s="30"/>
      <c r="E215" s="31"/>
      <c r="F215" s="30"/>
      <c r="J215" s="32"/>
      <c r="K215" s="30"/>
      <c r="M215" s="31"/>
      <c r="N215" s="30"/>
      <c r="O215" s="31"/>
      <c r="Q215" s="30"/>
      <c r="S215" s="31"/>
      <c r="T215" s="30"/>
      <c r="W215" s="31"/>
      <c r="X215" s="30"/>
    </row>
    <row r="216" spans="1:24">
      <c r="A216" s="30"/>
      <c r="E216" s="31"/>
      <c r="F216" s="30"/>
      <c r="J216" s="32"/>
      <c r="K216" s="30"/>
      <c r="M216" s="31"/>
      <c r="N216" s="30"/>
      <c r="O216" s="31"/>
      <c r="Q216" s="30"/>
      <c r="S216" s="31"/>
      <c r="T216" s="30"/>
      <c r="W216" s="31"/>
      <c r="X216" s="30"/>
    </row>
    <row r="217" spans="1:24">
      <c r="A217" s="30"/>
      <c r="E217" s="31"/>
      <c r="F217" s="30"/>
      <c r="J217" s="32"/>
      <c r="K217" s="30"/>
      <c r="M217" s="31"/>
      <c r="N217" s="30"/>
      <c r="O217" s="31"/>
      <c r="Q217" s="30"/>
      <c r="S217" s="31"/>
      <c r="T217" s="30"/>
      <c r="W217" s="31"/>
      <c r="X217" s="30"/>
    </row>
    <row r="218" spans="1:24">
      <c r="A218" s="30"/>
      <c r="E218" s="31"/>
      <c r="F218" s="30"/>
      <c r="J218" s="32"/>
      <c r="K218" s="30"/>
      <c r="M218" s="31"/>
      <c r="N218" s="30"/>
      <c r="O218" s="31"/>
      <c r="Q218" s="30"/>
      <c r="S218" s="31"/>
      <c r="T218" s="30"/>
      <c r="W218" s="31"/>
      <c r="X218" s="30"/>
    </row>
    <row r="219" spans="1:24">
      <c r="A219" s="30"/>
      <c r="E219" s="31"/>
      <c r="F219" s="30"/>
      <c r="J219" s="32"/>
      <c r="K219" s="30"/>
      <c r="M219" s="31"/>
      <c r="N219" s="30"/>
      <c r="O219" s="31"/>
      <c r="Q219" s="30"/>
      <c r="S219" s="31"/>
      <c r="T219" s="30"/>
      <c r="W219" s="31"/>
      <c r="X219" s="30"/>
    </row>
    <row r="220" spans="1:24">
      <c r="A220" s="30"/>
      <c r="E220" s="31"/>
      <c r="F220" s="30"/>
      <c r="J220" s="32"/>
      <c r="K220" s="30"/>
      <c r="M220" s="31"/>
      <c r="N220" s="30"/>
      <c r="O220" s="31"/>
      <c r="Q220" s="30"/>
      <c r="S220" s="31"/>
      <c r="T220" s="30"/>
      <c r="W220" s="31"/>
      <c r="X220" s="30"/>
    </row>
    <row r="221" spans="1:24">
      <c r="A221" s="30"/>
      <c r="E221" s="31"/>
      <c r="F221" s="30"/>
      <c r="J221" s="32"/>
      <c r="K221" s="30"/>
      <c r="M221" s="31"/>
      <c r="N221" s="30"/>
      <c r="O221" s="31"/>
      <c r="Q221" s="30"/>
      <c r="S221" s="31"/>
      <c r="T221" s="30"/>
      <c r="W221" s="31"/>
      <c r="X221" s="30"/>
    </row>
    <row r="222" spans="1:24">
      <c r="A222" s="30"/>
      <c r="E222" s="31"/>
      <c r="F222" s="30"/>
      <c r="J222" s="32"/>
      <c r="K222" s="30"/>
      <c r="M222" s="31"/>
      <c r="N222" s="30"/>
      <c r="O222" s="31"/>
      <c r="Q222" s="30"/>
      <c r="S222" s="31"/>
      <c r="T222" s="30"/>
      <c r="W222" s="31"/>
      <c r="X222" s="30"/>
    </row>
    <row r="223" spans="1:24">
      <c r="A223" s="30"/>
      <c r="E223" s="31"/>
      <c r="F223" s="30"/>
      <c r="J223" s="32"/>
      <c r="K223" s="30"/>
      <c r="M223" s="31"/>
      <c r="N223" s="30"/>
      <c r="O223" s="31"/>
      <c r="Q223" s="30"/>
      <c r="S223" s="31"/>
      <c r="T223" s="30"/>
      <c r="W223" s="31"/>
      <c r="X223" s="30"/>
    </row>
    <row r="224" spans="1:24">
      <c r="A224" s="30"/>
      <c r="E224" s="31"/>
      <c r="F224" s="30"/>
      <c r="J224" s="32"/>
      <c r="K224" s="30"/>
      <c r="M224" s="31"/>
      <c r="N224" s="30"/>
      <c r="O224" s="31"/>
      <c r="Q224" s="30"/>
      <c r="S224" s="31"/>
      <c r="T224" s="30"/>
      <c r="W224" s="31"/>
      <c r="X224" s="30"/>
    </row>
    <row r="225" spans="1:24">
      <c r="A225" s="30"/>
      <c r="E225" s="31"/>
      <c r="F225" s="30"/>
      <c r="J225" s="32"/>
      <c r="K225" s="30"/>
      <c r="M225" s="31"/>
      <c r="N225" s="30"/>
      <c r="O225" s="31"/>
      <c r="Q225" s="30"/>
      <c r="S225" s="31"/>
      <c r="T225" s="30"/>
      <c r="W225" s="31"/>
      <c r="X225" s="30"/>
    </row>
    <row r="226" spans="1:24">
      <c r="A226" s="30"/>
      <c r="E226" s="31"/>
      <c r="F226" s="30"/>
      <c r="J226" s="32"/>
      <c r="K226" s="30"/>
      <c r="M226" s="31"/>
      <c r="N226" s="30"/>
      <c r="O226" s="31"/>
      <c r="Q226" s="30"/>
      <c r="S226" s="31"/>
      <c r="T226" s="30"/>
      <c r="W226" s="31"/>
      <c r="X226" s="30"/>
    </row>
    <row r="227" spans="1:24">
      <c r="A227" s="30"/>
      <c r="E227" s="31"/>
      <c r="F227" s="30"/>
      <c r="J227" s="32"/>
      <c r="K227" s="30"/>
      <c r="M227" s="31"/>
      <c r="N227" s="30"/>
      <c r="O227" s="31"/>
      <c r="Q227" s="30"/>
      <c r="S227" s="31"/>
      <c r="T227" s="30"/>
      <c r="W227" s="31"/>
      <c r="X227" s="30"/>
    </row>
    <row r="228" spans="1:24">
      <c r="A228" s="30"/>
      <c r="E228" s="31"/>
      <c r="F228" s="30"/>
      <c r="J228" s="32"/>
      <c r="K228" s="30"/>
      <c r="M228" s="31"/>
      <c r="N228" s="30"/>
      <c r="O228" s="31"/>
      <c r="Q228" s="30"/>
      <c r="S228" s="31"/>
      <c r="T228" s="30"/>
      <c r="W228" s="31"/>
      <c r="X228" s="30"/>
    </row>
  </sheetData>
  <sheetProtection algorithmName="SHA-512" hashValue="Rc+jldOvm29ATD9DSEHB/Y7TPzBLKiJkxyaVzi/zGBquCD25p0+MnN9kpIkatkBZAKxTPSofdu9aD1yykIPhmA==" saltValue="+08vxBrGgZOugzzTJ0d0ug==" spinCount="100000" sheet="1" objects="1" scenarios="1"/>
  <mergeCells count="12">
    <mergeCell ref="G56:H56"/>
    <mergeCell ref="G2:H2"/>
    <mergeCell ref="A2:C2"/>
    <mergeCell ref="E111:G111"/>
    <mergeCell ref="I2:K2"/>
    <mergeCell ref="I56:K56"/>
    <mergeCell ref="A56:C56"/>
    <mergeCell ref="E140:G140"/>
    <mergeCell ref="A112:C112"/>
    <mergeCell ref="H111:L111"/>
    <mergeCell ref="A141:C141"/>
    <mergeCell ref="H140:L140"/>
  </mergeCells>
  <phoneticPr fontId="3"/>
  <pageMargins left="0.23622047244094491" right="0.23622047244094491" top="0.74803149606299213" bottom="0.74803149606299213" header="0.31496062992125984" footer="0.31496062992125984"/>
  <pageSetup paperSize="9" scale="49" orientation="landscape" r:id="rId1"/>
  <rowBreaks count="3" manualBreakCount="3">
    <brk id="55" max="24" man="1"/>
    <brk id="110" max="24" man="1"/>
    <brk id="139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N65"/>
  <sheetViews>
    <sheetView view="pageBreakPreview" zoomScaleNormal="100" zoomScaleSheetLayoutView="100" workbookViewId="0">
      <selection activeCell="L38" sqref="L38"/>
    </sheetView>
  </sheetViews>
  <sheetFormatPr defaultRowHeight="14.25"/>
  <cols>
    <col min="3" max="3" width="14.625" customWidth="1"/>
    <col min="5" max="5" width="15.5" customWidth="1"/>
    <col min="8" max="8" width="9.625" customWidth="1"/>
    <col min="9" max="9" width="16.125" customWidth="1"/>
    <col min="10" max="10" width="15.125" customWidth="1"/>
  </cols>
  <sheetData>
    <row r="1" spans="1:14" ht="15" thickBot="1">
      <c r="F1" s="1144" t="s">
        <v>8722</v>
      </c>
      <c r="G1" s="1145"/>
    </row>
    <row r="2" spans="1:14" ht="18" thickBot="1">
      <c r="A2" s="1142" t="s">
        <v>8662</v>
      </c>
      <c r="B2" s="1143"/>
      <c r="F2" s="1146"/>
      <c r="G2" s="1147"/>
    </row>
    <row r="4" spans="1:14">
      <c r="A4" s="11" t="s">
        <v>393</v>
      </c>
      <c r="B4" s="11" t="s">
        <v>394</v>
      </c>
      <c r="C4" s="11" t="s">
        <v>395</v>
      </c>
      <c r="D4" s="11" t="s">
        <v>396</v>
      </c>
      <c r="E4" s="11" t="s">
        <v>397</v>
      </c>
      <c r="F4" s="20" t="s">
        <v>398</v>
      </c>
      <c r="G4" s="11" t="s">
        <v>399</v>
      </c>
      <c r="H4" s="11" t="s">
        <v>47</v>
      </c>
      <c r="I4" s="11" t="s">
        <v>52</v>
      </c>
      <c r="J4" s="11" t="s">
        <v>400</v>
      </c>
      <c r="K4" s="11" t="s">
        <v>401</v>
      </c>
      <c r="L4" s="11" t="s">
        <v>402</v>
      </c>
      <c r="M4" s="13" t="s">
        <v>403</v>
      </c>
      <c r="N4" s="42"/>
    </row>
    <row r="5" spans="1:14">
      <c r="A5" s="43" t="e">
        <f>'男子リレ-入力'!$J$15</f>
        <v>#VALUE!</v>
      </c>
      <c r="B5" s="46" t="str">
        <f>'男子リレ-入力'!$I$13</f>
        <v/>
      </c>
      <c r="C5" s="43" t="str">
        <f>'男子リレ-入力'!$G$13</f>
        <v/>
      </c>
      <c r="D5" s="43"/>
      <c r="E5" s="43">
        <f>'男子リレ-入力'!$H$13</f>
        <v>0</v>
      </c>
      <c r="F5" s="44"/>
      <c r="G5" s="43">
        <f>'男子リレ-入力'!D13</f>
        <v>1</v>
      </c>
      <c r="H5" s="43">
        <f>'男子リレ-入力'!E13</f>
        <v>0</v>
      </c>
      <c r="I5" s="45" t="str">
        <f>'男子リレ-入力'!F13</f>
        <v/>
      </c>
      <c r="J5" s="43">
        <v>14</v>
      </c>
      <c r="K5" s="45"/>
      <c r="L5" s="45"/>
      <c r="M5" s="42"/>
      <c r="N5" s="42"/>
    </row>
    <row r="6" spans="1:14">
      <c r="A6" s="43" t="e">
        <f>'男子リレ-入力'!$J$15</f>
        <v>#VALUE!</v>
      </c>
      <c r="B6" s="46" t="str">
        <f>'男子リレ-入力'!$I$13</f>
        <v/>
      </c>
      <c r="C6" s="43" t="str">
        <f>'男子リレ-入力'!$G$13</f>
        <v/>
      </c>
      <c r="D6" s="43"/>
      <c r="E6" s="43">
        <f>'男子リレ-入力'!$H$13</f>
        <v>0</v>
      </c>
      <c r="F6" s="44"/>
      <c r="G6" s="43">
        <f>'男子リレ-入力'!D14</f>
        <v>2</v>
      </c>
      <c r="H6" s="43">
        <f>'男子リレ-入力'!E14</f>
        <v>0</v>
      </c>
      <c r="I6" s="45" t="str">
        <f>'男子リレ-入力'!F14</f>
        <v/>
      </c>
      <c r="J6" s="43">
        <v>14</v>
      </c>
      <c r="K6" s="45"/>
      <c r="L6" s="45"/>
      <c r="M6" s="42"/>
      <c r="N6" s="42"/>
    </row>
    <row r="7" spans="1:14">
      <c r="A7" s="43" t="e">
        <f>'男子リレ-入力'!$J$15</f>
        <v>#VALUE!</v>
      </c>
      <c r="B7" s="46" t="str">
        <f>'男子リレ-入力'!$I$13</f>
        <v/>
      </c>
      <c r="C7" s="43" t="str">
        <f>'男子リレ-入力'!$G$13</f>
        <v/>
      </c>
      <c r="D7" s="43"/>
      <c r="E7" s="43">
        <f>'男子リレ-入力'!$H$13</f>
        <v>0</v>
      </c>
      <c r="F7" s="44"/>
      <c r="G7" s="43">
        <f>'男子リレ-入力'!D15</f>
        <v>3</v>
      </c>
      <c r="H7" s="43">
        <f>'男子リレ-入力'!E15</f>
        <v>0</v>
      </c>
      <c r="I7" s="45" t="str">
        <f>'男子リレ-入力'!F15</f>
        <v/>
      </c>
      <c r="J7" s="43">
        <v>14</v>
      </c>
      <c r="K7" s="45"/>
      <c r="L7" s="45"/>
      <c r="M7" s="42"/>
      <c r="N7" s="42"/>
    </row>
    <row r="8" spans="1:14">
      <c r="A8" s="43" t="e">
        <f>'男子リレ-入力'!$J$15</f>
        <v>#VALUE!</v>
      </c>
      <c r="B8" s="46" t="str">
        <f>'男子リレ-入力'!$I$13</f>
        <v/>
      </c>
      <c r="C8" s="43" t="str">
        <f>'男子リレ-入力'!$G$13</f>
        <v/>
      </c>
      <c r="D8" s="43"/>
      <c r="E8" s="43">
        <f>'男子リレ-入力'!$H$13</f>
        <v>0</v>
      </c>
      <c r="F8" s="44"/>
      <c r="G8" s="43">
        <f>'男子リレ-入力'!D16</f>
        <v>4</v>
      </c>
      <c r="H8" s="43">
        <f>'男子リレ-入力'!E16</f>
        <v>0</v>
      </c>
      <c r="I8" s="45" t="str">
        <f>'男子リレ-入力'!F16</f>
        <v/>
      </c>
      <c r="J8" s="43">
        <v>14</v>
      </c>
      <c r="K8" s="45"/>
      <c r="L8" s="45"/>
      <c r="M8" s="42"/>
      <c r="N8" s="42"/>
    </row>
    <row r="9" spans="1:14">
      <c r="A9" s="43" t="e">
        <f>'男子リレ-入力'!$J$15</f>
        <v>#VALUE!</v>
      </c>
      <c r="B9" s="46" t="str">
        <f>'男子リレ-入力'!$I$13</f>
        <v/>
      </c>
      <c r="C9" s="43" t="str">
        <f>'男子リレ-入力'!$G$13</f>
        <v/>
      </c>
      <c r="D9" s="43"/>
      <c r="E9" s="43">
        <f>'男子リレ-入力'!$H$13</f>
        <v>0</v>
      </c>
      <c r="F9" s="44"/>
      <c r="G9" s="43">
        <f>'男子リレ-入力'!D17</f>
        <v>5</v>
      </c>
      <c r="H9" s="43">
        <f>'男子リレ-入力'!E17</f>
        <v>0</v>
      </c>
      <c r="I9" s="45" t="str">
        <f>'男子リレ-入力'!F17</f>
        <v/>
      </c>
      <c r="J9" s="43">
        <v>14</v>
      </c>
      <c r="K9" s="45"/>
      <c r="L9" s="45"/>
      <c r="M9" s="42"/>
      <c r="N9" s="42"/>
    </row>
    <row r="10" spans="1:14">
      <c r="A10" s="43" t="e">
        <f>'男子リレ-入力'!$J$15</f>
        <v>#VALUE!</v>
      </c>
      <c r="B10" s="46" t="str">
        <f>'男子リレ-入力'!$I$13</f>
        <v/>
      </c>
      <c r="C10" s="43" t="str">
        <f>'男子リレ-入力'!$G$13</f>
        <v/>
      </c>
      <c r="D10" s="43"/>
      <c r="E10" s="43">
        <f>'男子リレ-入力'!$H$13</f>
        <v>0</v>
      </c>
      <c r="F10" s="44"/>
      <c r="G10" s="43">
        <f>'男子リレ-入力'!D18</f>
        <v>6</v>
      </c>
      <c r="H10" s="43">
        <f>'男子リレ-入力'!E18</f>
        <v>0</v>
      </c>
      <c r="I10" s="45" t="str">
        <f>'男子リレ-入力'!F18</f>
        <v/>
      </c>
      <c r="J10" s="43">
        <v>14</v>
      </c>
      <c r="K10" s="45"/>
      <c r="L10" s="45"/>
      <c r="M10" s="42"/>
      <c r="N10" s="42"/>
    </row>
    <row r="11" spans="1:14" hidden="1">
      <c r="A11" s="90" t="e">
        <f>'男子リレ-入力'!$J$26</f>
        <v>#VALUE!</v>
      </c>
      <c r="B11" s="91" t="str">
        <f>'男子リレ-入力'!$I$24</f>
        <v/>
      </c>
      <c r="C11" s="90" t="str">
        <f>'男子リレ-入力'!$G$24</f>
        <v/>
      </c>
      <c r="D11" s="92"/>
      <c r="E11" s="90">
        <f>'男子リレ-入力'!$H$24</f>
        <v>0</v>
      </c>
      <c r="F11" s="92"/>
      <c r="G11" s="90">
        <f>'男子リレ-入力'!D24</f>
        <v>1</v>
      </c>
      <c r="H11" s="90">
        <f>'男子リレ-入力'!E24</f>
        <v>0</v>
      </c>
      <c r="I11" s="92" t="str">
        <f>'男子リレ-入力'!F24</f>
        <v/>
      </c>
      <c r="J11" s="90">
        <v>11</v>
      </c>
      <c r="K11" s="92"/>
      <c r="L11" s="92"/>
      <c r="M11" s="42"/>
      <c r="N11" s="42"/>
    </row>
    <row r="12" spans="1:14" hidden="1">
      <c r="A12" s="90" t="e">
        <f>'男子リレ-入力'!$J$26</f>
        <v>#VALUE!</v>
      </c>
      <c r="B12" s="91" t="str">
        <f>'男子リレ-入力'!$I$24</f>
        <v/>
      </c>
      <c r="C12" s="90" t="str">
        <f>'男子リレ-入力'!$G$24</f>
        <v/>
      </c>
      <c r="D12" s="92"/>
      <c r="E12" s="90">
        <f>'男子リレ-入力'!$H$24</f>
        <v>0</v>
      </c>
      <c r="F12" s="92"/>
      <c r="G12" s="90">
        <f>'男子リレ-入力'!D25</f>
        <v>2</v>
      </c>
      <c r="H12" s="90">
        <f>'男子リレ-入力'!E25</f>
        <v>0</v>
      </c>
      <c r="I12" s="92" t="str">
        <f>'男子リレ-入力'!F25</f>
        <v/>
      </c>
      <c r="J12" s="90">
        <v>11</v>
      </c>
      <c r="K12" s="92"/>
      <c r="L12" s="92"/>
      <c r="M12" s="42"/>
      <c r="N12" s="42"/>
    </row>
    <row r="13" spans="1:14" hidden="1">
      <c r="A13" s="90" t="e">
        <f>'男子リレ-入力'!$J$26</f>
        <v>#VALUE!</v>
      </c>
      <c r="B13" s="91" t="str">
        <f>'男子リレ-入力'!$I$24</f>
        <v/>
      </c>
      <c r="C13" s="90" t="str">
        <f>'男子リレ-入力'!$G$24</f>
        <v/>
      </c>
      <c r="D13" s="92"/>
      <c r="E13" s="90">
        <f>'男子リレ-入力'!$H$24</f>
        <v>0</v>
      </c>
      <c r="F13" s="92"/>
      <c r="G13" s="90">
        <f>'男子リレ-入力'!D26</f>
        <v>3</v>
      </c>
      <c r="H13" s="90">
        <f>'男子リレ-入力'!E26</f>
        <v>0</v>
      </c>
      <c r="I13" s="92" t="str">
        <f>'男子リレ-入力'!F26</f>
        <v/>
      </c>
      <c r="J13" s="90">
        <v>11</v>
      </c>
      <c r="K13" s="92"/>
      <c r="L13" s="92"/>
      <c r="M13" s="42"/>
      <c r="N13" s="42"/>
    </row>
    <row r="14" spans="1:14" hidden="1">
      <c r="A14" s="90" t="e">
        <f>'男子リレ-入力'!$J$26</f>
        <v>#VALUE!</v>
      </c>
      <c r="B14" s="91" t="str">
        <f>'男子リレ-入力'!$I$24</f>
        <v/>
      </c>
      <c r="C14" s="90" t="str">
        <f>'男子リレ-入力'!$G$24</f>
        <v/>
      </c>
      <c r="D14" s="92"/>
      <c r="E14" s="90">
        <f>'男子リレ-入力'!$H$24</f>
        <v>0</v>
      </c>
      <c r="F14" s="92"/>
      <c r="G14" s="90">
        <f>'男子リレ-入力'!D27</f>
        <v>4</v>
      </c>
      <c r="H14" s="90">
        <f>'男子リレ-入力'!E27</f>
        <v>0</v>
      </c>
      <c r="I14" s="92" t="str">
        <f>'男子リレ-入力'!F27</f>
        <v/>
      </c>
      <c r="J14" s="90">
        <v>11</v>
      </c>
      <c r="K14" s="92"/>
      <c r="L14" s="92"/>
      <c r="M14" s="42"/>
      <c r="N14" s="42"/>
    </row>
    <row r="15" spans="1:14" hidden="1">
      <c r="A15" s="90" t="e">
        <f>'男子リレ-入力'!$J$26</f>
        <v>#VALUE!</v>
      </c>
      <c r="B15" s="91" t="str">
        <f>'男子リレ-入力'!$I$24</f>
        <v/>
      </c>
      <c r="C15" s="90" t="str">
        <f>'男子リレ-入力'!$G$24</f>
        <v/>
      </c>
      <c r="D15" s="92"/>
      <c r="E15" s="90">
        <f>'男子リレ-入力'!$H$24</f>
        <v>0</v>
      </c>
      <c r="F15" s="92"/>
      <c r="G15" s="90">
        <f>'男子リレ-入力'!D28</f>
        <v>5</v>
      </c>
      <c r="H15" s="90">
        <f>'男子リレ-入力'!E28</f>
        <v>0</v>
      </c>
      <c r="I15" s="92" t="str">
        <f>'男子リレ-入力'!F28</f>
        <v/>
      </c>
      <c r="J15" s="90">
        <v>11</v>
      </c>
      <c r="K15" s="92"/>
      <c r="L15" s="92"/>
      <c r="M15" s="42"/>
      <c r="N15" s="42"/>
    </row>
    <row r="16" spans="1:14" hidden="1">
      <c r="A16" s="90" t="e">
        <f>'男子リレ-入力'!$J$26</f>
        <v>#VALUE!</v>
      </c>
      <c r="B16" s="91" t="str">
        <f>'男子リレ-入力'!$I$24</f>
        <v/>
      </c>
      <c r="C16" s="90" t="str">
        <f>'男子リレ-入力'!$G$24</f>
        <v/>
      </c>
      <c r="D16" s="92"/>
      <c r="E16" s="90">
        <f>'男子リレ-入力'!$H$24</f>
        <v>0</v>
      </c>
      <c r="F16" s="92"/>
      <c r="G16" s="90">
        <f>'男子リレ-入力'!D29</f>
        <v>6</v>
      </c>
      <c r="H16" s="90">
        <f>'男子リレ-入力'!E29</f>
        <v>0</v>
      </c>
      <c r="I16" s="92" t="str">
        <f>'男子リレ-入力'!F29</f>
        <v/>
      </c>
      <c r="J16" s="90">
        <v>11</v>
      </c>
      <c r="K16" s="92"/>
      <c r="L16" s="92"/>
      <c r="M16" s="42"/>
      <c r="N16" s="42"/>
    </row>
    <row r="17" spans="1:14" hidden="1">
      <c r="A17" s="43" t="e">
        <f>'男子リレ-入力'!$J$37</f>
        <v>#VALUE!</v>
      </c>
      <c r="B17" s="46" t="str">
        <f>'男子リレ-入力'!$I$37</f>
        <v/>
      </c>
      <c r="C17" s="43">
        <f>'男子リレ-入力'!$G$35</f>
        <v>0</v>
      </c>
      <c r="D17" s="45"/>
      <c r="E17" s="43">
        <f>'男子リレ-入力'!$H$35</f>
        <v>0</v>
      </c>
      <c r="F17" s="45"/>
      <c r="G17" s="43">
        <f>'男子リレ-入力'!D35</f>
        <v>1</v>
      </c>
      <c r="H17" s="43">
        <f>'男子リレ-入力'!E35</f>
        <v>0</v>
      </c>
      <c r="I17" s="45">
        <f>'男子リレ-入力'!F35</f>
        <v>0</v>
      </c>
      <c r="J17" s="43">
        <v>11</v>
      </c>
      <c r="K17" s="45"/>
      <c r="L17" s="45"/>
      <c r="M17" s="42"/>
      <c r="N17" s="42"/>
    </row>
    <row r="18" spans="1:14" hidden="1">
      <c r="A18" s="43" t="e">
        <f>'男子リレ-入力'!$J$37</f>
        <v>#VALUE!</v>
      </c>
      <c r="B18" s="46" t="str">
        <f>'男子リレ-入力'!$I$37</f>
        <v/>
      </c>
      <c r="C18" s="43">
        <f>'男子リレ-入力'!$G$35</f>
        <v>0</v>
      </c>
      <c r="D18" s="45"/>
      <c r="E18" s="43">
        <f>'男子リレ-入力'!$H$35</f>
        <v>0</v>
      </c>
      <c r="F18" s="45"/>
      <c r="G18" s="43">
        <f>'男子リレ-入力'!D36</f>
        <v>2</v>
      </c>
      <c r="H18" s="43">
        <f>'男子リレ-入力'!E36</f>
        <v>0</v>
      </c>
      <c r="I18" s="45">
        <f>'男子リレ-入力'!F36</f>
        <v>0</v>
      </c>
      <c r="J18" s="43">
        <v>11</v>
      </c>
      <c r="K18" s="45"/>
      <c r="L18" s="45"/>
      <c r="M18" s="42"/>
      <c r="N18" s="42"/>
    </row>
    <row r="19" spans="1:14" hidden="1">
      <c r="A19" s="43" t="e">
        <f>'男子リレ-入力'!$J$37</f>
        <v>#VALUE!</v>
      </c>
      <c r="B19" s="46" t="str">
        <f>'男子リレ-入力'!$I$37</f>
        <v/>
      </c>
      <c r="C19" s="43">
        <f>'男子リレ-入力'!$G$35</f>
        <v>0</v>
      </c>
      <c r="D19" s="45"/>
      <c r="E19" s="43">
        <f>'男子リレ-入力'!$H$35</f>
        <v>0</v>
      </c>
      <c r="F19" s="45"/>
      <c r="G19" s="43">
        <f>'男子リレ-入力'!D37</f>
        <v>3</v>
      </c>
      <c r="H19" s="43">
        <f>'男子リレ-入力'!E37</f>
        <v>0</v>
      </c>
      <c r="I19" s="45">
        <f>'男子リレ-入力'!F37</f>
        <v>0</v>
      </c>
      <c r="J19" s="43">
        <v>11</v>
      </c>
      <c r="K19" s="45"/>
      <c r="L19" s="45"/>
      <c r="M19" s="42"/>
      <c r="N19" s="42"/>
    </row>
    <row r="20" spans="1:14" hidden="1">
      <c r="A20" s="43" t="e">
        <f>'男子リレ-入力'!$J$37</f>
        <v>#VALUE!</v>
      </c>
      <c r="B20" s="46" t="str">
        <f>'男子リレ-入力'!$I$37</f>
        <v/>
      </c>
      <c r="C20" s="43">
        <f>'男子リレ-入力'!$G$35</f>
        <v>0</v>
      </c>
      <c r="D20" s="45"/>
      <c r="E20" s="43">
        <f>'男子リレ-入力'!$H$35</f>
        <v>0</v>
      </c>
      <c r="F20" s="45"/>
      <c r="G20" s="43">
        <f>'男子リレ-入力'!D38</f>
        <v>4</v>
      </c>
      <c r="H20" s="43">
        <f>'男子リレ-入力'!E38</f>
        <v>0</v>
      </c>
      <c r="I20" s="45">
        <f>'男子リレ-入力'!F38</f>
        <v>0</v>
      </c>
      <c r="J20" s="43">
        <v>11</v>
      </c>
      <c r="K20" s="45"/>
      <c r="L20" s="45"/>
      <c r="M20" s="42"/>
      <c r="N20" s="42"/>
    </row>
    <row r="21" spans="1:14" hidden="1">
      <c r="A21" s="43" t="e">
        <f>'男子リレ-入力'!$J$37</f>
        <v>#VALUE!</v>
      </c>
      <c r="B21" s="46" t="str">
        <f>'男子リレ-入力'!$I$37</f>
        <v/>
      </c>
      <c r="C21" s="43">
        <f>'男子リレ-入力'!$G$35</f>
        <v>0</v>
      </c>
      <c r="D21" s="45"/>
      <c r="E21" s="43">
        <f>'男子リレ-入力'!$H$35</f>
        <v>0</v>
      </c>
      <c r="F21" s="45"/>
      <c r="G21" s="43">
        <f>'男子リレ-入力'!D39</f>
        <v>5</v>
      </c>
      <c r="H21" s="43">
        <f>'男子リレ-入力'!E39</f>
        <v>0</v>
      </c>
      <c r="I21" s="45">
        <f>'男子リレ-入力'!F39</f>
        <v>0</v>
      </c>
      <c r="J21" s="43">
        <v>11</v>
      </c>
      <c r="K21" s="45"/>
      <c r="L21" s="45"/>
      <c r="M21" s="42"/>
      <c r="N21" s="42"/>
    </row>
    <row r="22" spans="1:14" hidden="1">
      <c r="A22" s="43" t="e">
        <f>'男子リレ-入力'!$J$37</f>
        <v>#VALUE!</v>
      </c>
      <c r="B22" s="46" t="str">
        <f>'男子リレ-入力'!$I$37</f>
        <v/>
      </c>
      <c r="C22" s="43">
        <f>'男子リレ-入力'!$G$35</f>
        <v>0</v>
      </c>
      <c r="D22" s="45"/>
      <c r="E22" s="43">
        <f>'男子リレ-入力'!$H$35</f>
        <v>0</v>
      </c>
      <c r="F22" s="45"/>
      <c r="G22" s="43">
        <f>'男子リレ-入力'!D40</f>
        <v>6</v>
      </c>
      <c r="H22" s="43">
        <f>'男子リレ-入力'!E40</f>
        <v>0</v>
      </c>
      <c r="I22" s="45">
        <f>'男子リレ-入力'!F40</f>
        <v>0</v>
      </c>
      <c r="J22" s="43">
        <v>11</v>
      </c>
      <c r="K22" s="45"/>
      <c r="L22" s="45"/>
      <c r="M22" s="42"/>
      <c r="N22" s="42"/>
    </row>
    <row r="23" spans="1:14">
      <c r="A23" s="347"/>
      <c r="B23" s="348"/>
      <c r="C23" s="347"/>
      <c r="D23" s="349"/>
      <c r="E23" s="347"/>
      <c r="F23" s="349"/>
      <c r="G23" s="347"/>
      <c r="H23" s="347"/>
      <c r="I23" s="349"/>
      <c r="J23" s="347"/>
      <c r="K23" s="349"/>
      <c r="L23" s="349"/>
      <c r="M23" s="42"/>
      <c r="N23" s="42"/>
    </row>
    <row r="24" spans="1:14">
      <c r="A24" s="43" t="e">
        <f>'男子リレ-入力'!$J$48</f>
        <v>#VALUE!</v>
      </c>
      <c r="B24" s="46" t="str">
        <f>'男子リレ-入力'!$I$46</f>
        <v/>
      </c>
      <c r="C24" s="43">
        <f>'男子リレ-入力'!$G$46</f>
        <v>0</v>
      </c>
      <c r="D24" s="45"/>
      <c r="E24" s="43">
        <f>'男子リレ-入力'!$H$46</f>
        <v>0</v>
      </c>
      <c r="F24" s="45"/>
      <c r="G24" s="43">
        <f>'男子リレ-入力'!D46</f>
        <v>1</v>
      </c>
      <c r="H24" s="43">
        <f>'男子リレ-入力'!E46</f>
        <v>0</v>
      </c>
      <c r="I24" s="45">
        <f>'男子リレ-入力'!F46</f>
        <v>0</v>
      </c>
      <c r="J24" s="43">
        <v>14</v>
      </c>
      <c r="K24" s="45"/>
      <c r="L24" s="45"/>
      <c r="M24" s="42"/>
      <c r="N24" s="42"/>
    </row>
    <row r="25" spans="1:14">
      <c r="A25" s="43" t="e">
        <f>'男子リレ-入力'!$J$48</f>
        <v>#VALUE!</v>
      </c>
      <c r="B25" s="46" t="str">
        <f>'男子リレ-入力'!$I$46</f>
        <v/>
      </c>
      <c r="C25" s="43">
        <f>'男子リレ-入力'!$G$46</f>
        <v>0</v>
      </c>
      <c r="D25" s="45"/>
      <c r="E25" s="43">
        <f>'男子リレ-入力'!$H$46</f>
        <v>0</v>
      </c>
      <c r="F25" s="45"/>
      <c r="G25" s="43">
        <f>'男子リレ-入力'!D47</f>
        <v>2</v>
      </c>
      <c r="H25" s="43">
        <f>'男子リレ-入力'!E47</f>
        <v>0</v>
      </c>
      <c r="I25" s="45">
        <f>'男子リレ-入力'!F47</f>
        <v>0</v>
      </c>
      <c r="J25" s="43">
        <v>14</v>
      </c>
      <c r="K25" s="45"/>
      <c r="L25" s="45"/>
      <c r="M25" s="42"/>
      <c r="N25" s="42"/>
    </row>
    <row r="26" spans="1:14">
      <c r="A26" s="43" t="e">
        <f>'男子リレ-入力'!$J$48</f>
        <v>#VALUE!</v>
      </c>
      <c r="B26" s="46" t="str">
        <f>'男子リレ-入力'!$I$46</f>
        <v/>
      </c>
      <c r="C26" s="43">
        <f>'男子リレ-入力'!$G$46</f>
        <v>0</v>
      </c>
      <c r="D26" s="45"/>
      <c r="E26" s="43">
        <f>'男子リレ-入力'!$H$46</f>
        <v>0</v>
      </c>
      <c r="F26" s="45"/>
      <c r="G26" s="43">
        <f>'男子リレ-入力'!D48</f>
        <v>3</v>
      </c>
      <c r="H26" s="43">
        <f>'男子リレ-入力'!E48</f>
        <v>0</v>
      </c>
      <c r="I26" s="45">
        <f>'男子リレ-入力'!F48</f>
        <v>0</v>
      </c>
      <c r="J26" s="43">
        <v>14</v>
      </c>
      <c r="K26" s="45"/>
      <c r="L26" s="45"/>
      <c r="M26" s="42"/>
      <c r="N26" s="42"/>
    </row>
    <row r="27" spans="1:14">
      <c r="A27" s="43" t="e">
        <f>'男子リレ-入力'!$J$48</f>
        <v>#VALUE!</v>
      </c>
      <c r="B27" s="46" t="str">
        <f>'男子リレ-入力'!$I$46</f>
        <v/>
      </c>
      <c r="C27" s="43">
        <f>'男子リレ-入力'!$G$46</f>
        <v>0</v>
      </c>
      <c r="D27" s="45"/>
      <c r="E27" s="43">
        <f>'男子リレ-入力'!$H$46</f>
        <v>0</v>
      </c>
      <c r="F27" s="45"/>
      <c r="G27" s="43">
        <f>'男子リレ-入力'!D49</f>
        <v>4</v>
      </c>
      <c r="H27" s="43">
        <f>'男子リレ-入力'!E49</f>
        <v>0</v>
      </c>
      <c r="I27" s="45">
        <f>'男子リレ-入力'!F49</f>
        <v>0</v>
      </c>
      <c r="J27" s="43">
        <v>14</v>
      </c>
      <c r="K27" s="45"/>
      <c r="L27" s="45"/>
      <c r="M27" s="42"/>
      <c r="N27" s="42"/>
    </row>
    <row r="28" spans="1:14">
      <c r="A28" s="43" t="e">
        <f>'男子リレ-入力'!$J$48</f>
        <v>#VALUE!</v>
      </c>
      <c r="B28" s="46" t="str">
        <f>'男子リレ-入力'!$I$46</f>
        <v/>
      </c>
      <c r="C28" s="43">
        <f>'男子リレ-入力'!$G$46</f>
        <v>0</v>
      </c>
      <c r="D28" s="45"/>
      <c r="E28" s="43">
        <f>'男子リレ-入力'!$H$46</f>
        <v>0</v>
      </c>
      <c r="F28" s="45"/>
      <c r="G28" s="43">
        <f>'男子リレ-入力'!D50</f>
        <v>5</v>
      </c>
      <c r="H28" s="43">
        <f>'男子リレ-入力'!E50</f>
        <v>0</v>
      </c>
      <c r="I28" s="45">
        <f>'男子リレ-入力'!F50</f>
        <v>0</v>
      </c>
      <c r="J28" s="43">
        <v>14</v>
      </c>
      <c r="K28" s="45"/>
      <c r="L28" s="45"/>
      <c r="M28" s="42"/>
      <c r="N28" s="42"/>
    </row>
    <row r="29" spans="1:14">
      <c r="A29" s="43" t="e">
        <f>'男子リレ-入力'!$J$48</f>
        <v>#VALUE!</v>
      </c>
      <c r="B29" s="46" t="str">
        <f>'男子リレ-入力'!$I$46</f>
        <v/>
      </c>
      <c r="C29" s="43">
        <f>'男子リレ-入力'!$G$46</f>
        <v>0</v>
      </c>
      <c r="D29" s="45"/>
      <c r="E29" s="43">
        <f>'男子リレ-入力'!$H$46</f>
        <v>0</v>
      </c>
      <c r="F29" s="45"/>
      <c r="G29" s="43">
        <f>'男子リレ-入力'!D51</f>
        <v>6</v>
      </c>
      <c r="H29" s="43">
        <f>'男子リレ-入力'!E51</f>
        <v>0</v>
      </c>
      <c r="I29" s="45">
        <f>'男子リレ-入力'!F51</f>
        <v>0</v>
      </c>
      <c r="J29" s="43">
        <v>14</v>
      </c>
      <c r="K29" s="45"/>
      <c r="L29" s="45"/>
      <c r="M29" s="42"/>
      <c r="N29" s="42"/>
    </row>
    <row r="30" spans="1:14">
      <c r="A30" s="11"/>
    </row>
    <row r="31" spans="1:14" ht="15" thickBot="1">
      <c r="A31" s="11"/>
    </row>
    <row r="32" spans="1:14" ht="18" thickBot="1">
      <c r="A32" s="1142" t="s">
        <v>8659</v>
      </c>
      <c r="B32" s="1143"/>
    </row>
    <row r="33" spans="1:14">
      <c r="A33" s="11"/>
    </row>
    <row r="34" spans="1:14">
      <c r="A34" s="11" t="s">
        <v>393</v>
      </c>
      <c r="B34" s="11" t="s">
        <v>394</v>
      </c>
      <c r="C34" s="11" t="s">
        <v>395</v>
      </c>
      <c r="D34" s="11" t="s">
        <v>396</v>
      </c>
      <c r="E34" s="11" t="s">
        <v>397</v>
      </c>
      <c r="F34" s="20" t="s">
        <v>398</v>
      </c>
      <c r="G34" s="11" t="s">
        <v>399</v>
      </c>
      <c r="H34" s="11" t="s">
        <v>47</v>
      </c>
      <c r="I34" s="11" t="s">
        <v>52</v>
      </c>
      <c r="J34" s="11" t="s">
        <v>400</v>
      </c>
      <c r="K34" s="11" t="s">
        <v>401</v>
      </c>
      <c r="L34" s="11" t="s">
        <v>402</v>
      </c>
      <c r="M34" s="43" t="s">
        <v>403</v>
      </c>
      <c r="N34" s="45"/>
    </row>
    <row r="35" spans="1:14">
      <c r="A35" s="94" t="e">
        <f>'男子リレ-入力'!$V$15</f>
        <v>#VALUE!</v>
      </c>
      <c r="B35" s="95" t="str">
        <f>'男子リレ-入力'!$U$13</f>
        <v/>
      </c>
      <c r="C35" s="94" t="str">
        <f>'男子リレ-入力'!$S$13</f>
        <v/>
      </c>
      <c r="D35" s="94"/>
      <c r="E35" s="94">
        <f>'男子リレ-入力'!$T$13</f>
        <v>0</v>
      </c>
      <c r="F35" s="97"/>
      <c r="G35" s="94">
        <f>'男子リレ-入力'!P13</f>
        <v>1</v>
      </c>
      <c r="H35" s="94">
        <f>'男子リレ-入力'!Q13</f>
        <v>0</v>
      </c>
      <c r="I35" s="96" t="str">
        <f>'男子リレ-入力'!R13</f>
        <v/>
      </c>
      <c r="J35" s="94">
        <v>15</v>
      </c>
      <c r="K35" s="96"/>
      <c r="L35" s="96"/>
      <c r="M35" s="45"/>
      <c r="N35" s="45"/>
    </row>
    <row r="36" spans="1:14">
      <c r="A36" s="94" t="e">
        <f>'男子リレ-入力'!$V$15</f>
        <v>#VALUE!</v>
      </c>
      <c r="B36" s="95" t="str">
        <f>'男子リレ-入力'!$U$13</f>
        <v/>
      </c>
      <c r="C36" s="94" t="str">
        <f>'男子リレ-入力'!$S$13</f>
        <v/>
      </c>
      <c r="D36" s="94"/>
      <c r="E36" s="94">
        <f>'男子リレ-入力'!$T$13</f>
        <v>0</v>
      </c>
      <c r="F36" s="97"/>
      <c r="G36" s="94">
        <f>'男子リレ-入力'!P14</f>
        <v>2</v>
      </c>
      <c r="H36" s="94">
        <f>'男子リレ-入力'!Q14</f>
        <v>0</v>
      </c>
      <c r="I36" s="96" t="str">
        <f>'男子リレ-入力'!R14</f>
        <v/>
      </c>
      <c r="J36" s="94">
        <v>15</v>
      </c>
      <c r="K36" s="96"/>
      <c r="L36" s="96"/>
      <c r="M36" s="45"/>
      <c r="N36" s="45"/>
    </row>
    <row r="37" spans="1:14">
      <c r="A37" s="94" t="e">
        <f>'男子リレ-入力'!$V$15</f>
        <v>#VALUE!</v>
      </c>
      <c r="B37" s="95" t="str">
        <f>'男子リレ-入力'!$U$13</f>
        <v/>
      </c>
      <c r="C37" s="94" t="str">
        <f>'男子リレ-入力'!$S$13</f>
        <v/>
      </c>
      <c r="D37" s="94"/>
      <c r="E37" s="94">
        <f>'男子リレ-入力'!$T$13</f>
        <v>0</v>
      </c>
      <c r="F37" s="97"/>
      <c r="G37" s="94">
        <f>'男子リレ-入力'!P15</f>
        <v>3</v>
      </c>
      <c r="H37" s="94">
        <f>'男子リレ-入力'!Q15</f>
        <v>0</v>
      </c>
      <c r="I37" s="96" t="str">
        <f>'男子リレ-入力'!R15</f>
        <v/>
      </c>
      <c r="J37" s="94">
        <v>15</v>
      </c>
      <c r="K37" s="96"/>
      <c r="L37" s="96"/>
      <c r="M37" s="45"/>
      <c r="N37" s="45"/>
    </row>
    <row r="38" spans="1:14">
      <c r="A38" s="94" t="e">
        <f>'男子リレ-入力'!$V$15</f>
        <v>#VALUE!</v>
      </c>
      <c r="B38" s="95" t="str">
        <f>'男子リレ-入力'!$U$13</f>
        <v/>
      </c>
      <c r="C38" s="94" t="str">
        <f>'男子リレ-入力'!$S$13</f>
        <v/>
      </c>
      <c r="D38" s="94"/>
      <c r="E38" s="94">
        <f>'男子リレ-入力'!$T$13</f>
        <v>0</v>
      </c>
      <c r="F38" s="97"/>
      <c r="G38" s="94">
        <f>'男子リレ-入力'!P16</f>
        <v>4</v>
      </c>
      <c r="H38" s="94">
        <f>'男子リレ-入力'!Q16</f>
        <v>0</v>
      </c>
      <c r="I38" s="96" t="str">
        <f>'男子リレ-入力'!R16</f>
        <v/>
      </c>
      <c r="J38" s="94">
        <v>15</v>
      </c>
      <c r="K38" s="96"/>
      <c r="L38" s="96"/>
      <c r="M38" s="45"/>
      <c r="N38" s="45"/>
    </row>
    <row r="39" spans="1:14">
      <c r="A39" s="94" t="e">
        <f>'男子リレ-入力'!$V$15</f>
        <v>#VALUE!</v>
      </c>
      <c r="B39" s="95" t="str">
        <f>'男子リレ-入力'!$U$13</f>
        <v/>
      </c>
      <c r="C39" s="94" t="str">
        <f>'男子リレ-入力'!$S$13</f>
        <v/>
      </c>
      <c r="D39" s="94"/>
      <c r="E39" s="94">
        <f>'男子リレ-入力'!$T$13</f>
        <v>0</v>
      </c>
      <c r="F39" s="97"/>
      <c r="G39" s="94">
        <f>'男子リレ-入力'!P17</f>
        <v>5</v>
      </c>
      <c r="H39" s="94">
        <f>'男子リレ-入力'!Q17</f>
        <v>0</v>
      </c>
      <c r="I39" s="96" t="str">
        <f>'男子リレ-入力'!R17</f>
        <v/>
      </c>
      <c r="J39" s="94">
        <v>15</v>
      </c>
      <c r="K39" s="96"/>
      <c r="L39" s="96"/>
      <c r="M39" s="45"/>
      <c r="N39" s="45"/>
    </row>
    <row r="40" spans="1:14">
      <c r="A40" s="94" t="e">
        <f>'男子リレ-入力'!$V$15</f>
        <v>#VALUE!</v>
      </c>
      <c r="B40" s="95" t="str">
        <f>'男子リレ-入力'!$U$13</f>
        <v/>
      </c>
      <c r="C40" s="94" t="str">
        <f>'男子リレ-入力'!$S$13</f>
        <v/>
      </c>
      <c r="D40" s="94"/>
      <c r="E40" s="94">
        <f>'男子リレ-入力'!$T$13</f>
        <v>0</v>
      </c>
      <c r="F40" s="97"/>
      <c r="G40" s="94">
        <f>'男子リレ-入力'!P18</f>
        <v>6</v>
      </c>
      <c r="H40" s="94">
        <f>'男子リレ-入力'!Q18</f>
        <v>0</v>
      </c>
      <c r="I40" s="96" t="str">
        <f>'男子リレ-入力'!R18</f>
        <v/>
      </c>
      <c r="J40" s="94">
        <v>15</v>
      </c>
      <c r="K40" s="96"/>
      <c r="L40" s="96"/>
      <c r="M40" s="45"/>
      <c r="N40" s="45"/>
    </row>
    <row r="41" spans="1:14" hidden="1">
      <c r="A41" s="43" t="e">
        <f>'男子リレ-入力'!$V$26</f>
        <v>#VALUE!</v>
      </c>
      <c r="B41" s="46" t="str">
        <f>'男子リレ-入力'!$U$24</f>
        <v/>
      </c>
      <c r="C41" s="43" t="str">
        <f>'男子リレ-入力'!$S$24</f>
        <v/>
      </c>
      <c r="D41" s="45"/>
      <c r="E41" s="43">
        <f>'男子リレ-入力'!$T$24</f>
        <v>0</v>
      </c>
      <c r="F41" s="45"/>
      <c r="G41" s="43">
        <f>'男子リレ-入力'!P24</f>
        <v>1</v>
      </c>
      <c r="H41" s="43">
        <f>'男子リレ-入力'!Q24</f>
        <v>0</v>
      </c>
      <c r="I41" s="45" t="str">
        <f>'男子リレ-入力'!R24</f>
        <v/>
      </c>
      <c r="J41" s="43">
        <v>12</v>
      </c>
      <c r="K41" s="45"/>
      <c r="L41" s="45"/>
      <c r="M41" s="45"/>
      <c r="N41" s="45"/>
    </row>
    <row r="42" spans="1:14" hidden="1">
      <c r="A42" s="43" t="e">
        <f>'男子リレ-入力'!$V$26</f>
        <v>#VALUE!</v>
      </c>
      <c r="B42" s="46" t="str">
        <f>'男子リレ-入力'!$U$24</f>
        <v/>
      </c>
      <c r="C42" s="43" t="str">
        <f>'男子リレ-入力'!$S$24</f>
        <v/>
      </c>
      <c r="D42" s="45"/>
      <c r="E42" s="43">
        <f>'男子リレ-入力'!$T$24</f>
        <v>0</v>
      </c>
      <c r="F42" s="45"/>
      <c r="G42" s="43">
        <f>'男子リレ-入力'!P25</f>
        <v>2</v>
      </c>
      <c r="H42" s="43">
        <f>'男子リレ-入力'!Q25</f>
        <v>0</v>
      </c>
      <c r="I42" s="45" t="str">
        <f>'男子リレ-入力'!R25</f>
        <v/>
      </c>
      <c r="J42" s="43">
        <v>12</v>
      </c>
      <c r="K42" s="45"/>
      <c r="L42" s="45"/>
      <c r="M42" s="45"/>
      <c r="N42" s="45"/>
    </row>
    <row r="43" spans="1:14" hidden="1">
      <c r="A43" s="43" t="e">
        <f>'男子リレ-入力'!$V$26</f>
        <v>#VALUE!</v>
      </c>
      <c r="B43" s="46" t="str">
        <f>'男子リレ-入力'!$U$24</f>
        <v/>
      </c>
      <c r="C43" s="43" t="str">
        <f>'男子リレ-入力'!$S$24</f>
        <v/>
      </c>
      <c r="D43" s="45"/>
      <c r="E43" s="43">
        <f>'男子リレ-入力'!$T$24</f>
        <v>0</v>
      </c>
      <c r="F43" s="45"/>
      <c r="G43" s="43">
        <f>'男子リレ-入力'!P26</f>
        <v>3</v>
      </c>
      <c r="H43" s="43">
        <f>'男子リレ-入力'!Q26</f>
        <v>0</v>
      </c>
      <c r="I43" s="45" t="str">
        <f>'男子リレ-入力'!R26</f>
        <v/>
      </c>
      <c r="J43" s="43">
        <v>12</v>
      </c>
      <c r="K43" s="45"/>
      <c r="L43" s="45"/>
      <c r="M43" s="45"/>
      <c r="N43" s="45"/>
    </row>
    <row r="44" spans="1:14" hidden="1">
      <c r="A44" s="43" t="e">
        <f>'男子リレ-入力'!$V$26</f>
        <v>#VALUE!</v>
      </c>
      <c r="B44" s="46" t="str">
        <f>'男子リレ-入力'!$U$24</f>
        <v/>
      </c>
      <c r="C44" s="43" t="str">
        <f>'男子リレ-入力'!$S$24</f>
        <v/>
      </c>
      <c r="D44" s="45"/>
      <c r="E44" s="43">
        <f>'男子リレ-入力'!$T$24</f>
        <v>0</v>
      </c>
      <c r="F44" s="45"/>
      <c r="G44" s="43">
        <f>'男子リレ-入力'!P27</f>
        <v>4</v>
      </c>
      <c r="H44" s="43">
        <f>'男子リレ-入力'!Q27</f>
        <v>0</v>
      </c>
      <c r="I44" s="45" t="str">
        <f>'男子リレ-入力'!R27</f>
        <v/>
      </c>
      <c r="J44" s="43">
        <v>12</v>
      </c>
      <c r="K44" s="45"/>
      <c r="L44" s="45"/>
      <c r="M44" s="45"/>
      <c r="N44" s="45"/>
    </row>
    <row r="45" spans="1:14" hidden="1">
      <c r="A45" s="43" t="e">
        <f>'男子リレ-入力'!$V$26</f>
        <v>#VALUE!</v>
      </c>
      <c r="B45" s="46" t="str">
        <f>'男子リレ-入力'!$U$24</f>
        <v/>
      </c>
      <c r="C45" s="43" t="str">
        <f>'男子リレ-入力'!$S$24</f>
        <v/>
      </c>
      <c r="D45" s="45"/>
      <c r="E45" s="43">
        <f>'男子リレ-入力'!$T$24</f>
        <v>0</v>
      </c>
      <c r="F45" s="45"/>
      <c r="G45" s="43">
        <f>'男子リレ-入力'!P28</f>
        <v>5</v>
      </c>
      <c r="H45" s="43">
        <f>'男子リレ-入力'!Q28</f>
        <v>0</v>
      </c>
      <c r="I45" s="45" t="str">
        <f>'男子リレ-入力'!R28</f>
        <v/>
      </c>
      <c r="J45" s="43">
        <v>12</v>
      </c>
      <c r="K45" s="45"/>
      <c r="L45" s="45"/>
      <c r="M45" s="45"/>
      <c r="N45" s="45"/>
    </row>
    <row r="46" spans="1:14" hidden="1">
      <c r="A46" s="43" t="e">
        <f>'男子リレ-入力'!$V$26</f>
        <v>#VALUE!</v>
      </c>
      <c r="B46" s="46" t="str">
        <f>'男子リレ-入力'!$U$24</f>
        <v/>
      </c>
      <c r="C46" s="43" t="str">
        <f>'男子リレ-入力'!$S$24</f>
        <v/>
      </c>
      <c r="D46" s="45"/>
      <c r="E46" s="43">
        <f>'男子リレ-入力'!$T$24</f>
        <v>0</v>
      </c>
      <c r="F46" s="45"/>
      <c r="G46" s="43">
        <f>'男子リレ-入力'!P29</f>
        <v>6</v>
      </c>
      <c r="H46" s="43">
        <f>'男子リレ-入力'!Q29</f>
        <v>0</v>
      </c>
      <c r="I46" s="45" t="str">
        <f>'男子リレ-入力'!R29</f>
        <v/>
      </c>
      <c r="J46" s="43">
        <v>12</v>
      </c>
      <c r="K46" s="45"/>
      <c r="L46" s="45"/>
      <c r="M46" s="43"/>
      <c r="N46" s="45"/>
    </row>
    <row r="47" spans="1:14" hidden="1">
      <c r="A47" s="43" t="e">
        <f>'男子リレ-入力'!$V$37</f>
        <v>#VALUE!</v>
      </c>
      <c r="B47" s="46" t="str">
        <f>'男子リレ-入力'!$U$35</f>
        <v/>
      </c>
      <c r="C47" s="43">
        <f>'男子リレ-入力'!$S$35</f>
        <v>0</v>
      </c>
      <c r="D47" s="45"/>
      <c r="E47" s="43">
        <f>'男子リレ-入力'!$T$35</f>
        <v>0</v>
      </c>
      <c r="F47" s="45"/>
      <c r="G47" s="43">
        <f>'男子リレ-入力'!P35</f>
        <v>1</v>
      </c>
      <c r="H47" s="43">
        <f>'男子リレ-入力'!Q35</f>
        <v>0</v>
      </c>
      <c r="I47" s="45">
        <f>'男子リレ-入力'!R35</f>
        <v>0</v>
      </c>
      <c r="J47" s="43">
        <v>12</v>
      </c>
      <c r="K47" s="45"/>
      <c r="L47" s="45"/>
      <c r="M47" s="43"/>
      <c r="N47" s="45"/>
    </row>
    <row r="48" spans="1:14" hidden="1">
      <c r="A48" s="43" t="e">
        <f>'男子リレ-入力'!$V$37</f>
        <v>#VALUE!</v>
      </c>
      <c r="B48" s="46" t="str">
        <f>'男子リレ-入力'!$U$35</f>
        <v/>
      </c>
      <c r="C48" s="43">
        <f>'男子リレ-入力'!$S$35</f>
        <v>0</v>
      </c>
      <c r="D48" s="45"/>
      <c r="E48" s="43">
        <f>'男子リレ-入力'!$T$35</f>
        <v>0</v>
      </c>
      <c r="F48" s="45"/>
      <c r="G48" s="43">
        <f>'男子リレ-入力'!P36</f>
        <v>2</v>
      </c>
      <c r="H48" s="43">
        <f>'男子リレ-入力'!Q36</f>
        <v>0</v>
      </c>
      <c r="I48" s="45">
        <f>'男子リレ-入力'!R36</f>
        <v>0</v>
      </c>
      <c r="J48" s="43">
        <v>12</v>
      </c>
      <c r="K48" s="45"/>
      <c r="L48" s="45"/>
      <c r="M48" s="43"/>
      <c r="N48" s="45"/>
    </row>
    <row r="49" spans="1:14" hidden="1">
      <c r="A49" s="43" t="e">
        <f>'男子リレ-入力'!$V$37</f>
        <v>#VALUE!</v>
      </c>
      <c r="B49" s="46" t="str">
        <f>'男子リレ-入力'!$U$35</f>
        <v/>
      </c>
      <c r="C49" s="43">
        <f>'男子リレ-入力'!$S$35</f>
        <v>0</v>
      </c>
      <c r="D49" s="45"/>
      <c r="E49" s="43">
        <f>'男子リレ-入力'!$T$35</f>
        <v>0</v>
      </c>
      <c r="F49" s="45"/>
      <c r="G49" s="43">
        <f>'男子リレ-入力'!P37</f>
        <v>3</v>
      </c>
      <c r="H49" s="43">
        <f>'男子リレ-入力'!Q37</f>
        <v>0</v>
      </c>
      <c r="I49" s="45">
        <f>'男子リレ-入力'!R37</f>
        <v>0</v>
      </c>
      <c r="J49" s="43">
        <v>12</v>
      </c>
      <c r="K49" s="45"/>
      <c r="L49" s="45"/>
      <c r="M49" s="43"/>
      <c r="N49" s="45"/>
    </row>
    <row r="50" spans="1:14" hidden="1">
      <c r="A50" s="43" t="e">
        <f>'男子リレ-入力'!$V$37</f>
        <v>#VALUE!</v>
      </c>
      <c r="B50" s="46" t="str">
        <f>'男子リレ-入力'!$U$35</f>
        <v/>
      </c>
      <c r="C50" s="43">
        <f>'男子リレ-入力'!$S$35</f>
        <v>0</v>
      </c>
      <c r="D50" s="45"/>
      <c r="E50" s="43">
        <f>'男子リレ-入力'!$T$35</f>
        <v>0</v>
      </c>
      <c r="F50" s="45"/>
      <c r="G50" s="43">
        <f>'男子リレ-入力'!P38</f>
        <v>4</v>
      </c>
      <c r="H50" s="43">
        <f>'男子リレ-入力'!Q38</f>
        <v>0</v>
      </c>
      <c r="I50" s="45">
        <f>'男子リレ-入力'!R38</f>
        <v>0</v>
      </c>
      <c r="J50" s="43">
        <v>12</v>
      </c>
      <c r="K50" s="45"/>
      <c r="L50" s="45"/>
      <c r="M50" s="43"/>
      <c r="N50" s="45"/>
    </row>
    <row r="51" spans="1:14" hidden="1">
      <c r="A51" s="43" t="e">
        <f>'男子リレ-入力'!$V$37</f>
        <v>#VALUE!</v>
      </c>
      <c r="B51" s="46" t="str">
        <f>'男子リレ-入力'!$U$35</f>
        <v/>
      </c>
      <c r="C51" s="43">
        <f>'男子リレ-入力'!$S$35</f>
        <v>0</v>
      </c>
      <c r="D51" s="45"/>
      <c r="E51" s="43">
        <f>'男子リレ-入力'!$T$35</f>
        <v>0</v>
      </c>
      <c r="F51" s="45"/>
      <c r="G51" s="43">
        <f>'男子リレ-入力'!P39</f>
        <v>5</v>
      </c>
      <c r="H51" s="43">
        <f>'男子リレ-入力'!Q39</f>
        <v>0</v>
      </c>
      <c r="I51" s="45">
        <f>'男子リレ-入力'!R39</f>
        <v>0</v>
      </c>
      <c r="J51" s="43">
        <v>12</v>
      </c>
      <c r="K51" s="45"/>
      <c r="L51" s="45"/>
      <c r="M51" s="43"/>
      <c r="N51" s="45"/>
    </row>
    <row r="52" spans="1:14" hidden="1">
      <c r="A52" s="43" t="e">
        <f>'男子リレ-入力'!$V$37</f>
        <v>#VALUE!</v>
      </c>
      <c r="B52" s="46" t="str">
        <f>'男子リレ-入力'!$U$35</f>
        <v/>
      </c>
      <c r="C52" s="43">
        <f>'男子リレ-入力'!$S$35</f>
        <v>0</v>
      </c>
      <c r="D52" s="45"/>
      <c r="E52" s="43">
        <f>'男子リレ-入力'!$T$35</f>
        <v>0</v>
      </c>
      <c r="F52" s="45"/>
      <c r="G52" s="43">
        <f>'男子リレ-入力'!P40</f>
        <v>6</v>
      </c>
      <c r="H52" s="43">
        <f>'男子リレ-入力'!Q40</f>
        <v>0</v>
      </c>
      <c r="I52" s="45">
        <f>'男子リレ-入力'!R40</f>
        <v>0</v>
      </c>
      <c r="J52" s="43">
        <v>12</v>
      </c>
      <c r="K52" s="45"/>
      <c r="L52" s="45"/>
      <c r="M52" s="45"/>
      <c r="N52" s="45"/>
    </row>
    <row r="53" spans="1:14">
      <c r="A53" s="347"/>
      <c r="B53" s="348"/>
      <c r="C53" s="347"/>
      <c r="D53" s="349"/>
      <c r="E53" s="347"/>
      <c r="F53" s="349"/>
      <c r="G53" s="347"/>
      <c r="H53" s="347"/>
      <c r="I53" s="349"/>
      <c r="J53" s="347"/>
      <c r="K53" s="349"/>
      <c r="L53" s="349"/>
      <c r="M53" s="45"/>
      <c r="N53" s="45"/>
    </row>
    <row r="54" spans="1:14">
      <c r="A54" s="43" t="e">
        <f>'男子リレ-入力'!$V$48</f>
        <v>#VALUE!</v>
      </c>
      <c r="B54" s="46" t="str">
        <f>'男子リレ-入力'!$U$46</f>
        <v/>
      </c>
      <c r="C54" s="43">
        <f>'男子リレ-入力'!$S$46</f>
        <v>0</v>
      </c>
      <c r="D54" s="45"/>
      <c r="E54" s="43">
        <f>'男子リレ-入力'!$T$46</f>
        <v>0</v>
      </c>
      <c r="F54" s="45"/>
      <c r="G54" s="43">
        <f>'男子リレ-入力'!P46</f>
        <v>1</v>
      </c>
      <c r="H54" s="43">
        <f>'男子リレ-入力'!Q46</f>
        <v>0</v>
      </c>
      <c r="I54" s="45">
        <f>'男子リレ-入力'!R46</f>
        <v>0</v>
      </c>
      <c r="J54" s="43">
        <v>15</v>
      </c>
      <c r="K54" s="45"/>
      <c r="L54" s="45"/>
      <c r="M54" s="45"/>
      <c r="N54" s="45"/>
    </row>
    <row r="55" spans="1:14">
      <c r="A55" s="43" t="e">
        <f>'男子リレ-入力'!$V$48</f>
        <v>#VALUE!</v>
      </c>
      <c r="B55" s="46" t="str">
        <f>'男子リレ-入力'!$U$46</f>
        <v/>
      </c>
      <c r="C55" s="43">
        <f>'男子リレ-入力'!$S$46</f>
        <v>0</v>
      </c>
      <c r="D55" s="45"/>
      <c r="E55" s="43">
        <f>'男子リレ-入力'!$T$46</f>
        <v>0</v>
      </c>
      <c r="F55" s="45"/>
      <c r="G55" s="43">
        <f>'男子リレ-入力'!P47</f>
        <v>2</v>
      </c>
      <c r="H55" s="43">
        <f>'男子リレ-入力'!Q47</f>
        <v>0</v>
      </c>
      <c r="I55" s="45">
        <f>'男子リレ-入力'!R47</f>
        <v>0</v>
      </c>
      <c r="J55" s="43">
        <v>15</v>
      </c>
      <c r="K55" s="45"/>
      <c r="L55" s="45"/>
      <c r="M55" s="45"/>
      <c r="N55" s="45"/>
    </row>
    <row r="56" spans="1:14">
      <c r="A56" s="43" t="e">
        <f>'男子リレ-入力'!$V$48</f>
        <v>#VALUE!</v>
      </c>
      <c r="B56" s="46" t="str">
        <f>'男子リレ-入力'!$U$46</f>
        <v/>
      </c>
      <c r="C56" s="43">
        <f>'男子リレ-入力'!$S$46</f>
        <v>0</v>
      </c>
      <c r="D56" s="45"/>
      <c r="E56" s="43">
        <f>'男子リレ-入力'!$T$46</f>
        <v>0</v>
      </c>
      <c r="F56" s="45"/>
      <c r="G56" s="43">
        <f>'男子リレ-入力'!P48</f>
        <v>3</v>
      </c>
      <c r="H56" s="43">
        <f>'男子リレ-入力'!Q48</f>
        <v>0</v>
      </c>
      <c r="I56" s="45">
        <f>'男子リレ-入力'!R48</f>
        <v>0</v>
      </c>
      <c r="J56" s="43">
        <v>15</v>
      </c>
      <c r="K56" s="45"/>
      <c r="L56" s="45"/>
      <c r="M56" s="45"/>
      <c r="N56" s="45"/>
    </row>
    <row r="57" spans="1:14">
      <c r="A57" s="43" t="e">
        <f>'男子リレ-入力'!$V$48</f>
        <v>#VALUE!</v>
      </c>
      <c r="B57" s="46" t="str">
        <f>'男子リレ-入力'!$U$46</f>
        <v/>
      </c>
      <c r="C57" s="43">
        <f>'男子リレ-入力'!$S$46</f>
        <v>0</v>
      </c>
      <c r="D57" s="45"/>
      <c r="E57" s="43">
        <f>'男子リレ-入力'!$T$46</f>
        <v>0</v>
      </c>
      <c r="F57" s="45"/>
      <c r="G57" s="43">
        <f>'男子リレ-入力'!P49</f>
        <v>4</v>
      </c>
      <c r="H57" s="43">
        <f>'男子リレ-入力'!Q49</f>
        <v>0</v>
      </c>
      <c r="I57" s="45">
        <f>'男子リレ-入力'!R49</f>
        <v>0</v>
      </c>
      <c r="J57" s="43">
        <v>15</v>
      </c>
      <c r="K57" s="45"/>
      <c r="L57" s="45"/>
      <c r="M57" s="45"/>
      <c r="N57" s="45"/>
    </row>
    <row r="58" spans="1:14">
      <c r="A58" s="43" t="e">
        <f>'男子リレ-入力'!$V$48</f>
        <v>#VALUE!</v>
      </c>
      <c r="B58" s="46" t="str">
        <f>'男子リレ-入力'!$U$46</f>
        <v/>
      </c>
      <c r="C58" s="43">
        <f>'男子リレ-入力'!$S$46</f>
        <v>0</v>
      </c>
      <c r="D58" s="45"/>
      <c r="E58" s="43">
        <f>'男子リレ-入力'!$T$46</f>
        <v>0</v>
      </c>
      <c r="F58" s="45"/>
      <c r="G58" s="43">
        <f>'男子リレ-入力'!P50</f>
        <v>5</v>
      </c>
      <c r="H58" s="43">
        <f>'男子リレ-入力'!Q50</f>
        <v>0</v>
      </c>
      <c r="I58" s="45">
        <f>'男子リレ-入力'!R50</f>
        <v>0</v>
      </c>
      <c r="J58" s="43">
        <v>15</v>
      </c>
      <c r="K58" s="45"/>
      <c r="L58" s="45"/>
      <c r="M58" s="45"/>
      <c r="N58" s="45"/>
    </row>
    <row r="59" spans="1:14">
      <c r="A59" s="43" t="e">
        <f>'男子リレ-入力'!$V$48</f>
        <v>#VALUE!</v>
      </c>
      <c r="B59" s="46" t="str">
        <f>'男子リレ-入力'!$U$46</f>
        <v/>
      </c>
      <c r="C59" s="43">
        <f>'男子リレ-入力'!$S$46</f>
        <v>0</v>
      </c>
      <c r="D59" s="45"/>
      <c r="E59" s="43">
        <f>'男子リレ-入力'!$T$46</f>
        <v>0</v>
      </c>
      <c r="F59" s="45"/>
      <c r="G59" s="43">
        <f>'男子リレ-入力'!P51</f>
        <v>6</v>
      </c>
      <c r="H59" s="43">
        <f>'男子リレ-入力'!Q51</f>
        <v>0</v>
      </c>
      <c r="I59" s="45">
        <f>'男子リレ-入力'!R51</f>
        <v>0</v>
      </c>
      <c r="J59" s="43">
        <v>15</v>
      </c>
      <c r="K59" s="45"/>
      <c r="L59" s="45"/>
      <c r="M59" s="45"/>
      <c r="N59" s="45"/>
    </row>
    <row r="60" spans="1:14">
      <c r="M60" s="45"/>
      <c r="N60" s="45"/>
    </row>
    <row r="61" spans="1:14">
      <c r="M61" s="45"/>
      <c r="N61" s="45"/>
    </row>
    <row r="62" spans="1:14">
      <c r="M62" s="45"/>
      <c r="N62" s="45"/>
    </row>
    <row r="63" spans="1:14">
      <c r="M63" s="45"/>
      <c r="N63" s="45"/>
    </row>
    <row r="64" spans="1:14">
      <c r="M64" s="45"/>
      <c r="N64" s="45"/>
    </row>
    <row r="65" spans="13:14">
      <c r="M65" s="45"/>
      <c r="N65" s="45"/>
    </row>
  </sheetData>
  <sheetProtection algorithmName="SHA-512" hashValue="CH5R9BYV0aiQ5r6B3qxqexHLqpIu0abeuSEF8zjrHjt5OR9wLVvo+/2Gn/3LE/3OfNxBhqwU2awO0rJX/hbG7A==" saltValue="I88BSoKImN7j/R3SBEinKg==" spinCount="100000" sheet="1" objects="1" scenarios="1"/>
  <mergeCells count="3">
    <mergeCell ref="A2:B2"/>
    <mergeCell ref="A32:B32"/>
    <mergeCell ref="F1:G2"/>
  </mergeCells>
  <phoneticPr fontId="3"/>
  <pageMargins left="0.23622047244094491" right="0.23622047244094491" top="0.74803149606299213" bottom="0.74803149606299213" header="0.31496062992125984" footer="0.31496062992125984"/>
  <pageSetup paperSize="9" scale="85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N60"/>
  <sheetViews>
    <sheetView view="pageBreakPreview" zoomScaleNormal="100" zoomScaleSheetLayoutView="100" workbookViewId="0">
      <selection activeCell="H8" sqref="H8"/>
    </sheetView>
  </sheetViews>
  <sheetFormatPr defaultRowHeight="14.25"/>
  <cols>
    <col min="3" max="3" width="14.625" customWidth="1"/>
    <col min="5" max="5" width="15.5" customWidth="1"/>
    <col min="8" max="8" width="9.625" customWidth="1"/>
    <col min="9" max="9" width="16.125" customWidth="1"/>
    <col min="10" max="10" width="15.125" customWidth="1"/>
  </cols>
  <sheetData>
    <row r="1" spans="1:14">
      <c r="F1" s="1150" t="s">
        <v>8721</v>
      </c>
      <c r="G1" s="1151"/>
    </row>
    <row r="2" spans="1:14" ht="15" thickBot="1">
      <c r="F2" s="1152"/>
      <c r="G2" s="1153"/>
    </row>
    <row r="3" spans="1:14" ht="18" thickBot="1">
      <c r="A3" s="1148" t="s">
        <v>8660</v>
      </c>
      <c r="B3" s="1149"/>
    </row>
    <row r="5" spans="1:14">
      <c r="A5" s="11" t="s">
        <v>393</v>
      </c>
      <c r="B5" s="11" t="s">
        <v>394</v>
      </c>
      <c r="C5" s="11" t="s">
        <v>395</v>
      </c>
      <c r="D5" s="11" t="s">
        <v>396</v>
      </c>
      <c r="E5" s="11" t="s">
        <v>397</v>
      </c>
      <c r="F5" s="20" t="s">
        <v>398</v>
      </c>
      <c r="G5" s="11" t="s">
        <v>399</v>
      </c>
      <c r="H5" s="11" t="s">
        <v>47</v>
      </c>
      <c r="I5" s="11" t="s">
        <v>52</v>
      </c>
      <c r="J5" s="11" t="s">
        <v>400</v>
      </c>
      <c r="K5" s="11" t="s">
        <v>401</v>
      </c>
      <c r="L5" s="11" t="s">
        <v>402</v>
      </c>
      <c r="M5" s="11" t="s">
        <v>403</v>
      </c>
    </row>
    <row r="6" spans="1:14">
      <c r="A6" s="27" t="e">
        <f>'女子リレ-入力'!$J$15</f>
        <v>#VALUE!</v>
      </c>
      <c r="B6" s="28" t="str">
        <f>'女子リレ-入力'!$I$13</f>
        <v/>
      </c>
      <c r="C6" s="27" t="str">
        <f>'女子リレ-入力'!$G$13</f>
        <v/>
      </c>
      <c r="D6" s="27"/>
      <c r="E6" s="27">
        <f>'女子リレ-入力'!$H$13</f>
        <v>0</v>
      </c>
      <c r="F6" s="88"/>
      <c r="G6" s="27">
        <f>'女子リレ-入力'!D13</f>
        <v>1</v>
      </c>
      <c r="H6" s="27">
        <f>'女子リレ-入力'!E13</f>
        <v>0</v>
      </c>
      <c r="I6" s="26" t="str">
        <f>'女子リレ-入力'!F13</f>
        <v/>
      </c>
      <c r="J6" s="27">
        <v>37</v>
      </c>
      <c r="K6" s="26"/>
      <c r="L6" s="26"/>
      <c r="M6" s="26"/>
      <c r="N6" s="26"/>
    </row>
    <row r="7" spans="1:14">
      <c r="A7" s="27" t="e">
        <f>'女子リレ-入力'!$J$15</f>
        <v>#VALUE!</v>
      </c>
      <c r="B7" s="28" t="str">
        <f>'女子リレ-入力'!$I$13</f>
        <v/>
      </c>
      <c r="C7" s="27" t="str">
        <f>'女子リレ-入力'!$G$13</f>
        <v/>
      </c>
      <c r="D7" s="27"/>
      <c r="E7" s="27">
        <f>'女子リレ-入力'!$H$13</f>
        <v>0</v>
      </c>
      <c r="F7" s="88"/>
      <c r="G7" s="27">
        <f>'女子リレ-入力'!D14</f>
        <v>2</v>
      </c>
      <c r="H7" s="27">
        <f>'女子リレ-入力'!E14</f>
        <v>0</v>
      </c>
      <c r="I7" s="26" t="str">
        <f>'女子リレ-入力'!F14</f>
        <v/>
      </c>
      <c r="J7" s="27">
        <v>37</v>
      </c>
      <c r="K7" s="26"/>
      <c r="L7" s="26"/>
      <c r="M7" s="26"/>
      <c r="N7" s="26"/>
    </row>
    <row r="8" spans="1:14">
      <c r="A8" s="27" t="e">
        <f>'女子リレ-入力'!$J$15</f>
        <v>#VALUE!</v>
      </c>
      <c r="B8" s="28" t="str">
        <f>'女子リレ-入力'!$I$13</f>
        <v/>
      </c>
      <c r="C8" s="27" t="str">
        <f>'女子リレ-入力'!$G$13</f>
        <v/>
      </c>
      <c r="D8" s="27"/>
      <c r="E8" s="27">
        <f>'女子リレ-入力'!$H$13</f>
        <v>0</v>
      </c>
      <c r="F8" s="88"/>
      <c r="G8" s="27">
        <f>'女子リレ-入力'!D15</f>
        <v>3</v>
      </c>
      <c r="H8" s="27">
        <f>'女子リレ-入力'!E15</f>
        <v>0</v>
      </c>
      <c r="I8" s="26" t="str">
        <f>'女子リレ-入力'!F15</f>
        <v/>
      </c>
      <c r="J8" s="27">
        <v>37</v>
      </c>
      <c r="K8" s="26"/>
      <c r="L8" s="26"/>
      <c r="M8" s="26"/>
      <c r="N8" s="26"/>
    </row>
    <row r="9" spans="1:14">
      <c r="A9" s="27" t="e">
        <f>'女子リレ-入力'!$J$15</f>
        <v>#VALUE!</v>
      </c>
      <c r="B9" s="28" t="str">
        <f>'女子リレ-入力'!$I$13</f>
        <v/>
      </c>
      <c r="C9" s="27" t="str">
        <f>'女子リレ-入力'!$G$13</f>
        <v/>
      </c>
      <c r="D9" s="27"/>
      <c r="E9" s="27">
        <f>'女子リレ-入力'!$H$13</f>
        <v>0</v>
      </c>
      <c r="F9" s="88"/>
      <c r="G9" s="27">
        <f>'女子リレ-入力'!D16</f>
        <v>4</v>
      </c>
      <c r="H9" s="27">
        <f>'女子リレ-入力'!E16</f>
        <v>0</v>
      </c>
      <c r="I9" s="26" t="str">
        <f>'女子リレ-入力'!F16</f>
        <v/>
      </c>
      <c r="J9" s="27">
        <v>37</v>
      </c>
      <c r="K9" s="26"/>
      <c r="L9" s="26"/>
      <c r="M9" s="26"/>
      <c r="N9" s="26"/>
    </row>
    <row r="10" spans="1:14">
      <c r="A10" s="27" t="e">
        <f>'女子リレ-入力'!$J$15</f>
        <v>#VALUE!</v>
      </c>
      <c r="B10" s="28" t="str">
        <f>'女子リレ-入力'!$I$13</f>
        <v/>
      </c>
      <c r="C10" s="27" t="str">
        <f>'女子リレ-入力'!$G$13</f>
        <v/>
      </c>
      <c r="D10" s="27"/>
      <c r="E10" s="27">
        <f>'女子リレ-入力'!$H$13</f>
        <v>0</v>
      </c>
      <c r="F10" s="88"/>
      <c r="G10" s="27">
        <f>'女子リレ-入力'!D17</f>
        <v>5</v>
      </c>
      <c r="H10" s="27">
        <f>'女子リレ-入力'!E17</f>
        <v>0</v>
      </c>
      <c r="I10" s="26" t="str">
        <f>'女子リレ-入力'!F17</f>
        <v/>
      </c>
      <c r="J10" s="27">
        <v>37</v>
      </c>
      <c r="K10" s="26"/>
      <c r="L10" s="26"/>
      <c r="M10" s="26"/>
      <c r="N10" s="26"/>
    </row>
    <row r="11" spans="1:14">
      <c r="A11" s="27" t="e">
        <f>'女子リレ-入力'!$J$15</f>
        <v>#VALUE!</v>
      </c>
      <c r="B11" s="28" t="str">
        <f>'女子リレ-入力'!$I$13</f>
        <v/>
      </c>
      <c r="C11" s="27" t="str">
        <f>'女子リレ-入力'!$G$13</f>
        <v/>
      </c>
      <c r="D11" s="27"/>
      <c r="E11" s="27">
        <f>'女子リレ-入力'!$H$13</f>
        <v>0</v>
      </c>
      <c r="F11" s="88"/>
      <c r="G11" s="27">
        <f>'女子リレ-入力'!D18</f>
        <v>6</v>
      </c>
      <c r="H11" s="27">
        <f>'女子リレ-入力'!E18</f>
        <v>0</v>
      </c>
      <c r="I11" s="26" t="str">
        <f>'女子リレ-入力'!F18</f>
        <v/>
      </c>
      <c r="J11" s="27">
        <v>37</v>
      </c>
      <c r="K11" s="26"/>
      <c r="L11" s="26"/>
      <c r="M11" s="26"/>
      <c r="N11" s="26"/>
    </row>
    <row r="12" spans="1:14" hidden="1">
      <c r="A12" s="47" t="e">
        <f>'女子リレ-入力'!$J$25</f>
        <v>#VALUE!</v>
      </c>
      <c r="B12" s="48" t="str">
        <f>'女子リレ-入力'!$I$23</f>
        <v/>
      </c>
      <c r="C12" s="47" t="str">
        <f>'女子リレ-入力'!$G$23</f>
        <v/>
      </c>
      <c r="D12" s="49"/>
      <c r="E12" s="47">
        <f>'女子リレ-入力'!$H$23</f>
        <v>0</v>
      </c>
      <c r="F12" s="49"/>
      <c r="G12" s="47">
        <f>'女子リレ-入力'!D23</f>
        <v>1</v>
      </c>
      <c r="H12" s="47">
        <f>'女子リレ-入力'!E23</f>
        <v>0</v>
      </c>
      <c r="I12" s="49" t="str">
        <f>'女子リレ-入力'!F23</f>
        <v/>
      </c>
      <c r="J12" s="47">
        <v>40</v>
      </c>
      <c r="K12" s="49"/>
      <c r="L12" s="49"/>
      <c r="M12" s="49"/>
      <c r="N12" s="49"/>
    </row>
    <row r="13" spans="1:14" hidden="1">
      <c r="A13" s="47" t="e">
        <f>'女子リレ-入力'!$J$25</f>
        <v>#VALUE!</v>
      </c>
      <c r="B13" s="48" t="str">
        <f>'女子リレ-入力'!$I$23</f>
        <v/>
      </c>
      <c r="C13" s="47" t="str">
        <f>'女子リレ-入力'!$G$23</f>
        <v/>
      </c>
      <c r="D13" s="49"/>
      <c r="E13" s="47">
        <f>'女子リレ-入力'!$H$23</f>
        <v>0</v>
      </c>
      <c r="F13" s="49"/>
      <c r="G13" s="47">
        <f>'女子リレ-入力'!D24</f>
        <v>2</v>
      </c>
      <c r="H13" s="47">
        <f>'女子リレ-入力'!E24</f>
        <v>0</v>
      </c>
      <c r="I13" s="49" t="str">
        <f>'女子リレ-入力'!F24</f>
        <v/>
      </c>
      <c r="J13" s="47">
        <v>40</v>
      </c>
      <c r="K13" s="49"/>
      <c r="L13" s="49"/>
      <c r="M13" s="49"/>
      <c r="N13" s="49"/>
    </row>
    <row r="14" spans="1:14" hidden="1">
      <c r="A14" s="47" t="e">
        <f>'女子リレ-入力'!$J$25</f>
        <v>#VALUE!</v>
      </c>
      <c r="B14" s="48" t="str">
        <f>'女子リレ-入力'!$I$23</f>
        <v/>
      </c>
      <c r="C14" s="47" t="str">
        <f>'女子リレ-入力'!$G$23</f>
        <v/>
      </c>
      <c r="D14" s="49"/>
      <c r="E14" s="47">
        <f>'女子リレ-入力'!$H$23</f>
        <v>0</v>
      </c>
      <c r="F14" s="49"/>
      <c r="G14" s="47">
        <f>'女子リレ-入力'!D25</f>
        <v>3</v>
      </c>
      <c r="H14" s="47">
        <f>'女子リレ-入力'!E25</f>
        <v>0</v>
      </c>
      <c r="I14" s="49" t="str">
        <f>'女子リレ-入力'!F25</f>
        <v/>
      </c>
      <c r="J14" s="47">
        <v>40</v>
      </c>
      <c r="K14" s="49"/>
      <c r="L14" s="49"/>
      <c r="M14" s="49"/>
      <c r="N14" s="49"/>
    </row>
    <row r="15" spans="1:14" hidden="1">
      <c r="A15" s="47" t="e">
        <f>'女子リレ-入力'!$J$25</f>
        <v>#VALUE!</v>
      </c>
      <c r="B15" s="48" t="str">
        <f>'女子リレ-入力'!$I$23</f>
        <v/>
      </c>
      <c r="C15" s="47" t="str">
        <f>'女子リレ-入力'!$G$23</f>
        <v/>
      </c>
      <c r="D15" s="49"/>
      <c r="E15" s="47">
        <f>'女子リレ-入力'!$H$23</f>
        <v>0</v>
      </c>
      <c r="F15" s="49"/>
      <c r="G15" s="47">
        <f>'女子リレ-入力'!D26</f>
        <v>4</v>
      </c>
      <c r="H15" s="47">
        <f>'女子リレ-入力'!E26</f>
        <v>0</v>
      </c>
      <c r="I15" s="49" t="str">
        <f>'女子リレ-入力'!F26</f>
        <v/>
      </c>
      <c r="J15" s="47">
        <v>40</v>
      </c>
      <c r="K15" s="49"/>
      <c r="L15" s="49"/>
      <c r="M15" s="49"/>
      <c r="N15" s="49"/>
    </row>
    <row r="16" spans="1:14" hidden="1">
      <c r="A16" s="47" t="e">
        <f>'女子リレ-入力'!$J$25</f>
        <v>#VALUE!</v>
      </c>
      <c r="B16" s="48" t="str">
        <f>'女子リレ-入力'!$I$23</f>
        <v/>
      </c>
      <c r="C16" s="47" t="str">
        <f>'女子リレ-入力'!$G$23</f>
        <v/>
      </c>
      <c r="D16" s="49"/>
      <c r="E16" s="47">
        <f>'女子リレ-入力'!$H$23</f>
        <v>0</v>
      </c>
      <c r="F16" s="49"/>
      <c r="G16" s="47">
        <f>'女子リレ-入力'!D27</f>
        <v>5</v>
      </c>
      <c r="H16" s="47">
        <f>'女子リレ-入力'!E27</f>
        <v>0</v>
      </c>
      <c r="I16" s="49" t="str">
        <f>'女子リレ-入力'!F27</f>
        <v/>
      </c>
      <c r="J16" s="47">
        <v>40</v>
      </c>
      <c r="K16" s="49"/>
      <c r="L16" s="49"/>
      <c r="M16" s="49"/>
      <c r="N16" s="49"/>
    </row>
    <row r="17" spans="1:14" hidden="1">
      <c r="A17" s="47" t="e">
        <f>'女子リレ-入力'!$J$25</f>
        <v>#VALUE!</v>
      </c>
      <c r="B17" s="48" t="str">
        <f>'女子リレ-入力'!$I$23</f>
        <v/>
      </c>
      <c r="C17" s="47" t="str">
        <f>'女子リレ-入力'!$G$23</f>
        <v/>
      </c>
      <c r="D17" s="49"/>
      <c r="E17" s="47">
        <f>'女子リレ-入力'!$H$23</f>
        <v>0</v>
      </c>
      <c r="F17" s="49"/>
      <c r="G17" s="47">
        <f>'女子リレ-入力'!D28</f>
        <v>6</v>
      </c>
      <c r="H17" s="47">
        <f>'女子リレ-入力'!E28</f>
        <v>0</v>
      </c>
      <c r="I17" s="49" t="str">
        <f>'女子リレ-入力'!F28</f>
        <v/>
      </c>
      <c r="J17" s="47">
        <v>40</v>
      </c>
      <c r="K17" s="49"/>
      <c r="L17" s="49"/>
      <c r="M17" s="49"/>
      <c r="N17" s="49"/>
    </row>
    <row r="18" spans="1:14" hidden="1">
      <c r="A18" s="90" t="e">
        <f>'女子リレ-入力'!$J$37</f>
        <v>#VALUE!</v>
      </c>
      <c r="B18" s="91" t="str">
        <f>'女子リレ-入力'!$I$35</f>
        <v/>
      </c>
      <c r="C18" s="90">
        <f>'女子リレ-入力'!$G$35</f>
        <v>0</v>
      </c>
      <c r="D18" s="92"/>
      <c r="E18" s="90">
        <f>'女子リレ-入力'!$H$35</f>
        <v>0</v>
      </c>
      <c r="F18" s="92"/>
      <c r="G18" s="90">
        <f>'女子リレ-入力'!D35</f>
        <v>1</v>
      </c>
      <c r="H18" s="90">
        <f>'女子リレ-入力'!E35</f>
        <v>0</v>
      </c>
      <c r="I18" s="92">
        <f>'女子リレ-入力'!F35</f>
        <v>0</v>
      </c>
      <c r="J18" s="90">
        <v>40</v>
      </c>
      <c r="K18" s="92"/>
      <c r="L18" s="92"/>
      <c r="M18" s="92"/>
      <c r="N18" s="92"/>
    </row>
    <row r="19" spans="1:14" hidden="1">
      <c r="A19" s="90" t="e">
        <f>'女子リレ-入力'!$J$37</f>
        <v>#VALUE!</v>
      </c>
      <c r="B19" s="91" t="str">
        <f>'女子リレ-入力'!$I$35</f>
        <v/>
      </c>
      <c r="C19" s="90">
        <f>'女子リレ-入力'!$G$35</f>
        <v>0</v>
      </c>
      <c r="D19" s="92"/>
      <c r="E19" s="90">
        <f>'女子リレ-入力'!$H$35</f>
        <v>0</v>
      </c>
      <c r="F19" s="92"/>
      <c r="G19" s="90">
        <f>'女子リレ-入力'!D36</f>
        <v>2</v>
      </c>
      <c r="H19" s="90">
        <f>'女子リレ-入力'!E36</f>
        <v>0</v>
      </c>
      <c r="I19" s="92">
        <f>'女子リレ-入力'!F36</f>
        <v>0</v>
      </c>
      <c r="J19" s="90">
        <v>40</v>
      </c>
      <c r="K19" s="92"/>
      <c r="L19" s="92"/>
      <c r="M19" s="92"/>
      <c r="N19" s="92"/>
    </row>
    <row r="20" spans="1:14" hidden="1">
      <c r="A20" s="90" t="e">
        <f>'女子リレ-入力'!$J$37</f>
        <v>#VALUE!</v>
      </c>
      <c r="B20" s="91" t="str">
        <f>'女子リレ-入力'!$I$35</f>
        <v/>
      </c>
      <c r="C20" s="90">
        <f>'女子リレ-入力'!$G$35</f>
        <v>0</v>
      </c>
      <c r="D20" s="92"/>
      <c r="E20" s="90">
        <f>'女子リレ-入力'!$H$35</f>
        <v>0</v>
      </c>
      <c r="F20" s="92"/>
      <c r="G20" s="90">
        <f>'女子リレ-入力'!D37</f>
        <v>3</v>
      </c>
      <c r="H20" s="90">
        <f>'女子リレ-入力'!E37</f>
        <v>0</v>
      </c>
      <c r="I20" s="92">
        <f>'女子リレ-入力'!F37</f>
        <v>0</v>
      </c>
      <c r="J20" s="90">
        <v>40</v>
      </c>
      <c r="K20" s="92"/>
      <c r="L20" s="92"/>
      <c r="M20" s="92"/>
      <c r="N20" s="92"/>
    </row>
    <row r="21" spans="1:14" hidden="1">
      <c r="A21" s="90" t="e">
        <f>'女子リレ-入力'!$J$37</f>
        <v>#VALUE!</v>
      </c>
      <c r="B21" s="91" t="str">
        <f>'女子リレ-入力'!$I$35</f>
        <v/>
      </c>
      <c r="C21" s="90">
        <f>'女子リレ-入力'!$G$35</f>
        <v>0</v>
      </c>
      <c r="D21" s="92"/>
      <c r="E21" s="90">
        <f>'女子リレ-入力'!$H$35</f>
        <v>0</v>
      </c>
      <c r="F21" s="92"/>
      <c r="G21" s="90">
        <f>'女子リレ-入力'!D38</f>
        <v>4</v>
      </c>
      <c r="H21" s="90">
        <f>'女子リレ-入力'!E38</f>
        <v>0</v>
      </c>
      <c r="I21" s="92">
        <f>'女子リレ-入力'!F38</f>
        <v>0</v>
      </c>
      <c r="J21" s="90">
        <v>40</v>
      </c>
      <c r="K21" s="92"/>
      <c r="L21" s="92"/>
      <c r="M21" s="92"/>
      <c r="N21" s="92"/>
    </row>
    <row r="22" spans="1:14" hidden="1">
      <c r="A22" s="90" t="e">
        <f>'女子リレ-入力'!$J$37</f>
        <v>#VALUE!</v>
      </c>
      <c r="B22" s="91" t="str">
        <f>'女子リレ-入力'!$I$35</f>
        <v/>
      </c>
      <c r="C22" s="90">
        <f>'女子リレ-入力'!$G$35</f>
        <v>0</v>
      </c>
      <c r="D22" s="92"/>
      <c r="E22" s="90">
        <f>'女子リレ-入力'!$H$35</f>
        <v>0</v>
      </c>
      <c r="F22" s="92"/>
      <c r="G22" s="90">
        <f>'女子リレ-入力'!D39</f>
        <v>5</v>
      </c>
      <c r="H22" s="90">
        <f>'女子リレ-入力'!E39</f>
        <v>0</v>
      </c>
      <c r="I22" s="92">
        <f>'女子リレ-入力'!F39</f>
        <v>0</v>
      </c>
      <c r="J22" s="90">
        <v>40</v>
      </c>
      <c r="K22" s="92"/>
      <c r="L22" s="92"/>
      <c r="M22" s="92"/>
      <c r="N22" s="92"/>
    </row>
    <row r="23" spans="1:14" hidden="1">
      <c r="A23" s="90" t="e">
        <f>'女子リレ-入力'!$J$37</f>
        <v>#VALUE!</v>
      </c>
      <c r="B23" s="91" t="str">
        <f>'女子リレ-入力'!$I$35</f>
        <v/>
      </c>
      <c r="C23" s="90">
        <f>'女子リレ-入力'!$G$35</f>
        <v>0</v>
      </c>
      <c r="D23" s="92"/>
      <c r="E23" s="90">
        <f>'女子リレ-入力'!$H$35</f>
        <v>0</v>
      </c>
      <c r="F23" s="92"/>
      <c r="G23" s="90">
        <f>'女子リレ-入力'!D40</f>
        <v>6</v>
      </c>
      <c r="H23" s="90">
        <f>'女子リレ-入力'!E40</f>
        <v>0</v>
      </c>
      <c r="I23" s="92">
        <f>'女子リレ-入力'!F40</f>
        <v>0</v>
      </c>
      <c r="J23" s="90">
        <v>40</v>
      </c>
      <c r="K23" s="92"/>
      <c r="L23" s="92"/>
      <c r="M23" s="92"/>
      <c r="N23" s="92"/>
    </row>
    <row r="24" spans="1:14">
      <c r="A24" s="90"/>
      <c r="B24" s="91"/>
      <c r="C24" s="90"/>
      <c r="D24" s="92"/>
      <c r="E24" s="90"/>
      <c r="F24" s="92"/>
      <c r="G24" s="90"/>
      <c r="H24" s="90"/>
      <c r="I24" s="92"/>
      <c r="J24" s="90"/>
      <c r="K24" s="92"/>
      <c r="L24" s="92"/>
      <c r="M24" s="92"/>
      <c r="N24" s="92"/>
    </row>
    <row r="25" spans="1:14">
      <c r="A25" s="47" t="e">
        <f>'女子リレ-入力'!$J$48</f>
        <v>#VALUE!</v>
      </c>
      <c r="B25" s="48" t="str">
        <f>'女子リレ-入力'!$I$46</f>
        <v/>
      </c>
      <c r="C25" s="47">
        <f>'女子リレ-入力'!$G$46</f>
        <v>0</v>
      </c>
      <c r="D25" s="49"/>
      <c r="E25" s="47">
        <f>'女子リレ-入力'!$H$46</f>
        <v>0</v>
      </c>
      <c r="F25" s="49"/>
      <c r="G25" s="47">
        <f>'女子リレ-入力'!D46</f>
        <v>1</v>
      </c>
      <c r="H25" s="47">
        <f>'女子リレ-入力'!E46</f>
        <v>0</v>
      </c>
      <c r="I25" s="49">
        <f>'女子リレ-入力'!F46</f>
        <v>0</v>
      </c>
      <c r="J25" s="47">
        <v>37</v>
      </c>
      <c r="K25" s="49"/>
      <c r="L25" s="49"/>
      <c r="M25" s="49"/>
      <c r="N25" s="49"/>
    </row>
    <row r="26" spans="1:14">
      <c r="A26" s="47" t="e">
        <f>'女子リレ-入力'!$J$48</f>
        <v>#VALUE!</v>
      </c>
      <c r="B26" s="48" t="str">
        <f>'女子リレ-入力'!$I$46</f>
        <v/>
      </c>
      <c r="C26" s="47">
        <f>'女子リレ-入力'!$G$46</f>
        <v>0</v>
      </c>
      <c r="D26" s="49"/>
      <c r="E26" s="47">
        <f>'女子リレ-入力'!$H$46</f>
        <v>0</v>
      </c>
      <c r="F26" s="49"/>
      <c r="G26" s="47">
        <f>'女子リレ-入力'!D47</f>
        <v>2</v>
      </c>
      <c r="H26" s="47">
        <f>'女子リレ-入力'!E47</f>
        <v>0</v>
      </c>
      <c r="I26" s="49">
        <f>'女子リレ-入力'!F47</f>
        <v>0</v>
      </c>
      <c r="J26" s="47">
        <v>37</v>
      </c>
      <c r="K26" s="49"/>
      <c r="L26" s="49"/>
      <c r="M26" s="49"/>
      <c r="N26" s="49"/>
    </row>
    <row r="27" spans="1:14">
      <c r="A27" s="47" t="e">
        <f>'女子リレ-入力'!$J$48</f>
        <v>#VALUE!</v>
      </c>
      <c r="B27" s="48" t="str">
        <f>'女子リレ-入力'!$I$46</f>
        <v/>
      </c>
      <c r="C27" s="47">
        <f>'女子リレ-入力'!$G$46</f>
        <v>0</v>
      </c>
      <c r="D27" s="49"/>
      <c r="E27" s="47">
        <f>'女子リレ-入力'!$H$46</f>
        <v>0</v>
      </c>
      <c r="F27" s="49"/>
      <c r="G27" s="47">
        <f>'女子リレ-入力'!D48</f>
        <v>3</v>
      </c>
      <c r="H27" s="47">
        <f>'女子リレ-入力'!E48</f>
        <v>0</v>
      </c>
      <c r="I27" s="49">
        <f>'女子リレ-入力'!F48</f>
        <v>0</v>
      </c>
      <c r="J27" s="47">
        <v>37</v>
      </c>
      <c r="K27" s="49"/>
      <c r="L27" s="49"/>
      <c r="M27" s="49"/>
      <c r="N27" s="49"/>
    </row>
    <row r="28" spans="1:14">
      <c r="A28" s="47" t="e">
        <f>'女子リレ-入力'!$J$48</f>
        <v>#VALUE!</v>
      </c>
      <c r="B28" s="48" t="str">
        <f>'女子リレ-入力'!$I$46</f>
        <v/>
      </c>
      <c r="C28" s="47">
        <f>'女子リレ-入力'!$G$46</f>
        <v>0</v>
      </c>
      <c r="D28" s="49"/>
      <c r="E28" s="47">
        <f>'女子リレ-入力'!$H$46</f>
        <v>0</v>
      </c>
      <c r="F28" s="49"/>
      <c r="G28" s="47">
        <f>'女子リレ-入力'!D49</f>
        <v>4</v>
      </c>
      <c r="H28" s="47">
        <f>'女子リレ-入力'!E49</f>
        <v>0</v>
      </c>
      <c r="I28" s="49">
        <f>'女子リレ-入力'!F49</f>
        <v>0</v>
      </c>
      <c r="J28" s="47">
        <v>37</v>
      </c>
      <c r="K28" s="49"/>
      <c r="L28" s="49"/>
      <c r="M28" s="49"/>
      <c r="N28" s="49"/>
    </row>
    <row r="29" spans="1:14">
      <c r="A29" s="47" t="e">
        <f>'女子リレ-入力'!$J$48</f>
        <v>#VALUE!</v>
      </c>
      <c r="B29" s="48" t="str">
        <f>'女子リレ-入力'!$I$46</f>
        <v/>
      </c>
      <c r="C29" s="47">
        <f>'女子リレ-入力'!$G$46</f>
        <v>0</v>
      </c>
      <c r="D29" s="49"/>
      <c r="E29" s="47">
        <f>'女子リレ-入力'!$H$46</f>
        <v>0</v>
      </c>
      <c r="F29" s="49"/>
      <c r="G29" s="47">
        <f>'女子リレ-入力'!D50</f>
        <v>5</v>
      </c>
      <c r="H29" s="47">
        <f>'女子リレ-入力'!E50</f>
        <v>0</v>
      </c>
      <c r="I29" s="49">
        <f>'女子リレ-入力'!F50</f>
        <v>0</v>
      </c>
      <c r="J29" s="47">
        <v>37</v>
      </c>
      <c r="K29" s="49"/>
      <c r="L29" s="49"/>
      <c r="M29" s="49"/>
      <c r="N29" s="49"/>
    </row>
    <row r="30" spans="1:14">
      <c r="A30" s="47" t="e">
        <f>'女子リレ-入力'!$J$48</f>
        <v>#VALUE!</v>
      </c>
      <c r="B30" s="48" t="str">
        <f>'女子リレ-入力'!$I$46</f>
        <v/>
      </c>
      <c r="C30" s="47">
        <f>'女子リレ-入力'!$G$46</f>
        <v>0</v>
      </c>
      <c r="D30" s="49"/>
      <c r="E30" s="47">
        <f>'女子リレ-入力'!$H$46</f>
        <v>0</v>
      </c>
      <c r="F30" s="49"/>
      <c r="G30" s="47">
        <f>'女子リレ-入力'!D51</f>
        <v>6</v>
      </c>
      <c r="H30" s="47">
        <f>'女子リレ-入力'!E51</f>
        <v>0</v>
      </c>
      <c r="I30" s="49">
        <f>'女子リレ-入力'!F51</f>
        <v>0</v>
      </c>
      <c r="J30" s="47">
        <v>37</v>
      </c>
      <c r="K30" s="49"/>
      <c r="L30" s="49"/>
      <c r="M30" s="49"/>
      <c r="N30" s="49"/>
    </row>
    <row r="31" spans="1:14">
      <c r="A31" s="11"/>
    </row>
    <row r="32" spans="1:14" ht="15" thickBot="1">
      <c r="A32" s="11"/>
    </row>
    <row r="33" spans="1:14" ht="18" thickBot="1">
      <c r="A33" s="1148" t="s">
        <v>8661</v>
      </c>
      <c r="B33" s="1149"/>
    </row>
    <row r="34" spans="1:14">
      <c r="A34" s="11"/>
    </row>
    <row r="35" spans="1:14">
      <c r="A35" s="11" t="s">
        <v>393</v>
      </c>
      <c r="B35" s="11" t="s">
        <v>394</v>
      </c>
      <c r="C35" s="11" t="s">
        <v>395</v>
      </c>
      <c r="D35" s="11" t="s">
        <v>396</v>
      </c>
      <c r="E35" s="11" t="s">
        <v>397</v>
      </c>
      <c r="F35" s="20" t="s">
        <v>398</v>
      </c>
      <c r="G35" s="11" t="s">
        <v>399</v>
      </c>
      <c r="H35" s="11" t="s">
        <v>47</v>
      </c>
      <c r="I35" s="11" t="s">
        <v>52</v>
      </c>
      <c r="J35" s="11" t="s">
        <v>400</v>
      </c>
      <c r="K35" s="11" t="s">
        <v>401</v>
      </c>
      <c r="L35" s="11" t="s">
        <v>402</v>
      </c>
      <c r="M35" s="11" t="s">
        <v>403</v>
      </c>
    </row>
    <row r="36" spans="1:14">
      <c r="A36" s="90" t="e">
        <f>'女子リレ-入力'!$V$15</f>
        <v>#VALUE!</v>
      </c>
      <c r="B36" s="91" t="str">
        <f>'女子リレ-入力'!$U$13</f>
        <v/>
      </c>
      <c r="C36" s="90" t="str">
        <f>'女子リレ-入力'!$S$13</f>
        <v/>
      </c>
      <c r="D36" s="90"/>
      <c r="E36" s="90">
        <f>'女子リレ-入力'!$T$13</f>
        <v>0</v>
      </c>
      <c r="F36" s="93"/>
      <c r="G36" s="90">
        <f>'女子リレ-入力'!P13</f>
        <v>1</v>
      </c>
      <c r="H36" s="90">
        <f>'女子リレ-入力'!Q13</f>
        <v>0</v>
      </c>
      <c r="I36" s="92" t="str">
        <f>'女子リレ-入力'!R13</f>
        <v/>
      </c>
      <c r="J36" s="90">
        <v>38</v>
      </c>
      <c r="K36" s="92"/>
      <c r="L36" s="92"/>
      <c r="M36" s="92"/>
      <c r="N36" s="92"/>
    </row>
    <row r="37" spans="1:14">
      <c r="A37" s="90" t="e">
        <f>'女子リレ-入力'!$V$15</f>
        <v>#VALUE!</v>
      </c>
      <c r="B37" s="91" t="str">
        <f>'女子リレ-入力'!$U$13</f>
        <v/>
      </c>
      <c r="C37" s="90" t="str">
        <f>'女子リレ-入力'!$S$13</f>
        <v/>
      </c>
      <c r="D37" s="90"/>
      <c r="E37" s="90">
        <f>'女子リレ-入力'!$T$13</f>
        <v>0</v>
      </c>
      <c r="F37" s="93"/>
      <c r="G37" s="90">
        <f>'女子リレ-入力'!P14</f>
        <v>2</v>
      </c>
      <c r="H37" s="90">
        <f>'女子リレ-入力'!Q14</f>
        <v>0</v>
      </c>
      <c r="I37" s="92" t="str">
        <f>'女子リレ-入力'!R14</f>
        <v/>
      </c>
      <c r="J37" s="90">
        <v>38</v>
      </c>
      <c r="K37" s="92"/>
      <c r="L37" s="92"/>
      <c r="M37" s="92"/>
      <c r="N37" s="92"/>
    </row>
    <row r="38" spans="1:14">
      <c r="A38" s="90" t="e">
        <f>'女子リレ-入力'!$V$15</f>
        <v>#VALUE!</v>
      </c>
      <c r="B38" s="91" t="str">
        <f>'女子リレ-入力'!$U$13</f>
        <v/>
      </c>
      <c r="C38" s="90" t="str">
        <f>'女子リレ-入力'!$S$13</f>
        <v/>
      </c>
      <c r="D38" s="90"/>
      <c r="E38" s="90">
        <f>'女子リレ-入力'!$T$13</f>
        <v>0</v>
      </c>
      <c r="F38" s="93"/>
      <c r="G38" s="90">
        <f>'女子リレ-入力'!P15</f>
        <v>3</v>
      </c>
      <c r="H38" s="90">
        <f>'女子リレ-入力'!Q15</f>
        <v>0</v>
      </c>
      <c r="I38" s="92" t="str">
        <f>'女子リレ-入力'!R15</f>
        <v/>
      </c>
      <c r="J38" s="90">
        <v>38</v>
      </c>
      <c r="K38" s="92"/>
      <c r="L38" s="92"/>
      <c r="M38" s="92"/>
      <c r="N38" s="92"/>
    </row>
    <row r="39" spans="1:14">
      <c r="A39" s="90" t="e">
        <f>'女子リレ-入力'!$V$15</f>
        <v>#VALUE!</v>
      </c>
      <c r="B39" s="91" t="str">
        <f>'女子リレ-入力'!$U$13</f>
        <v/>
      </c>
      <c r="C39" s="90" t="str">
        <f>'女子リレ-入力'!$S$13</f>
        <v/>
      </c>
      <c r="D39" s="90"/>
      <c r="E39" s="90">
        <f>'女子リレ-入力'!$T$13</f>
        <v>0</v>
      </c>
      <c r="F39" s="93"/>
      <c r="G39" s="90">
        <f>'女子リレ-入力'!P16</f>
        <v>4</v>
      </c>
      <c r="H39" s="90">
        <f>'女子リレ-入力'!Q16</f>
        <v>0</v>
      </c>
      <c r="I39" s="92" t="str">
        <f>'女子リレ-入力'!R16</f>
        <v/>
      </c>
      <c r="J39" s="90">
        <v>38</v>
      </c>
      <c r="K39" s="92"/>
      <c r="L39" s="92"/>
      <c r="M39" s="92"/>
      <c r="N39" s="92"/>
    </row>
    <row r="40" spans="1:14">
      <c r="A40" s="90" t="e">
        <f>'女子リレ-入力'!$V$15</f>
        <v>#VALUE!</v>
      </c>
      <c r="B40" s="91" t="str">
        <f>'女子リレ-入力'!$U$13</f>
        <v/>
      </c>
      <c r="C40" s="90" t="str">
        <f>'女子リレ-入力'!$S$13</f>
        <v/>
      </c>
      <c r="D40" s="90"/>
      <c r="E40" s="90">
        <f>'女子リレ-入力'!$T$13</f>
        <v>0</v>
      </c>
      <c r="F40" s="93"/>
      <c r="G40" s="90">
        <f>'女子リレ-入力'!P17</f>
        <v>5</v>
      </c>
      <c r="H40" s="90">
        <f>'女子リレ-入力'!Q17</f>
        <v>0</v>
      </c>
      <c r="I40" s="92" t="str">
        <f>'女子リレ-入力'!R17</f>
        <v/>
      </c>
      <c r="J40" s="90">
        <v>38</v>
      </c>
      <c r="K40" s="92"/>
      <c r="L40" s="92"/>
      <c r="M40" s="92"/>
      <c r="N40" s="92"/>
    </row>
    <row r="41" spans="1:14">
      <c r="A41" s="90" t="e">
        <f>'女子リレ-入力'!$V$15</f>
        <v>#VALUE!</v>
      </c>
      <c r="B41" s="91" t="str">
        <f>'女子リレ-入力'!$U$13</f>
        <v/>
      </c>
      <c r="C41" s="90" t="str">
        <f>'女子リレ-入力'!$S$13</f>
        <v/>
      </c>
      <c r="D41" s="90"/>
      <c r="E41" s="90">
        <f>'女子リレ-入力'!$T$13</f>
        <v>0</v>
      </c>
      <c r="F41" s="93"/>
      <c r="G41" s="90">
        <f>'女子リレ-入力'!P18</f>
        <v>6</v>
      </c>
      <c r="H41" s="90">
        <f>'女子リレ-入力'!Q18</f>
        <v>0</v>
      </c>
      <c r="I41" s="92" t="str">
        <f>'女子リレ-入力'!R18</f>
        <v/>
      </c>
      <c r="J41" s="90">
        <v>38</v>
      </c>
      <c r="K41" s="92"/>
      <c r="L41" s="92"/>
      <c r="M41" s="92"/>
      <c r="N41" s="92"/>
    </row>
    <row r="42" spans="1:14" hidden="1">
      <c r="A42" s="50" t="e">
        <f>'女子リレ-入力'!$V$25</f>
        <v>#VALUE!</v>
      </c>
      <c r="B42" s="52" t="str">
        <f>'女子リレ-入力'!$U$23</f>
        <v/>
      </c>
      <c r="C42" s="50" t="str">
        <f>'女子リレ-入力'!$S$23</f>
        <v/>
      </c>
      <c r="D42" s="51"/>
      <c r="E42" s="50">
        <f>'女子リレ-入力'!$T$23</f>
        <v>0</v>
      </c>
      <c r="F42" s="51"/>
      <c r="G42" s="50">
        <f>'女子リレ-入力'!P23</f>
        <v>1</v>
      </c>
      <c r="H42" s="50">
        <f>'女子リレ-入力'!Q23</f>
        <v>0</v>
      </c>
      <c r="I42" s="51" t="str">
        <f>'女子リレ-入力'!R23</f>
        <v/>
      </c>
      <c r="J42" s="50">
        <v>41</v>
      </c>
      <c r="K42" s="51"/>
      <c r="L42" s="51"/>
      <c r="M42" s="51"/>
      <c r="N42" s="51"/>
    </row>
    <row r="43" spans="1:14" hidden="1">
      <c r="A43" s="50" t="e">
        <f>'女子リレ-入力'!$V$25</f>
        <v>#VALUE!</v>
      </c>
      <c r="B43" s="52" t="str">
        <f>'女子リレ-入力'!$U$23</f>
        <v/>
      </c>
      <c r="C43" s="50" t="str">
        <f>'女子リレ-入力'!$S$23</f>
        <v/>
      </c>
      <c r="D43" s="51"/>
      <c r="E43" s="50">
        <f>'女子リレ-入力'!$T$23</f>
        <v>0</v>
      </c>
      <c r="F43" s="51"/>
      <c r="G43" s="50">
        <f>'女子リレ-入力'!P24</f>
        <v>2</v>
      </c>
      <c r="H43" s="50">
        <f>'女子リレ-入力'!Q24</f>
        <v>0</v>
      </c>
      <c r="I43" s="51" t="str">
        <f>'女子リレ-入力'!R24</f>
        <v/>
      </c>
      <c r="J43" s="50">
        <v>41</v>
      </c>
      <c r="K43" s="51"/>
      <c r="L43" s="51"/>
      <c r="M43" s="51"/>
      <c r="N43" s="51"/>
    </row>
    <row r="44" spans="1:14" hidden="1">
      <c r="A44" s="50" t="e">
        <f>'女子リレ-入力'!$V$25</f>
        <v>#VALUE!</v>
      </c>
      <c r="B44" s="52" t="str">
        <f>'女子リレ-入力'!$U$23</f>
        <v/>
      </c>
      <c r="C44" s="50" t="str">
        <f>'女子リレ-入力'!$S$23</f>
        <v/>
      </c>
      <c r="D44" s="51"/>
      <c r="E44" s="50">
        <f>'女子リレ-入力'!$T$23</f>
        <v>0</v>
      </c>
      <c r="F44" s="51"/>
      <c r="G44" s="50">
        <f>'女子リレ-入力'!P25</f>
        <v>3</v>
      </c>
      <c r="H44" s="50">
        <f>'女子リレ-入力'!Q25</f>
        <v>0</v>
      </c>
      <c r="I44" s="51" t="str">
        <f>'女子リレ-入力'!R25</f>
        <v/>
      </c>
      <c r="J44" s="50">
        <v>41</v>
      </c>
      <c r="K44" s="51"/>
      <c r="L44" s="51"/>
      <c r="M44" s="51"/>
      <c r="N44" s="51"/>
    </row>
    <row r="45" spans="1:14" hidden="1">
      <c r="A45" s="50" t="e">
        <f>'女子リレ-入力'!$V$25</f>
        <v>#VALUE!</v>
      </c>
      <c r="B45" s="52" t="str">
        <f>'女子リレ-入力'!$U$23</f>
        <v/>
      </c>
      <c r="C45" s="50" t="str">
        <f>'女子リレ-入力'!$S$23</f>
        <v/>
      </c>
      <c r="D45" s="51"/>
      <c r="E45" s="50">
        <f>'女子リレ-入力'!$T$23</f>
        <v>0</v>
      </c>
      <c r="F45" s="51"/>
      <c r="G45" s="50">
        <f>'女子リレ-入力'!P26</f>
        <v>4</v>
      </c>
      <c r="H45" s="50">
        <f>'女子リレ-入力'!Q26</f>
        <v>0</v>
      </c>
      <c r="I45" s="51" t="str">
        <f>'女子リレ-入力'!R26</f>
        <v/>
      </c>
      <c r="J45" s="50">
        <v>41</v>
      </c>
      <c r="K45" s="51"/>
      <c r="L45" s="51"/>
      <c r="M45" s="51"/>
      <c r="N45" s="51"/>
    </row>
    <row r="46" spans="1:14" hidden="1">
      <c r="A46" s="50" t="e">
        <f>'女子リレ-入力'!$V$25</f>
        <v>#VALUE!</v>
      </c>
      <c r="B46" s="52" t="str">
        <f>'女子リレ-入力'!$U$23</f>
        <v/>
      </c>
      <c r="C46" s="50" t="str">
        <f>'女子リレ-入力'!$S$23</f>
        <v/>
      </c>
      <c r="D46" s="51"/>
      <c r="E46" s="50">
        <f>'女子リレ-入力'!$T$23</f>
        <v>0</v>
      </c>
      <c r="F46" s="51"/>
      <c r="G46" s="50">
        <f>'女子リレ-入力'!P27</f>
        <v>5</v>
      </c>
      <c r="H46" s="50">
        <f>'女子リレ-入力'!Q27</f>
        <v>0</v>
      </c>
      <c r="I46" s="51" t="str">
        <f>'女子リレ-入力'!R27</f>
        <v/>
      </c>
      <c r="J46" s="50">
        <v>41</v>
      </c>
      <c r="K46" s="51"/>
      <c r="L46" s="51"/>
      <c r="M46" s="51"/>
      <c r="N46" s="51"/>
    </row>
    <row r="47" spans="1:14" hidden="1">
      <c r="A47" s="50" t="e">
        <f>'女子リレ-入力'!$V$25</f>
        <v>#VALUE!</v>
      </c>
      <c r="B47" s="52" t="str">
        <f>'女子リレ-入力'!$U$23</f>
        <v/>
      </c>
      <c r="C47" s="50" t="str">
        <f>'女子リレ-入力'!$S$23</f>
        <v/>
      </c>
      <c r="D47" s="51"/>
      <c r="E47" s="50">
        <f>'女子リレ-入力'!$T$23</f>
        <v>0</v>
      </c>
      <c r="F47" s="51"/>
      <c r="G47" s="50">
        <f>'女子リレ-入力'!P28</f>
        <v>6</v>
      </c>
      <c r="H47" s="50">
        <f>'女子リレ-入力'!Q28</f>
        <v>0</v>
      </c>
      <c r="I47" s="51" t="str">
        <f>'女子リレ-入力'!R28</f>
        <v/>
      </c>
      <c r="J47" s="50">
        <v>41</v>
      </c>
      <c r="K47" s="51"/>
      <c r="L47" s="51"/>
      <c r="M47" s="50"/>
      <c r="N47" s="51"/>
    </row>
    <row r="48" spans="1:14" hidden="1">
      <c r="A48" s="43" t="e">
        <f>'女子リレ-入力'!$V$37</f>
        <v>#VALUE!</v>
      </c>
      <c r="B48" s="46" t="str">
        <f>'女子リレ-入力'!$U$35</f>
        <v/>
      </c>
      <c r="C48" s="43">
        <f>'女子リレ-入力'!$S$35</f>
        <v>0</v>
      </c>
      <c r="D48" s="45"/>
      <c r="E48" s="43">
        <f>'女子リレ-入力'!$T$35</f>
        <v>0</v>
      </c>
      <c r="F48" s="45"/>
      <c r="G48" s="43">
        <f>'女子リレ-入力'!P35</f>
        <v>1</v>
      </c>
      <c r="H48" s="43">
        <f>'女子リレ-入力'!Q35</f>
        <v>0</v>
      </c>
      <c r="I48" s="45">
        <f>'女子リレ-入力'!R35</f>
        <v>0</v>
      </c>
      <c r="J48" s="43">
        <v>41</v>
      </c>
      <c r="K48" s="45"/>
      <c r="L48" s="45"/>
      <c r="M48" s="45"/>
      <c r="N48" s="45"/>
    </row>
    <row r="49" spans="1:14" hidden="1">
      <c r="A49" s="43" t="e">
        <f>'女子リレ-入力'!$V$37</f>
        <v>#VALUE!</v>
      </c>
      <c r="B49" s="46" t="str">
        <f>'女子リレ-入力'!$U$35</f>
        <v/>
      </c>
      <c r="C49" s="43">
        <f>'女子リレ-入力'!$S$35</f>
        <v>0</v>
      </c>
      <c r="D49" s="45"/>
      <c r="E49" s="43">
        <f>'女子リレ-入力'!$T$35</f>
        <v>0</v>
      </c>
      <c r="F49" s="45"/>
      <c r="G49" s="43">
        <f>'女子リレ-入力'!P36</f>
        <v>2</v>
      </c>
      <c r="H49" s="43">
        <f>'女子リレ-入力'!Q36</f>
        <v>0</v>
      </c>
      <c r="I49" s="45">
        <f>'女子リレ-入力'!R36</f>
        <v>0</v>
      </c>
      <c r="J49" s="43">
        <v>41</v>
      </c>
      <c r="K49" s="45"/>
      <c r="L49" s="45"/>
      <c r="M49" s="45"/>
      <c r="N49" s="45"/>
    </row>
    <row r="50" spans="1:14" hidden="1">
      <c r="A50" s="43" t="e">
        <f>'女子リレ-入力'!$V$37</f>
        <v>#VALUE!</v>
      </c>
      <c r="B50" s="46" t="str">
        <f>'女子リレ-入力'!$U$35</f>
        <v/>
      </c>
      <c r="C50" s="43">
        <f>'女子リレ-入力'!$S$35</f>
        <v>0</v>
      </c>
      <c r="D50" s="45"/>
      <c r="E50" s="43">
        <f>'女子リレ-入力'!$T$35</f>
        <v>0</v>
      </c>
      <c r="F50" s="45"/>
      <c r="G50" s="43">
        <f>'女子リレ-入力'!P37</f>
        <v>3</v>
      </c>
      <c r="H50" s="43">
        <f>'女子リレ-入力'!Q37</f>
        <v>0</v>
      </c>
      <c r="I50" s="45">
        <f>'女子リレ-入力'!R37</f>
        <v>0</v>
      </c>
      <c r="J50" s="43">
        <v>41</v>
      </c>
      <c r="K50" s="45"/>
      <c r="L50" s="45"/>
      <c r="M50" s="45"/>
      <c r="N50" s="45"/>
    </row>
    <row r="51" spans="1:14" hidden="1">
      <c r="A51" s="43" t="e">
        <f>'女子リレ-入力'!$V$37</f>
        <v>#VALUE!</v>
      </c>
      <c r="B51" s="46" t="str">
        <f>'女子リレ-入力'!$U$35</f>
        <v/>
      </c>
      <c r="C51" s="43">
        <f>'女子リレ-入力'!$S$35</f>
        <v>0</v>
      </c>
      <c r="D51" s="45"/>
      <c r="E51" s="43">
        <f>'女子リレ-入力'!$T$35</f>
        <v>0</v>
      </c>
      <c r="F51" s="45"/>
      <c r="G51" s="43">
        <f>'女子リレ-入力'!P38</f>
        <v>4</v>
      </c>
      <c r="H51" s="43">
        <f>'女子リレ-入力'!Q38</f>
        <v>0</v>
      </c>
      <c r="I51" s="45">
        <f>'女子リレ-入力'!R38</f>
        <v>0</v>
      </c>
      <c r="J51" s="43">
        <v>41</v>
      </c>
      <c r="K51" s="45"/>
      <c r="L51" s="45"/>
      <c r="M51" s="45"/>
      <c r="N51" s="45"/>
    </row>
    <row r="52" spans="1:14" hidden="1">
      <c r="A52" s="43" t="e">
        <f>'女子リレ-入力'!$V$37</f>
        <v>#VALUE!</v>
      </c>
      <c r="B52" s="46" t="str">
        <f>'女子リレ-入力'!$U$35</f>
        <v/>
      </c>
      <c r="C52" s="43">
        <f>'女子リレ-入力'!$S$35</f>
        <v>0</v>
      </c>
      <c r="D52" s="45"/>
      <c r="E52" s="43">
        <f>'女子リレ-入力'!$T$35</f>
        <v>0</v>
      </c>
      <c r="F52" s="45"/>
      <c r="G52" s="43">
        <f>'女子リレ-入力'!P39</f>
        <v>5</v>
      </c>
      <c r="H52" s="43">
        <f>'女子リレ-入力'!Q39</f>
        <v>0</v>
      </c>
      <c r="I52" s="45">
        <f>'女子リレ-入力'!R39</f>
        <v>0</v>
      </c>
      <c r="J52" s="43">
        <v>41</v>
      </c>
      <c r="K52" s="45"/>
      <c r="L52" s="45"/>
      <c r="M52" s="45"/>
      <c r="N52" s="45"/>
    </row>
    <row r="53" spans="1:14" hidden="1">
      <c r="A53" s="43" t="e">
        <f>'女子リレ-入力'!$V$37</f>
        <v>#VALUE!</v>
      </c>
      <c r="B53" s="46" t="str">
        <f>'女子リレ-入力'!$U$35</f>
        <v/>
      </c>
      <c r="C53" s="43">
        <f>'女子リレ-入力'!$S$35</f>
        <v>0</v>
      </c>
      <c r="D53" s="45"/>
      <c r="E53" s="43">
        <f>'女子リレ-入力'!$T$35</f>
        <v>0</v>
      </c>
      <c r="F53" s="45"/>
      <c r="G53" s="43">
        <f>'女子リレ-入力'!P40</f>
        <v>6</v>
      </c>
      <c r="H53" s="43">
        <f>'女子リレ-入力'!Q40</f>
        <v>0</v>
      </c>
      <c r="I53" s="45">
        <f>'女子リレ-入力'!R40</f>
        <v>0</v>
      </c>
      <c r="J53" s="43">
        <v>41</v>
      </c>
      <c r="K53" s="45"/>
      <c r="L53" s="45"/>
      <c r="M53" s="45"/>
      <c r="N53" s="45"/>
    </row>
    <row r="54" spans="1:14">
      <c r="A54" s="43"/>
      <c r="B54" s="46"/>
      <c r="C54" s="43"/>
      <c r="D54" s="45"/>
      <c r="E54" s="43"/>
      <c r="F54" s="45"/>
      <c r="G54" s="43"/>
      <c r="H54" s="43"/>
      <c r="I54" s="45"/>
      <c r="J54" s="43"/>
      <c r="K54" s="45"/>
      <c r="L54" s="45"/>
      <c r="M54" s="45"/>
      <c r="N54" s="45"/>
    </row>
    <row r="55" spans="1:14">
      <c r="A55" s="94" t="e">
        <f>'女子リレ-入力'!$V$48</f>
        <v>#VALUE!</v>
      </c>
      <c r="B55" s="95" t="str">
        <f>'女子リレ-入力'!$U$46</f>
        <v/>
      </c>
      <c r="C55" s="94">
        <f>'女子リレ-入力'!$S$46</f>
        <v>0</v>
      </c>
      <c r="D55" s="96"/>
      <c r="E55" s="94">
        <f>'女子リレ-入力'!$T$46</f>
        <v>0</v>
      </c>
      <c r="F55" s="96"/>
      <c r="G55" s="94">
        <f>'女子リレ-入力'!P46</f>
        <v>1</v>
      </c>
      <c r="H55" s="94">
        <f>'女子リレ-入力'!Q46</f>
        <v>0</v>
      </c>
      <c r="I55" s="96">
        <f>'女子リレ-入力'!R46</f>
        <v>0</v>
      </c>
      <c r="J55" s="94">
        <v>38</v>
      </c>
      <c r="K55" s="96"/>
      <c r="L55" s="96"/>
      <c r="M55" s="96"/>
      <c r="N55" s="96"/>
    </row>
    <row r="56" spans="1:14">
      <c r="A56" s="94" t="e">
        <f>'女子リレ-入力'!$V$48</f>
        <v>#VALUE!</v>
      </c>
      <c r="B56" s="95" t="str">
        <f>'女子リレ-入力'!$U$46</f>
        <v/>
      </c>
      <c r="C56" s="94">
        <f>'女子リレ-入力'!$S$46</f>
        <v>0</v>
      </c>
      <c r="D56" s="96"/>
      <c r="E56" s="94">
        <f>'女子リレ-入力'!$T$46</f>
        <v>0</v>
      </c>
      <c r="F56" s="96"/>
      <c r="G56" s="94">
        <f>'女子リレ-入力'!P47</f>
        <v>2</v>
      </c>
      <c r="H56" s="94">
        <f>'女子リレ-入力'!Q47</f>
        <v>0</v>
      </c>
      <c r="I56" s="96">
        <f>'女子リレ-入力'!R47</f>
        <v>0</v>
      </c>
      <c r="J56" s="94">
        <v>38</v>
      </c>
      <c r="K56" s="96"/>
      <c r="L56" s="96"/>
      <c r="M56" s="96"/>
      <c r="N56" s="96"/>
    </row>
    <row r="57" spans="1:14">
      <c r="A57" s="94" t="e">
        <f>'女子リレ-入力'!$V$48</f>
        <v>#VALUE!</v>
      </c>
      <c r="B57" s="95" t="str">
        <f>'女子リレ-入力'!$U$46</f>
        <v/>
      </c>
      <c r="C57" s="94">
        <f>'女子リレ-入力'!$S$46</f>
        <v>0</v>
      </c>
      <c r="D57" s="96"/>
      <c r="E57" s="94">
        <f>'女子リレ-入力'!$T$46</f>
        <v>0</v>
      </c>
      <c r="F57" s="96"/>
      <c r="G57" s="94">
        <f>'女子リレ-入力'!P48</f>
        <v>3</v>
      </c>
      <c r="H57" s="94">
        <f>'女子リレ-入力'!Q48</f>
        <v>0</v>
      </c>
      <c r="I57" s="96">
        <f>'女子リレ-入力'!R48</f>
        <v>0</v>
      </c>
      <c r="J57" s="94">
        <v>38</v>
      </c>
      <c r="K57" s="96"/>
      <c r="L57" s="96"/>
      <c r="M57" s="96"/>
      <c r="N57" s="96"/>
    </row>
    <row r="58" spans="1:14">
      <c r="A58" s="94" t="e">
        <f>'女子リレ-入力'!$V$48</f>
        <v>#VALUE!</v>
      </c>
      <c r="B58" s="95" t="str">
        <f>'女子リレ-入力'!$U$46</f>
        <v/>
      </c>
      <c r="C58" s="94">
        <f>'女子リレ-入力'!$S$46</f>
        <v>0</v>
      </c>
      <c r="D58" s="96"/>
      <c r="E58" s="94">
        <f>'女子リレ-入力'!$T$46</f>
        <v>0</v>
      </c>
      <c r="F58" s="96"/>
      <c r="G58" s="94">
        <f>'女子リレ-入力'!P49</f>
        <v>4</v>
      </c>
      <c r="H58" s="94">
        <f>'女子リレ-入力'!Q49</f>
        <v>0</v>
      </c>
      <c r="I58" s="96">
        <f>'女子リレ-入力'!R49</f>
        <v>0</v>
      </c>
      <c r="J58" s="94">
        <v>38</v>
      </c>
      <c r="K58" s="96"/>
      <c r="L58" s="96"/>
      <c r="M58" s="96"/>
      <c r="N58" s="96"/>
    </row>
    <row r="59" spans="1:14">
      <c r="A59" s="94" t="e">
        <f>'女子リレ-入力'!$V$48</f>
        <v>#VALUE!</v>
      </c>
      <c r="B59" s="95" t="str">
        <f>'女子リレ-入力'!$U$46</f>
        <v/>
      </c>
      <c r="C59" s="94">
        <f>'女子リレ-入力'!$S$46</f>
        <v>0</v>
      </c>
      <c r="D59" s="96"/>
      <c r="E59" s="94">
        <f>'女子リレ-入力'!$T$46</f>
        <v>0</v>
      </c>
      <c r="F59" s="96"/>
      <c r="G59" s="94">
        <f>'女子リレ-入力'!P50</f>
        <v>5</v>
      </c>
      <c r="H59" s="94">
        <f>'女子リレ-入力'!Q50</f>
        <v>0</v>
      </c>
      <c r="I59" s="96">
        <f>'女子リレ-入力'!R50</f>
        <v>0</v>
      </c>
      <c r="J59" s="94">
        <v>38</v>
      </c>
      <c r="K59" s="96"/>
      <c r="L59" s="96"/>
      <c r="M59" s="96"/>
      <c r="N59" s="96"/>
    </row>
    <row r="60" spans="1:14">
      <c r="A60" s="94" t="e">
        <f>'女子リレ-入力'!$V$48</f>
        <v>#VALUE!</v>
      </c>
      <c r="B60" s="95" t="str">
        <f>'女子リレ-入力'!$U$46</f>
        <v/>
      </c>
      <c r="C60" s="94">
        <f>'女子リレ-入力'!$S$46</f>
        <v>0</v>
      </c>
      <c r="D60" s="96"/>
      <c r="E60" s="94">
        <f>'女子リレ-入力'!$T$46</f>
        <v>0</v>
      </c>
      <c r="F60" s="96"/>
      <c r="G60" s="94">
        <f>'女子リレ-入力'!P51</f>
        <v>6</v>
      </c>
      <c r="H60" s="94">
        <f>'女子リレ-入力'!Q51</f>
        <v>0</v>
      </c>
      <c r="I60" s="96">
        <f>'女子リレ-入力'!R51</f>
        <v>0</v>
      </c>
      <c r="J60" s="94">
        <v>38</v>
      </c>
      <c r="K60" s="96"/>
      <c r="L60" s="96"/>
      <c r="M60" s="96"/>
      <c r="N60" s="96"/>
    </row>
  </sheetData>
  <sheetProtection algorithmName="SHA-512" hashValue="af3Wd/SgHH1HKKHOMzqADea4vjbKa0biR0ysI0ONB7pbb7y9GMXOaeEghywvyNFXUhDsYfocFj/PIF+pC3olPg==" saltValue="b2LDh7BWRPCykV7pIlpxsA==" spinCount="100000" sheet="1" objects="1" scenarios="1"/>
  <mergeCells count="3">
    <mergeCell ref="A3:B3"/>
    <mergeCell ref="A33:B33"/>
    <mergeCell ref="F1:G2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4223"/>
  <sheetViews>
    <sheetView workbookViewId="0"/>
  </sheetViews>
  <sheetFormatPr defaultColWidth="8.625" defaultRowHeight="14.25"/>
  <cols>
    <col min="1" max="1" width="10.5" style="11" customWidth="1"/>
    <col min="2" max="2" width="8.625" style="11" customWidth="1"/>
    <col min="3" max="4" width="14.125" style="11" customWidth="1"/>
    <col min="5" max="5" width="20.375" style="11" customWidth="1"/>
    <col min="6" max="6" width="16" style="11" customWidth="1"/>
    <col min="7" max="8" width="8.625" style="11"/>
    <col min="9" max="9" width="11.625" style="11" customWidth="1"/>
    <col min="10" max="12" width="14.625" style="11" customWidth="1"/>
    <col min="13" max="16384" width="8.625" style="11"/>
  </cols>
  <sheetData>
    <row r="1" spans="1:12">
      <c r="A1" s="11" t="s">
        <v>47</v>
      </c>
      <c r="B1" s="11" t="s">
        <v>48</v>
      </c>
      <c r="C1" s="11" t="s">
        <v>51</v>
      </c>
      <c r="E1" s="11" t="s">
        <v>52</v>
      </c>
      <c r="F1" s="11" t="s">
        <v>53</v>
      </c>
      <c r="G1" s="11" t="s">
        <v>55</v>
      </c>
      <c r="H1" s="11" t="s">
        <v>56</v>
      </c>
      <c r="I1" s="11" t="s">
        <v>8596</v>
      </c>
      <c r="J1" s="11" t="s">
        <v>8598</v>
      </c>
      <c r="L1" s="11" t="s">
        <v>8599</v>
      </c>
    </row>
    <row r="2" spans="1:12">
      <c r="A2" s="11">
        <v>1001</v>
      </c>
      <c r="B2" s="11">
        <v>1001</v>
      </c>
      <c r="C2" s="11">
        <v>1</v>
      </c>
      <c r="E2" s="11" t="s">
        <v>569</v>
      </c>
      <c r="F2" s="11" t="s">
        <v>570</v>
      </c>
      <c r="G2" s="11">
        <v>2</v>
      </c>
      <c r="I2" s="23" t="e">
        <f>IF($B2="","",(VLOOKUP($B2,所属・種目コード!$A$3:$C$67,2)))</f>
        <v>#N/A</v>
      </c>
      <c r="J2" s="24" t="str">
        <f>IF($B2="","",(VLOOKUP($B2,所属・種目コード!$G$3:$H$119,2)))</f>
        <v>八幡平市陸協</v>
      </c>
      <c r="K2" s="25" t="e">
        <f>IF($B2="","",(VLOOKUP($B2,所属・種目コード!M3:N102,2)))</f>
        <v>#N/A</v>
      </c>
      <c r="L2" s="22" t="e">
        <f>IF($B2="","",(VLOOKUP($B2,所属・種目コード!$J$3:$K$59,2)))</f>
        <v>#N/A</v>
      </c>
    </row>
    <row r="3" spans="1:12">
      <c r="A3" s="11">
        <v>1003</v>
      </c>
      <c r="B3" s="11">
        <v>1001</v>
      </c>
      <c r="C3" s="11">
        <v>2</v>
      </c>
      <c r="E3" s="11" t="s">
        <v>573</v>
      </c>
      <c r="F3" s="11" t="s">
        <v>574</v>
      </c>
      <c r="G3" s="11">
        <v>2</v>
      </c>
      <c r="I3" s="23" t="e">
        <f>IF($B3="","",(VLOOKUP($B3,所属・種目コード!$A$3:$C$67,2)))</f>
        <v>#N/A</v>
      </c>
      <c r="J3" s="24" t="str">
        <f>IF($B3="","",(VLOOKUP($B3,所属・種目コード!$G$3:$H$119,2)))</f>
        <v>八幡平市陸協</v>
      </c>
      <c r="K3" s="25" t="e">
        <f>IF($B3="","",(VLOOKUP($B3,所属・種目コード!M3:N102,2)))</f>
        <v>#N/A</v>
      </c>
      <c r="L3" s="22" t="e">
        <f>IF($B3="","",(VLOOKUP($B3,所属・種目コード!$J$3:$K$59,2)))</f>
        <v>#N/A</v>
      </c>
    </row>
    <row r="4" spans="1:12">
      <c r="A4" s="11">
        <v>1004</v>
      </c>
      <c r="B4" s="11">
        <v>1001</v>
      </c>
      <c r="C4" s="11">
        <v>3</v>
      </c>
      <c r="E4" s="11" t="s">
        <v>575</v>
      </c>
      <c r="F4" s="11" t="s">
        <v>576</v>
      </c>
      <c r="G4" s="11">
        <v>1</v>
      </c>
      <c r="I4" s="23" t="e">
        <f>IF($B4="","",(VLOOKUP($B4,所属・種目コード!$A$3:$C$67,2)))</f>
        <v>#N/A</v>
      </c>
      <c r="J4" s="24" t="str">
        <f>IF($B4="","",(VLOOKUP($B4,所属・種目コード!$G$3:$H$119,2)))</f>
        <v>八幡平市陸協</v>
      </c>
      <c r="K4" s="25" t="e">
        <f>IF($B4="","",(VLOOKUP($B4,所属・種目コード!M4:N102,2)))</f>
        <v>#N/A</v>
      </c>
      <c r="L4" s="22" t="e">
        <f>IF($B4="","",(VLOOKUP($B4,所属・種目コード!$J$3:$K$59,2)))</f>
        <v>#N/A</v>
      </c>
    </row>
    <row r="5" spans="1:12">
      <c r="A5" s="11">
        <v>1005</v>
      </c>
      <c r="B5" s="11">
        <v>1001</v>
      </c>
      <c r="C5" s="11">
        <v>3</v>
      </c>
      <c r="E5" s="11" t="s">
        <v>577</v>
      </c>
      <c r="F5" s="11" t="s">
        <v>578</v>
      </c>
      <c r="G5" s="11">
        <v>2</v>
      </c>
      <c r="I5" s="23" t="e">
        <f>IF($B5="","",(VLOOKUP($B5,所属・種目コード!$A$3:$C$67,2)))</f>
        <v>#N/A</v>
      </c>
      <c r="J5" s="24" t="str">
        <f>IF($B5="","",(VLOOKUP($B5,所属・種目コード!$G$3:$H$119,2)))</f>
        <v>八幡平市陸協</v>
      </c>
      <c r="K5" s="25" t="e">
        <f>IF($B5="","",(VLOOKUP($B5,所属・種目コード!M5:N102,2)))</f>
        <v>#N/A</v>
      </c>
      <c r="L5" s="22" t="e">
        <f>IF($B5="","",(VLOOKUP($B5,所属・種目コード!$J$3:$K$59,2)))</f>
        <v>#N/A</v>
      </c>
    </row>
    <row r="6" spans="1:12">
      <c r="A6" s="11">
        <v>1006</v>
      </c>
      <c r="B6" s="11">
        <v>1001</v>
      </c>
      <c r="C6" s="11">
        <v>4</v>
      </c>
      <c r="E6" s="11" t="s">
        <v>579</v>
      </c>
      <c r="F6" s="11" t="s">
        <v>580</v>
      </c>
      <c r="G6" s="11">
        <v>1</v>
      </c>
      <c r="I6" s="23" t="e">
        <f>IF($B6="","",(VLOOKUP($B6,所属・種目コード!$A$3:$C$67,2)))</f>
        <v>#N/A</v>
      </c>
      <c r="J6" s="24" t="str">
        <f>IF($B6="","",(VLOOKUP($B6,所属・種目コード!$G$3:$H$119,2)))</f>
        <v>八幡平市陸協</v>
      </c>
      <c r="K6" s="25" t="e">
        <f>IF($B6="","",(VLOOKUP($B6,所属・種目コード!M6:N102,2)))</f>
        <v>#N/A</v>
      </c>
      <c r="L6" s="22" t="e">
        <f>IF($B6="","",(VLOOKUP($B6,所属・種目コード!$J$3:$K$59,2)))</f>
        <v>#N/A</v>
      </c>
    </row>
    <row r="7" spans="1:12">
      <c r="A7" s="11">
        <v>1007</v>
      </c>
      <c r="B7" s="11">
        <v>1001</v>
      </c>
      <c r="C7" s="11">
        <v>4</v>
      </c>
      <c r="E7" s="11" t="s">
        <v>581</v>
      </c>
      <c r="F7" s="11" t="s">
        <v>582</v>
      </c>
      <c r="G7" s="11">
        <v>2</v>
      </c>
      <c r="I7" s="23" t="e">
        <f>IF($B7="","",(VLOOKUP($B7,所属・種目コード!$A$3:$C$67,2)))</f>
        <v>#N/A</v>
      </c>
      <c r="J7" s="24" t="str">
        <f>IF($B7="","",(VLOOKUP($B7,所属・種目コード!$G$3:$H$119,2)))</f>
        <v>八幡平市陸協</v>
      </c>
      <c r="K7" s="25" t="e">
        <f>IF($B7="","",(VLOOKUP($B7,所属・種目コード!M7:N102,2)))</f>
        <v>#N/A</v>
      </c>
      <c r="L7" s="22" t="e">
        <f>IF($B7="","",(VLOOKUP($B7,所属・種目コード!$J$3:$K$59,2)))</f>
        <v>#N/A</v>
      </c>
    </row>
    <row r="8" spans="1:12">
      <c r="A8" s="11">
        <v>1008</v>
      </c>
      <c r="B8" s="11">
        <v>1001</v>
      </c>
      <c r="C8" s="11">
        <v>5</v>
      </c>
      <c r="E8" s="11" t="s">
        <v>583</v>
      </c>
      <c r="F8" s="11" t="s">
        <v>584</v>
      </c>
      <c r="G8" s="11">
        <v>1</v>
      </c>
      <c r="I8" s="23" t="e">
        <f>IF($B8="","",(VLOOKUP($B8,所属・種目コード!$A$3:$C$67,2)))</f>
        <v>#N/A</v>
      </c>
      <c r="J8" s="24" t="str">
        <f>IF($B8="","",(VLOOKUP($B8,所属・種目コード!$G$3:$H$119,2)))</f>
        <v>八幡平市陸協</v>
      </c>
      <c r="K8" s="25" t="e">
        <f>IF($B8="","",(VLOOKUP($B8,所属・種目コード!M8:N102,2)))</f>
        <v>#N/A</v>
      </c>
      <c r="L8" s="22" t="e">
        <f>IF($B8="","",(VLOOKUP($B8,所属・種目コード!$J$3:$K$59,2)))</f>
        <v>#N/A</v>
      </c>
    </row>
    <row r="9" spans="1:12">
      <c r="A9" s="11">
        <v>1010</v>
      </c>
      <c r="B9" s="11">
        <v>1001</v>
      </c>
      <c r="C9" s="11">
        <v>6</v>
      </c>
      <c r="E9" s="11" t="s">
        <v>587</v>
      </c>
      <c r="F9" s="11" t="s">
        <v>588</v>
      </c>
      <c r="G9" s="11">
        <v>1</v>
      </c>
      <c r="I9" s="23" t="e">
        <f>IF($B9="","",(VLOOKUP($B9,所属・種目コード!$A$3:$C$67,2)))</f>
        <v>#N/A</v>
      </c>
      <c r="J9" s="24" t="str">
        <f>IF($B9="","",(VLOOKUP($B9,所属・種目コード!$G$3:$H$119,2)))</f>
        <v>八幡平市陸協</v>
      </c>
      <c r="K9" s="25" t="e">
        <f>IF($B9="","",(VLOOKUP($B9,所属・種目コード!M9:N102,2)))</f>
        <v>#N/A</v>
      </c>
      <c r="L9" s="22" t="e">
        <f>IF($B9="","",(VLOOKUP($B9,所属・種目コード!$J$3:$K$59,2)))</f>
        <v>#N/A</v>
      </c>
    </row>
    <row r="10" spans="1:12">
      <c r="A10" s="11">
        <v>1012</v>
      </c>
      <c r="B10" s="11">
        <v>1001</v>
      </c>
      <c r="C10" s="11">
        <v>7</v>
      </c>
      <c r="E10" s="11" t="s">
        <v>591</v>
      </c>
      <c r="F10" s="11" t="s">
        <v>592</v>
      </c>
      <c r="G10" s="11">
        <v>1</v>
      </c>
      <c r="I10" s="23" t="e">
        <f>IF($B10="","",(VLOOKUP($B10,所属・種目コード!$A$3:$C$67,2)))</f>
        <v>#N/A</v>
      </c>
      <c r="J10" s="24" t="str">
        <f>IF($B10="","",(VLOOKUP($B10,所属・種目コード!$G$3:$H$119,2)))</f>
        <v>八幡平市陸協</v>
      </c>
      <c r="K10" s="25" t="e">
        <f>IF($B10="","",(VLOOKUP($B10,所属・種目コード!M10:N102,2)))</f>
        <v>#N/A</v>
      </c>
      <c r="L10" s="22" t="e">
        <f>IF($B10="","",(VLOOKUP($B10,所属・種目コード!$J$3:$K$59,2)))</f>
        <v>#N/A</v>
      </c>
    </row>
    <row r="11" spans="1:12">
      <c r="A11" s="11">
        <v>1014</v>
      </c>
      <c r="B11" s="11">
        <v>1001</v>
      </c>
      <c r="C11" s="11">
        <v>8</v>
      </c>
      <c r="E11" s="11" t="s">
        <v>595</v>
      </c>
      <c r="F11" s="11" t="s">
        <v>596</v>
      </c>
      <c r="G11" s="11">
        <v>1</v>
      </c>
      <c r="I11" s="23" t="e">
        <f>IF($B11="","",(VLOOKUP($B11,所属・種目コード!$A$3:$C$67,2)))</f>
        <v>#N/A</v>
      </c>
      <c r="J11" s="24" t="str">
        <f>IF($B11="","",(VLOOKUP($B11,所属・種目コード!$G$3:$H$119,2)))</f>
        <v>八幡平市陸協</v>
      </c>
      <c r="K11" s="25" t="e">
        <f>IF($B11="","",(VLOOKUP($B11,所属・種目コード!M11:N102,2)))</f>
        <v>#N/A</v>
      </c>
      <c r="L11" s="22" t="e">
        <f>IF($B11="","",(VLOOKUP($B11,所属・種目コード!$J$3:$K$59,2)))</f>
        <v>#N/A</v>
      </c>
    </row>
    <row r="12" spans="1:12">
      <c r="A12" s="11">
        <v>1016</v>
      </c>
      <c r="B12" s="11">
        <v>1001</v>
      </c>
      <c r="C12" s="11">
        <v>9</v>
      </c>
      <c r="E12" s="11" t="s">
        <v>599</v>
      </c>
      <c r="F12" s="11" t="s">
        <v>600</v>
      </c>
      <c r="G12" s="11">
        <v>1</v>
      </c>
      <c r="I12" s="23" t="e">
        <f>IF($B12="","",(VLOOKUP($B12,所属・種目コード!$A$3:$C$67,2)))</f>
        <v>#N/A</v>
      </c>
      <c r="J12" s="24" t="str">
        <f>IF($B12="","",(VLOOKUP($B12,所属・種目コード!$G$3:$H$119,2)))</f>
        <v>八幡平市陸協</v>
      </c>
      <c r="K12" s="25" t="e">
        <f>IF($B12="","",(VLOOKUP($B12,所属・種目コード!M12:N102,2)))</f>
        <v>#N/A</v>
      </c>
      <c r="L12" s="22" t="e">
        <f>IF($B12="","",(VLOOKUP($B12,所属・種目コード!$J$3:$K$59,2)))</f>
        <v>#N/A</v>
      </c>
    </row>
    <row r="13" spans="1:12">
      <c r="A13" s="11">
        <v>1018</v>
      </c>
      <c r="B13" s="11">
        <v>1001</v>
      </c>
      <c r="C13" s="11">
        <v>10</v>
      </c>
      <c r="E13" s="11" t="s">
        <v>603</v>
      </c>
      <c r="F13" s="11" t="s">
        <v>604</v>
      </c>
      <c r="G13" s="11">
        <v>1</v>
      </c>
      <c r="I13" s="23" t="e">
        <f>IF($B13="","",(VLOOKUP($B13,所属・種目コード!$A$3:$C$67,2)))</f>
        <v>#N/A</v>
      </c>
      <c r="J13" s="24" t="str">
        <f>IF($B13="","",(VLOOKUP($B13,所属・種目コード!$G$3:$H$119,2)))</f>
        <v>八幡平市陸協</v>
      </c>
      <c r="K13" s="25" t="e">
        <f>IF($B13="","",(VLOOKUP($B13,所属・種目コード!M13:N102,2)))</f>
        <v>#N/A</v>
      </c>
      <c r="L13" s="22" t="e">
        <f>IF($B13="","",(VLOOKUP($B13,所属・種目コード!$J$3:$K$59,2)))</f>
        <v>#N/A</v>
      </c>
    </row>
    <row r="14" spans="1:12">
      <c r="A14" s="11">
        <v>1021</v>
      </c>
      <c r="B14" s="11">
        <v>1001</v>
      </c>
      <c r="C14" s="11">
        <v>11</v>
      </c>
      <c r="E14" s="11" t="s">
        <v>609</v>
      </c>
      <c r="F14" s="11" t="s">
        <v>610</v>
      </c>
      <c r="G14" s="11">
        <v>1</v>
      </c>
      <c r="I14" s="23" t="e">
        <f>IF($B14="","",(VLOOKUP($B14,所属・種目コード!$A$3:$C$67,2)))</f>
        <v>#N/A</v>
      </c>
      <c r="J14" s="24" t="str">
        <f>IF($B14="","",(VLOOKUP($B14,所属・種目コード!$G$3:$H$119,2)))</f>
        <v>八幡平市陸協</v>
      </c>
      <c r="K14" s="25" t="e">
        <f>IF($B14="","",(VLOOKUP($B14,所属・種目コード!M14:N102,2)))</f>
        <v>#N/A</v>
      </c>
      <c r="L14" s="22" t="e">
        <f>IF($B14="","",(VLOOKUP($B14,所属・種目コード!$J$3:$K$59,2)))</f>
        <v>#N/A</v>
      </c>
    </row>
    <row r="15" spans="1:12">
      <c r="A15" s="11">
        <v>1022</v>
      </c>
      <c r="B15" s="11">
        <v>1001</v>
      </c>
      <c r="C15" s="11">
        <v>12</v>
      </c>
      <c r="E15" s="11" t="s">
        <v>611</v>
      </c>
      <c r="F15" s="11" t="s">
        <v>612</v>
      </c>
      <c r="G15" s="11">
        <v>1</v>
      </c>
      <c r="I15" s="23" t="e">
        <f>IF($B15="","",(VLOOKUP($B15,所属・種目コード!$A$3:$C$67,2)))</f>
        <v>#N/A</v>
      </c>
      <c r="J15" s="24" t="str">
        <f>IF($B15="","",(VLOOKUP($B15,所属・種目コード!$G$3:$H$119,2)))</f>
        <v>八幡平市陸協</v>
      </c>
      <c r="K15" s="25" t="e">
        <f>IF($B15="","",(VLOOKUP($B15,所属・種目コード!M15:N102,2)))</f>
        <v>#N/A</v>
      </c>
      <c r="L15" s="22" t="e">
        <f>IF($B15="","",(VLOOKUP($B15,所属・種目コード!$J$3:$K$59,2)))</f>
        <v>#N/A</v>
      </c>
    </row>
    <row r="16" spans="1:12">
      <c r="A16" s="11">
        <v>1025</v>
      </c>
      <c r="B16" s="11">
        <v>1001</v>
      </c>
      <c r="C16" s="11">
        <v>13</v>
      </c>
      <c r="E16" s="11" t="s">
        <v>617</v>
      </c>
      <c r="F16" s="11" t="s">
        <v>618</v>
      </c>
      <c r="G16" s="11">
        <v>1</v>
      </c>
      <c r="I16" s="23" t="e">
        <f>IF($B16="","",(VLOOKUP($B16,所属・種目コード!$A$3:$C$67,2)))</f>
        <v>#N/A</v>
      </c>
      <c r="J16" s="24" t="str">
        <f>IF($B16="","",(VLOOKUP($B16,所属・種目コード!$G$3:$H$119,2)))</f>
        <v>八幡平市陸協</v>
      </c>
      <c r="K16" s="25" t="e">
        <f>IF($B16="","",(VLOOKUP($B16,所属・種目コード!M16:N102,2)))</f>
        <v>#N/A</v>
      </c>
      <c r="L16" s="22" t="e">
        <f>IF($B16="","",(VLOOKUP($B16,所属・種目コード!$J$3:$K$59,2)))</f>
        <v>#N/A</v>
      </c>
    </row>
    <row r="17" spans="1:12">
      <c r="A17" s="11">
        <v>1027</v>
      </c>
      <c r="B17" s="11">
        <v>1001</v>
      </c>
      <c r="C17" s="11">
        <v>14</v>
      </c>
      <c r="E17" s="11" t="s">
        <v>621</v>
      </c>
      <c r="F17" s="11" t="s">
        <v>622</v>
      </c>
      <c r="G17" s="11">
        <v>1</v>
      </c>
      <c r="I17" s="23" t="e">
        <f>IF($B17="","",(VLOOKUP($B17,所属・種目コード!$A$3:$C$67,2)))</f>
        <v>#N/A</v>
      </c>
      <c r="J17" s="24" t="str">
        <f>IF($B17="","",(VLOOKUP($B17,所属・種目コード!$G$3:$H$119,2)))</f>
        <v>八幡平市陸協</v>
      </c>
      <c r="K17" s="25" t="e">
        <f>IF($B17="","",(VLOOKUP($B17,所属・種目コード!M17:N102,2)))</f>
        <v>#N/A</v>
      </c>
      <c r="L17" s="22" t="e">
        <f>IF($B17="","",(VLOOKUP($B17,所属・種目コード!$J$3:$K$59,2)))</f>
        <v>#N/A</v>
      </c>
    </row>
    <row r="18" spans="1:12">
      <c r="A18" s="11">
        <v>1028</v>
      </c>
      <c r="B18" s="11">
        <v>1001</v>
      </c>
      <c r="C18" s="11">
        <v>15</v>
      </c>
      <c r="E18" s="11" t="s">
        <v>623</v>
      </c>
      <c r="F18" s="11" t="s">
        <v>624</v>
      </c>
      <c r="G18" s="11">
        <v>1</v>
      </c>
      <c r="I18" s="23" t="e">
        <f>IF($B18="","",(VLOOKUP($B18,所属・種目コード!$A$3:$C$67,2)))</f>
        <v>#N/A</v>
      </c>
      <c r="J18" s="24" t="str">
        <f>IF($B18="","",(VLOOKUP($B18,所属・種目コード!$G$3:$H$119,2)))</f>
        <v>八幡平市陸協</v>
      </c>
      <c r="K18" s="25" t="e">
        <f>IF($B18="","",(VLOOKUP($B18,所属・種目コード!M18:N102,2)))</f>
        <v>#N/A</v>
      </c>
      <c r="L18" s="22" t="e">
        <f>IF($B18="","",(VLOOKUP($B18,所属・種目コード!$J$3:$K$59,2)))</f>
        <v>#N/A</v>
      </c>
    </row>
    <row r="19" spans="1:12">
      <c r="A19" s="11">
        <v>1031</v>
      </c>
      <c r="B19" s="11">
        <v>1001</v>
      </c>
      <c r="C19" s="11">
        <v>16</v>
      </c>
      <c r="E19" s="11" t="s">
        <v>629</v>
      </c>
      <c r="F19" s="11" t="s">
        <v>630</v>
      </c>
      <c r="G19" s="11">
        <v>1</v>
      </c>
      <c r="I19" s="23" t="e">
        <f>IF($B19="","",(VLOOKUP($B19,所属・種目コード!$A$3:$C$67,2)))</f>
        <v>#N/A</v>
      </c>
      <c r="J19" s="24" t="str">
        <f>IF($B19="","",(VLOOKUP($B19,所属・種目コード!$G$3:$H$119,2)))</f>
        <v>八幡平市陸協</v>
      </c>
      <c r="K19" s="25" t="e">
        <f>IF($B19="","",(VLOOKUP($B19,所属・種目コード!M19:N102,2)))</f>
        <v>#N/A</v>
      </c>
      <c r="L19" s="22" t="e">
        <f>IF($B19="","",(VLOOKUP($B19,所属・種目コード!$J$3:$K$59,2)))</f>
        <v>#N/A</v>
      </c>
    </row>
    <row r="20" spans="1:12">
      <c r="A20" s="11">
        <v>1002</v>
      </c>
      <c r="B20" s="11">
        <v>1002</v>
      </c>
      <c r="C20" s="11">
        <v>1</v>
      </c>
      <c r="E20" s="11" t="s">
        <v>571</v>
      </c>
      <c r="F20" s="11" t="s">
        <v>572</v>
      </c>
      <c r="G20" s="11">
        <v>1</v>
      </c>
      <c r="I20" s="23" t="e">
        <f>IF($B20="","",(VLOOKUP($B20,所属・種目コード!$A$3:$C$67,2)))</f>
        <v>#N/A</v>
      </c>
      <c r="J20" s="24" t="str">
        <f>IF($B20="","",(VLOOKUP($B20,所属・種目コード!$G$3:$H$119,2)))</f>
        <v>岩手陸協</v>
      </c>
      <c r="K20" s="25" t="e">
        <f>IF($B20="","",(VLOOKUP($B20,所属・種目コード!M20:N103,2)))</f>
        <v>#N/A</v>
      </c>
      <c r="L20" s="22" t="e">
        <f>IF($B20="","",(VLOOKUP($B20,所属・種目コード!$J$3:$K$59,2)))</f>
        <v>#N/A</v>
      </c>
    </row>
    <row r="21" spans="1:12">
      <c r="A21" s="11">
        <v>1020</v>
      </c>
      <c r="B21" s="11">
        <v>1002</v>
      </c>
      <c r="C21" s="11">
        <v>11</v>
      </c>
      <c r="E21" s="11" t="s">
        <v>607</v>
      </c>
      <c r="F21" s="11" t="s">
        <v>608</v>
      </c>
      <c r="G21" s="11">
        <v>2</v>
      </c>
      <c r="I21" s="23" t="e">
        <f>IF($B21="","",(VLOOKUP($B21,所属・種目コード!$A$3:$C$67,2)))</f>
        <v>#N/A</v>
      </c>
      <c r="J21" s="24" t="str">
        <f>IF($B21="","",(VLOOKUP($B21,所属・種目コード!$G$3:$H$119,2)))</f>
        <v>岩手陸協</v>
      </c>
      <c r="K21" s="25" t="e">
        <f>IF($B21="","",(VLOOKUP($B21,所属・種目コード!M21:N104,2)))</f>
        <v>#N/A</v>
      </c>
      <c r="L21" s="22" t="e">
        <f>IF($B21="","",(VLOOKUP($B21,所属・種目コード!$J$3:$K$59,2)))</f>
        <v>#N/A</v>
      </c>
    </row>
    <row r="22" spans="1:12">
      <c r="A22" s="11">
        <v>1053</v>
      </c>
      <c r="B22" s="11">
        <v>1002</v>
      </c>
      <c r="C22" s="11">
        <v>27</v>
      </c>
      <c r="E22" s="11" t="s">
        <v>673</v>
      </c>
      <c r="F22" s="11" t="s">
        <v>674</v>
      </c>
      <c r="G22" s="11">
        <v>2</v>
      </c>
      <c r="I22" s="23" t="e">
        <f>IF($B22="","",(VLOOKUP($B22,所属・種目コード!$A$3:$C$67,2)))</f>
        <v>#N/A</v>
      </c>
      <c r="J22" s="24" t="str">
        <f>IF($B22="","",(VLOOKUP($B22,所属・種目コード!$G$3:$H$119,2)))</f>
        <v>岩手陸協</v>
      </c>
      <c r="K22" s="25" t="e">
        <f>IF($B22="","",(VLOOKUP($B22,所属・種目コード!M22:N105,2)))</f>
        <v>#N/A</v>
      </c>
      <c r="L22" s="22" t="e">
        <f>IF($B22="","",(VLOOKUP($B22,所属・種目コード!$J$3:$K$59,2)))</f>
        <v>#N/A</v>
      </c>
    </row>
    <row r="23" spans="1:12">
      <c r="A23" s="11">
        <v>1063</v>
      </c>
      <c r="B23" s="11">
        <v>1002</v>
      </c>
      <c r="C23" s="11">
        <v>34</v>
      </c>
      <c r="E23" s="11" t="s">
        <v>693</v>
      </c>
      <c r="F23" s="11" t="s">
        <v>694</v>
      </c>
      <c r="G23" s="11">
        <v>2</v>
      </c>
      <c r="I23" s="23" t="e">
        <f>IF($B23="","",(VLOOKUP($B23,所属・種目コード!$A$3:$C$67,2)))</f>
        <v>#N/A</v>
      </c>
      <c r="J23" s="24" t="str">
        <f>IF($B23="","",(VLOOKUP($B23,所属・種目コード!$G$3:$H$119,2)))</f>
        <v>岩手陸協</v>
      </c>
      <c r="K23" s="25" t="e">
        <f>IF($B23="","",(VLOOKUP($B23,所属・種目コード!M23:N106,2)))</f>
        <v>#N/A</v>
      </c>
      <c r="L23" s="22" t="e">
        <f>IF($B23="","",(VLOOKUP($B23,所属・種目コード!$J$3:$K$59,2)))</f>
        <v>#N/A</v>
      </c>
    </row>
    <row r="24" spans="1:12">
      <c r="A24" s="11">
        <v>1064</v>
      </c>
      <c r="B24" s="11">
        <v>1002</v>
      </c>
      <c r="C24" s="11">
        <v>35</v>
      </c>
      <c r="E24" s="11" t="s">
        <v>695</v>
      </c>
      <c r="F24" s="11" t="s">
        <v>696</v>
      </c>
      <c r="G24" s="11">
        <v>2</v>
      </c>
      <c r="I24" s="23" t="e">
        <f>IF($B24="","",(VLOOKUP($B24,所属・種目コード!$A$3:$C$67,2)))</f>
        <v>#N/A</v>
      </c>
      <c r="J24" s="24" t="str">
        <f>IF($B24="","",(VLOOKUP($B24,所属・種目コード!$G$3:$H$119,2)))</f>
        <v>岩手陸協</v>
      </c>
      <c r="K24" s="25" t="e">
        <f>IF($B24="","",(VLOOKUP($B24,所属・種目コード!M24:N107,2)))</f>
        <v>#N/A</v>
      </c>
      <c r="L24" s="22" t="e">
        <f>IF($B24="","",(VLOOKUP($B24,所属・種目コード!$J$3:$K$59,2)))</f>
        <v>#N/A</v>
      </c>
    </row>
    <row r="25" spans="1:12">
      <c r="A25" s="11">
        <v>1084</v>
      </c>
      <c r="B25" s="11">
        <v>1002</v>
      </c>
      <c r="C25" s="11">
        <v>45</v>
      </c>
      <c r="E25" s="11" t="s">
        <v>734</v>
      </c>
      <c r="F25" s="11" t="s">
        <v>735</v>
      </c>
      <c r="G25" s="11">
        <v>2</v>
      </c>
      <c r="I25" s="23" t="e">
        <f>IF($B25="","",(VLOOKUP($B25,所属・種目コード!$A$3:$C$67,2)))</f>
        <v>#N/A</v>
      </c>
      <c r="J25" s="24" t="str">
        <f>IF($B25="","",(VLOOKUP($B25,所属・種目コード!$G$3:$H$119,2)))</f>
        <v>岩手陸協</v>
      </c>
      <c r="K25" s="25" t="e">
        <f>IF($B25="","",(VLOOKUP($B25,所属・種目コード!M25:N108,2)))</f>
        <v>#N/A</v>
      </c>
      <c r="L25" s="22" t="e">
        <f>IF($B25="","",(VLOOKUP($B25,所属・種目コード!$J$3:$K$59,2)))</f>
        <v>#N/A</v>
      </c>
    </row>
    <row r="26" spans="1:12">
      <c r="A26" s="11">
        <v>1168</v>
      </c>
      <c r="B26" s="11">
        <v>1002</v>
      </c>
      <c r="C26" s="11">
        <v>95</v>
      </c>
      <c r="E26" s="11" t="s">
        <v>901</v>
      </c>
      <c r="F26" s="11" t="s">
        <v>902</v>
      </c>
      <c r="G26" s="11">
        <v>2</v>
      </c>
      <c r="I26" s="23" t="e">
        <f>IF($B26="","",(VLOOKUP($B26,所属・種目コード!$A$3:$C$67,2)))</f>
        <v>#N/A</v>
      </c>
      <c r="J26" s="24" t="str">
        <f>IF($B26="","",(VLOOKUP($B26,所属・種目コード!$G$3:$H$119,2)))</f>
        <v>岩手陸協</v>
      </c>
      <c r="K26" s="25" t="e">
        <f>IF($B26="","",(VLOOKUP($B26,所属・種目コード!M26:N109,2)))</f>
        <v>#N/A</v>
      </c>
      <c r="L26" s="22" t="e">
        <f>IF($B26="","",(VLOOKUP($B26,所属・種目コード!$J$3:$K$59,2)))</f>
        <v>#N/A</v>
      </c>
    </row>
    <row r="27" spans="1:12">
      <c r="A27" s="11">
        <v>1178</v>
      </c>
      <c r="B27" s="11">
        <v>1002</v>
      </c>
      <c r="C27" s="11">
        <v>105</v>
      </c>
      <c r="E27" s="11" t="s">
        <v>921</v>
      </c>
      <c r="F27" s="11" t="s">
        <v>922</v>
      </c>
      <c r="G27" s="11">
        <v>1</v>
      </c>
      <c r="I27" s="23" t="e">
        <f>IF($B27="","",(VLOOKUP($B27,所属・種目コード!$A$3:$C$67,2)))</f>
        <v>#N/A</v>
      </c>
      <c r="J27" s="24" t="str">
        <f>IF($B27="","",(VLOOKUP($B27,所属・種目コード!$G$3:$H$119,2)))</f>
        <v>岩手陸協</v>
      </c>
      <c r="K27" s="25" t="e">
        <f>IF($B27="","",(VLOOKUP($B27,所属・種目コード!M27:N110,2)))</f>
        <v>#N/A</v>
      </c>
      <c r="L27" s="22" t="e">
        <f>IF($B27="","",(VLOOKUP($B27,所属・種目コード!$J$3:$K$59,2)))</f>
        <v>#N/A</v>
      </c>
    </row>
    <row r="28" spans="1:12">
      <c r="A28" s="11">
        <v>1179</v>
      </c>
      <c r="B28" s="11">
        <v>1002</v>
      </c>
      <c r="C28" s="11">
        <v>106</v>
      </c>
      <c r="E28" s="11" t="s">
        <v>923</v>
      </c>
      <c r="F28" s="11" t="s">
        <v>924</v>
      </c>
      <c r="G28" s="11">
        <v>1</v>
      </c>
      <c r="I28" s="23" t="e">
        <f>IF($B28="","",(VLOOKUP($B28,所属・種目コード!$A$3:$C$67,2)))</f>
        <v>#N/A</v>
      </c>
      <c r="J28" s="24" t="str">
        <f>IF($B28="","",(VLOOKUP($B28,所属・種目コード!$G$3:$H$119,2)))</f>
        <v>岩手陸協</v>
      </c>
      <c r="K28" s="25" t="e">
        <f>IF($B28="","",(VLOOKUP($B28,所属・種目コード!M28:N111,2)))</f>
        <v>#N/A</v>
      </c>
      <c r="L28" s="22" t="e">
        <f>IF($B28="","",(VLOOKUP($B28,所属・種目コード!$J$3:$K$59,2)))</f>
        <v>#N/A</v>
      </c>
    </row>
    <row r="29" spans="1:12">
      <c r="A29" s="11">
        <v>1180</v>
      </c>
      <c r="B29" s="11">
        <v>1002</v>
      </c>
      <c r="C29" s="11">
        <v>107</v>
      </c>
      <c r="E29" s="11" t="s">
        <v>925</v>
      </c>
      <c r="F29" s="11" t="s">
        <v>926</v>
      </c>
      <c r="G29" s="11">
        <v>1</v>
      </c>
      <c r="I29" s="23" t="e">
        <f>IF($B29="","",(VLOOKUP($B29,所属・種目コード!$A$3:$C$67,2)))</f>
        <v>#N/A</v>
      </c>
      <c r="J29" s="24" t="str">
        <f>IF($B29="","",(VLOOKUP($B29,所属・種目コード!$G$3:$H$119,2)))</f>
        <v>岩手陸協</v>
      </c>
      <c r="K29" s="25" t="e">
        <f>IF($B29="","",(VLOOKUP($B29,所属・種目コード!M29:N112,2)))</f>
        <v>#N/A</v>
      </c>
      <c r="L29" s="22" t="e">
        <f>IF($B29="","",(VLOOKUP($B29,所属・種目コード!$J$3:$K$59,2)))</f>
        <v>#N/A</v>
      </c>
    </row>
    <row r="30" spans="1:12">
      <c r="A30" s="11">
        <v>1181</v>
      </c>
      <c r="B30" s="11">
        <v>1002</v>
      </c>
      <c r="C30" s="11">
        <v>108</v>
      </c>
      <c r="E30" s="11" t="s">
        <v>927</v>
      </c>
      <c r="F30" s="11" t="s">
        <v>928</v>
      </c>
      <c r="G30" s="11">
        <v>1</v>
      </c>
      <c r="I30" s="23" t="e">
        <f>IF($B30="","",(VLOOKUP($B30,所属・種目コード!$A$3:$C$67,2)))</f>
        <v>#N/A</v>
      </c>
      <c r="J30" s="24" t="str">
        <f>IF($B30="","",(VLOOKUP($B30,所属・種目コード!$G$3:$H$119,2)))</f>
        <v>岩手陸協</v>
      </c>
      <c r="K30" s="25" t="e">
        <f>IF($B30="","",(VLOOKUP($B30,所属・種目コード!M30:N113,2)))</f>
        <v>#N/A</v>
      </c>
      <c r="L30" s="22" t="e">
        <f>IF($B30="","",(VLOOKUP($B30,所属・種目コード!$J$3:$K$59,2)))</f>
        <v>#N/A</v>
      </c>
    </row>
    <row r="31" spans="1:12">
      <c r="A31" s="11">
        <v>1197</v>
      </c>
      <c r="B31" s="11">
        <v>1002</v>
      </c>
      <c r="C31" s="11">
        <v>124</v>
      </c>
      <c r="E31" s="11" t="s">
        <v>959</v>
      </c>
      <c r="F31" s="11" t="s">
        <v>960</v>
      </c>
      <c r="G31" s="11">
        <v>1</v>
      </c>
      <c r="I31" s="23" t="e">
        <f>IF($B31="","",(VLOOKUP($B31,所属・種目コード!$A$3:$C$67,2)))</f>
        <v>#N/A</v>
      </c>
      <c r="J31" s="24" t="str">
        <f>IF($B31="","",(VLOOKUP($B31,所属・種目コード!$G$3:$H$119,2)))</f>
        <v>岩手陸協</v>
      </c>
      <c r="K31" s="25" t="e">
        <f>IF($B31="","",(VLOOKUP($B31,所属・種目コード!M31:N114,2)))</f>
        <v>#N/A</v>
      </c>
      <c r="L31" s="22" t="e">
        <f>IF($B31="","",(VLOOKUP($B31,所属・種目コード!$J$3:$K$59,2)))</f>
        <v>#N/A</v>
      </c>
    </row>
    <row r="32" spans="1:12">
      <c r="A32" s="11">
        <v>1198</v>
      </c>
      <c r="B32" s="11">
        <v>1002</v>
      </c>
      <c r="C32" s="11">
        <v>125</v>
      </c>
      <c r="E32" s="11" t="s">
        <v>961</v>
      </c>
      <c r="F32" s="11" t="s">
        <v>962</v>
      </c>
      <c r="G32" s="11">
        <v>1</v>
      </c>
      <c r="I32" s="23" t="e">
        <f>IF($B32="","",(VLOOKUP($B32,所属・種目コード!$A$3:$C$67,2)))</f>
        <v>#N/A</v>
      </c>
      <c r="J32" s="24" t="str">
        <f>IF($B32="","",(VLOOKUP($B32,所属・種目コード!$G$3:$H$119,2)))</f>
        <v>岩手陸協</v>
      </c>
      <c r="K32" s="25" t="e">
        <f>IF($B32="","",(VLOOKUP($B32,所属・種目コード!M32:N115,2)))</f>
        <v>#N/A</v>
      </c>
      <c r="L32" s="22" t="e">
        <f>IF($B32="","",(VLOOKUP($B32,所属・種目コード!$J$3:$K$59,2)))</f>
        <v>#N/A</v>
      </c>
    </row>
    <row r="33" spans="1:12">
      <c r="A33" s="11">
        <v>1199</v>
      </c>
      <c r="B33" s="11">
        <v>1002</v>
      </c>
      <c r="C33" s="11">
        <v>126</v>
      </c>
      <c r="E33" s="11" t="s">
        <v>963</v>
      </c>
      <c r="F33" s="11" t="s">
        <v>964</v>
      </c>
      <c r="G33" s="11">
        <v>1</v>
      </c>
      <c r="I33" s="23" t="e">
        <f>IF($B33="","",(VLOOKUP($B33,所属・種目コード!$A$3:$C$67,2)))</f>
        <v>#N/A</v>
      </c>
      <c r="J33" s="24" t="str">
        <f>IF($B33="","",(VLOOKUP($B33,所属・種目コード!$G$3:$H$119,2)))</f>
        <v>岩手陸協</v>
      </c>
      <c r="K33" s="25" t="e">
        <f>IF($B33="","",(VLOOKUP($B33,所属・種目コード!M33:N116,2)))</f>
        <v>#N/A</v>
      </c>
      <c r="L33" s="22" t="e">
        <f>IF($B33="","",(VLOOKUP($B33,所属・種目コード!$J$3:$K$59,2)))</f>
        <v>#N/A</v>
      </c>
    </row>
    <row r="34" spans="1:12">
      <c r="A34" s="11">
        <v>1200</v>
      </c>
      <c r="B34" s="11">
        <v>1002</v>
      </c>
      <c r="C34" s="11">
        <v>127</v>
      </c>
      <c r="E34" s="11" t="s">
        <v>965</v>
      </c>
      <c r="F34" s="11" t="s">
        <v>966</v>
      </c>
      <c r="G34" s="11">
        <v>1</v>
      </c>
      <c r="I34" s="23" t="e">
        <f>IF($B34="","",(VLOOKUP($B34,所属・種目コード!$A$3:$C$67,2)))</f>
        <v>#N/A</v>
      </c>
      <c r="J34" s="24" t="str">
        <f>IF($B34="","",(VLOOKUP($B34,所属・種目コード!$G$3:$H$119,2)))</f>
        <v>岩手陸協</v>
      </c>
      <c r="K34" s="25" t="e">
        <f>IF($B34="","",(VLOOKUP($B34,所属・種目コード!M34:N117,2)))</f>
        <v>#N/A</v>
      </c>
      <c r="L34" s="22" t="e">
        <f>IF($B34="","",(VLOOKUP($B34,所属・種目コード!$J$3:$K$59,2)))</f>
        <v>#N/A</v>
      </c>
    </row>
    <row r="35" spans="1:12">
      <c r="A35" s="11">
        <v>1201</v>
      </c>
      <c r="B35" s="11">
        <v>1002</v>
      </c>
      <c r="C35" s="11">
        <v>128</v>
      </c>
      <c r="E35" s="11" t="s">
        <v>967</v>
      </c>
      <c r="F35" s="11" t="s">
        <v>968</v>
      </c>
      <c r="G35" s="11">
        <v>1</v>
      </c>
      <c r="I35" s="23" t="e">
        <f>IF($B35="","",(VLOOKUP($B35,所属・種目コード!$A$3:$C$67,2)))</f>
        <v>#N/A</v>
      </c>
      <c r="J35" s="24" t="str">
        <f>IF($B35="","",(VLOOKUP($B35,所属・種目コード!$G$3:$H$119,2)))</f>
        <v>岩手陸協</v>
      </c>
      <c r="K35" s="25" t="e">
        <f>IF($B35="","",(VLOOKUP($B35,所属・種目コード!M35:N118,2)))</f>
        <v>#N/A</v>
      </c>
      <c r="L35" s="22" t="e">
        <f>IF($B35="","",(VLOOKUP($B35,所属・種目コード!$J$3:$K$59,2)))</f>
        <v>#N/A</v>
      </c>
    </row>
    <row r="36" spans="1:12">
      <c r="A36" s="11">
        <v>1202</v>
      </c>
      <c r="B36" s="11">
        <v>1002</v>
      </c>
      <c r="C36" s="11">
        <v>129</v>
      </c>
      <c r="E36" s="11" t="s">
        <v>969</v>
      </c>
      <c r="F36" s="11" t="s">
        <v>970</v>
      </c>
      <c r="G36" s="11">
        <v>1</v>
      </c>
      <c r="I36" s="23" t="e">
        <f>IF($B36="","",(VLOOKUP($B36,所属・種目コード!$A$3:$C$67,2)))</f>
        <v>#N/A</v>
      </c>
      <c r="J36" s="24" t="str">
        <f>IF($B36="","",(VLOOKUP($B36,所属・種目コード!$G$3:$H$119,2)))</f>
        <v>岩手陸協</v>
      </c>
      <c r="K36" s="25" t="e">
        <f>IF($B36="","",(VLOOKUP($B36,所属・種目コード!M36:N119,2)))</f>
        <v>#N/A</v>
      </c>
      <c r="L36" s="22" t="e">
        <f>IF($B36="","",(VLOOKUP($B36,所属・種目コード!$J$3:$K$59,2)))</f>
        <v>#N/A</v>
      </c>
    </row>
    <row r="37" spans="1:12">
      <c r="A37" s="11">
        <v>1203</v>
      </c>
      <c r="B37" s="11">
        <v>1002</v>
      </c>
      <c r="C37" s="11">
        <v>130</v>
      </c>
      <c r="E37" s="11" t="s">
        <v>971</v>
      </c>
      <c r="F37" s="11" t="s">
        <v>972</v>
      </c>
      <c r="G37" s="11">
        <v>1</v>
      </c>
      <c r="I37" s="23" t="e">
        <f>IF($B37="","",(VLOOKUP($B37,所属・種目コード!$A$3:$C$67,2)))</f>
        <v>#N/A</v>
      </c>
      <c r="J37" s="24" t="str">
        <f>IF($B37="","",(VLOOKUP($B37,所属・種目コード!$G$3:$H$119,2)))</f>
        <v>岩手陸協</v>
      </c>
      <c r="K37" s="25" t="e">
        <f>IF($B37="","",(VLOOKUP($B37,所属・種目コード!M37:N120,2)))</f>
        <v>#N/A</v>
      </c>
      <c r="L37" s="22" t="e">
        <f>IF($B37="","",(VLOOKUP($B37,所属・種目コード!$J$3:$K$59,2)))</f>
        <v>#N/A</v>
      </c>
    </row>
    <row r="38" spans="1:12">
      <c r="A38" s="11">
        <v>1204</v>
      </c>
      <c r="B38" s="11">
        <v>1002</v>
      </c>
      <c r="C38" s="11">
        <v>131</v>
      </c>
      <c r="E38" s="11" t="s">
        <v>973</v>
      </c>
      <c r="F38" s="11" t="s">
        <v>974</v>
      </c>
      <c r="G38" s="11">
        <v>1</v>
      </c>
      <c r="I38" s="23" t="e">
        <f>IF($B38="","",(VLOOKUP($B38,所属・種目コード!$A$3:$C$67,2)))</f>
        <v>#N/A</v>
      </c>
      <c r="J38" s="24" t="str">
        <f>IF($B38="","",(VLOOKUP($B38,所属・種目コード!$G$3:$H$119,2)))</f>
        <v>岩手陸協</v>
      </c>
      <c r="K38" s="25" t="e">
        <f>IF($B38="","",(VLOOKUP($B38,所属・種目コード!M38:N121,2)))</f>
        <v>#N/A</v>
      </c>
      <c r="L38" s="22" t="e">
        <f>IF($B38="","",(VLOOKUP($B38,所属・種目コード!$J$3:$K$59,2)))</f>
        <v>#N/A</v>
      </c>
    </row>
    <row r="39" spans="1:12">
      <c r="A39" s="11">
        <v>1205</v>
      </c>
      <c r="B39" s="11">
        <v>1002</v>
      </c>
      <c r="C39" s="11">
        <v>132</v>
      </c>
      <c r="E39" s="11" t="s">
        <v>975</v>
      </c>
      <c r="F39" s="11" t="s">
        <v>976</v>
      </c>
      <c r="G39" s="11">
        <v>1</v>
      </c>
      <c r="I39" s="23" t="e">
        <f>IF($B39="","",(VLOOKUP($B39,所属・種目コード!$A$3:$C$67,2)))</f>
        <v>#N/A</v>
      </c>
      <c r="J39" s="24" t="str">
        <f>IF($B39="","",(VLOOKUP($B39,所属・種目コード!$G$3:$H$119,2)))</f>
        <v>岩手陸協</v>
      </c>
      <c r="K39" s="25" t="e">
        <f>IF($B39="","",(VLOOKUP($B39,所属・種目コード!M39:N122,2)))</f>
        <v>#N/A</v>
      </c>
      <c r="L39" s="22" t="e">
        <f>IF($B39="","",(VLOOKUP($B39,所属・種目コード!$J$3:$K$59,2)))</f>
        <v>#N/A</v>
      </c>
    </row>
    <row r="40" spans="1:12">
      <c r="A40" s="11">
        <v>1206</v>
      </c>
      <c r="B40" s="11">
        <v>1002</v>
      </c>
      <c r="C40" s="11">
        <v>133</v>
      </c>
      <c r="E40" s="11" t="s">
        <v>977</v>
      </c>
      <c r="F40" s="11" t="s">
        <v>978</v>
      </c>
      <c r="G40" s="11">
        <v>1</v>
      </c>
      <c r="I40" s="23" t="e">
        <f>IF($B40="","",(VLOOKUP($B40,所属・種目コード!$A$3:$C$67,2)))</f>
        <v>#N/A</v>
      </c>
      <c r="J40" s="24" t="str">
        <f>IF($B40="","",(VLOOKUP($B40,所属・種目コード!$G$3:$H$119,2)))</f>
        <v>岩手陸協</v>
      </c>
      <c r="K40" s="25" t="e">
        <f>IF($B40="","",(VLOOKUP($B40,所属・種目コード!M40:N123,2)))</f>
        <v>#N/A</v>
      </c>
      <c r="L40" s="22" t="e">
        <f>IF($B40="","",(VLOOKUP($B40,所属・種目コード!$J$3:$K$59,2)))</f>
        <v>#N/A</v>
      </c>
    </row>
    <row r="41" spans="1:12">
      <c r="A41" s="11">
        <v>1207</v>
      </c>
      <c r="B41" s="11">
        <v>1002</v>
      </c>
      <c r="C41" s="11">
        <v>134</v>
      </c>
      <c r="E41" s="11" t="s">
        <v>979</v>
      </c>
      <c r="F41" s="11" t="s">
        <v>980</v>
      </c>
      <c r="G41" s="11">
        <v>1</v>
      </c>
      <c r="I41" s="23" t="e">
        <f>IF($B41="","",(VLOOKUP($B41,所属・種目コード!$A$3:$C$67,2)))</f>
        <v>#N/A</v>
      </c>
      <c r="J41" s="24" t="str">
        <f>IF($B41="","",(VLOOKUP($B41,所属・種目コード!$G$3:$H$119,2)))</f>
        <v>岩手陸協</v>
      </c>
      <c r="K41" s="25" t="e">
        <f>IF($B41="","",(VLOOKUP($B41,所属・種目コード!M41:N124,2)))</f>
        <v>#N/A</v>
      </c>
      <c r="L41" s="22" t="e">
        <f>IF($B41="","",(VLOOKUP($B41,所属・種目コード!$J$3:$K$59,2)))</f>
        <v>#N/A</v>
      </c>
    </row>
    <row r="42" spans="1:12">
      <c r="A42" s="11">
        <v>1208</v>
      </c>
      <c r="B42" s="11">
        <v>1002</v>
      </c>
      <c r="C42" s="11">
        <v>135</v>
      </c>
      <c r="E42" s="11" t="s">
        <v>981</v>
      </c>
      <c r="F42" s="11" t="s">
        <v>982</v>
      </c>
      <c r="G42" s="11">
        <v>1</v>
      </c>
      <c r="I42" s="23" t="e">
        <f>IF($B42="","",(VLOOKUP($B42,所属・種目コード!$A$3:$C$67,2)))</f>
        <v>#N/A</v>
      </c>
      <c r="J42" s="24" t="str">
        <f>IF($B42="","",(VLOOKUP($B42,所属・種目コード!$G$3:$H$119,2)))</f>
        <v>岩手陸協</v>
      </c>
      <c r="K42" s="25" t="e">
        <f>IF($B42="","",(VLOOKUP($B42,所属・種目コード!M42:N125,2)))</f>
        <v>#N/A</v>
      </c>
      <c r="L42" s="22" t="e">
        <f>IF($B42="","",(VLOOKUP($B42,所属・種目コード!$J$3:$K$59,2)))</f>
        <v>#N/A</v>
      </c>
    </row>
    <row r="43" spans="1:12">
      <c r="A43" s="11">
        <v>1209</v>
      </c>
      <c r="B43" s="11">
        <v>1002</v>
      </c>
      <c r="C43" s="11">
        <v>136</v>
      </c>
      <c r="E43" s="11" t="s">
        <v>983</v>
      </c>
      <c r="F43" s="11" t="s">
        <v>984</v>
      </c>
      <c r="G43" s="11">
        <v>1</v>
      </c>
      <c r="I43" s="23" t="e">
        <f>IF($B43="","",(VLOOKUP($B43,所属・種目コード!$A$3:$C$67,2)))</f>
        <v>#N/A</v>
      </c>
      <c r="J43" s="24" t="str">
        <f>IF($B43="","",(VLOOKUP($B43,所属・種目コード!$G$3:$H$119,2)))</f>
        <v>岩手陸協</v>
      </c>
      <c r="K43" s="25" t="e">
        <f>IF($B43="","",(VLOOKUP($B43,所属・種目コード!M43:N126,2)))</f>
        <v>#N/A</v>
      </c>
      <c r="L43" s="22" t="e">
        <f>IF($B43="","",(VLOOKUP($B43,所属・種目コード!$J$3:$K$59,2)))</f>
        <v>#N/A</v>
      </c>
    </row>
    <row r="44" spans="1:12">
      <c r="A44" s="11">
        <v>1210</v>
      </c>
      <c r="B44" s="11">
        <v>1002</v>
      </c>
      <c r="C44" s="11">
        <v>137</v>
      </c>
      <c r="E44" s="11" t="s">
        <v>985</v>
      </c>
      <c r="F44" s="11" t="s">
        <v>986</v>
      </c>
      <c r="G44" s="11">
        <v>1</v>
      </c>
      <c r="I44" s="23" t="e">
        <f>IF($B44="","",(VLOOKUP($B44,所属・種目コード!$A$3:$C$67,2)))</f>
        <v>#N/A</v>
      </c>
      <c r="J44" s="24" t="str">
        <f>IF($B44="","",(VLOOKUP($B44,所属・種目コード!$G$3:$H$119,2)))</f>
        <v>岩手陸協</v>
      </c>
      <c r="K44" s="25" t="e">
        <f>IF($B44="","",(VLOOKUP($B44,所属・種目コード!M44:N127,2)))</f>
        <v>#N/A</v>
      </c>
      <c r="L44" s="22" t="e">
        <f>IF($B44="","",(VLOOKUP($B44,所属・種目コード!$J$3:$K$59,2)))</f>
        <v>#N/A</v>
      </c>
    </row>
    <row r="45" spans="1:12">
      <c r="A45" s="11">
        <v>1268</v>
      </c>
      <c r="B45" s="11">
        <v>1002</v>
      </c>
      <c r="C45" s="11">
        <v>195</v>
      </c>
      <c r="E45" s="11" t="s">
        <v>1097</v>
      </c>
      <c r="F45" s="11" t="s">
        <v>1098</v>
      </c>
      <c r="G45" s="11">
        <v>1</v>
      </c>
      <c r="I45" s="23" t="e">
        <f>IF($B45="","",(VLOOKUP($B45,所属・種目コード!$A$3:$C$67,2)))</f>
        <v>#N/A</v>
      </c>
      <c r="J45" s="24" t="str">
        <f>IF($B45="","",(VLOOKUP($B45,所属・種目コード!$G$3:$H$119,2)))</f>
        <v>岩手陸協</v>
      </c>
      <c r="K45" s="25" t="e">
        <f>IF($B45="","",(VLOOKUP($B45,所属・種目コード!M45:N128,2)))</f>
        <v>#N/A</v>
      </c>
      <c r="L45" s="22" t="e">
        <f>IF($B45="","",(VLOOKUP($B45,所属・種目コード!$J$3:$K$59,2)))</f>
        <v>#N/A</v>
      </c>
    </row>
    <row r="46" spans="1:12">
      <c r="A46" s="11">
        <v>1288</v>
      </c>
      <c r="B46" s="11">
        <v>1002</v>
      </c>
      <c r="C46" s="11">
        <v>216</v>
      </c>
      <c r="E46" s="11" t="s">
        <v>1135</v>
      </c>
      <c r="F46" s="11" t="s">
        <v>1136</v>
      </c>
      <c r="G46" s="11">
        <v>1</v>
      </c>
      <c r="I46" s="23" t="e">
        <f>IF($B46="","",(VLOOKUP($B46,所属・種目コード!$A$3:$C$67,2)))</f>
        <v>#N/A</v>
      </c>
      <c r="J46" s="24" t="str">
        <f>IF($B46="","",(VLOOKUP($B46,所属・種目コード!$G$3:$H$119,2)))</f>
        <v>岩手陸協</v>
      </c>
      <c r="K46" s="25" t="e">
        <f>IF($B46="","",(VLOOKUP($B46,所属・種目コード!M46:N129,2)))</f>
        <v>#N/A</v>
      </c>
      <c r="L46" s="22" t="e">
        <f>IF($B46="","",(VLOOKUP($B46,所属・種目コード!$J$3:$K$59,2)))</f>
        <v>#N/A</v>
      </c>
    </row>
    <row r="47" spans="1:12">
      <c r="A47" s="11">
        <v>1289</v>
      </c>
      <c r="B47" s="11">
        <v>1002</v>
      </c>
      <c r="C47" s="11">
        <v>217</v>
      </c>
      <c r="E47" s="11" t="s">
        <v>1137</v>
      </c>
      <c r="F47" s="11" t="s">
        <v>1138</v>
      </c>
      <c r="G47" s="11">
        <v>1</v>
      </c>
      <c r="I47" s="23" t="e">
        <f>IF($B47="","",(VLOOKUP($B47,所属・種目コード!$A$3:$C$67,2)))</f>
        <v>#N/A</v>
      </c>
      <c r="J47" s="24" t="str">
        <f>IF($B47="","",(VLOOKUP($B47,所属・種目コード!$G$3:$H$119,2)))</f>
        <v>岩手陸協</v>
      </c>
      <c r="K47" s="25" t="e">
        <f>IF($B47="","",(VLOOKUP($B47,所属・種目コード!M47:N130,2)))</f>
        <v>#N/A</v>
      </c>
      <c r="L47" s="22" t="e">
        <f>IF($B47="","",(VLOOKUP($B47,所属・種目コード!$J$3:$K$59,2)))</f>
        <v>#N/A</v>
      </c>
    </row>
    <row r="48" spans="1:12">
      <c r="A48" s="11">
        <v>1290</v>
      </c>
      <c r="B48" s="11">
        <v>1002</v>
      </c>
      <c r="C48" s="11">
        <v>218</v>
      </c>
      <c r="E48" s="11" t="s">
        <v>1139</v>
      </c>
      <c r="F48" s="11" t="s">
        <v>1140</v>
      </c>
      <c r="G48" s="11">
        <v>1</v>
      </c>
      <c r="I48" s="23" t="e">
        <f>IF($B48="","",(VLOOKUP($B48,所属・種目コード!$A$3:$C$67,2)))</f>
        <v>#N/A</v>
      </c>
      <c r="J48" s="24" t="str">
        <f>IF($B48="","",(VLOOKUP($B48,所属・種目コード!$G$3:$H$119,2)))</f>
        <v>岩手陸協</v>
      </c>
      <c r="K48" s="25" t="e">
        <f>IF($B48="","",(VLOOKUP($B48,所属・種目コード!M48:N131,2)))</f>
        <v>#N/A</v>
      </c>
      <c r="L48" s="22" t="e">
        <f>IF($B48="","",(VLOOKUP($B48,所属・種目コード!$J$3:$K$59,2)))</f>
        <v>#N/A</v>
      </c>
    </row>
    <row r="49" spans="1:12">
      <c r="A49" s="11">
        <v>1291</v>
      </c>
      <c r="B49" s="11">
        <v>1002</v>
      </c>
      <c r="C49" s="11">
        <v>219</v>
      </c>
      <c r="E49" s="11" t="s">
        <v>1141</v>
      </c>
      <c r="F49" s="11" t="s">
        <v>1142</v>
      </c>
      <c r="G49" s="11">
        <v>1</v>
      </c>
      <c r="I49" s="23" t="e">
        <f>IF($B49="","",(VLOOKUP($B49,所属・種目コード!$A$3:$C$67,2)))</f>
        <v>#N/A</v>
      </c>
      <c r="J49" s="24" t="str">
        <f>IF($B49="","",(VLOOKUP($B49,所属・種目コード!$G$3:$H$119,2)))</f>
        <v>岩手陸協</v>
      </c>
      <c r="K49" s="25" t="e">
        <f>IF($B49="","",(VLOOKUP($B49,所属・種目コード!M49:N132,2)))</f>
        <v>#N/A</v>
      </c>
      <c r="L49" s="22" t="e">
        <f>IF($B49="","",(VLOOKUP($B49,所属・種目コード!$J$3:$K$59,2)))</f>
        <v>#N/A</v>
      </c>
    </row>
    <row r="50" spans="1:12">
      <c r="A50" s="11">
        <v>1322</v>
      </c>
      <c r="B50" s="11">
        <v>1002</v>
      </c>
      <c r="C50" s="11">
        <v>257</v>
      </c>
      <c r="E50" s="11" t="s">
        <v>1202</v>
      </c>
      <c r="F50" s="11" t="s">
        <v>1203</v>
      </c>
      <c r="G50" s="11">
        <v>1</v>
      </c>
      <c r="I50" s="23" t="e">
        <f>IF($B50="","",(VLOOKUP($B50,所属・種目コード!$A$3:$C$67,2)))</f>
        <v>#N/A</v>
      </c>
      <c r="J50" s="24" t="str">
        <f>IF($B50="","",(VLOOKUP($B50,所属・種目コード!$G$3:$H$119,2)))</f>
        <v>岩手陸協</v>
      </c>
      <c r="K50" s="25" t="e">
        <f>IF($B50="","",(VLOOKUP($B50,所属・種目コード!M50:N133,2)))</f>
        <v>#N/A</v>
      </c>
      <c r="L50" s="22" t="e">
        <f>IF($B50="","",(VLOOKUP($B50,所属・種目コード!$J$3:$K$59,2)))</f>
        <v>#N/A</v>
      </c>
    </row>
    <row r="51" spans="1:12">
      <c r="A51" s="11">
        <v>1323</v>
      </c>
      <c r="B51" s="11">
        <v>1002</v>
      </c>
      <c r="C51" s="11">
        <v>258</v>
      </c>
      <c r="E51" s="11" t="s">
        <v>1204</v>
      </c>
      <c r="F51" s="11" t="s">
        <v>1205</v>
      </c>
      <c r="G51" s="11">
        <v>1</v>
      </c>
      <c r="I51" s="23" t="e">
        <f>IF($B51="","",(VLOOKUP($B51,所属・種目コード!$A$3:$C$67,2)))</f>
        <v>#N/A</v>
      </c>
      <c r="J51" s="24" t="str">
        <f>IF($B51="","",(VLOOKUP($B51,所属・種目コード!$G$3:$H$119,2)))</f>
        <v>岩手陸協</v>
      </c>
      <c r="K51" s="25" t="e">
        <f>IF($B51="","",(VLOOKUP($B51,所属・種目コード!M51:N134,2)))</f>
        <v>#N/A</v>
      </c>
      <c r="L51" s="22" t="e">
        <f>IF($B51="","",(VLOOKUP($B51,所属・種目コード!$J$3:$K$59,2)))</f>
        <v>#N/A</v>
      </c>
    </row>
    <row r="52" spans="1:12">
      <c r="A52" s="11">
        <v>1324</v>
      </c>
      <c r="B52" s="11">
        <v>1002</v>
      </c>
      <c r="C52" s="11">
        <v>259</v>
      </c>
      <c r="E52" s="11" t="s">
        <v>1206</v>
      </c>
      <c r="F52" s="11" t="s">
        <v>1207</v>
      </c>
      <c r="G52" s="11">
        <v>1</v>
      </c>
      <c r="I52" s="23" t="e">
        <f>IF($B52="","",(VLOOKUP($B52,所属・種目コード!$A$3:$C$67,2)))</f>
        <v>#N/A</v>
      </c>
      <c r="J52" s="24" t="str">
        <f>IF($B52="","",(VLOOKUP($B52,所属・種目コード!$G$3:$H$119,2)))</f>
        <v>岩手陸協</v>
      </c>
      <c r="K52" s="25" t="e">
        <f>IF($B52="","",(VLOOKUP($B52,所属・種目コード!M52:N135,2)))</f>
        <v>#N/A</v>
      </c>
      <c r="L52" s="22" t="e">
        <f>IF($B52="","",(VLOOKUP($B52,所属・種目コード!$J$3:$K$59,2)))</f>
        <v>#N/A</v>
      </c>
    </row>
    <row r="53" spans="1:12">
      <c r="A53" s="11">
        <v>1325</v>
      </c>
      <c r="B53" s="11">
        <v>1002</v>
      </c>
      <c r="C53" s="11">
        <v>260</v>
      </c>
      <c r="E53" s="11" t="s">
        <v>1208</v>
      </c>
      <c r="F53" s="11" t="s">
        <v>1209</v>
      </c>
      <c r="G53" s="11">
        <v>1</v>
      </c>
      <c r="I53" s="23" t="e">
        <f>IF($B53="","",(VLOOKUP($B53,所属・種目コード!$A$3:$C$67,2)))</f>
        <v>#N/A</v>
      </c>
      <c r="J53" s="24" t="str">
        <f>IF($B53="","",(VLOOKUP($B53,所属・種目コード!$G$3:$H$119,2)))</f>
        <v>岩手陸協</v>
      </c>
      <c r="K53" s="25" t="e">
        <f>IF($B53="","",(VLOOKUP($B53,所属・種目コード!M53:N136,2)))</f>
        <v>#N/A</v>
      </c>
      <c r="L53" s="22" t="e">
        <f>IF($B53="","",(VLOOKUP($B53,所属・種目コード!$J$3:$K$59,2)))</f>
        <v>#N/A</v>
      </c>
    </row>
    <row r="54" spans="1:12">
      <c r="A54" s="11">
        <v>1326</v>
      </c>
      <c r="B54" s="11">
        <v>1002</v>
      </c>
      <c r="C54" s="11">
        <v>261</v>
      </c>
      <c r="E54" s="11" t="s">
        <v>1210</v>
      </c>
      <c r="F54" s="11" t="s">
        <v>1211</v>
      </c>
      <c r="G54" s="11">
        <v>1</v>
      </c>
      <c r="I54" s="23" t="e">
        <f>IF($B54="","",(VLOOKUP($B54,所属・種目コード!$A$3:$C$67,2)))</f>
        <v>#N/A</v>
      </c>
      <c r="J54" s="24" t="str">
        <f>IF($B54="","",(VLOOKUP($B54,所属・種目コード!$G$3:$H$119,2)))</f>
        <v>岩手陸協</v>
      </c>
      <c r="K54" s="25" t="e">
        <f>IF($B54="","",(VLOOKUP($B54,所属・種目コード!M54:N137,2)))</f>
        <v>#N/A</v>
      </c>
      <c r="L54" s="22" t="e">
        <f>IF($B54="","",(VLOOKUP($B54,所属・種目コード!$J$3:$K$59,2)))</f>
        <v>#N/A</v>
      </c>
    </row>
    <row r="55" spans="1:12">
      <c r="A55" s="11">
        <v>1367</v>
      </c>
      <c r="B55" s="11">
        <v>1002</v>
      </c>
      <c r="C55" s="11">
        <v>302</v>
      </c>
      <c r="E55" s="11" t="s">
        <v>1292</v>
      </c>
      <c r="F55" s="11" t="s">
        <v>1293</v>
      </c>
      <c r="G55" s="11">
        <v>1</v>
      </c>
      <c r="I55" s="23" t="e">
        <f>IF($B55="","",(VLOOKUP($B55,所属・種目コード!$A$3:$C$67,2)))</f>
        <v>#N/A</v>
      </c>
      <c r="J55" s="24" t="str">
        <f>IF($B55="","",(VLOOKUP($B55,所属・種目コード!$G$3:$H$119,2)))</f>
        <v>岩手陸協</v>
      </c>
      <c r="K55" s="25" t="e">
        <f>IF($B55="","",(VLOOKUP($B55,所属・種目コード!M55:N138,2)))</f>
        <v>#N/A</v>
      </c>
      <c r="L55" s="22" t="e">
        <f>IF($B55="","",(VLOOKUP($B55,所属・種目コード!$J$3:$K$59,2)))</f>
        <v>#N/A</v>
      </c>
    </row>
    <row r="56" spans="1:12">
      <c r="A56" s="11">
        <v>1411</v>
      </c>
      <c r="B56" s="11">
        <v>1002</v>
      </c>
      <c r="C56" s="11">
        <v>348</v>
      </c>
      <c r="E56" s="11" t="s">
        <v>1379</v>
      </c>
      <c r="F56" s="11" t="s">
        <v>1380</v>
      </c>
      <c r="G56" s="11">
        <v>1</v>
      </c>
      <c r="I56" s="23" t="e">
        <f>IF($B56="","",(VLOOKUP($B56,所属・種目コード!$A$3:$C$67,2)))</f>
        <v>#N/A</v>
      </c>
      <c r="J56" s="24" t="str">
        <f>IF($B56="","",(VLOOKUP($B56,所属・種目コード!$G$3:$H$119,2)))</f>
        <v>岩手陸協</v>
      </c>
      <c r="K56" s="25" t="e">
        <f>IF($B56="","",(VLOOKUP($B56,所属・種目コード!M56:N139,2)))</f>
        <v>#N/A</v>
      </c>
      <c r="L56" s="22" t="e">
        <f>IF($B56="","",(VLOOKUP($B56,所属・種目コード!$J$3:$K$59,2)))</f>
        <v>#N/A</v>
      </c>
    </row>
    <row r="57" spans="1:12">
      <c r="A57" s="11">
        <v>1412</v>
      </c>
      <c r="B57" s="11">
        <v>1002</v>
      </c>
      <c r="C57" s="11">
        <v>349</v>
      </c>
      <c r="E57" s="11" t="s">
        <v>1381</v>
      </c>
      <c r="F57" s="11" t="s">
        <v>1382</v>
      </c>
      <c r="G57" s="11">
        <v>1</v>
      </c>
      <c r="I57" s="23" t="e">
        <f>IF($B57="","",(VLOOKUP($B57,所属・種目コード!$A$3:$C$67,2)))</f>
        <v>#N/A</v>
      </c>
      <c r="J57" s="24" t="str">
        <f>IF($B57="","",(VLOOKUP($B57,所属・種目コード!$G$3:$H$119,2)))</f>
        <v>岩手陸協</v>
      </c>
      <c r="K57" s="25" t="e">
        <f>IF($B57="","",(VLOOKUP($B57,所属・種目コード!M57:N140,2)))</f>
        <v>#N/A</v>
      </c>
      <c r="L57" s="22" t="e">
        <f>IF($B57="","",(VLOOKUP($B57,所属・種目コード!$J$3:$K$59,2)))</f>
        <v>#N/A</v>
      </c>
    </row>
    <row r="58" spans="1:12">
      <c r="A58" s="11">
        <v>1458</v>
      </c>
      <c r="B58" s="11">
        <v>1002</v>
      </c>
      <c r="C58" s="11">
        <v>395</v>
      </c>
      <c r="E58" s="11" t="s">
        <v>1473</v>
      </c>
      <c r="F58" s="11" t="s">
        <v>1474</v>
      </c>
      <c r="G58" s="11">
        <v>1</v>
      </c>
      <c r="I58" s="23" t="e">
        <f>IF($B58="","",(VLOOKUP($B58,所属・種目コード!$A$3:$C$67,2)))</f>
        <v>#N/A</v>
      </c>
      <c r="J58" s="24" t="str">
        <f>IF($B58="","",(VLOOKUP($B58,所属・種目コード!$G$3:$H$119,2)))</f>
        <v>岩手陸協</v>
      </c>
      <c r="K58" s="25" t="e">
        <f>IF($B58="","",(VLOOKUP($B58,所属・種目コード!M58:N141,2)))</f>
        <v>#N/A</v>
      </c>
      <c r="L58" s="22" t="e">
        <f>IF($B58="","",(VLOOKUP($B58,所属・種目コード!$J$3:$K$59,2)))</f>
        <v>#N/A</v>
      </c>
    </row>
    <row r="59" spans="1:12">
      <c r="A59" s="11">
        <v>1459</v>
      </c>
      <c r="B59" s="11">
        <v>1002</v>
      </c>
      <c r="C59" s="11">
        <v>396</v>
      </c>
      <c r="E59" s="11" t="s">
        <v>1475</v>
      </c>
      <c r="F59" s="11" t="s">
        <v>1476</v>
      </c>
      <c r="G59" s="11">
        <v>1</v>
      </c>
      <c r="I59" s="23" t="e">
        <f>IF($B59="","",(VLOOKUP($B59,所属・種目コード!$A$3:$C$67,2)))</f>
        <v>#N/A</v>
      </c>
      <c r="J59" s="24" t="str">
        <f>IF($B59="","",(VLOOKUP($B59,所属・種目コード!$G$3:$H$119,2)))</f>
        <v>岩手陸協</v>
      </c>
      <c r="K59" s="25" t="e">
        <f>IF($B59="","",(VLOOKUP($B59,所属・種目コード!M59:N142,2)))</f>
        <v>#N/A</v>
      </c>
      <c r="L59" s="22" t="e">
        <f>IF($B59="","",(VLOOKUP($B59,所属・種目コード!$J$3:$K$59,2)))</f>
        <v>#N/A</v>
      </c>
    </row>
    <row r="60" spans="1:12">
      <c r="A60" s="11">
        <v>1491</v>
      </c>
      <c r="B60" s="11">
        <v>1002</v>
      </c>
      <c r="C60" s="11">
        <v>457</v>
      </c>
      <c r="E60" s="11" t="s">
        <v>1539</v>
      </c>
      <c r="F60" s="11" t="s">
        <v>1540</v>
      </c>
      <c r="G60" s="11">
        <v>1</v>
      </c>
      <c r="I60" s="23" t="e">
        <f>IF($B60="","",(VLOOKUP($B60,所属・種目コード!$A$3:$C$67,2)))</f>
        <v>#N/A</v>
      </c>
      <c r="J60" s="24" t="str">
        <f>IF($B60="","",(VLOOKUP($B60,所属・種目コード!$G$3:$H$119,2)))</f>
        <v>岩手陸協</v>
      </c>
      <c r="K60" s="25" t="e">
        <f>IF($B60="","",(VLOOKUP($B60,所属・種目コード!M60:N143,2)))</f>
        <v>#N/A</v>
      </c>
      <c r="L60" s="22" t="e">
        <f>IF($B60="","",(VLOOKUP($B60,所属・種目コード!$J$3:$K$59,2)))</f>
        <v>#N/A</v>
      </c>
    </row>
    <row r="61" spans="1:12">
      <c r="A61" s="11">
        <v>1492</v>
      </c>
      <c r="B61" s="11">
        <v>1002</v>
      </c>
      <c r="C61" s="11">
        <v>458</v>
      </c>
      <c r="E61" s="11" t="s">
        <v>1541</v>
      </c>
      <c r="F61" s="11" t="s">
        <v>1542</v>
      </c>
      <c r="G61" s="11">
        <v>1</v>
      </c>
      <c r="I61" s="23" t="e">
        <f>IF($B61="","",(VLOOKUP($B61,所属・種目コード!$A$3:$C$67,2)))</f>
        <v>#N/A</v>
      </c>
      <c r="J61" s="24" t="str">
        <f>IF($B61="","",(VLOOKUP($B61,所属・種目コード!$G$3:$H$119,2)))</f>
        <v>岩手陸協</v>
      </c>
      <c r="K61" s="25" t="e">
        <f>IF($B61="","",(VLOOKUP($B61,所属・種目コード!M61:N144,2)))</f>
        <v>#N/A</v>
      </c>
      <c r="L61" s="22" t="e">
        <f>IF($B61="","",(VLOOKUP($B61,所属・種目コード!$J$3:$K$59,2)))</f>
        <v>#N/A</v>
      </c>
    </row>
    <row r="62" spans="1:12">
      <c r="A62" s="11">
        <v>1493</v>
      </c>
      <c r="B62" s="11">
        <v>1002</v>
      </c>
      <c r="C62" s="11">
        <v>459</v>
      </c>
      <c r="E62" s="11" t="s">
        <v>1543</v>
      </c>
      <c r="F62" s="11" t="s">
        <v>1544</v>
      </c>
      <c r="G62" s="11">
        <v>1</v>
      </c>
      <c r="I62" s="23" t="e">
        <f>IF($B62="","",(VLOOKUP($B62,所属・種目コード!$A$3:$C$67,2)))</f>
        <v>#N/A</v>
      </c>
      <c r="J62" s="24" t="str">
        <f>IF($B62="","",(VLOOKUP($B62,所属・種目コード!$G$3:$H$119,2)))</f>
        <v>岩手陸協</v>
      </c>
      <c r="K62" s="25" t="e">
        <f>IF($B62="","",(VLOOKUP($B62,所属・種目コード!M62:N145,2)))</f>
        <v>#N/A</v>
      </c>
      <c r="L62" s="22" t="e">
        <f>IF($B62="","",(VLOOKUP($B62,所属・種目コード!$J$3:$K$59,2)))</f>
        <v>#N/A</v>
      </c>
    </row>
    <row r="63" spans="1:12">
      <c r="A63" s="11">
        <v>1499</v>
      </c>
      <c r="B63" s="11">
        <v>1002</v>
      </c>
      <c r="C63" s="11">
        <v>466</v>
      </c>
      <c r="E63" s="11" t="s">
        <v>1555</v>
      </c>
      <c r="F63" s="11" t="s">
        <v>1556</v>
      </c>
      <c r="G63" s="11">
        <v>1</v>
      </c>
      <c r="I63" s="23" t="e">
        <f>IF($B63="","",(VLOOKUP($B63,所属・種目コード!$A$3:$C$67,2)))</f>
        <v>#N/A</v>
      </c>
      <c r="J63" s="24" t="str">
        <f>IF($B63="","",(VLOOKUP($B63,所属・種目コード!$G$3:$H$119,2)))</f>
        <v>岩手陸協</v>
      </c>
      <c r="K63" s="25" t="e">
        <f>IF($B63="","",(VLOOKUP($B63,所属・種目コード!M63:N146,2)))</f>
        <v>#N/A</v>
      </c>
      <c r="L63" s="22" t="e">
        <f>IF($B63="","",(VLOOKUP($B63,所属・種目コード!$J$3:$K$59,2)))</f>
        <v>#N/A</v>
      </c>
    </row>
    <row r="64" spans="1:12">
      <c r="A64" s="11">
        <v>1520</v>
      </c>
      <c r="B64" s="11">
        <v>1002</v>
      </c>
      <c r="C64" s="11">
        <v>487</v>
      </c>
      <c r="E64" s="11" t="s">
        <v>1596</v>
      </c>
      <c r="F64" s="11" t="s">
        <v>1597</v>
      </c>
      <c r="G64" s="11">
        <v>1</v>
      </c>
      <c r="I64" s="23" t="e">
        <f>IF($B64="","",(VLOOKUP($B64,所属・種目コード!$A$3:$C$67,2)))</f>
        <v>#N/A</v>
      </c>
      <c r="J64" s="24" t="str">
        <f>IF($B64="","",(VLOOKUP($B64,所属・種目コード!$G$3:$H$119,2)))</f>
        <v>岩手陸協</v>
      </c>
      <c r="K64" s="25" t="e">
        <f>IF($B64="","",(VLOOKUP($B64,所属・種目コード!M64:N147,2)))</f>
        <v>#N/A</v>
      </c>
      <c r="L64" s="22" t="e">
        <f>IF($B64="","",(VLOOKUP($B64,所属・種目コード!$J$3:$K$59,2)))</f>
        <v>#N/A</v>
      </c>
    </row>
    <row r="65" spans="1:12">
      <c r="A65" s="11">
        <v>1521</v>
      </c>
      <c r="B65" s="11">
        <v>1002</v>
      </c>
      <c r="C65" s="11">
        <v>488</v>
      </c>
      <c r="E65" s="11" t="s">
        <v>1598</v>
      </c>
      <c r="F65" s="11" t="s">
        <v>1599</v>
      </c>
      <c r="G65" s="11">
        <v>1</v>
      </c>
      <c r="I65" s="23" t="e">
        <f>IF($B65="","",(VLOOKUP($B65,所属・種目コード!$A$3:$C$67,2)))</f>
        <v>#N/A</v>
      </c>
      <c r="J65" s="24" t="str">
        <f>IF($B65="","",(VLOOKUP($B65,所属・種目コード!$G$3:$H$119,2)))</f>
        <v>岩手陸協</v>
      </c>
      <c r="K65" s="25" t="e">
        <f>IF($B65="","",(VLOOKUP($B65,所属・種目コード!M65:N148,2)))</f>
        <v>#N/A</v>
      </c>
      <c r="L65" s="22" t="e">
        <f>IF($B65="","",(VLOOKUP($B65,所属・種目コード!$J$3:$K$59,2)))</f>
        <v>#N/A</v>
      </c>
    </row>
    <row r="66" spans="1:12">
      <c r="A66" s="11">
        <v>1522</v>
      </c>
      <c r="B66" s="11">
        <v>1002</v>
      </c>
      <c r="C66" s="11">
        <v>489</v>
      </c>
      <c r="E66" s="11" t="s">
        <v>1600</v>
      </c>
      <c r="F66" s="11" t="s">
        <v>1055</v>
      </c>
      <c r="G66" s="11">
        <v>1</v>
      </c>
      <c r="I66" s="23" t="e">
        <f>IF($B66="","",(VLOOKUP($B66,所属・種目コード!$A$3:$C$67,2)))</f>
        <v>#N/A</v>
      </c>
      <c r="J66" s="24" t="str">
        <f>IF($B66="","",(VLOOKUP($B66,所属・種目コード!$G$3:$H$119,2)))</f>
        <v>岩手陸協</v>
      </c>
      <c r="K66" s="25" t="e">
        <f>IF($B66="","",(VLOOKUP($B66,所属・種目コード!M66:N149,2)))</f>
        <v>#N/A</v>
      </c>
      <c r="L66" s="22" t="e">
        <f>IF($B66="","",(VLOOKUP($B66,所属・種目コード!$J$3:$K$59,2)))</f>
        <v>#N/A</v>
      </c>
    </row>
    <row r="67" spans="1:12">
      <c r="A67" s="11">
        <v>1548</v>
      </c>
      <c r="B67" s="11">
        <v>1002</v>
      </c>
      <c r="C67" s="11">
        <v>516</v>
      </c>
      <c r="E67" s="11" t="s">
        <v>1650</v>
      </c>
      <c r="F67" s="11" t="s">
        <v>1651</v>
      </c>
      <c r="G67" s="11">
        <v>1</v>
      </c>
      <c r="I67" s="23" t="e">
        <f>IF($B67="","",(VLOOKUP($B67,所属・種目コード!$A$3:$C$67,2)))</f>
        <v>#N/A</v>
      </c>
      <c r="J67" s="24" t="str">
        <f>IF($B67="","",(VLOOKUP($B67,所属・種目コード!$G$3:$H$119,2)))</f>
        <v>岩手陸協</v>
      </c>
      <c r="K67" s="25" t="e">
        <f>IF($B67="","",(VLOOKUP($B67,所属・種目コード!M67:N150,2)))</f>
        <v>#N/A</v>
      </c>
      <c r="L67" s="22" t="e">
        <f>IF($B67="","",(VLOOKUP($B67,所属・種目コード!$J$3:$K$59,2)))</f>
        <v>#N/A</v>
      </c>
    </row>
    <row r="68" spans="1:12">
      <c r="A68" s="11">
        <v>1549</v>
      </c>
      <c r="B68" s="11">
        <v>1002</v>
      </c>
      <c r="C68" s="11">
        <v>517</v>
      </c>
      <c r="E68" s="11" t="s">
        <v>1652</v>
      </c>
      <c r="F68" s="11" t="s">
        <v>1653</v>
      </c>
      <c r="G68" s="11">
        <v>1</v>
      </c>
      <c r="I68" s="23" t="e">
        <f>IF($B68="","",(VLOOKUP($B68,所属・種目コード!$A$3:$C$67,2)))</f>
        <v>#N/A</v>
      </c>
      <c r="J68" s="24" t="str">
        <f>IF($B68="","",(VLOOKUP($B68,所属・種目コード!$G$3:$H$119,2)))</f>
        <v>岩手陸協</v>
      </c>
      <c r="K68" s="25" t="e">
        <f>IF($B68="","",(VLOOKUP($B68,所属・種目コード!M68:N151,2)))</f>
        <v>#N/A</v>
      </c>
      <c r="L68" s="22" t="e">
        <f>IF($B68="","",(VLOOKUP($B68,所属・種目コード!$J$3:$K$59,2)))</f>
        <v>#N/A</v>
      </c>
    </row>
    <row r="69" spans="1:12">
      <c r="A69" s="11">
        <v>1571</v>
      </c>
      <c r="B69" s="11">
        <v>1002</v>
      </c>
      <c r="C69" s="11">
        <v>539</v>
      </c>
      <c r="E69" s="11" t="s">
        <v>1696</v>
      </c>
      <c r="F69" s="11" t="s">
        <v>1697</v>
      </c>
      <c r="G69" s="11">
        <v>1</v>
      </c>
      <c r="I69" s="23" t="e">
        <f>IF($B69="","",(VLOOKUP($B69,所属・種目コード!$A$3:$C$67,2)))</f>
        <v>#N/A</v>
      </c>
      <c r="J69" s="24" t="str">
        <f>IF($B69="","",(VLOOKUP($B69,所属・種目コード!$G$3:$H$119,2)))</f>
        <v>岩手陸協</v>
      </c>
      <c r="K69" s="25" t="e">
        <f>IF($B69="","",(VLOOKUP($B69,所属・種目コード!M69:N152,2)))</f>
        <v>#N/A</v>
      </c>
      <c r="L69" s="22" t="e">
        <f>IF($B69="","",(VLOOKUP($B69,所属・種目コード!$J$3:$K$59,2)))</f>
        <v>#N/A</v>
      </c>
    </row>
    <row r="70" spans="1:12">
      <c r="A70" s="11">
        <v>1585</v>
      </c>
      <c r="B70" s="11">
        <v>1002</v>
      </c>
      <c r="C70" s="11">
        <v>553</v>
      </c>
      <c r="E70" s="11" t="s">
        <v>1723</v>
      </c>
      <c r="F70" s="11" t="s">
        <v>1724</v>
      </c>
      <c r="G70" s="11">
        <v>1</v>
      </c>
      <c r="I70" s="23" t="e">
        <f>IF($B70="","",(VLOOKUP($B70,所属・種目コード!$A$3:$C$67,2)))</f>
        <v>#N/A</v>
      </c>
      <c r="J70" s="24" t="str">
        <f>IF($B70="","",(VLOOKUP($B70,所属・種目コード!$G$3:$H$119,2)))</f>
        <v>岩手陸協</v>
      </c>
      <c r="K70" s="25" t="e">
        <f>IF($B70="","",(VLOOKUP($B70,所属・種目コード!M70:N153,2)))</f>
        <v>#N/A</v>
      </c>
      <c r="L70" s="22" t="e">
        <f>IF($B70="","",(VLOOKUP($B70,所属・種目コード!$J$3:$K$59,2)))</f>
        <v>#N/A</v>
      </c>
    </row>
    <row r="71" spans="1:12">
      <c r="A71" s="11">
        <v>1616</v>
      </c>
      <c r="B71" s="11">
        <v>1002</v>
      </c>
      <c r="C71" s="11">
        <v>585</v>
      </c>
      <c r="E71" s="11" t="s">
        <v>1785</v>
      </c>
      <c r="F71" s="11" t="s">
        <v>1786</v>
      </c>
      <c r="G71" s="11">
        <v>1</v>
      </c>
      <c r="I71" s="23" t="e">
        <f>IF($B71="","",(VLOOKUP($B71,所属・種目コード!$A$3:$C$67,2)))</f>
        <v>#N/A</v>
      </c>
      <c r="J71" s="24" t="str">
        <f>IF($B71="","",(VLOOKUP($B71,所属・種目コード!$G$3:$H$119,2)))</f>
        <v>岩手陸協</v>
      </c>
      <c r="K71" s="25" t="e">
        <f>IF($B71="","",(VLOOKUP($B71,所属・種目コード!M71:N154,2)))</f>
        <v>#N/A</v>
      </c>
      <c r="L71" s="22" t="e">
        <f>IF($B71="","",(VLOOKUP($B71,所属・種目コード!$J$3:$K$59,2)))</f>
        <v>#N/A</v>
      </c>
    </row>
    <row r="72" spans="1:12">
      <c r="A72" s="11">
        <v>1617</v>
      </c>
      <c r="B72" s="11">
        <v>1002</v>
      </c>
      <c r="C72" s="11">
        <v>586</v>
      </c>
      <c r="E72" s="11" t="s">
        <v>1787</v>
      </c>
      <c r="F72" s="11" t="s">
        <v>1788</v>
      </c>
      <c r="G72" s="11">
        <v>1</v>
      </c>
      <c r="I72" s="23" t="e">
        <f>IF($B72="","",(VLOOKUP($B72,所属・種目コード!$A$3:$C$67,2)))</f>
        <v>#N/A</v>
      </c>
      <c r="J72" s="24" t="str">
        <f>IF($B72="","",(VLOOKUP($B72,所属・種目コード!$G$3:$H$119,2)))</f>
        <v>岩手陸協</v>
      </c>
      <c r="K72" s="25" t="e">
        <f>IF($B72="","",(VLOOKUP($B72,所属・種目コード!M72:N155,2)))</f>
        <v>#N/A</v>
      </c>
      <c r="L72" s="22" t="e">
        <f>IF($B72="","",(VLOOKUP($B72,所属・種目コード!$J$3:$K$59,2)))</f>
        <v>#N/A</v>
      </c>
    </row>
    <row r="73" spans="1:12">
      <c r="A73" s="11">
        <v>1618</v>
      </c>
      <c r="B73" s="11">
        <v>1002</v>
      </c>
      <c r="C73" s="11">
        <v>587</v>
      </c>
      <c r="E73" s="11" t="s">
        <v>1789</v>
      </c>
      <c r="F73" s="11" t="s">
        <v>1790</v>
      </c>
      <c r="G73" s="11">
        <v>1</v>
      </c>
      <c r="I73" s="23" t="e">
        <f>IF($B73="","",(VLOOKUP($B73,所属・種目コード!$A$3:$C$67,2)))</f>
        <v>#N/A</v>
      </c>
      <c r="J73" s="24" t="str">
        <f>IF($B73="","",(VLOOKUP($B73,所属・種目コード!$G$3:$H$119,2)))</f>
        <v>岩手陸協</v>
      </c>
      <c r="K73" s="25" t="e">
        <f>IF($B73="","",(VLOOKUP($B73,所属・種目コード!M73:N156,2)))</f>
        <v>#N/A</v>
      </c>
      <c r="L73" s="22" t="e">
        <f>IF($B73="","",(VLOOKUP($B73,所属・種目コード!$J$3:$K$59,2)))</f>
        <v>#N/A</v>
      </c>
    </row>
    <row r="74" spans="1:12">
      <c r="A74" s="11">
        <v>1619</v>
      </c>
      <c r="B74" s="11">
        <v>1002</v>
      </c>
      <c r="C74" s="11">
        <v>595</v>
      </c>
      <c r="E74" s="11" t="s">
        <v>1791</v>
      </c>
      <c r="F74" s="11" t="s">
        <v>1792</v>
      </c>
      <c r="G74" s="11">
        <v>1</v>
      </c>
      <c r="I74" s="23" t="e">
        <f>IF($B74="","",(VLOOKUP($B74,所属・種目コード!$A$3:$C$67,2)))</f>
        <v>#N/A</v>
      </c>
      <c r="J74" s="24" t="str">
        <f>IF($B74="","",(VLOOKUP($B74,所属・種目コード!$G$3:$H$119,2)))</f>
        <v>岩手陸協</v>
      </c>
      <c r="K74" s="25" t="e">
        <f>IF($B74="","",(VLOOKUP($B74,所属・種目コード!M74:N157,2)))</f>
        <v>#N/A</v>
      </c>
      <c r="L74" s="22" t="e">
        <f>IF($B74="","",(VLOOKUP($B74,所属・種目コード!$J$3:$K$59,2)))</f>
        <v>#N/A</v>
      </c>
    </row>
    <row r="75" spans="1:12">
      <c r="A75" s="11">
        <v>1628</v>
      </c>
      <c r="B75" s="11">
        <v>1002</v>
      </c>
      <c r="C75" s="11">
        <v>607</v>
      </c>
      <c r="E75" s="11" t="s">
        <v>1809</v>
      </c>
      <c r="F75" s="11" t="s">
        <v>1810</v>
      </c>
      <c r="G75" s="11">
        <v>1</v>
      </c>
      <c r="I75" s="23" t="e">
        <f>IF($B75="","",(VLOOKUP($B75,所属・種目コード!$A$3:$C$67,2)))</f>
        <v>#N/A</v>
      </c>
      <c r="J75" s="24" t="str">
        <f>IF($B75="","",(VLOOKUP($B75,所属・種目コード!$G$3:$H$119,2)))</f>
        <v>岩手陸協</v>
      </c>
      <c r="K75" s="25" t="e">
        <f>IF($B75="","",(VLOOKUP($B75,所属・種目コード!M75:N158,2)))</f>
        <v>#N/A</v>
      </c>
      <c r="L75" s="22" t="e">
        <f>IF($B75="","",(VLOOKUP($B75,所属・種目コード!$J$3:$K$59,2)))</f>
        <v>#N/A</v>
      </c>
    </row>
    <row r="76" spans="1:12">
      <c r="A76" s="11">
        <v>1629</v>
      </c>
      <c r="B76" s="11">
        <v>1002</v>
      </c>
      <c r="C76" s="11">
        <v>612</v>
      </c>
      <c r="E76" s="11" t="s">
        <v>1811</v>
      </c>
      <c r="F76" s="11" t="s">
        <v>1812</v>
      </c>
      <c r="G76" s="11">
        <v>1</v>
      </c>
      <c r="I76" s="23" t="e">
        <f>IF($B76="","",(VLOOKUP($B76,所属・種目コード!$A$3:$C$67,2)))</f>
        <v>#N/A</v>
      </c>
      <c r="J76" s="24" t="str">
        <f>IF($B76="","",(VLOOKUP($B76,所属・種目コード!$G$3:$H$119,2)))</f>
        <v>岩手陸協</v>
      </c>
      <c r="K76" s="25" t="e">
        <f>IF($B76="","",(VLOOKUP($B76,所属・種目コード!M76:N159,2)))</f>
        <v>#N/A</v>
      </c>
      <c r="L76" s="22" t="e">
        <f>IF($B76="","",(VLOOKUP($B76,所属・種目コード!$J$3:$K$59,2)))</f>
        <v>#N/A</v>
      </c>
    </row>
    <row r="77" spans="1:12">
      <c r="A77" s="11">
        <v>1630</v>
      </c>
      <c r="B77" s="11">
        <v>1002</v>
      </c>
      <c r="C77" s="11">
        <v>613</v>
      </c>
      <c r="E77" s="11" t="s">
        <v>1813</v>
      </c>
      <c r="F77" s="11" t="s">
        <v>1814</v>
      </c>
      <c r="G77" s="11">
        <v>1</v>
      </c>
      <c r="I77" s="23" t="e">
        <f>IF($B77="","",(VLOOKUP($B77,所属・種目コード!$A$3:$C$67,2)))</f>
        <v>#N/A</v>
      </c>
      <c r="J77" s="24" t="str">
        <f>IF($B77="","",(VLOOKUP($B77,所属・種目コード!$G$3:$H$119,2)))</f>
        <v>岩手陸協</v>
      </c>
      <c r="K77" s="25" t="e">
        <f>IF($B77="","",(VLOOKUP($B77,所属・種目コード!M77:N160,2)))</f>
        <v>#N/A</v>
      </c>
      <c r="L77" s="22" t="e">
        <f>IF($B77="","",(VLOOKUP($B77,所属・種目コード!$J$3:$K$59,2)))</f>
        <v>#N/A</v>
      </c>
    </row>
    <row r="78" spans="1:12">
      <c r="A78" s="11">
        <v>1631</v>
      </c>
      <c r="B78" s="11">
        <v>1002</v>
      </c>
      <c r="C78" s="11">
        <v>614</v>
      </c>
      <c r="E78" s="11" t="s">
        <v>1815</v>
      </c>
      <c r="F78" s="11" t="s">
        <v>1816</v>
      </c>
      <c r="G78" s="11">
        <v>1</v>
      </c>
      <c r="I78" s="23" t="e">
        <f>IF($B78="","",(VLOOKUP($B78,所属・種目コード!$A$3:$C$67,2)))</f>
        <v>#N/A</v>
      </c>
      <c r="J78" s="24" t="str">
        <f>IF($B78="","",(VLOOKUP($B78,所属・種目コード!$G$3:$H$119,2)))</f>
        <v>岩手陸協</v>
      </c>
      <c r="K78" s="25" t="e">
        <f>IF($B78="","",(VLOOKUP($B78,所属・種目コード!M78:N161,2)))</f>
        <v>#N/A</v>
      </c>
      <c r="L78" s="22" t="e">
        <f>IF($B78="","",(VLOOKUP($B78,所属・種目コード!$J$3:$K$59,2)))</f>
        <v>#N/A</v>
      </c>
    </row>
    <row r="79" spans="1:12">
      <c r="A79" s="11">
        <v>1632</v>
      </c>
      <c r="B79" s="11">
        <v>1002</v>
      </c>
      <c r="C79" s="11">
        <v>615</v>
      </c>
      <c r="E79" s="11" t="s">
        <v>1817</v>
      </c>
      <c r="F79" s="11" t="s">
        <v>1818</v>
      </c>
      <c r="G79" s="11">
        <v>1</v>
      </c>
      <c r="I79" s="23" t="e">
        <f>IF($B79="","",(VLOOKUP($B79,所属・種目コード!$A$3:$C$67,2)))</f>
        <v>#N/A</v>
      </c>
      <c r="J79" s="24" t="str">
        <f>IF($B79="","",(VLOOKUP($B79,所属・種目コード!$G$3:$H$119,2)))</f>
        <v>岩手陸協</v>
      </c>
      <c r="K79" s="25" t="e">
        <f>IF($B79="","",(VLOOKUP($B79,所属・種目コード!M79:N162,2)))</f>
        <v>#N/A</v>
      </c>
      <c r="L79" s="22" t="e">
        <f>IF($B79="","",(VLOOKUP($B79,所属・種目コード!$J$3:$K$59,2)))</f>
        <v>#N/A</v>
      </c>
    </row>
    <row r="80" spans="1:12">
      <c r="A80" s="11">
        <v>1633</v>
      </c>
      <c r="B80" s="11">
        <v>1002</v>
      </c>
      <c r="C80" s="11">
        <v>616</v>
      </c>
      <c r="E80" s="11" t="s">
        <v>1819</v>
      </c>
      <c r="F80" s="11" t="s">
        <v>1820</v>
      </c>
      <c r="G80" s="11">
        <v>1</v>
      </c>
      <c r="I80" s="23" t="e">
        <f>IF($B80="","",(VLOOKUP($B80,所属・種目コード!$A$3:$C$67,2)))</f>
        <v>#N/A</v>
      </c>
      <c r="J80" s="24" t="str">
        <f>IF($B80="","",(VLOOKUP($B80,所属・種目コード!$G$3:$H$119,2)))</f>
        <v>岩手陸協</v>
      </c>
      <c r="K80" s="25" t="e">
        <f>IF($B80="","",(VLOOKUP($B80,所属・種目コード!M80:N163,2)))</f>
        <v>#N/A</v>
      </c>
      <c r="L80" s="22" t="e">
        <f>IF($B80="","",(VLOOKUP($B80,所属・種目コード!$J$3:$K$59,2)))</f>
        <v>#N/A</v>
      </c>
    </row>
    <row r="81" spans="1:12">
      <c r="A81" s="11">
        <v>1634</v>
      </c>
      <c r="B81" s="11">
        <v>1002</v>
      </c>
      <c r="C81" s="11">
        <v>617</v>
      </c>
      <c r="E81" s="11" t="s">
        <v>1821</v>
      </c>
      <c r="F81" s="11" t="s">
        <v>1822</v>
      </c>
      <c r="G81" s="11">
        <v>1</v>
      </c>
      <c r="I81" s="23" t="e">
        <f>IF($B81="","",(VLOOKUP($B81,所属・種目コード!$A$3:$C$67,2)))</f>
        <v>#N/A</v>
      </c>
      <c r="J81" s="24" t="str">
        <f>IF($B81="","",(VLOOKUP($B81,所属・種目コード!$G$3:$H$119,2)))</f>
        <v>岩手陸協</v>
      </c>
      <c r="K81" s="25" t="e">
        <f>IF($B81="","",(VLOOKUP($B81,所属・種目コード!M81:N164,2)))</f>
        <v>#N/A</v>
      </c>
      <c r="L81" s="22" t="e">
        <f>IF($B81="","",(VLOOKUP($B81,所属・種目コード!$J$3:$K$59,2)))</f>
        <v>#N/A</v>
      </c>
    </row>
    <row r="82" spans="1:12">
      <c r="A82" s="11">
        <v>1635</v>
      </c>
      <c r="B82" s="11">
        <v>1002</v>
      </c>
      <c r="C82" s="11">
        <v>618</v>
      </c>
      <c r="E82" s="11" t="s">
        <v>1823</v>
      </c>
      <c r="F82" s="11" t="s">
        <v>1824</v>
      </c>
      <c r="G82" s="11">
        <v>1</v>
      </c>
      <c r="I82" s="23" t="e">
        <f>IF($B82="","",(VLOOKUP($B82,所属・種目コード!$A$3:$C$67,2)))</f>
        <v>#N/A</v>
      </c>
      <c r="J82" s="24" t="str">
        <f>IF($B82="","",(VLOOKUP($B82,所属・種目コード!$G$3:$H$119,2)))</f>
        <v>岩手陸協</v>
      </c>
      <c r="K82" s="25" t="e">
        <f>IF($B82="","",(VLOOKUP($B82,所属・種目コード!M82:N165,2)))</f>
        <v>#N/A</v>
      </c>
      <c r="L82" s="22" t="e">
        <f>IF($B82="","",(VLOOKUP($B82,所属・種目コード!$J$3:$K$59,2)))</f>
        <v>#N/A</v>
      </c>
    </row>
    <row r="83" spans="1:12">
      <c r="A83" s="11">
        <v>1637</v>
      </c>
      <c r="B83" s="11">
        <v>1002</v>
      </c>
      <c r="C83" s="11">
        <v>620</v>
      </c>
      <c r="E83" s="11" t="s">
        <v>1827</v>
      </c>
      <c r="F83" s="11" t="s">
        <v>1828</v>
      </c>
      <c r="G83" s="11">
        <v>1</v>
      </c>
      <c r="I83" s="23" t="e">
        <f>IF($B83="","",(VLOOKUP($B83,所属・種目コード!$A$3:$C$67,2)))</f>
        <v>#N/A</v>
      </c>
      <c r="J83" s="24" t="str">
        <f>IF($B83="","",(VLOOKUP($B83,所属・種目コード!$G$3:$H$119,2)))</f>
        <v>岩手陸協</v>
      </c>
      <c r="K83" s="25" t="e">
        <f>IF($B83="","",(VLOOKUP($B83,所属・種目コード!M83:N166,2)))</f>
        <v>#N/A</v>
      </c>
      <c r="L83" s="22" t="e">
        <f>IF($B83="","",(VLOOKUP($B83,所属・種目コード!$J$3:$K$59,2)))</f>
        <v>#N/A</v>
      </c>
    </row>
    <row r="84" spans="1:12">
      <c r="A84" s="11">
        <v>1638</v>
      </c>
      <c r="B84" s="11">
        <v>1002</v>
      </c>
      <c r="C84" s="11">
        <v>621</v>
      </c>
      <c r="E84" s="11" t="s">
        <v>1829</v>
      </c>
      <c r="F84" s="11" t="s">
        <v>1830</v>
      </c>
      <c r="G84" s="11">
        <v>1</v>
      </c>
      <c r="I84" s="23" t="e">
        <f>IF($B84="","",(VLOOKUP($B84,所属・種目コード!$A$3:$C$67,2)))</f>
        <v>#N/A</v>
      </c>
      <c r="J84" s="24" t="str">
        <f>IF($B84="","",(VLOOKUP($B84,所属・種目コード!$G$3:$H$119,2)))</f>
        <v>岩手陸協</v>
      </c>
      <c r="K84" s="25" t="e">
        <f>IF($B84="","",(VLOOKUP($B84,所属・種目コード!M84:N167,2)))</f>
        <v>#N/A</v>
      </c>
      <c r="L84" s="22" t="e">
        <f>IF($B84="","",(VLOOKUP($B84,所属・種目コード!$J$3:$K$59,2)))</f>
        <v>#N/A</v>
      </c>
    </row>
    <row r="85" spans="1:12">
      <c r="A85" s="11">
        <v>1640</v>
      </c>
      <c r="B85" s="11">
        <v>1002</v>
      </c>
      <c r="C85" s="11">
        <v>632</v>
      </c>
      <c r="E85" s="11" t="s">
        <v>1833</v>
      </c>
      <c r="F85" s="11" t="s">
        <v>1834</v>
      </c>
      <c r="G85" s="11">
        <v>1</v>
      </c>
      <c r="I85" s="23" t="e">
        <f>IF($B85="","",(VLOOKUP($B85,所属・種目コード!$A$3:$C$67,2)))</f>
        <v>#N/A</v>
      </c>
      <c r="J85" s="24" t="str">
        <f>IF($B85="","",(VLOOKUP($B85,所属・種目コード!$G$3:$H$119,2)))</f>
        <v>岩手陸協</v>
      </c>
      <c r="K85" s="25" t="e">
        <f>IF($B85="","",(VLOOKUP($B85,所属・種目コード!M85:N168,2)))</f>
        <v>#N/A</v>
      </c>
      <c r="L85" s="22" t="e">
        <f>IF($B85="","",(VLOOKUP($B85,所属・種目コード!$J$3:$K$59,2)))</f>
        <v>#N/A</v>
      </c>
    </row>
    <row r="86" spans="1:12">
      <c r="A86" s="11">
        <v>5099</v>
      </c>
      <c r="B86" s="11">
        <v>1002</v>
      </c>
      <c r="C86" s="11">
        <v>674</v>
      </c>
      <c r="E86" s="11" t="s">
        <v>8377</v>
      </c>
      <c r="F86" s="11" t="s">
        <v>8378</v>
      </c>
      <c r="G86" s="11">
        <v>1</v>
      </c>
      <c r="I86" s="23" t="e">
        <f>IF($B86="","",(VLOOKUP($B86,所属・種目コード!$A$3:$C$67,2)))</f>
        <v>#N/A</v>
      </c>
      <c r="J86" s="24" t="str">
        <f>IF($B86="","",(VLOOKUP($B86,所属・種目コード!$G$3:$H$119,2)))</f>
        <v>岩手陸協</v>
      </c>
      <c r="K86" s="25" t="e">
        <f>IF($B86="","",(VLOOKUP($B86,所属・種目コード!M86:N169,2)))</f>
        <v>#N/A</v>
      </c>
      <c r="L86" s="22" t="e">
        <f>IF($B86="","",(VLOOKUP($B86,所属・種目コード!$J$3:$K$59,2)))</f>
        <v>#N/A</v>
      </c>
    </row>
    <row r="87" spans="1:12">
      <c r="A87" s="11">
        <v>5100</v>
      </c>
      <c r="B87" s="11">
        <v>1002</v>
      </c>
      <c r="C87" s="11">
        <v>691</v>
      </c>
      <c r="E87" s="11" t="s">
        <v>8379</v>
      </c>
      <c r="F87" s="11" t="s">
        <v>8380</v>
      </c>
      <c r="G87" s="11">
        <v>1</v>
      </c>
      <c r="I87" s="23" t="e">
        <f>IF($B87="","",(VLOOKUP($B87,所属・種目コード!$A$3:$C$67,2)))</f>
        <v>#N/A</v>
      </c>
      <c r="J87" s="24" t="str">
        <f>IF($B87="","",(VLOOKUP($B87,所属・種目コード!$G$3:$H$119,2)))</f>
        <v>岩手陸協</v>
      </c>
      <c r="K87" s="25" t="e">
        <f>IF($B87="","",(VLOOKUP($B87,所属・種目コード!M87:N170,2)))</f>
        <v>#N/A</v>
      </c>
      <c r="L87" s="22" t="e">
        <f>IF($B87="","",(VLOOKUP($B87,所属・種目コード!$J$3:$K$59,2)))</f>
        <v>#N/A</v>
      </c>
    </row>
    <row r="88" spans="1:12">
      <c r="A88" s="11">
        <v>5112</v>
      </c>
      <c r="B88" s="11">
        <v>1002</v>
      </c>
      <c r="C88" s="11">
        <v>101</v>
      </c>
      <c r="E88" s="11" t="s">
        <v>8402</v>
      </c>
      <c r="F88" s="11" t="s">
        <v>8403</v>
      </c>
      <c r="G88" s="11">
        <v>2</v>
      </c>
      <c r="I88" s="23" t="e">
        <f>IF($B88="","",(VLOOKUP($B88,所属・種目コード!$A$3:$C$67,2)))</f>
        <v>#N/A</v>
      </c>
      <c r="J88" s="24" t="str">
        <f>IF($B88="","",(VLOOKUP($B88,所属・種目コード!$G$3:$H$119,2)))</f>
        <v>岩手陸協</v>
      </c>
      <c r="K88" s="25" t="e">
        <f>IF($B88="","",(VLOOKUP($B88,所属・種目コード!M88:N171,2)))</f>
        <v>#N/A</v>
      </c>
      <c r="L88" s="22" t="e">
        <f>IF($B88="","",(VLOOKUP($B88,所属・種目コード!$J$3:$K$59,2)))</f>
        <v>#N/A</v>
      </c>
    </row>
    <row r="89" spans="1:12">
      <c r="A89" s="11">
        <v>5233</v>
      </c>
      <c r="B89" s="11">
        <v>1002</v>
      </c>
      <c r="C89" s="11">
        <v>701</v>
      </c>
      <c r="E89" s="11" t="s">
        <v>8423</v>
      </c>
      <c r="F89" s="11" t="s">
        <v>1068</v>
      </c>
      <c r="G89" s="11">
        <v>1</v>
      </c>
      <c r="I89" s="23" t="e">
        <f>IF($B89="","",(VLOOKUP($B89,所属・種目コード!$A$3:$C$67,2)))</f>
        <v>#N/A</v>
      </c>
      <c r="J89" s="24" t="str">
        <f>IF($B89="","",(VLOOKUP($B89,所属・種目コード!$G$3:$H$119,2)))</f>
        <v>岩手陸協</v>
      </c>
      <c r="K89" s="25" t="e">
        <f>IF($B89="","",(VLOOKUP($B89,所属・種目コード!M89:N172,2)))</f>
        <v>#N/A</v>
      </c>
      <c r="L89" s="22" t="e">
        <f>IF($B89="","",(VLOOKUP($B89,所属・種目コード!$J$3:$K$59,2)))</f>
        <v>#N/A</v>
      </c>
    </row>
    <row r="90" spans="1:12">
      <c r="A90" s="11">
        <v>5234</v>
      </c>
      <c r="B90" s="11">
        <v>1002</v>
      </c>
      <c r="C90" s="11">
        <v>646</v>
      </c>
      <c r="E90" s="11" t="s">
        <v>8424</v>
      </c>
      <c r="F90" s="11" t="s">
        <v>8425</v>
      </c>
      <c r="G90" s="11">
        <v>1</v>
      </c>
      <c r="I90" s="23" t="e">
        <f>IF($B90="","",(VLOOKUP($B90,所属・種目コード!$A$3:$C$67,2)))</f>
        <v>#N/A</v>
      </c>
      <c r="J90" s="24" t="str">
        <f>IF($B90="","",(VLOOKUP($B90,所属・種目コード!$G$3:$H$119,2)))</f>
        <v>岩手陸協</v>
      </c>
      <c r="K90" s="25" t="e">
        <f>IF($B90="","",(VLOOKUP($B90,所属・種目コード!M90:N173,2)))</f>
        <v>#N/A</v>
      </c>
      <c r="L90" s="22" t="e">
        <f>IF($B90="","",(VLOOKUP($B90,所属・種目コード!$J$3:$K$59,2)))</f>
        <v>#N/A</v>
      </c>
    </row>
    <row r="91" spans="1:12">
      <c r="A91" s="11">
        <v>5239</v>
      </c>
      <c r="B91" s="11">
        <v>1002</v>
      </c>
      <c r="C91" s="11">
        <v>745</v>
      </c>
      <c r="E91" s="11" t="s">
        <v>8432</v>
      </c>
      <c r="F91" s="11" t="s">
        <v>8433</v>
      </c>
      <c r="G91" s="11">
        <v>1</v>
      </c>
      <c r="I91" s="23" t="e">
        <f>IF($B91="","",(VLOOKUP($B91,所属・種目コード!$A$3:$C$67,2)))</f>
        <v>#N/A</v>
      </c>
      <c r="J91" s="24" t="str">
        <f>IF($B91="","",(VLOOKUP($B91,所属・種目コード!$G$3:$H$119,2)))</f>
        <v>岩手陸協</v>
      </c>
      <c r="K91" s="25" t="e">
        <f>IF($B91="","",(VLOOKUP($B91,所属・種目コード!M91:N174,2)))</f>
        <v>#N/A</v>
      </c>
      <c r="L91" s="22" t="e">
        <f>IF($B91="","",(VLOOKUP($B91,所属・種目コード!$J$3:$K$59,2)))</f>
        <v>#N/A</v>
      </c>
    </row>
    <row r="92" spans="1:12">
      <c r="A92" s="11">
        <v>5240</v>
      </c>
      <c r="B92" s="11">
        <v>1002</v>
      </c>
      <c r="C92" s="11">
        <v>746</v>
      </c>
      <c r="E92" s="11" t="s">
        <v>8434</v>
      </c>
      <c r="F92" s="11" t="s">
        <v>1307</v>
      </c>
      <c r="G92" s="11">
        <v>1</v>
      </c>
      <c r="I92" s="23" t="e">
        <f>IF($B92="","",(VLOOKUP($B92,所属・種目コード!$A$3:$C$67,2)))</f>
        <v>#N/A</v>
      </c>
      <c r="J92" s="24" t="str">
        <f>IF($B92="","",(VLOOKUP($B92,所属・種目コード!$G$3:$H$119,2)))</f>
        <v>岩手陸協</v>
      </c>
      <c r="K92" s="25" t="e">
        <f>IF($B92="","",(VLOOKUP($B92,所属・種目コード!M92:N175,2)))</f>
        <v>#N/A</v>
      </c>
      <c r="L92" s="22" t="e">
        <f>IF($B92="","",(VLOOKUP($B92,所属・種目コード!$J$3:$K$59,2)))</f>
        <v>#N/A</v>
      </c>
    </row>
    <row r="93" spans="1:12">
      <c r="A93" s="11">
        <v>5270</v>
      </c>
      <c r="B93" s="11">
        <v>1002</v>
      </c>
      <c r="C93" s="11">
        <v>737</v>
      </c>
      <c r="E93" s="11" t="s">
        <v>8435</v>
      </c>
      <c r="F93" s="11" t="s">
        <v>8436</v>
      </c>
      <c r="G93" s="11">
        <v>1</v>
      </c>
      <c r="I93" s="23" t="e">
        <f>IF($B93="","",(VLOOKUP($B93,所属・種目コード!$A$3:$C$67,2)))</f>
        <v>#N/A</v>
      </c>
      <c r="J93" s="24" t="str">
        <f>IF($B93="","",(VLOOKUP($B93,所属・種目コード!$G$3:$H$119,2)))</f>
        <v>岩手陸協</v>
      </c>
      <c r="K93" s="25" t="e">
        <f>IF($B93="","",(VLOOKUP($B93,所属・種目コード!M93:N176,2)))</f>
        <v>#N/A</v>
      </c>
      <c r="L93" s="22" t="e">
        <f>IF($B93="","",(VLOOKUP($B93,所属・種目コード!$J$3:$K$59,2)))</f>
        <v>#N/A</v>
      </c>
    </row>
    <row r="94" spans="1:12">
      <c r="A94" s="11">
        <v>5294</v>
      </c>
      <c r="B94" s="11">
        <v>1002</v>
      </c>
      <c r="C94" s="11">
        <v>788</v>
      </c>
      <c r="E94" s="11" t="s">
        <v>8471</v>
      </c>
      <c r="F94" s="11" t="s">
        <v>8472</v>
      </c>
      <c r="G94" s="11">
        <v>1</v>
      </c>
      <c r="I94" s="23" t="e">
        <f>IF($B94="","",(VLOOKUP($B94,所属・種目コード!$A$3:$C$67,2)))</f>
        <v>#N/A</v>
      </c>
      <c r="J94" s="24" t="str">
        <f>IF($B94="","",(VLOOKUP($B94,所属・種目コード!$G$3:$H$119,2)))</f>
        <v>岩手陸協</v>
      </c>
      <c r="K94" s="25" t="e">
        <f>IF($B94="","",(VLOOKUP($B94,所属・種目コード!M94:N177,2)))</f>
        <v>#N/A</v>
      </c>
      <c r="L94" s="22" t="e">
        <f>IF($B94="","",(VLOOKUP($B94,所属・種目コード!$J$3:$K$59,2)))</f>
        <v>#N/A</v>
      </c>
    </row>
    <row r="95" spans="1:12">
      <c r="A95" s="11">
        <v>5299</v>
      </c>
      <c r="B95" s="11">
        <v>1002</v>
      </c>
      <c r="C95" s="11">
        <v>797</v>
      </c>
      <c r="E95" s="11" t="s">
        <v>8480</v>
      </c>
      <c r="F95" s="11" t="s">
        <v>8481</v>
      </c>
      <c r="G95" s="11">
        <v>1</v>
      </c>
      <c r="I95" s="23" t="e">
        <f>IF($B95="","",(VLOOKUP($B95,所属・種目コード!$A$3:$C$67,2)))</f>
        <v>#N/A</v>
      </c>
      <c r="J95" s="24" t="str">
        <f>IF($B95="","",(VLOOKUP($B95,所属・種目コード!$G$3:$H$119,2)))</f>
        <v>岩手陸協</v>
      </c>
      <c r="K95" s="25" t="e">
        <f>IF($B95="","",(VLOOKUP($B95,所属・種目コード!M95:N178,2)))</f>
        <v>#N/A</v>
      </c>
      <c r="L95" s="22" t="e">
        <f>IF($B95="","",(VLOOKUP($B95,所属・種目コード!$J$3:$K$59,2)))</f>
        <v>#N/A</v>
      </c>
    </row>
    <row r="96" spans="1:12">
      <c r="A96" s="11">
        <v>5300</v>
      </c>
      <c r="B96" s="11">
        <v>1002</v>
      </c>
      <c r="C96" s="11">
        <v>131</v>
      </c>
      <c r="E96" s="11" t="s">
        <v>8482</v>
      </c>
      <c r="F96" s="11" t="s">
        <v>8483</v>
      </c>
      <c r="G96" s="11">
        <v>2</v>
      </c>
      <c r="I96" s="23" t="e">
        <f>IF($B96="","",(VLOOKUP($B96,所属・種目コード!$A$3:$C$67,2)))</f>
        <v>#N/A</v>
      </c>
      <c r="J96" s="24" t="str">
        <f>IF($B96="","",(VLOOKUP($B96,所属・種目コード!$G$3:$H$119,2)))</f>
        <v>岩手陸協</v>
      </c>
      <c r="K96" s="25" t="e">
        <f>IF($B96="","",(VLOOKUP($B96,所属・種目コード!M96:N179,2)))</f>
        <v>#N/A</v>
      </c>
      <c r="L96" s="22" t="e">
        <f>IF($B96="","",(VLOOKUP($B96,所属・種目コード!$J$3:$K$59,2)))</f>
        <v>#N/A</v>
      </c>
    </row>
    <row r="97" spans="1:12">
      <c r="A97" s="11">
        <v>5325</v>
      </c>
      <c r="B97" s="11">
        <v>1002</v>
      </c>
      <c r="C97" s="11">
        <v>761</v>
      </c>
      <c r="E97" s="11" t="s">
        <v>8524</v>
      </c>
      <c r="F97" s="11" t="s">
        <v>8525</v>
      </c>
      <c r="G97" s="11">
        <v>1</v>
      </c>
      <c r="I97" s="23" t="e">
        <f>IF($B97="","",(VLOOKUP($B97,所属・種目コード!$A$3:$C$67,2)))</f>
        <v>#N/A</v>
      </c>
      <c r="J97" s="24" t="str">
        <f>IF($B97="","",(VLOOKUP($B97,所属・種目コード!$G$3:$H$119,2)))</f>
        <v>岩手陸協</v>
      </c>
      <c r="K97" s="25" t="e">
        <f>IF($B97="","",(VLOOKUP($B97,所属・種目コード!M97:N180,2)))</f>
        <v>#N/A</v>
      </c>
      <c r="L97" s="22" t="e">
        <f>IF($B97="","",(VLOOKUP($B97,所属・種目コード!$J$3:$K$59,2)))</f>
        <v>#N/A</v>
      </c>
    </row>
    <row r="98" spans="1:12">
      <c r="A98" s="11">
        <v>5328</v>
      </c>
      <c r="B98" s="11">
        <v>1002</v>
      </c>
      <c r="C98" s="11">
        <v>643</v>
      </c>
      <c r="E98" s="11" t="s">
        <v>8530</v>
      </c>
      <c r="F98" s="11" t="s">
        <v>8531</v>
      </c>
      <c r="G98" s="11">
        <v>1</v>
      </c>
      <c r="I98" s="23" t="e">
        <f>IF($B98="","",(VLOOKUP($B98,所属・種目コード!$A$3:$C$67,2)))</f>
        <v>#N/A</v>
      </c>
      <c r="J98" s="24" t="str">
        <f>IF($B98="","",(VLOOKUP($B98,所属・種目コード!$G$3:$H$119,2)))</f>
        <v>岩手陸協</v>
      </c>
      <c r="K98" s="25" t="e">
        <f>IF($B98="","",(VLOOKUP($B98,所属・種目コード!M98:N181,2)))</f>
        <v>#N/A</v>
      </c>
      <c r="L98" s="22" t="e">
        <f>IF($B98="","",(VLOOKUP($B98,所属・種目コード!$J$3:$K$59,2)))</f>
        <v>#N/A</v>
      </c>
    </row>
    <row r="99" spans="1:12">
      <c r="A99" s="11">
        <v>5355</v>
      </c>
      <c r="B99" s="11">
        <v>1002</v>
      </c>
      <c r="C99" s="11">
        <v>754</v>
      </c>
      <c r="E99" s="11" t="s">
        <v>8583</v>
      </c>
      <c r="F99" s="11" t="s">
        <v>8584</v>
      </c>
      <c r="G99" s="11">
        <v>1</v>
      </c>
      <c r="I99" s="23" t="e">
        <f>IF($B99="","",(VLOOKUP($B99,所属・種目コード!$A$3:$C$67,2)))</f>
        <v>#N/A</v>
      </c>
      <c r="J99" s="24" t="str">
        <f>IF($B99="","",(VLOOKUP($B99,所属・種目コード!$G$3:$H$119,2)))</f>
        <v>岩手陸協</v>
      </c>
      <c r="K99" s="25" t="e">
        <f>IF($B99="","",(VLOOKUP($B99,所属・種目コード!M99:N182,2)))</f>
        <v>#N/A</v>
      </c>
      <c r="L99" s="22" t="e">
        <f>IF($B99="","",(VLOOKUP($B99,所属・種目コード!$J$3:$K$59,2)))</f>
        <v>#N/A</v>
      </c>
    </row>
    <row r="100" spans="1:12">
      <c r="A100" s="11">
        <v>1009</v>
      </c>
      <c r="B100" s="11">
        <v>1003</v>
      </c>
      <c r="C100" s="11">
        <v>5</v>
      </c>
      <c r="E100" s="11" t="s">
        <v>585</v>
      </c>
      <c r="F100" s="11" t="s">
        <v>586</v>
      </c>
      <c r="G100" s="11">
        <v>2</v>
      </c>
      <c r="I100" s="23" t="e">
        <f>IF($B100="","",(VLOOKUP($B100,所属・種目コード!$A$3:$C$67,2)))</f>
        <v>#N/A</v>
      </c>
      <c r="J100" s="24" t="str">
        <f>IF($B100="","",(VLOOKUP($B100,所属・種目コード!$G$3:$H$119,2)))</f>
        <v>岩手自衛隊</v>
      </c>
      <c r="K100" s="25" t="e">
        <f>IF($B100="","",(VLOOKUP($B100,所属・種目コード!M100:N183,2)))</f>
        <v>#N/A</v>
      </c>
      <c r="L100" s="22" t="e">
        <f>IF($B100="","",(VLOOKUP($B100,所属・種目コード!$J$3:$K$59,2)))</f>
        <v>#N/A</v>
      </c>
    </row>
    <row r="101" spans="1:12">
      <c r="A101" s="11">
        <v>1011</v>
      </c>
      <c r="B101" s="11">
        <v>1003</v>
      </c>
      <c r="C101" s="11">
        <v>6</v>
      </c>
      <c r="E101" s="11" t="s">
        <v>589</v>
      </c>
      <c r="F101" s="11" t="s">
        <v>590</v>
      </c>
      <c r="G101" s="11">
        <v>2</v>
      </c>
      <c r="I101" s="23" t="e">
        <f>IF($B101="","",(VLOOKUP($B101,所属・種目コード!$A$3:$C$67,2)))</f>
        <v>#N/A</v>
      </c>
      <c r="J101" s="24" t="str">
        <f>IF($B101="","",(VLOOKUP($B101,所属・種目コード!$G$3:$H$119,2)))</f>
        <v>岩手自衛隊</v>
      </c>
      <c r="K101" s="25" t="e">
        <f>IF($B101="","",(VLOOKUP($B101,所属・種目コード!M101:N184,2)))</f>
        <v>#N/A</v>
      </c>
      <c r="L101" s="22" t="e">
        <f>IF($B101="","",(VLOOKUP($B101,所属・種目コード!$J$3:$K$59,2)))</f>
        <v>#N/A</v>
      </c>
    </row>
    <row r="102" spans="1:12">
      <c r="A102" s="11">
        <v>1013</v>
      </c>
      <c r="B102" s="11">
        <v>1003</v>
      </c>
      <c r="C102" s="11">
        <v>7</v>
      </c>
      <c r="E102" s="11" t="s">
        <v>593</v>
      </c>
      <c r="F102" s="11" t="s">
        <v>594</v>
      </c>
      <c r="G102" s="11">
        <v>2</v>
      </c>
      <c r="I102" s="23" t="e">
        <f>IF($B102="","",(VLOOKUP($B102,所属・種目コード!$A$3:$C$67,2)))</f>
        <v>#N/A</v>
      </c>
      <c r="J102" s="24" t="str">
        <f>IF($B102="","",(VLOOKUP($B102,所属・種目コード!$G$3:$H$119,2)))</f>
        <v>岩手自衛隊</v>
      </c>
      <c r="K102" s="25" t="e">
        <f>IF($B102="","",(VLOOKUP($B102,所属・種目コード!M102:N185,2)))</f>
        <v>#N/A</v>
      </c>
      <c r="L102" s="22" t="e">
        <f>IF($B102="","",(VLOOKUP($B102,所属・種目コード!$J$3:$K$59,2)))</f>
        <v>#N/A</v>
      </c>
    </row>
    <row r="103" spans="1:12">
      <c r="A103" s="11">
        <v>1015</v>
      </c>
      <c r="B103" s="11">
        <v>1003</v>
      </c>
      <c r="C103" s="11">
        <v>8</v>
      </c>
      <c r="E103" s="11" t="s">
        <v>597</v>
      </c>
      <c r="F103" s="11" t="s">
        <v>598</v>
      </c>
      <c r="G103" s="11">
        <v>2</v>
      </c>
      <c r="I103" s="23" t="e">
        <f>IF($B103="","",(VLOOKUP($B103,所属・種目コード!$A$3:$C$67,2)))</f>
        <v>#N/A</v>
      </c>
      <c r="J103" s="24" t="str">
        <f>IF($B103="","",(VLOOKUP($B103,所属・種目コード!$G$3:$H$119,2)))</f>
        <v>岩手自衛隊</v>
      </c>
      <c r="K103" s="25" t="e">
        <f>IF($B103="","",(VLOOKUP($B103,所属・種目コード!M103:N186,2)))</f>
        <v>#N/A</v>
      </c>
      <c r="L103" s="22" t="e">
        <f>IF($B103="","",(VLOOKUP($B103,所属・種目コード!$J$3:$K$59,2)))</f>
        <v>#N/A</v>
      </c>
    </row>
    <row r="104" spans="1:12">
      <c r="A104" s="11">
        <v>1017</v>
      </c>
      <c r="B104" s="11">
        <v>1003</v>
      </c>
      <c r="C104" s="11">
        <v>9</v>
      </c>
      <c r="E104" s="11" t="s">
        <v>601</v>
      </c>
      <c r="F104" s="11" t="s">
        <v>602</v>
      </c>
      <c r="G104" s="11">
        <v>2</v>
      </c>
      <c r="I104" s="23" t="e">
        <f>IF($B104="","",(VLOOKUP($B104,所属・種目コード!$A$3:$C$67,2)))</f>
        <v>#N/A</v>
      </c>
      <c r="J104" s="24" t="str">
        <f>IF($B104="","",(VLOOKUP($B104,所属・種目コード!$G$3:$H$119,2)))</f>
        <v>岩手自衛隊</v>
      </c>
      <c r="K104" s="25" t="e">
        <f>IF($B104="","",(VLOOKUP($B104,所属・種目コード!M103:N187,2)))</f>
        <v>#N/A</v>
      </c>
      <c r="L104" s="22" t="e">
        <f>IF($B104="","",(VLOOKUP($B104,所属・種目コード!$J$3:$K$59,2)))</f>
        <v>#N/A</v>
      </c>
    </row>
    <row r="105" spans="1:12">
      <c r="A105" s="11">
        <v>1019</v>
      </c>
      <c r="B105" s="11">
        <v>1003</v>
      </c>
      <c r="C105" s="11">
        <v>10</v>
      </c>
      <c r="E105" s="11" t="s">
        <v>605</v>
      </c>
      <c r="F105" s="11" t="s">
        <v>606</v>
      </c>
      <c r="G105" s="11">
        <v>2</v>
      </c>
      <c r="I105" s="23" t="e">
        <f>IF($B105="","",(VLOOKUP($B105,所属・種目コード!$A$3:$C$67,2)))</f>
        <v>#N/A</v>
      </c>
      <c r="J105" s="24" t="str">
        <f>IF($B105="","",(VLOOKUP($B105,所属・種目コード!$G$3:$H$119,2)))</f>
        <v>岩手自衛隊</v>
      </c>
      <c r="K105" s="25" t="e">
        <f>IF($B105="","",(VLOOKUP($B105,所属・種目コード!M103:N188,2)))</f>
        <v>#N/A</v>
      </c>
      <c r="L105" s="22" t="e">
        <f>IF($B105="","",(VLOOKUP($B105,所属・種目コード!$J$3:$K$59,2)))</f>
        <v>#N/A</v>
      </c>
    </row>
    <row r="106" spans="1:12">
      <c r="A106" s="11">
        <v>1075</v>
      </c>
      <c r="B106" s="11">
        <v>1003</v>
      </c>
      <c r="C106" s="11">
        <v>40</v>
      </c>
      <c r="E106" s="11" t="s">
        <v>717</v>
      </c>
      <c r="F106" s="11" t="s">
        <v>718</v>
      </c>
      <c r="G106" s="11">
        <v>1</v>
      </c>
      <c r="I106" s="23" t="e">
        <f>IF($B106="","",(VLOOKUP($B106,所属・種目コード!$A$3:$C$67,2)))</f>
        <v>#N/A</v>
      </c>
      <c r="J106" s="24" t="str">
        <f>IF($B106="","",(VLOOKUP($B106,所属・種目コード!$G$3:$H$119,2)))</f>
        <v>岩手自衛隊</v>
      </c>
      <c r="K106" s="25" t="e">
        <f>IF($B106="","",(VLOOKUP($B106,所属・種目コード!M103:N189,2)))</f>
        <v>#N/A</v>
      </c>
      <c r="L106" s="22" t="e">
        <f>IF($B106="","",(VLOOKUP($B106,所属・種目コード!$J$3:$K$59,2)))</f>
        <v>#N/A</v>
      </c>
    </row>
    <row r="107" spans="1:12">
      <c r="A107" s="11">
        <v>1077</v>
      </c>
      <c r="B107" s="11">
        <v>1003</v>
      </c>
      <c r="C107" s="11">
        <v>41</v>
      </c>
      <c r="E107" s="11" t="s">
        <v>721</v>
      </c>
      <c r="F107" s="11" t="s">
        <v>722</v>
      </c>
      <c r="G107" s="11">
        <v>1</v>
      </c>
      <c r="I107" s="23" t="e">
        <f>IF($B107="","",(VLOOKUP($B107,所属・種目コード!$A$3:$C$67,2)))</f>
        <v>#N/A</v>
      </c>
      <c r="J107" s="24" t="str">
        <f>IF($B107="","",(VLOOKUP($B107,所属・種目コード!$G$3:$H$119,2)))</f>
        <v>岩手自衛隊</v>
      </c>
      <c r="K107" s="25" t="e">
        <f>IF($B107="","",(VLOOKUP($B107,所属・種目コード!M103:N190,2)))</f>
        <v>#N/A</v>
      </c>
      <c r="L107" s="22" t="e">
        <f>IF($B107="","",(VLOOKUP($B107,所属・種目コード!$J$3:$K$59,2)))</f>
        <v>#N/A</v>
      </c>
    </row>
    <row r="108" spans="1:12">
      <c r="A108" s="11">
        <v>1079</v>
      </c>
      <c r="B108" s="11">
        <v>1003</v>
      </c>
      <c r="C108" s="11">
        <v>42</v>
      </c>
      <c r="E108" s="11" t="s">
        <v>725</v>
      </c>
      <c r="F108" s="11" t="s">
        <v>670</v>
      </c>
      <c r="G108" s="11">
        <v>1</v>
      </c>
      <c r="I108" s="23" t="e">
        <f>IF($B108="","",(VLOOKUP($B108,所属・種目コード!$A$3:$C$67,2)))</f>
        <v>#N/A</v>
      </c>
      <c r="J108" s="24" t="str">
        <f>IF($B108="","",(VLOOKUP($B108,所属・種目コード!$G$3:$H$119,2)))</f>
        <v>岩手自衛隊</v>
      </c>
      <c r="K108" s="25" t="e">
        <f>IF($B108="","",(VLOOKUP($B108,所属・種目コード!M103:N191,2)))</f>
        <v>#N/A</v>
      </c>
      <c r="L108" s="22" t="e">
        <f>IF($B108="","",(VLOOKUP($B108,所属・種目コード!$J$3:$K$59,2)))</f>
        <v>#N/A</v>
      </c>
    </row>
    <row r="109" spans="1:12">
      <c r="A109" s="11">
        <v>1081</v>
      </c>
      <c r="B109" s="11">
        <v>1003</v>
      </c>
      <c r="C109" s="11">
        <v>43</v>
      </c>
      <c r="E109" s="11" t="s">
        <v>728</v>
      </c>
      <c r="F109" s="11" t="s">
        <v>729</v>
      </c>
      <c r="G109" s="11">
        <v>1</v>
      </c>
      <c r="I109" s="23" t="e">
        <f>IF($B109="","",(VLOOKUP($B109,所属・種目コード!$A$3:$C$67,2)))</f>
        <v>#N/A</v>
      </c>
      <c r="J109" s="24" t="str">
        <f>IF($B109="","",(VLOOKUP($B109,所属・種目コード!$G$3:$H$119,2)))</f>
        <v>岩手自衛隊</v>
      </c>
      <c r="K109" s="25" t="e">
        <f>IF($B109="","",(VLOOKUP($B109,所属・種目コード!M103:N192,2)))</f>
        <v>#N/A</v>
      </c>
      <c r="L109" s="22" t="e">
        <f>IF($B109="","",(VLOOKUP($B109,所属・種目コード!$J$3:$K$59,2)))</f>
        <v>#N/A</v>
      </c>
    </row>
    <row r="110" spans="1:12">
      <c r="A110" s="11">
        <v>1083</v>
      </c>
      <c r="B110" s="11">
        <v>1003</v>
      </c>
      <c r="C110" s="11">
        <v>44</v>
      </c>
      <c r="E110" s="11" t="s">
        <v>732</v>
      </c>
      <c r="F110" s="11" t="s">
        <v>733</v>
      </c>
      <c r="G110" s="11">
        <v>1</v>
      </c>
      <c r="I110" s="23" t="e">
        <f>IF($B110="","",(VLOOKUP($B110,所属・種目コード!$A$3:$C$67,2)))</f>
        <v>#N/A</v>
      </c>
      <c r="J110" s="24" t="str">
        <f>IF($B110="","",(VLOOKUP($B110,所属・種目コード!$G$3:$H$119,2)))</f>
        <v>岩手自衛隊</v>
      </c>
      <c r="K110" s="25" t="e">
        <f>IF($B110="","",(VLOOKUP($B110,所属・種目コード!M103:N193,2)))</f>
        <v>#N/A</v>
      </c>
      <c r="L110" s="22" t="e">
        <f>IF($B110="","",(VLOOKUP($B110,所属・種目コード!$J$3:$K$59,2)))</f>
        <v>#N/A</v>
      </c>
    </row>
    <row r="111" spans="1:12">
      <c r="A111" s="11">
        <v>1085</v>
      </c>
      <c r="B111" s="11">
        <v>1003</v>
      </c>
      <c r="C111" s="11">
        <v>45</v>
      </c>
      <c r="E111" s="11" t="s">
        <v>736</v>
      </c>
      <c r="F111" s="11" t="s">
        <v>737</v>
      </c>
      <c r="G111" s="11">
        <v>1</v>
      </c>
      <c r="I111" s="23" t="e">
        <f>IF($B111="","",(VLOOKUP($B111,所属・種目コード!$A$3:$C$67,2)))</f>
        <v>#N/A</v>
      </c>
      <c r="J111" s="24" t="str">
        <f>IF($B111="","",(VLOOKUP($B111,所属・種目コード!$G$3:$H$119,2)))</f>
        <v>岩手自衛隊</v>
      </c>
      <c r="K111" s="25" t="e">
        <f>IF($B111="","",(VLOOKUP($B111,所属・種目コード!M103:N194,2)))</f>
        <v>#N/A</v>
      </c>
      <c r="L111" s="22" t="e">
        <f>IF($B111="","",(VLOOKUP($B111,所属・種目コード!$J$3:$K$59,2)))</f>
        <v>#N/A</v>
      </c>
    </row>
    <row r="112" spans="1:12">
      <c r="A112" s="11">
        <v>1087</v>
      </c>
      <c r="B112" s="11">
        <v>1003</v>
      </c>
      <c r="C112" s="11">
        <v>46</v>
      </c>
      <c r="E112" s="11" t="s">
        <v>740</v>
      </c>
      <c r="F112" s="11" t="s">
        <v>741</v>
      </c>
      <c r="G112" s="11">
        <v>1</v>
      </c>
      <c r="I112" s="23" t="e">
        <f>IF($B112="","",(VLOOKUP($B112,所属・種目コード!$A$3:$C$67,2)))</f>
        <v>#N/A</v>
      </c>
      <c r="J112" s="24" t="str">
        <f>IF($B112="","",(VLOOKUP($B112,所属・種目コード!$G$3:$H$119,2)))</f>
        <v>岩手自衛隊</v>
      </c>
      <c r="K112" s="25" t="e">
        <f>IF($B112="","",(VLOOKUP($B112,所属・種目コード!M103:N195,2)))</f>
        <v>#N/A</v>
      </c>
      <c r="L112" s="22" t="e">
        <f>IF($B112="","",(VLOOKUP($B112,所属・種目コード!$J$3:$K$59,2)))</f>
        <v>#N/A</v>
      </c>
    </row>
    <row r="113" spans="1:12">
      <c r="A113" s="11">
        <v>1088</v>
      </c>
      <c r="B113" s="11">
        <v>1003</v>
      </c>
      <c r="C113" s="11">
        <v>47</v>
      </c>
      <c r="E113" s="11" t="s">
        <v>742</v>
      </c>
      <c r="F113" s="11" t="s">
        <v>743</v>
      </c>
      <c r="G113" s="11">
        <v>1</v>
      </c>
      <c r="I113" s="23" t="e">
        <f>IF($B113="","",(VLOOKUP($B113,所属・種目コード!$A$3:$C$67,2)))</f>
        <v>#N/A</v>
      </c>
      <c r="J113" s="24" t="str">
        <f>IF($B113="","",(VLOOKUP($B113,所属・種目コード!$G$3:$H$119,2)))</f>
        <v>岩手自衛隊</v>
      </c>
      <c r="K113" s="25" t="e">
        <f>IF($B113="","",(VLOOKUP($B113,所属・種目コード!M103:N196,2)))</f>
        <v>#N/A</v>
      </c>
      <c r="L113" s="22" t="e">
        <f>IF($B113="","",(VLOOKUP($B113,所属・種目コード!$J$3:$K$59,2)))</f>
        <v>#N/A</v>
      </c>
    </row>
    <row r="114" spans="1:12">
      <c r="A114" s="11">
        <v>1091</v>
      </c>
      <c r="B114" s="11">
        <v>1003</v>
      </c>
      <c r="C114" s="11">
        <v>48</v>
      </c>
      <c r="E114" s="11" t="s">
        <v>748</v>
      </c>
      <c r="F114" s="11" t="s">
        <v>749</v>
      </c>
      <c r="G114" s="11">
        <v>1</v>
      </c>
      <c r="I114" s="23" t="e">
        <f>IF($B114="","",(VLOOKUP($B114,所属・種目コード!$A$3:$C$67,2)))</f>
        <v>#N/A</v>
      </c>
      <c r="J114" s="24" t="str">
        <f>IF($B114="","",(VLOOKUP($B114,所属・種目コード!$G$3:$H$119,2)))</f>
        <v>岩手自衛隊</v>
      </c>
      <c r="K114" s="25" t="e">
        <f>IF($B114="","",(VLOOKUP($B114,所属・種目コード!M103:N197,2)))</f>
        <v>#N/A</v>
      </c>
      <c r="L114" s="22" t="e">
        <f>IF($B114="","",(VLOOKUP($B114,所属・種目コード!$J$3:$K$59,2)))</f>
        <v>#N/A</v>
      </c>
    </row>
    <row r="115" spans="1:12">
      <c r="A115" s="11">
        <v>1093</v>
      </c>
      <c r="B115" s="11">
        <v>1003</v>
      </c>
      <c r="C115" s="11">
        <v>49</v>
      </c>
      <c r="E115" s="11" t="s">
        <v>752</v>
      </c>
      <c r="F115" s="11" t="s">
        <v>753</v>
      </c>
      <c r="G115" s="11">
        <v>1</v>
      </c>
      <c r="I115" s="23" t="e">
        <f>IF($B115="","",(VLOOKUP($B115,所属・種目コード!$A$3:$C$67,2)))</f>
        <v>#N/A</v>
      </c>
      <c r="J115" s="24" t="str">
        <f>IF($B115="","",(VLOOKUP($B115,所属・種目コード!$G$3:$H$119,2)))</f>
        <v>岩手自衛隊</v>
      </c>
      <c r="K115" s="25" t="e">
        <f>IF($B115="","",(VLOOKUP($B115,所属・種目コード!M103:N198,2)))</f>
        <v>#N/A</v>
      </c>
      <c r="L115" s="22" t="e">
        <f>IF($B115="","",(VLOOKUP($B115,所属・種目コード!$J$3:$K$59,2)))</f>
        <v>#N/A</v>
      </c>
    </row>
    <row r="116" spans="1:12">
      <c r="A116" s="11">
        <v>1095</v>
      </c>
      <c r="B116" s="11">
        <v>1003</v>
      </c>
      <c r="C116" s="11">
        <v>50</v>
      </c>
      <c r="E116" s="11" t="s">
        <v>756</v>
      </c>
      <c r="F116" s="11" t="s">
        <v>757</v>
      </c>
      <c r="G116" s="11">
        <v>1</v>
      </c>
      <c r="I116" s="23" t="e">
        <f>IF($B116="","",(VLOOKUP($B116,所属・種目コード!$A$3:$C$67,2)))</f>
        <v>#N/A</v>
      </c>
      <c r="J116" s="24" t="str">
        <f>IF($B116="","",(VLOOKUP($B116,所属・種目コード!$G$3:$H$119,2)))</f>
        <v>岩手自衛隊</v>
      </c>
      <c r="K116" s="25" t="e">
        <f>IF($B116="","",(VLOOKUP($B116,所属・種目コード!M103:N199,2)))</f>
        <v>#N/A</v>
      </c>
      <c r="L116" s="22" t="e">
        <f>IF($B116="","",(VLOOKUP($B116,所属・種目コード!$J$3:$K$59,2)))</f>
        <v>#N/A</v>
      </c>
    </row>
    <row r="117" spans="1:12">
      <c r="A117" s="11">
        <v>1096</v>
      </c>
      <c r="B117" s="11">
        <v>1003</v>
      </c>
      <c r="C117" s="11">
        <v>51</v>
      </c>
      <c r="E117" s="11" t="s">
        <v>758</v>
      </c>
      <c r="F117" s="11" t="s">
        <v>759</v>
      </c>
      <c r="G117" s="11">
        <v>1</v>
      </c>
      <c r="I117" s="23" t="e">
        <f>IF($B117="","",(VLOOKUP($B117,所属・種目コード!$A$3:$C$67,2)))</f>
        <v>#N/A</v>
      </c>
      <c r="J117" s="24" t="str">
        <f>IF($B117="","",(VLOOKUP($B117,所属・種目コード!$G$3:$H$119,2)))</f>
        <v>岩手自衛隊</v>
      </c>
      <c r="K117" s="25" t="e">
        <f>IF($B117="","",(VLOOKUP($B117,所属・種目コード!M103:N200,2)))</f>
        <v>#N/A</v>
      </c>
      <c r="L117" s="22" t="e">
        <f>IF($B117="","",(VLOOKUP($B117,所属・種目コード!$J$3:$K$59,2)))</f>
        <v>#N/A</v>
      </c>
    </row>
    <row r="118" spans="1:12">
      <c r="A118" s="11">
        <v>1098</v>
      </c>
      <c r="B118" s="11">
        <v>1003</v>
      </c>
      <c r="C118" s="11">
        <v>52</v>
      </c>
      <c r="E118" s="11" t="s">
        <v>762</v>
      </c>
      <c r="F118" s="11" t="s">
        <v>763</v>
      </c>
      <c r="G118" s="11">
        <v>1</v>
      </c>
      <c r="I118" s="23" t="e">
        <f>IF($B118="","",(VLOOKUP($B118,所属・種目コード!$A$3:$C$67,2)))</f>
        <v>#N/A</v>
      </c>
      <c r="J118" s="24" t="str">
        <f>IF($B118="","",(VLOOKUP($B118,所属・種目コード!$G$3:$H$119,2)))</f>
        <v>岩手自衛隊</v>
      </c>
      <c r="K118" s="25" t="e">
        <f>IF($B118="","",(VLOOKUP($B118,所属・種目コード!M103:N201,2)))</f>
        <v>#N/A</v>
      </c>
      <c r="L118" s="22" t="e">
        <f>IF($B118="","",(VLOOKUP($B118,所属・種目コード!$J$3:$K$59,2)))</f>
        <v>#N/A</v>
      </c>
    </row>
    <row r="119" spans="1:12">
      <c r="A119" s="11">
        <v>1100</v>
      </c>
      <c r="B119" s="11">
        <v>1003</v>
      </c>
      <c r="C119" s="11">
        <v>53</v>
      </c>
      <c r="E119" s="11" t="s">
        <v>766</v>
      </c>
      <c r="F119" s="11" t="s">
        <v>767</v>
      </c>
      <c r="G119" s="11">
        <v>1</v>
      </c>
      <c r="I119" s="23" t="e">
        <f>IF($B119="","",(VLOOKUP($B119,所属・種目コード!$A$3:$C$67,2)))</f>
        <v>#N/A</v>
      </c>
      <c r="J119" s="24" t="str">
        <f>IF($B119="","",(VLOOKUP($B119,所属・種目コード!$G$3:$H$119,2)))</f>
        <v>岩手自衛隊</v>
      </c>
      <c r="K119" s="25" t="e">
        <f>IF($B119="","",(VLOOKUP($B119,所属・種目コード!M103:N202,2)))</f>
        <v>#N/A</v>
      </c>
      <c r="L119" s="22" t="e">
        <f>IF($B119="","",(VLOOKUP($B119,所属・種目コード!$J$3:$K$59,2)))</f>
        <v>#N/A</v>
      </c>
    </row>
    <row r="120" spans="1:12">
      <c r="A120" s="11">
        <v>1101</v>
      </c>
      <c r="B120" s="11">
        <v>1003</v>
      </c>
      <c r="C120" s="11">
        <v>54</v>
      </c>
      <c r="E120" s="11" t="s">
        <v>768</v>
      </c>
      <c r="F120" s="11" t="s">
        <v>769</v>
      </c>
      <c r="G120" s="11">
        <v>1</v>
      </c>
      <c r="I120" s="23" t="e">
        <f>IF($B120="","",(VLOOKUP($B120,所属・種目コード!$A$3:$C$67,2)))</f>
        <v>#N/A</v>
      </c>
      <c r="J120" s="24" t="str">
        <f>IF($B120="","",(VLOOKUP($B120,所属・種目コード!$G$3:$H$119,2)))</f>
        <v>岩手自衛隊</v>
      </c>
      <c r="K120" s="25" t="e">
        <f>IF($B120="","",(VLOOKUP($B120,所属・種目コード!M103:N203,2)))</f>
        <v>#N/A</v>
      </c>
      <c r="L120" s="22" t="e">
        <f>IF($B120="","",(VLOOKUP($B120,所属・種目コード!$J$3:$K$59,2)))</f>
        <v>#N/A</v>
      </c>
    </row>
    <row r="121" spans="1:12">
      <c r="A121" s="11">
        <v>1102</v>
      </c>
      <c r="B121" s="11">
        <v>1003</v>
      </c>
      <c r="C121" s="11">
        <v>55</v>
      </c>
      <c r="E121" s="11" t="s">
        <v>770</v>
      </c>
      <c r="F121" s="11" t="s">
        <v>771</v>
      </c>
      <c r="G121" s="11">
        <v>1</v>
      </c>
      <c r="I121" s="23" t="e">
        <f>IF($B121="","",(VLOOKUP($B121,所属・種目コード!$A$3:$C$67,2)))</f>
        <v>#N/A</v>
      </c>
      <c r="J121" s="24" t="str">
        <f>IF($B121="","",(VLOOKUP($B121,所属・種目コード!$G$3:$H$119,2)))</f>
        <v>岩手自衛隊</v>
      </c>
      <c r="K121" s="25" t="e">
        <f>IF($B121="","",(VLOOKUP($B121,所属・種目コード!M104:N204,2)))</f>
        <v>#N/A</v>
      </c>
      <c r="L121" s="22" t="e">
        <f>IF($B121="","",(VLOOKUP($B121,所属・種目コード!$J$3:$K$59,2)))</f>
        <v>#N/A</v>
      </c>
    </row>
    <row r="122" spans="1:12">
      <c r="A122" s="11">
        <v>1103</v>
      </c>
      <c r="B122" s="11">
        <v>1003</v>
      </c>
      <c r="C122" s="11">
        <v>56</v>
      </c>
      <c r="E122" s="11" t="s">
        <v>772</v>
      </c>
      <c r="F122" s="11" t="s">
        <v>773</v>
      </c>
      <c r="G122" s="11">
        <v>1</v>
      </c>
      <c r="I122" s="23" t="e">
        <f>IF($B122="","",(VLOOKUP($B122,所属・種目コード!$A$3:$C$67,2)))</f>
        <v>#N/A</v>
      </c>
      <c r="J122" s="24" t="str">
        <f>IF($B122="","",(VLOOKUP($B122,所属・種目コード!$G$3:$H$119,2)))</f>
        <v>岩手自衛隊</v>
      </c>
      <c r="K122" s="25" t="e">
        <f>IF($B122="","",(VLOOKUP($B122,所属・種目コード!M105:N205,2)))</f>
        <v>#N/A</v>
      </c>
      <c r="L122" s="22" t="e">
        <f>IF($B122="","",(VLOOKUP($B122,所属・種目コード!$J$3:$K$59,2)))</f>
        <v>#N/A</v>
      </c>
    </row>
    <row r="123" spans="1:12">
      <c r="A123" s="11">
        <v>1104</v>
      </c>
      <c r="B123" s="11">
        <v>1003</v>
      </c>
      <c r="C123" s="11">
        <v>57</v>
      </c>
      <c r="E123" s="11" t="s">
        <v>774</v>
      </c>
      <c r="F123" s="11" t="s">
        <v>775</v>
      </c>
      <c r="G123" s="11">
        <v>1</v>
      </c>
      <c r="I123" s="23" t="e">
        <f>IF($B123="","",(VLOOKUP($B123,所属・種目コード!$A$3:$C$67,2)))</f>
        <v>#N/A</v>
      </c>
      <c r="J123" s="24" t="str">
        <f>IF($B123="","",(VLOOKUP($B123,所属・種目コード!$G$3:$H$119,2)))</f>
        <v>岩手自衛隊</v>
      </c>
      <c r="K123" s="25" t="e">
        <f>IF($B123="","",(VLOOKUP($B123,所属・種目コード!M106:N206,2)))</f>
        <v>#N/A</v>
      </c>
      <c r="L123" s="22" t="e">
        <f>IF($B123="","",(VLOOKUP($B123,所属・種目コード!$J$3:$K$59,2)))</f>
        <v>#N/A</v>
      </c>
    </row>
    <row r="124" spans="1:12">
      <c r="A124" s="11">
        <v>1105</v>
      </c>
      <c r="B124" s="11">
        <v>1003</v>
      </c>
      <c r="C124" s="11">
        <v>58</v>
      </c>
      <c r="E124" s="11" t="s">
        <v>776</v>
      </c>
      <c r="F124" s="11" t="s">
        <v>777</v>
      </c>
      <c r="G124" s="11">
        <v>1</v>
      </c>
      <c r="I124" s="23" t="e">
        <f>IF($B124="","",(VLOOKUP($B124,所属・種目コード!$A$3:$C$67,2)))</f>
        <v>#N/A</v>
      </c>
      <c r="J124" s="24" t="str">
        <f>IF($B124="","",(VLOOKUP($B124,所属・種目コード!$G$3:$H$119,2)))</f>
        <v>岩手自衛隊</v>
      </c>
      <c r="K124" s="25" t="e">
        <f>IF($B124="","",(VLOOKUP($B124,所属・種目コード!M107:N207,2)))</f>
        <v>#N/A</v>
      </c>
      <c r="L124" s="22" t="e">
        <f>IF($B124="","",(VLOOKUP($B124,所属・種目コード!$J$3:$K$59,2)))</f>
        <v>#N/A</v>
      </c>
    </row>
    <row r="125" spans="1:12">
      <c r="A125" s="11">
        <v>1106</v>
      </c>
      <c r="B125" s="11">
        <v>1003</v>
      </c>
      <c r="C125" s="11">
        <v>59</v>
      </c>
      <c r="E125" s="11" t="s">
        <v>778</v>
      </c>
      <c r="F125" s="11" t="s">
        <v>779</v>
      </c>
      <c r="G125" s="11">
        <v>1</v>
      </c>
      <c r="I125" s="23" t="e">
        <f>IF($B125="","",(VLOOKUP($B125,所属・種目コード!$A$3:$C$67,2)))</f>
        <v>#N/A</v>
      </c>
      <c r="J125" s="24" t="str">
        <f>IF($B125="","",(VLOOKUP($B125,所属・種目コード!$G$3:$H$119,2)))</f>
        <v>岩手自衛隊</v>
      </c>
      <c r="K125" s="25" t="e">
        <f>IF($B125="","",(VLOOKUP($B125,所属・種目コード!M108:N208,2)))</f>
        <v>#N/A</v>
      </c>
      <c r="L125" s="22" t="e">
        <f>IF($B125="","",(VLOOKUP($B125,所属・種目コード!$J$3:$K$59,2)))</f>
        <v>#N/A</v>
      </c>
    </row>
    <row r="126" spans="1:12">
      <c r="A126" s="11">
        <v>1107</v>
      </c>
      <c r="B126" s="11">
        <v>1003</v>
      </c>
      <c r="C126" s="11">
        <v>60</v>
      </c>
      <c r="E126" s="11" t="s">
        <v>780</v>
      </c>
      <c r="F126" s="11" t="s">
        <v>781</v>
      </c>
      <c r="G126" s="11">
        <v>1</v>
      </c>
      <c r="I126" s="23" t="e">
        <f>IF($B126="","",(VLOOKUP($B126,所属・種目コード!$A$3:$C$67,2)))</f>
        <v>#N/A</v>
      </c>
      <c r="J126" s="24" t="str">
        <f>IF($B126="","",(VLOOKUP($B126,所属・種目コード!$G$3:$H$119,2)))</f>
        <v>岩手自衛隊</v>
      </c>
      <c r="K126" s="25" t="e">
        <f>IF($B126="","",(VLOOKUP($B126,所属・種目コード!M109:N209,2)))</f>
        <v>#N/A</v>
      </c>
      <c r="L126" s="22" t="e">
        <f>IF($B126="","",(VLOOKUP($B126,所属・種目コード!$J$3:$K$59,2)))</f>
        <v>#N/A</v>
      </c>
    </row>
    <row r="127" spans="1:12">
      <c r="A127" s="11">
        <v>1108</v>
      </c>
      <c r="B127" s="11">
        <v>1003</v>
      </c>
      <c r="C127" s="11">
        <v>61</v>
      </c>
      <c r="E127" s="11" t="s">
        <v>782</v>
      </c>
      <c r="F127" s="11" t="s">
        <v>783</v>
      </c>
      <c r="G127" s="11">
        <v>1</v>
      </c>
      <c r="I127" s="23" t="e">
        <f>IF($B127="","",(VLOOKUP($B127,所属・種目コード!$A$3:$C$67,2)))</f>
        <v>#N/A</v>
      </c>
      <c r="J127" s="24" t="str">
        <f>IF($B127="","",(VLOOKUP($B127,所属・種目コード!$G$3:$H$119,2)))</f>
        <v>岩手自衛隊</v>
      </c>
      <c r="K127" s="25" t="e">
        <f>IF($B127="","",(VLOOKUP($B127,所属・種目コード!M110:N210,2)))</f>
        <v>#N/A</v>
      </c>
      <c r="L127" s="22" t="e">
        <f>IF($B127="","",(VLOOKUP($B127,所属・種目コード!$J$3:$K$59,2)))</f>
        <v>#N/A</v>
      </c>
    </row>
    <row r="128" spans="1:12">
      <c r="A128" s="11">
        <v>1109</v>
      </c>
      <c r="B128" s="11">
        <v>1003</v>
      </c>
      <c r="C128" s="11">
        <v>62</v>
      </c>
      <c r="E128" s="11" t="s">
        <v>784</v>
      </c>
      <c r="F128" s="11" t="s">
        <v>785</v>
      </c>
      <c r="G128" s="11">
        <v>1</v>
      </c>
      <c r="I128" s="23" t="e">
        <f>IF($B128="","",(VLOOKUP($B128,所属・種目コード!$A$3:$C$67,2)))</f>
        <v>#N/A</v>
      </c>
      <c r="J128" s="24" t="str">
        <f>IF($B128="","",(VLOOKUP($B128,所属・種目コード!$G$3:$H$119,2)))</f>
        <v>岩手自衛隊</v>
      </c>
      <c r="K128" s="25" t="e">
        <f>IF($B128="","",(VLOOKUP($B128,所属・種目コード!M111:N211,2)))</f>
        <v>#N/A</v>
      </c>
      <c r="L128" s="22" t="e">
        <f>IF($B128="","",(VLOOKUP($B128,所属・種目コード!$J$3:$K$59,2)))</f>
        <v>#N/A</v>
      </c>
    </row>
    <row r="129" spans="1:12">
      <c r="A129" s="11">
        <v>1110</v>
      </c>
      <c r="B129" s="11">
        <v>1003</v>
      </c>
      <c r="C129" s="11">
        <v>63</v>
      </c>
      <c r="E129" s="11" t="s">
        <v>786</v>
      </c>
      <c r="F129" s="11" t="s">
        <v>787</v>
      </c>
      <c r="G129" s="11">
        <v>1</v>
      </c>
      <c r="I129" s="23" t="e">
        <f>IF($B129="","",(VLOOKUP($B129,所属・種目コード!$A$3:$C$67,2)))</f>
        <v>#N/A</v>
      </c>
      <c r="J129" s="24" t="str">
        <f>IF($B129="","",(VLOOKUP($B129,所属・種目コード!$G$3:$H$119,2)))</f>
        <v>岩手自衛隊</v>
      </c>
      <c r="K129" s="25" t="e">
        <f>IF($B129="","",(VLOOKUP($B129,所属・種目コード!M112:N212,2)))</f>
        <v>#N/A</v>
      </c>
      <c r="L129" s="22" t="e">
        <f>IF($B129="","",(VLOOKUP($B129,所属・種目コード!$J$3:$K$59,2)))</f>
        <v>#N/A</v>
      </c>
    </row>
    <row r="130" spans="1:12">
      <c r="A130" s="11">
        <v>1159</v>
      </c>
      <c r="B130" s="11">
        <v>1003</v>
      </c>
      <c r="C130" s="11">
        <v>89</v>
      </c>
      <c r="E130" s="11" t="s">
        <v>884</v>
      </c>
      <c r="F130" s="11" t="s">
        <v>885</v>
      </c>
      <c r="G130" s="11">
        <v>2</v>
      </c>
      <c r="I130" s="23" t="e">
        <f>IF($B130="","",(VLOOKUP($B130,所属・種目コード!$A$3:$C$67,2)))</f>
        <v>#N/A</v>
      </c>
      <c r="J130" s="24" t="str">
        <f>IF($B130="","",(VLOOKUP($B130,所属・種目コード!$G$3:$H$119,2)))</f>
        <v>岩手自衛隊</v>
      </c>
      <c r="K130" s="25" t="e">
        <f>IF($B130="","",(VLOOKUP($B130,所属・種目コード!M113:N213,2)))</f>
        <v>#N/A</v>
      </c>
      <c r="L130" s="22" t="e">
        <f>IF($B130="","",(VLOOKUP($B130,所属・種目コード!$J$3:$K$59,2)))</f>
        <v>#N/A</v>
      </c>
    </row>
    <row r="131" spans="1:12">
      <c r="A131" s="11">
        <v>1577</v>
      </c>
      <c r="B131" s="11">
        <v>1003</v>
      </c>
      <c r="C131" s="11">
        <v>545</v>
      </c>
      <c r="E131" s="11" t="s">
        <v>1707</v>
      </c>
      <c r="F131" s="11" t="s">
        <v>1708</v>
      </c>
      <c r="G131" s="11">
        <v>1</v>
      </c>
      <c r="I131" s="23" t="e">
        <f>IF($B131="","",(VLOOKUP($B131,所属・種目コード!$A$3:$C$67,2)))</f>
        <v>#N/A</v>
      </c>
      <c r="J131" s="24" t="str">
        <f>IF($B131="","",(VLOOKUP($B131,所属・種目コード!$G$3:$H$119,2)))</f>
        <v>岩手自衛隊</v>
      </c>
      <c r="K131" s="25" t="e">
        <f>IF($B131="","",(VLOOKUP($B131,所属・種目コード!M114:N214,2)))</f>
        <v>#N/A</v>
      </c>
      <c r="L131" s="22" t="e">
        <f>IF($B131="","",(VLOOKUP($B131,所属・種目コード!$J$3:$K$59,2)))</f>
        <v>#N/A</v>
      </c>
    </row>
    <row r="132" spans="1:12">
      <c r="A132" s="11">
        <v>1578</v>
      </c>
      <c r="B132" s="11">
        <v>1003</v>
      </c>
      <c r="C132" s="11">
        <v>546</v>
      </c>
      <c r="E132" s="11" t="s">
        <v>1709</v>
      </c>
      <c r="F132" s="11" t="s">
        <v>1710</v>
      </c>
      <c r="G132" s="11">
        <v>1</v>
      </c>
      <c r="I132" s="23" t="e">
        <f>IF($B132="","",(VLOOKUP($B132,所属・種目コード!$A$3:$C$67,2)))</f>
        <v>#N/A</v>
      </c>
      <c r="J132" s="24" t="str">
        <f>IF($B132="","",(VLOOKUP($B132,所属・種目コード!$G$3:$H$119,2)))</f>
        <v>岩手自衛隊</v>
      </c>
      <c r="K132" s="25" t="e">
        <f>IF($B132="","",(VLOOKUP($B132,所属・種目コード!M115:N215,2)))</f>
        <v>#N/A</v>
      </c>
      <c r="L132" s="22" t="e">
        <f>IF($B132="","",(VLOOKUP($B132,所属・種目コード!$J$3:$K$59,2)))</f>
        <v>#N/A</v>
      </c>
    </row>
    <row r="133" spans="1:12">
      <c r="A133" s="11">
        <v>1579</v>
      </c>
      <c r="B133" s="11">
        <v>1003</v>
      </c>
      <c r="C133" s="11">
        <v>547</v>
      </c>
      <c r="E133" s="11" t="s">
        <v>1711</v>
      </c>
      <c r="F133" s="11" t="s">
        <v>1712</v>
      </c>
      <c r="G133" s="11">
        <v>1</v>
      </c>
      <c r="I133" s="23" t="e">
        <f>IF($B133="","",(VLOOKUP($B133,所属・種目コード!$A$3:$C$67,2)))</f>
        <v>#N/A</v>
      </c>
      <c r="J133" s="24" t="str">
        <f>IF($B133="","",(VLOOKUP($B133,所属・種目コード!$G$3:$H$119,2)))</f>
        <v>岩手自衛隊</v>
      </c>
      <c r="K133" s="25" t="e">
        <f>IF($B133="","",(VLOOKUP($B133,所属・種目コード!M116:N216,2)))</f>
        <v>#N/A</v>
      </c>
      <c r="L133" s="22" t="e">
        <f>IF($B133="","",(VLOOKUP($B133,所属・種目コード!$J$3:$K$59,2)))</f>
        <v>#N/A</v>
      </c>
    </row>
    <row r="134" spans="1:12">
      <c r="A134" s="11">
        <v>1580</v>
      </c>
      <c r="B134" s="11">
        <v>1003</v>
      </c>
      <c r="C134" s="11">
        <v>548</v>
      </c>
      <c r="E134" s="11" t="s">
        <v>1713</v>
      </c>
      <c r="F134" s="11" t="s">
        <v>1714</v>
      </c>
      <c r="G134" s="11">
        <v>1</v>
      </c>
      <c r="I134" s="23" t="e">
        <f>IF($B134="","",(VLOOKUP($B134,所属・種目コード!$A$3:$C$67,2)))</f>
        <v>#N/A</v>
      </c>
      <c r="J134" s="24" t="str">
        <f>IF($B134="","",(VLOOKUP($B134,所属・種目コード!$G$3:$H$119,2)))</f>
        <v>岩手自衛隊</v>
      </c>
      <c r="K134" s="25" t="e">
        <f>IF($B134="","",(VLOOKUP($B134,所属・種目コード!M117:N217,2)))</f>
        <v>#N/A</v>
      </c>
      <c r="L134" s="22" t="e">
        <f>IF($B134="","",(VLOOKUP($B134,所属・種目コード!$J$3:$K$59,2)))</f>
        <v>#N/A</v>
      </c>
    </row>
    <row r="135" spans="1:12">
      <c r="A135" s="11">
        <v>1023</v>
      </c>
      <c r="B135" s="11">
        <v>1004</v>
      </c>
      <c r="C135" s="11">
        <v>12</v>
      </c>
      <c r="E135" s="11" t="s">
        <v>613</v>
      </c>
      <c r="F135" s="11" t="s">
        <v>614</v>
      </c>
      <c r="G135" s="11">
        <v>2</v>
      </c>
      <c r="I135" s="23" t="e">
        <f>IF($B135="","",(VLOOKUP($B135,所属・種目コード!$A$3:$C$67,2)))</f>
        <v>#N/A</v>
      </c>
      <c r="J135" s="24" t="str">
        <f>IF($B135="","",(VLOOKUP($B135,所属・種目コード!$G$3:$H$119,2)))</f>
        <v>しらゆりﾚﾃﾞｨｰｽ</v>
      </c>
      <c r="K135" s="25" t="e">
        <f>IF($B135="","",(VLOOKUP($B135,所属・種目コード!M118:N218,2)))</f>
        <v>#N/A</v>
      </c>
      <c r="L135" s="22" t="e">
        <f>IF($B135="","",(VLOOKUP($B135,所属・種目コード!$J$3:$K$59,2)))</f>
        <v>#N/A</v>
      </c>
    </row>
    <row r="136" spans="1:12">
      <c r="A136" s="11">
        <v>1024</v>
      </c>
      <c r="B136" s="11">
        <v>1004</v>
      </c>
      <c r="C136" s="11">
        <v>13</v>
      </c>
      <c r="E136" s="11" t="s">
        <v>615</v>
      </c>
      <c r="F136" s="11" t="s">
        <v>616</v>
      </c>
      <c r="G136" s="11">
        <v>2</v>
      </c>
      <c r="I136" s="23" t="e">
        <f>IF($B136="","",(VLOOKUP($B136,所属・種目コード!$A$3:$C$67,2)))</f>
        <v>#N/A</v>
      </c>
      <c r="J136" s="24" t="str">
        <f>IF($B136="","",(VLOOKUP($B136,所属・種目コード!$G$3:$H$119,2)))</f>
        <v>しらゆりﾚﾃﾞｨｰｽ</v>
      </c>
      <c r="K136" s="25" t="e">
        <f>IF($B136="","",(VLOOKUP($B136,所属・種目コード!M119:N219,2)))</f>
        <v>#N/A</v>
      </c>
      <c r="L136" s="22" t="e">
        <f>IF($B136="","",(VLOOKUP($B136,所属・種目コード!$J$3:$K$59,2)))</f>
        <v>#N/A</v>
      </c>
    </row>
    <row r="137" spans="1:12">
      <c r="A137" s="11">
        <v>1026</v>
      </c>
      <c r="B137" s="11">
        <v>1004</v>
      </c>
      <c r="C137" s="11">
        <v>14</v>
      </c>
      <c r="E137" s="11" t="s">
        <v>619</v>
      </c>
      <c r="F137" s="11" t="s">
        <v>620</v>
      </c>
      <c r="G137" s="11">
        <v>2</v>
      </c>
      <c r="I137" s="23" t="e">
        <f>IF($B137="","",(VLOOKUP($B137,所属・種目コード!$A$3:$C$67,2)))</f>
        <v>#N/A</v>
      </c>
      <c r="J137" s="24" t="str">
        <f>IF($B137="","",(VLOOKUP($B137,所属・種目コード!$G$3:$H$119,2)))</f>
        <v>しらゆりﾚﾃﾞｨｰｽ</v>
      </c>
      <c r="K137" s="25" t="e">
        <f>IF($B137="","",(VLOOKUP($B137,所属・種目コード!M120:N220,2)))</f>
        <v>#N/A</v>
      </c>
      <c r="L137" s="22" t="e">
        <f>IF($B137="","",(VLOOKUP($B137,所属・種目コード!$J$3:$K$59,2)))</f>
        <v>#N/A</v>
      </c>
    </row>
    <row r="138" spans="1:12">
      <c r="A138" s="11">
        <v>1029</v>
      </c>
      <c r="B138" s="11">
        <v>1004</v>
      </c>
      <c r="C138" s="11">
        <v>15</v>
      </c>
      <c r="E138" s="11" t="s">
        <v>625</v>
      </c>
      <c r="F138" s="11" t="s">
        <v>626</v>
      </c>
      <c r="G138" s="11">
        <v>2</v>
      </c>
      <c r="I138" s="23" t="e">
        <f>IF($B138="","",(VLOOKUP($B138,所属・種目コード!$A$3:$C$67,2)))</f>
        <v>#N/A</v>
      </c>
      <c r="J138" s="24" t="str">
        <f>IF($B138="","",(VLOOKUP($B138,所属・種目コード!$G$3:$H$119,2)))</f>
        <v>しらゆりﾚﾃﾞｨｰｽ</v>
      </c>
      <c r="K138" s="25" t="e">
        <f>IF($B138="","",(VLOOKUP($B138,所属・種目コード!M121:N221,2)))</f>
        <v>#N/A</v>
      </c>
      <c r="L138" s="22" t="e">
        <f>IF($B138="","",(VLOOKUP($B138,所属・種目コード!$J$3:$K$59,2)))</f>
        <v>#N/A</v>
      </c>
    </row>
    <row r="139" spans="1:12">
      <c r="A139" s="11">
        <v>1030</v>
      </c>
      <c r="B139" s="11">
        <v>1004</v>
      </c>
      <c r="C139" s="11">
        <v>16</v>
      </c>
      <c r="E139" s="11" t="s">
        <v>627</v>
      </c>
      <c r="F139" s="11" t="s">
        <v>628</v>
      </c>
      <c r="G139" s="11">
        <v>2</v>
      </c>
      <c r="I139" s="23" t="e">
        <f>IF($B139="","",(VLOOKUP($B139,所属・種目コード!$A$3:$C$67,2)))</f>
        <v>#N/A</v>
      </c>
      <c r="J139" s="24" t="str">
        <f>IF($B139="","",(VLOOKUP($B139,所属・種目コード!$G$3:$H$119,2)))</f>
        <v>しらゆりﾚﾃﾞｨｰｽ</v>
      </c>
      <c r="K139" s="25" t="e">
        <f>IF($B139="","",(VLOOKUP($B139,所属・種目コード!M122:N222,2)))</f>
        <v>#N/A</v>
      </c>
      <c r="L139" s="22" t="e">
        <f>IF($B139="","",(VLOOKUP($B139,所属・種目コード!$J$3:$K$59,2)))</f>
        <v>#N/A</v>
      </c>
    </row>
    <row r="140" spans="1:12">
      <c r="A140" s="11">
        <v>1032</v>
      </c>
      <c r="B140" s="11">
        <v>1004</v>
      </c>
      <c r="C140" s="11">
        <v>17</v>
      </c>
      <c r="E140" s="11" t="s">
        <v>631</v>
      </c>
      <c r="F140" s="11" t="s">
        <v>632</v>
      </c>
      <c r="G140" s="11">
        <v>2</v>
      </c>
      <c r="I140" s="23" t="e">
        <f>IF($B140="","",(VLOOKUP($B140,所属・種目コード!$A$3:$C$67,2)))</f>
        <v>#N/A</v>
      </c>
      <c r="J140" s="24" t="str">
        <f>IF($B140="","",(VLOOKUP($B140,所属・種目コード!$G$3:$H$119,2)))</f>
        <v>しらゆりﾚﾃﾞｨｰｽ</v>
      </c>
      <c r="K140" s="25" t="e">
        <f>IF($B140="","",(VLOOKUP($B140,所属・種目コード!M123:N223,2)))</f>
        <v>#N/A</v>
      </c>
      <c r="L140" s="22" t="e">
        <f>IF($B140="","",(VLOOKUP($B140,所属・種目コード!$J$3:$K$59,2)))</f>
        <v>#N/A</v>
      </c>
    </row>
    <row r="141" spans="1:12">
      <c r="A141" s="11">
        <v>1034</v>
      </c>
      <c r="B141" s="11">
        <v>1004</v>
      </c>
      <c r="C141" s="11">
        <v>18</v>
      </c>
      <c r="E141" s="11" t="s">
        <v>635</v>
      </c>
      <c r="F141" s="11" t="s">
        <v>636</v>
      </c>
      <c r="G141" s="11">
        <v>2</v>
      </c>
      <c r="I141" s="23" t="e">
        <f>IF($B141="","",(VLOOKUP($B141,所属・種目コード!$A$3:$C$67,2)))</f>
        <v>#N/A</v>
      </c>
      <c r="J141" s="24" t="str">
        <f>IF($B141="","",(VLOOKUP($B141,所属・種目コード!$G$3:$H$119,2)))</f>
        <v>しらゆりﾚﾃﾞｨｰｽ</v>
      </c>
      <c r="K141" s="25" t="e">
        <f>IF($B141="","",(VLOOKUP($B141,所属・種目コード!M124:N224,2)))</f>
        <v>#N/A</v>
      </c>
      <c r="L141" s="22" t="e">
        <f>IF($B141="","",(VLOOKUP($B141,所属・種目コード!$J$3:$K$59,2)))</f>
        <v>#N/A</v>
      </c>
    </row>
    <row r="142" spans="1:12">
      <c r="A142" s="11">
        <v>1036</v>
      </c>
      <c r="B142" s="11">
        <v>1004</v>
      </c>
      <c r="C142" s="11">
        <v>19</v>
      </c>
      <c r="E142" s="11" t="s">
        <v>639</v>
      </c>
      <c r="F142" s="11" t="s">
        <v>640</v>
      </c>
      <c r="G142" s="11">
        <v>2</v>
      </c>
      <c r="I142" s="23" t="e">
        <f>IF($B142="","",(VLOOKUP($B142,所属・種目コード!$A$3:$C$67,2)))</f>
        <v>#N/A</v>
      </c>
      <c r="J142" s="24" t="str">
        <f>IF($B142="","",(VLOOKUP($B142,所属・種目コード!$G$3:$H$119,2)))</f>
        <v>しらゆりﾚﾃﾞｨｰｽ</v>
      </c>
      <c r="K142" s="25" t="e">
        <f>IF($B142="","",(VLOOKUP($B142,所属・種目コード!M125:N225,2)))</f>
        <v>#N/A</v>
      </c>
      <c r="L142" s="22" t="e">
        <f>IF($B142="","",(VLOOKUP($B142,所属・種目コード!$J$3:$K$59,2)))</f>
        <v>#N/A</v>
      </c>
    </row>
    <row r="143" spans="1:12">
      <c r="A143" s="11">
        <v>1039</v>
      </c>
      <c r="B143" s="11">
        <v>1004</v>
      </c>
      <c r="C143" s="11">
        <v>20</v>
      </c>
      <c r="E143" s="11" t="s">
        <v>645</v>
      </c>
      <c r="F143" s="11" t="s">
        <v>646</v>
      </c>
      <c r="G143" s="11">
        <v>2</v>
      </c>
      <c r="I143" s="23" t="e">
        <f>IF($B143="","",(VLOOKUP($B143,所属・種目コード!$A$3:$C$67,2)))</f>
        <v>#N/A</v>
      </c>
      <c r="J143" s="24" t="str">
        <f>IF($B143="","",(VLOOKUP($B143,所属・種目コード!$G$3:$H$119,2)))</f>
        <v>しらゆりﾚﾃﾞｨｰｽ</v>
      </c>
      <c r="K143" s="25" t="e">
        <f>IF($B143="","",(VLOOKUP($B143,所属・種目コード!M126:N226,2)))</f>
        <v>#N/A</v>
      </c>
      <c r="L143" s="22" t="e">
        <f>IF($B143="","",(VLOOKUP($B143,所属・種目コード!$J$3:$K$59,2)))</f>
        <v>#N/A</v>
      </c>
    </row>
    <row r="144" spans="1:12">
      <c r="A144" s="11">
        <v>1041</v>
      </c>
      <c r="B144" s="11">
        <v>1004</v>
      </c>
      <c r="C144" s="11">
        <v>21</v>
      </c>
      <c r="E144" s="11" t="s">
        <v>649</v>
      </c>
      <c r="F144" s="11" t="s">
        <v>650</v>
      </c>
      <c r="G144" s="11">
        <v>2</v>
      </c>
      <c r="I144" s="23" t="e">
        <f>IF($B144="","",(VLOOKUP($B144,所属・種目コード!$A$3:$C$67,2)))</f>
        <v>#N/A</v>
      </c>
      <c r="J144" s="24" t="str">
        <f>IF($B144="","",(VLOOKUP($B144,所属・種目コード!$G$3:$H$119,2)))</f>
        <v>しらゆりﾚﾃﾞｨｰｽ</v>
      </c>
      <c r="K144" s="25" t="e">
        <f>IF($B144="","",(VLOOKUP($B144,所属・種目コード!M127:N227,2)))</f>
        <v>#N/A</v>
      </c>
      <c r="L144" s="22" t="e">
        <f>IF($B144="","",(VLOOKUP($B144,所属・種目コード!$J$3:$K$59,2)))</f>
        <v>#N/A</v>
      </c>
    </row>
    <row r="145" spans="1:12">
      <c r="A145" s="11">
        <v>1033</v>
      </c>
      <c r="B145" s="11">
        <v>1005</v>
      </c>
      <c r="C145" s="11">
        <v>17</v>
      </c>
      <c r="E145" s="11" t="s">
        <v>633</v>
      </c>
      <c r="F145" s="11" t="s">
        <v>634</v>
      </c>
      <c r="G145" s="11">
        <v>1</v>
      </c>
      <c r="I145" s="23" t="e">
        <f>IF($B145="","",(VLOOKUP($B145,所属・種目コード!$A$3:$C$67,2)))</f>
        <v>#N/A</v>
      </c>
      <c r="J145" s="24" t="str">
        <f>IF($B145="","",(VLOOKUP($B145,所属・種目コード!$G$3:$H$119,2)))</f>
        <v>笹間ｸﾗﾌﾞ</v>
      </c>
      <c r="K145" s="25" t="e">
        <f>IF($B145="","",(VLOOKUP($B145,所属・種目コード!M128:N228,2)))</f>
        <v>#N/A</v>
      </c>
      <c r="L145" s="22" t="e">
        <f>IF($B145="","",(VLOOKUP($B145,所属・種目コード!$J$3:$K$59,2)))</f>
        <v>#N/A</v>
      </c>
    </row>
    <row r="146" spans="1:12">
      <c r="A146" s="11">
        <v>1035</v>
      </c>
      <c r="B146" s="11">
        <v>1005</v>
      </c>
      <c r="C146" s="11">
        <v>18</v>
      </c>
      <c r="E146" s="11" t="s">
        <v>637</v>
      </c>
      <c r="F146" s="11" t="s">
        <v>638</v>
      </c>
      <c r="G146" s="11">
        <v>1</v>
      </c>
      <c r="I146" s="23" t="e">
        <f>IF($B146="","",(VLOOKUP($B146,所属・種目コード!$A$3:$C$67,2)))</f>
        <v>#N/A</v>
      </c>
      <c r="J146" s="24" t="str">
        <f>IF($B146="","",(VLOOKUP($B146,所属・種目コード!$G$3:$H$119,2)))</f>
        <v>笹間ｸﾗﾌﾞ</v>
      </c>
      <c r="K146" s="25" t="e">
        <f>IF($B146="","",(VLOOKUP($B146,所属・種目コード!M129:N229,2)))</f>
        <v>#N/A</v>
      </c>
      <c r="L146" s="22" t="e">
        <f>IF($B146="","",(VLOOKUP($B146,所属・種目コード!$J$3:$K$59,2)))</f>
        <v>#N/A</v>
      </c>
    </row>
    <row r="147" spans="1:12">
      <c r="A147" s="11">
        <v>1037</v>
      </c>
      <c r="B147" s="11">
        <v>1005</v>
      </c>
      <c r="C147" s="11">
        <v>19</v>
      </c>
      <c r="E147" s="11" t="s">
        <v>641</v>
      </c>
      <c r="F147" s="11" t="s">
        <v>642</v>
      </c>
      <c r="G147" s="11">
        <v>1</v>
      </c>
      <c r="I147" s="23" t="e">
        <f>IF($B147="","",(VLOOKUP($B147,所属・種目コード!$A$3:$C$67,2)))</f>
        <v>#N/A</v>
      </c>
      <c r="J147" s="24" t="str">
        <f>IF($B147="","",(VLOOKUP($B147,所属・種目コード!$G$3:$H$119,2)))</f>
        <v>笹間ｸﾗﾌﾞ</v>
      </c>
      <c r="K147" s="25" t="e">
        <f>IF($B147="","",(VLOOKUP($B147,所属・種目コード!M130:N230,2)))</f>
        <v>#N/A</v>
      </c>
      <c r="L147" s="22" t="e">
        <f>IF($B147="","",(VLOOKUP($B147,所属・種目コード!$J$3:$K$59,2)))</f>
        <v>#N/A</v>
      </c>
    </row>
    <row r="148" spans="1:12">
      <c r="A148" s="11">
        <v>1038</v>
      </c>
      <c r="B148" s="11">
        <v>1005</v>
      </c>
      <c r="C148" s="11">
        <v>20</v>
      </c>
      <c r="E148" s="11" t="s">
        <v>643</v>
      </c>
      <c r="F148" s="11" t="s">
        <v>644</v>
      </c>
      <c r="G148" s="11">
        <v>1</v>
      </c>
      <c r="I148" s="23" t="e">
        <f>IF($B148="","",(VLOOKUP($B148,所属・種目コード!$A$3:$C$67,2)))</f>
        <v>#N/A</v>
      </c>
      <c r="J148" s="24" t="str">
        <f>IF($B148="","",(VLOOKUP($B148,所属・種目コード!$G$3:$H$119,2)))</f>
        <v>笹間ｸﾗﾌﾞ</v>
      </c>
      <c r="K148" s="25" t="e">
        <f>IF($B148="","",(VLOOKUP($B148,所属・種目コード!M131:N231,2)))</f>
        <v>#N/A</v>
      </c>
      <c r="L148" s="22" t="e">
        <f>IF($B148="","",(VLOOKUP($B148,所属・種目コード!$J$3:$K$59,2)))</f>
        <v>#N/A</v>
      </c>
    </row>
    <row r="149" spans="1:12">
      <c r="A149" s="11">
        <v>1040</v>
      </c>
      <c r="B149" s="11">
        <v>1005</v>
      </c>
      <c r="C149" s="11">
        <v>21</v>
      </c>
      <c r="E149" s="11" t="s">
        <v>647</v>
      </c>
      <c r="F149" s="11" t="s">
        <v>648</v>
      </c>
      <c r="G149" s="11">
        <v>1</v>
      </c>
      <c r="I149" s="23" t="e">
        <f>IF($B149="","",(VLOOKUP($B149,所属・種目コード!$A$3:$C$67,2)))</f>
        <v>#N/A</v>
      </c>
      <c r="J149" s="24" t="str">
        <f>IF($B149="","",(VLOOKUP($B149,所属・種目コード!$G$3:$H$119,2)))</f>
        <v>笹間ｸﾗﾌﾞ</v>
      </c>
      <c r="K149" s="25" t="e">
        <f>IF($B149="","",(VLOOKUP($B149,所属・種目コード!M132:N232,2)))</f>
        <v>#N/A</v>
      </c>
      <c r="L149" s="22" t="e">
        <f>IF($B149="","",(VLOOKUP($B149,所属・種目コード!$J$3:$K$59,2)))</f>
        <v>#N/A</v>
      </c>
    </row>
    <row r="150" spans="1:12">
      <c r="A150" s="11">
        <v>1043</v>
      </c>
      <c r="B150" s="11">
        <v>1005</v>
      </c>
      <c r="C150" s="11">
        <v>22</v>
      </c>
      <c r="E150" s="11" t="s">
        <v>653</v>
      </c>
      <c r="F150" s="11" t="s">
        <v>654</v>
      </c>
      <c r="G150" s="11">
        <v>1</v>
      </c>
      <c r="I150" s="23" t="e">
        <f>IF($B150="","",(VLOOKUP($B150,所属・種目コード!$A$3:$C$67,2)))</f>
        <v>#N/A</v>
      </c>
      <c r="J150" s="24" t="str">
        <f>IF($B150="","",(VLOOKUP($B150,所属・種目コード!$G$3:$H$119,2)))</f>
        <v>笹間ｸﾗﾌﾞ</v>
      </c>
      <c r="K150" s="25" t="e">
        <f>IF($B150="","",(VLOOKUP($B150,所属・種目コード!M133:N233,2)))</f>
        <v>#N/A</v>
      </c>
      <c r="L150" s="22" t="e">
        <f>IF($B150="","",(VLOOKUP($B150,所属・種目コード!$J$3:$K$59,2)))</f>
        <v>#N/A</v>
      </c>
    </row>
    <row r="151" spans="1:12">
      <c r="A151" s="11">
        <v>1045</v>
      </c>
      <c r="B151" s="11">
        <v>1005</v>
      </c>
      <c r="C151" s="11">
        <v>23</v>
      </c>
      <c r="E151" s="11" t="s">
        <v>657</v>
      </c>
      <c r="F151" s="11" t="s">
        <v>658</v>
      </c>
      <c r="G151" s="11">
        <v>1</v>
      </c>
      <c r="I151" s="23" t="e">
        <f>IF($B151="","",(VLOOKUP($B151,所属・種目コード!$A$3:$C$67,2)))</f>
        <v>#N/A</v>
      </c>
      <c r="J151" s="24" t="str">
        <f>IF($B151="","",(VLOOKUP($B151,所属・種目コード!$G$3:$H$119,2)))</f>
        <v>笹間ｸﾗﾌﾞ</v>
      </c>
      <c r="K151" s="25" t="e">
        <f>IF($B151="","",(VLOOKUP($B151,所属・種目コード!M134:N234,2)))</f>
        <v>#N/A</v>
      </c>
      <c r="L151" s="22" t="e">
        <f>IF($B151="","",(VLOOKUP($B151,所属・種目コード!$J$3:$K$59,2)))</f>
        <v>#N/A</v>
      </c>
    </row>
    <row r="152" spans="1:12">
      <c r="A152" s="11">
        <v>1046</v>
      </c>
      <c r="B152" s="11">
        <v>1005</v>
      </c>
      <c r="C152" s="11">
        <v>24</v>
      </c>
      <c r="E152" s="11" t="s">
        <v>659</v>
      </c>
      <c r="F152" s="11" t="s">
        <v>660</v>
      </c>
      <c r="G152" s="11">
        <v>1</v>
      </c>
      <c r="I152" s="23" t="e">
        <f>IF($B152="","",(VLOOKUP($B152,所属・種目コード!$A$3:$C$67,2)))</f>
        <v>#N/A</v>
      </c>
      <c r="J152" s="24" t="str">
        <f>IF($B152="","",(VLOOKUP($B152,所属・種目コード!$G$3:$H$119,2)))</f>
        <v>笹間ｸﾗﾌﾞ</v>
      </c>
      <c r="K152" s="25" t="e">
        <f>IF($B152="","",(VLOOKUP($B152,所属・種目コード!M135:N235,2)))</f>
        <v>#N/A</v>
      </c>
      <c r="L152" s="22" t="e">
        <f>IF($B152="","",(VLOOKUP($B152,所属・種目コード!$J$3:$K$59,2)))</f>
        <v>#N/A</v>
      </c>
    </row>
    <row r="153" spans="1:12">
      <c r="A153" s="11">
        <v>1049</v>
      </c>
      <c r="B153" s="11">
        <v>1005</v>
      </c>
      <c r="C153" s="11">
        <v>25</v>
      </c>
      <c r="E153" s="11" t="s">
        <v>665</v>
      </c>
      <c r="F153" s="11" t="s">
        <v>666</v>
      </c>
      <c r="G153" s="11">
        <v>1</v>
      </c>
      <c r="I153" s="23" t="e">
        <f>IF($B153="","",(VLOOKUP($B153,所属・種目コード!$A$3:$C$67,2)))</f>
        <v>#N/A</v>
      </c>
      <c r="J153" s="24" t="str">
        <f>IF($B153="","",(VLOOKUP($B153,所属・種目コード!$G$3:$H$119,2)))</f>
        <v>笹間ｸﾗﾌﾞ</v>
      </c>
      <c r="K153" s="25" t="e">
        <f>IF($B153="","",(VLOOKUP($B153,所属・種目コード!M136:N236,2)))</f>
        <v>#N/A</v>
      </c>
      <c r="L153" s="22" t="e">
        <f>IF($B153="","",(VLOOKUP($B153,所属・種目コード!$J$3:$K$59,2)))</f>
        <v>#N/A</v>
      </c>
    </row>
    <row r="154" spans="1:12">
      <c r="A154" s="11">
        <v>1051</v>
      </c>
      <c r="B154" s="11">
        <v>1005</v>
      </c>
      <c r="C154" s="11">
        <v>26</v>
      </c>
      <c r="E154" s="11" t="s">
        <v>669</v>
      </c>
      <c r="F154" s="11" t="s">
        <v>670</v>
      </c>
      <c r="G154" s="11">
        <v>1</v>
      </c>
      <c r="I154" s="23" t="e">
        <f>IF($B154="","",(VLOOKUP($B154,所属・種目コード!$A$3:$C$67,2)))</f>
        <v>#N/A</v>
      </c>
      <c r="J154" s="24" t="str">
        <f>IF($B154="","",(VLOOKUP($B154,所属・種目コード!$G$3:$H$119,2)))</f>
        <v>笹間ｸﾗﾌﾞ</v>
      </c>
      <c r="K154" s="25" t="e">
        <f>IF($B154="","",(VLOOKUP($B154,所属・種目コード!M137:N237,2)))</f>
        <v>#N/A</v>
      </c>
      <c r="L154" s="22" t="e">
        <f>IF($B154="","",(VLOOKUP($B154,所属・種目コード!$J$3:$K$59,2)))</f>
        <v>#N/A</v>
      </c>
    </row>
    <row r="155" spans="1:12">
      <c r="A155" s="11">
        <v>1052</v>
      </c>
      <c r="B155" s="11">
        <v>1005</v>
      </c>
      <c r="C155" s="11">
        <v>27</v>
      </c>
      <c r="E155" s="11" t="s">
        <v>671</v>
      </c>
      <c r="F155" s="11" t="s">
        <v>672</v>
      </c>
      <c r="G155" s="11">
        <v>1</v>
      </c>
      <c r="I155" s="23" t="e">
        <f>IF($B155="","",(VLOOKUP($B155,所属・種目コード!$A$3:$C$67,2)))</f>
        <v>#N/A</v>
      </c>
      <c r="J155" s="24" t="str">
        <f>IF($B155="","",(VLOOKUP($B155,所属・種目コード!$G$3:$H$119,2)))</f>
        <v>笹間ｸﾗﾌﾞ</v>
      </c>
      <c r="K155" s="25" t="e">
        <f>IF($B155="","",(VLOOKUP($B155,所属・種目コード!M138:N238,2)))</f>
        <v>#N/A</v>
      </c>
      <c r="L155" s="22" t="e">
        <f>IF($B155="","",(VLOOKUP($B155,所属・種目コード!$J$3:$K$59,2)))</f>
        <v>#N/A</v>
      </c>
    </row>
    <row r="156" spans="1:12">
      <c r="A156" s="11">
        <v>1054</v>
      </c>
      <c r="B156" s="11">
        <v>1005</v>
      </c>
      <c r="C156" s="11">
        <v>28</v>
      </c>
      <c r="E156" s="11" t="s">
        <v>675</v>
      </c>
      <c r="F156" s="11" t="s">
        <v>676</v>
      </c>
      <c r="G156" s="11">
        <v>1</v>
      </c>
      <c r="I156" s="23" t="e">
        <f>IF($B156="","",(VLOOKUP($B156,所属・種目コード!$A$3:$C$67,2)))</f>
        <v>#N/A</v>
      </c>
      <c r="J156" s="24" t="str">
        <f>IF($B156="","",(VLOOKUP($B156,所属・種目コード!$G$3:$H$119,2)))</f>
        <v>笹間ｸﾗﾌﾞ</v>
      </c>
      <c r="K156" s="25" t="e">
        <f>IF($B156="","",(VLOOKUP($B156,所属・種目コード!M139:N239,2)))</f>
        <v>#N/A</v>
      </c>
      <c r="L156" s="22" t="e">
        <f>IF($B156="","",(VLOOKUP($B156,所属・種目コード!$J$3:$K$59,2)))</f>
        <v>#N/A</v>
      </c>
    </row>
    <row r="157" spans="1:12">
      <c r="A157" s="11">
        <v>1055</v>
      </c>
      <c r="B157" s="11">
        <v>1005</v>
      </c>
      <c r="C157" s="11">
        <v>29</v>
      </c>
      <c r="E157" s="11" t="s">
        <v>677</v>
      </c>
      <c r="F157" s="11" t="s">
        <v>678</v>
      </c>
      <c r="G157" s="11">
        <v>1</v>
      </c>
      <c r="I157" s="23" t="e">
        <f>IF($B157="","",(VLOOKUP($B157,所属・種目コード!$A$3:$C$67,2)))</f>
        <v>#N/A</v>
      </c>
      <c r="J157" s="24" t="str">
        <f>IF($B157="","",(VLOOKUP($B157,所属・種目コード!$G$3:$H$119,2)))</f>
        <v>笹間ｸﾗﾌﾞ</v>
      </c>
      <c r="K157" s="25" t="e">
        <f>IF($B157="","",(VLOOKUP($B157,所属・種目コード!M140:N240,2)))</f>
        <v>#N/A</v>
      </c>
      <c r="L157" s="22" t="e">
        <f>IF($B157="","",(VLOOKUP($B157,所属・種目コード!$J$3:$K$59,2)))</f>
        <v>#N/A</v>
      </c>
    </row>
    <row r="158" spans="1:12">
      <c r="A158" s="11">
        <v>1056</v>
      </c>
      <c r="B158" s="11">
        <v>1005</v>
      </c>
      <c r="C158" s="11">
        <v>30</v>
      </c>
      <c r="E158" s="11" t="s">
        <v>679</v>
      </c>
      <c r="F158" s="11" t="s">
        <v>680</v>
      </c>
      <c r="G158" s="11">
        <v>1</v>
      </c>
      <c r="I158" s="23" t="e">
        <f>IF($B158="","",(VLOOKUP($B158,所属・種目コード!$A$3:$C$67,2)))</f>
        <v>#N/A</v>
      </c>
      <c r="J158" s="24" t="str">
        <f>IF($B158="","",(VLOOKUP($B158,所属・種目コード!$G$3:$H$119,2)))</f>
        <v>笹間ｸﾗﾌﾞ</v>
      </c>
      <c r="K158" s="25" t="e">
        <f>IF($B158="","",(VLOOKUP($B158,所属・種目コード!M141:N241,2)))</f>
        <v>#N/A</v>
      </c>
      <c r="L158" s="22" t="e">
        <f>IF($B158="","",(VLOOKUP($B158,所属・種目コード!$J$3:$K$59,2)))</f>
        <v>#N/A</v>
      </c>
    </row>
    <row r="159" spans="1:12">
      <c r="A159" s="11">
        <v>1057</v>
      </c>
      <c r="B159" s="11">
        <v>1005</v>
      </c>
      <c r="C159" s="11">
        <v>31</v>
      </c>
      <c r="E159" s="11" t="s">
        <v>681</v>
      </c>
      <c r="F159" s="11" t="s">
        <v>682</v>
      </c>
      <c r="G159" s="11">
        <v>1</v>
      </c>
      <c r="I159" s="23" t="e">
        <f>IF($B159="","",(VLOOKUP($B159,所属・種目コード!$A$3:$C$67,2)))</f>
        <v>#N/A</v>
      </c>
      <c r="J159" s="24" t="str">
        <f>IF($B159="","",(VLOOKUP($B159,所属・種目コード!$G$3:$H$119,2)))</f>
        <v>笹間ｸﾗﾌﾞ</v>
      </c>
      <c r="K159" s="25" t="e">
        <f>IF($B159="","",(VLOOKUP($B159,所属・種目コード!M142:N242,2)))</f>
        <v>#N/A</v>
      </c>
      <c r="L159" s="22" t="e">
        <f>IF($B159="","",(VLOOKUP($B159,所属・種目コード!$J$3:$K$59,2)))</f>
        <v>#N/A</v>
      </c>
    </row>
    <row r="160" spans="1:12">
      <c r="A160" s="11">
        <v>1058</v>
      </c>
      <c r="B160" s="11">
        <v>1005</v>
      </c>
      <c r="C160" s="11">
        <v>32</v>
      </c>
      <c r="E160" s="11" t="s">
        <v>683</v>
      </c>
      <c r="F160" s="11" t="s">
        <v>684</v>
      </c>
      <c r="G160" s="11">
        <v>1</v>
      </c>
      <c r="I160" s="23" t="e">
        <f>IF($B160="","",(VLOOKUP($B160,所属・種目コード!$A$3:$C$67,2)))</f>
        <v>#N/A</v>
      </c>
      <c r="J160" s="24" t="str">
        <f>IF($B160="","",(VLOOKUP($B160,所属・種目コード!$G$3:$H$119,2)))</f>
        <v>笹間ｸﾗﾌﾞ</v>
      </c>
      <c r="K160" s="25" t="e">
        <f>IF($B160="","",(VLOOKUP($B160,所属・種目コード!M143:N243,2)))</f>
        <v>#N/A</v>
      </c>
      <c r="L160" s="22" t="e">
        <f>IF($B160="","",(VLOOKUP($B160,所属・種目コード!$J$3:$K$59,2)))</f>
        <v>#N/A</v>
      </c>
    </row>
    <row r="161" spans="1:12">
      <c r="A161" s="11">
        <v>1042</v>
      </c>
      <c r="B161" s="11">
        <v>1006</v>
      </c>
      <c r="C161" s="11">
        <v>22</v>
      </c>
      <c r="E161" s="11" t="s">
        <v>651</v>
      </c>
      <c r="F161" s="11" t="s">
        <v>652</v>
      </c>
      <c r="G161" s="11">
        <v>2</v>
      </c>
      <c r="I161" s="23" t="e">
        <f>IF($B161="","",(VLOOKUP($B161,所属・種目コード!$A$3:$C$67,2)))</f>
        <v>#N/A</v>
      </c>
      <c r="J161" s="24" t="str">
        <f>IF($B161="","",(VLOOKUP($B161,所属・種目コード!$G$3:$H$119,2)))</f>
        <v>胆沢南走会</v>
      </c>
      <c r="K161" s="25" t="e">
        <f>IF($B161="","",(VLOOKUP($B161,所属・種目コード!M144:N244,2)))</f>
        <v>#N/A</v>
      </c>
      <c r="L161" s="22" t="e">
        <f>IF($B161="","",(VLOOKUP($B161,所属・種目コード!$J$3:$K$59,2)))</f>
        <v>#N/A</v>
      </c>
    </row>
    <row r="162" spans="1:12">
      <c r="A162" s="11">
        <v>1044</v>
      </c>
      <c r="B162" s="11">
        <v>1006</v>
      </c>
      <c r="C162" s="11">
        <v>23</v>
      </c>
      <c r="E162" s="11" t="s">
        <v>655</v>
      </c>
      <c r="F162" s="11" t="s">
        <v>656</v>
      </c>
      <c r="G162" s="11">
        <v>2</v>
      </c>
      <c r="I162" s="23" t="e">
        <f>IF($B162="","",(VLOOKUP($B162,所属・種目コード!$A$3:$C$67,2)))</f>
        <v>#N/A</v>
      </c>
      <c r="J162" s="24" t="str">
        <f>IF($B162="","",(VLOOKUP($B162,所属・種目コード!$G$3:$H$119,2)))</f>
        <v>胆沢南走会</v>
      </c>
      <c r="K162" s="25" t="e">
        <f>IF($B162="","",(VLOOKUP($B162,所属・種目コード!M145:N245,2)))</f>
        <v>#N/A</v>
      </c>
      <c r="L162" s="22" t="e">
        <f>IF($B162="","",(VLOOKUP($B162,所属・種目コード!$J$3:$K$59,2)))</f>
        <v>#N/A</v>
      </c>
    </row>
    <row r="163" spans="1:12">
      <c r="A163" s="11">
        <v>1047</v>
      </c>
      <c r="B163" s="11">
        <v>1006</v>
      </c>
      <c r="C163" s="11">
        <v>24</v>
      </c>
      <c r="E163" s="11" t="s">
        <v>661</v>
      </c>
      <c r="F163" s="11" t="s">
        <v>662</v>
      </c>
      <c r="G163" s="11">
        <v>2</v>
      </c>
      <c r="I163" s="23" t="e">
        <f>IF($B163="","",(VLOOKUP($B163,所属・種目コード!$A$3:$C$67,2)))</f>
        <v>#N/A</v>
      </c>
      <c r="J163" s="24" t="str">
        <f>IF($B163="","",(VLOOKUP($B163,所属・種目コード!$G$3:$H$119,2)))</f>
        <v>胆沢南走会</v>
      </c>
      <c r="K163" s="25" t="e">
        <f>IF($B163="","",(VLOOKUP($B163,所属・種目コード!M146:N246,2)))</f>
        <v>#N/A</v>
      </c>
      <c r="L163" s="22" t="e">
        <f>IF($B163="","",(VLOOKUP($B163,所属・種目コード!$J$3:$K$59,2)))</f>
        <v>#N/A</v>
      </c>
    </row>
    <row r="164" spans="1:12">
      <c r="A164" s="11">
        <v>1048</v>
      </c>
      <c r="B164" s="11">
        <v>1006</v>
      </c>
      <c r="C164" s="11">
        <v>25</v>
      </c>
      <c r="E164" s="11" t="s">
        <v>663</v>
      </c>
      <c r="F164" s="11" t="s">
        <v>664</v>
      </c>
      <c r="G164" s="11">
        <v>2</v>
      </c>
      <c r="I164" s="23" t="e">
        <f>IF($B164="","",(VLOOKUP($B164,所属・種目コード!$A$3:$C$67,2)))</f>
        <v>#N/A</v>
      </c>
      <c r="J164" s="24" t="str">
        <f>IF($B164="","",(VLOOKUP($B164,所属・種目コード!$G$3:$H$119,2)))</f>
        <v>胆沢南走会</v>
      </c>
      <c r="K164" s="25" t="e">
        <f>IF($B164="","",(VLOOKUP($B164,所属・種目コード!M147:N247,2)))</f>
        <v>#N/A</v>
      </c>
      <c r="L164" s="22" t="e">
        <f>IF($B164="","",(VLOOKUP($B164,所属・種目コード!$J$3:$K$59,2)))</f>
        <v>#N/A</v>
      </c>
    </row>
    <row r="165" spans="1:12">
      <c r="A165" s="11">
        <v>1269</v>
      </c>
      <c r="B165" s="11">
        <v>1006</v>
      </c>
      <c r="C165" s="11">
        <v>196</v>
      </c>
      <c r="E165" s="11" t="s">
        <v>1099</v>
      </c>
      <c r="F165" s="11" t="s">
        <v>1100</v>
      </c>
      <c r="G165" s="11">
        <v>1</v>
      </c>
      <c r="I165" s="23" t="e">
        <f>IF($B165="","",(VLOOKUP($B165,所属・種目コード!$A$3:$C$67,2)))</f>
        <v>#N/A</v>
      </c>
      <c r="J165" s="24" t="str">
        <f>IF($B165="","",(VLOOKUP($B165,所属・種目コード!$G$3:$H$119,2)))</f>
        <v>胆沢南走会</v>
      </c>
      <c r="K165" s="25" t="e">
        <f>IF($B165="","",(VLOOKUP($B165,所属・種目コード!M148:N248,2)))</f>
        <v>#N/A</v>
      </c>
      <c r="L165" s="22" t="e">
        <f>IF($B165="","",(VLOOKUP($B165,所属・種目コード!$J$3:$K$59,2)))</f>
        <v>#N/A</v>
      </c>
    </row>
    <row r="166" spans="1:12">
      <c r="A166" s="11">
        <v>1270</v>
      </c>
      <c r="B166" s="11">
        <v>1006</v>
      </c>
      <c r="C166" s="11">
        <v>197</v>
      </c>
      <c r="E166" s="11" t="s">
        <v>1061</v>
      </c>
      <c r="F166" s="11" t="s">
        <v>1062</v>
      </c>
      <c r="G166" s="11">
        <v>1</v>
      </c>
      <c r="I166" s="23" t="e">
        <f>IF($B166="","",(VLOOKUP($B166,所属・種目コード!$A$3:$C$67,2)))</f>
        <v>#N/A</v>
      </c>
      <c r="J166" s="24" t="str">
        <f>IF($B166="","",(VLOOKUP($B166,所属・種目コード!$G$3:$H$119,2)))</f>
        <v>胆沢南走会</v>
      </c>
      <c r="K166" s="25" t="e">
        <f>IF($B166="","",(VLOOKUP($B166,所属・種目コード!M149:N249,2)))</f>
        <v>#N/A</v>
      </c>
      <c r="L166" s="22" t="e">
        <f>IF($B166="","",(VLOOKUP($B166,所属・種目コード!$J$3:$K$59,2)))</f>
        <v>#N/A</v>
      </c>
    </row>
    <row r="167" spans="1:12">
      <c r="A167" s="11">
        <v>1271</v>
      </c>
      <c r="B167" s="11">
        <v>1006</v>
      </c>
      <c r="C167" s="11">
        <v>198</v>
      </c>
      <c r="E167" s="11" t="s">
        <v>1101</v>
      </c>
      <c r="F167" s="11" t="s">
        <v>1102</v>
      </c>
      <c r="G167" s="11">
        <v>1</v>
      </c>
      <c r="I167" s="23" t="e">
        <f>IF($B167="","",(VLOOKUP($B167,所属・種目コード!$A$3:$C$67,2)))</f>
        <v>#N/A</v>
      </c>
      <c r="J167" s="24" t="str">
        <f>IF($B167="","",(VLOOKUP($B167,所属・種目コード!$G$3:$H$119,2)))</f>
        <v>胆沢南走会</v>
      </c>
      <c r="K167" s="25" t="e">
        <f>IF($B167="","",(VLOOKUP($B167,所属・種目コード!M150:N250,2)))</f>
        <v>#N/A</v>
      </c>
      <c r="L167" s="22" t="e">
        <f>IF($B167="","",(VLOOKUP($B167,所属・種目コード!$J$3:$K$59,2)))</f>
        <v>#N/A</v>
      </c>
    </row>
    <row r="168" spans="1:12">
      <c r="A168" s="11">
        <v>1272</v>
      </c>
      <c r="B168" s="11">
        <v>1006</v>
      </c>
      <c r="C168" s="11">
        <v>199</v>
      </c>
      <c r="E168" s="11" t="s">
        <v>1103</v>
      </c>
      <c r="F168" s="11" t="s">
        <v>1104</v>
      </c>
      <c r="G168" s="11">
        <v>1</v>
      </c>
      <c r="I168" s="23" t="e">
        <f>IF($B168="","",(VLOOKUP($B168,所属・種目コード!$A$3:$C$67,2)))</f>
        <v>#N/A</v>
      </c>
      <c r="J168" s="24" t="str">
        <f>IF($B168="","",(VLOOKUP($B168,所属・種目コード!$G$3:$H$119,2)))</f>
        <v>胆沢南走会</v>
      </c>
      <c r="K168" s="25" t="e">
        <f>IF($B168="","",(VLOOKUP($B168,所属・種目コード!M151:N251,2)))</f>
        <v>#N/A</v>
      </c>
      <c r="L168" s="22" t="e">
        <f>IF($B168="","",(VLOOKUP($B168,所属・種目コード!$J$3:$K$59,2)))</f>
        <v>#N/A</v>
      </c>
    </row>
    <row r="169" spans="1:12">
      <c r="A169" s="11">
        <v>1273</v>
      </c>
      <c r="B169" s="11">
        <v>1006</v>
      </c>
      <c r="C169" s="11">
        <v>200</v>
      </c>
      <c r="E169" s="11" t="s">
        <v>1105</v>
      </c>
      <c r="F169" s="11" t="s">
        <v>1106</v>
      </c>
      <c r="G169" s="11">
        <v>1</v>
      </c>
      <c r="I169" s="23" t="e">
        <f>IF($B169="","",(VLOOKUP($B169,所属・種目コード!$A$3:$C$67,2)))</f>
        <v>#N/A</v>
      </c>
      <c r="J169" s="24" t="str">
        <f>IF($B169="","",(VLOOKUP($B169,所属・種目コード!$G$3:$H$119,2)))</f>
        <v>胆沢南走会</v>
      </c>
      <c r="K169" s="25" t="e">
        <f>IF($B169="","",(VLOOKUP($B169,所属・種目コード!M152:N252,2)))</f>
        <v>#N/A</v>
      </c>
      <c r="L169" s="22" t="e">
        <f>IF($B169="","",(VLOOKUP($B169,所属・種目コード!$J$3:$K$59,2)))</f>
        <v>#N/A</v>
      </c>
    </row>
    <row r="170" spans="1:12">
      <c r="A170" s="11">
        <v>1274</v>
      </c>
      <c r="B170" s="11">
        <v>1006</v>
      </c>
      <c r="C170" s="11">
        <v>201</v>
      </c>
      <c r="E170" s="11" t="s">
        <v>1107</v>
      </c>
      <c r="F170" s="11" t="s">
        <v>1108</v>
      </c>
      <c r="G170" s="11">
        <v>1</v>
      </c>
      <c r="I170" s="23" t="e">
        <f>IF($B170="","",(VLOOKUP($B170,所属・種目コード!$A$3:$C$67,2)))</f>
        <v>#N/A</v>
      </c>
      <c r="J170" s="24" t="str">
        <f>IF($B170="","",(VLOOKUP($B170,所属・種目コード!$G$3:$H$119,2)))</f>
        <v>胆沢南走会</v>
      </c>
      <c r="K170" s="25" t="e">
        <f>IF($B170="","",(VLOOKUP($B170,所属・種目コード!M153:N253,2)))</f>
        <v>#N/A</v>
      </c>
      <c r="L170" s="22" t="e">
        <f>IF($B170="","",(VLOOKUP($B170,所属・種目コード!$J$3:$K$59,2)))</f>
        <v>#N/A</v>
      </c>
    </row>
    <row r="171" spans="1:12">
      <c r="A171" s="11">
        <v>1275</v>
      </c>
      <c r="B171" s="11">
        <v>1006</v>
      </c>
      <c r="C171" s="11">
        <v>202</v>
      </c>
      <c r="E171" s="11" t="s">
        <v>1109</v>
      </c>
      <c r="F171" s="11" t="s">
        <v>1110</v>
      </c>
      <c r="G171" s="11">
        <v>1</v>
      </c>
      <c r="I171" s="23" t="e">
        <f>IF($B171="","",(VLOOKUP($B171,所属・種目コード!$A$3:$C$67,2)))</f>
        <v>#N/A</v>
      </c>
      <c r="J171" s="24" t="str">
        <f>IF($B171="","",(VLOOKUP($B171,所属・種目コード!$G$3:$H$119,2)))</f>
        <v>胆沢南走会</v>
      </c>
      <c r="K171" s="25" t="e">
        <f>IF($B171="","",(VLOOKUP($B171,所属・種目コード!M154:N254,2)))</f>
        <v>#N/A</v>
      </c>
      <c r="L171" s="22" t="e">
        <f>IF($B171="","",(VLOOKUP($B171,所属・種目コード!$J$3:$K$59,2)))</f>
        <v>#N/A</v>
      </c>
    </row>
    <row r="172" spans="1:12">
      <c r="A172" s="11">
        <v>1276</v>
      </c>
      <c r="B172" s="11">
        <v>1006</v>
      </c>
      <c r="C172" s="11">
        <v>203</v>
      </c>
      <c r="E172" s="11" t="s">
        <v>1111</v>
      </c>
      <c r="F172" s="11" t="s">
        <v>1112</v>
      </c>
      <c r="G172" s="11">
        <v>1</v>
      </c>
      <c r="I172" s="23" t="e">
        <f>IF($B172="","",(VLOOKUP($B172,所属・種目コード!$A$3:$C$67,2)))</f>
        <v>#N/A</v>
      </c>
      <c r="J172" s="24" t="str">
        <f>IF($B172="","",(VLOOKUP($B172,所属・種目コード!$G$3:$H$119,2)))</f>
        <v>胆沢南走会</v>
      </c>
      <c r="K172" s="25" t="e">
        <f>IF($B172="","",(VLOOKUP($B172,所属・種目コード!M155:N255,2)))</f>
        <v>#N/A</v>
      </c>
      <c r="L172" s="22" t="e">
        <f>IF($B172="","",(VLOOKUP($B172,所属・種目コード!$J$3:$K$59,2)))</f>
        <v>#N/A</v>
      </c>
    </row>
    <row r="173" spans="1:12">
      <c r="A173" s="11">
        <v>1277</v>
      </c>
      <c r="B173" s="11">
        <v>1006</v>
      </c>
      <c r="C173" s="11">
        <v>204</v>
      </c>
      <c r="E173" s="11" t="s">
        <v>1113</v>
      </c>
      <c r="F173" s="11" t="s">
        <v>1114</v>
      </c>
      <c r="G173" s="11">
        <v>1</v>
      </c>
      <c r="I173" s="23" t="e">
        <f>IF($B173="","",(VLOOKUP($B173,所属・種目コード!$A$3:$C$67,2)))</f>
        <v>#N/A</v>
      </c>
      <c r="J173" s="24" t="str">
        <f>IF($B173="","",(VLOOKUP($B173,所属・種目コード!$G$3:$H$119,2)))</f>
        <v>胆沢南走会</v>
      </c>
      <c r="K173" s="25" t="e">
        <f>IF($B173="","",(VLOOKUP($B173,所属・種目コード!M156:N256,2)))</f>
        <v>#N/A</v>
      </c>
      <c r="L173" s="22" t="e">
        <f>IF($B173="","",(VLOOKUP($B173,所属・種目コード!$J$3:$K$59,2)))</f>
        <v>#N/A</v>
      </c>
    </row>
    <row r="174" spans="1:12">
      <c r="A174" s="11">
        <v>1050</v>
      </c>
      <c r="B174" s="11">
        <v>1007</v>
      </c>
      <c r="C174" s="11">
        <v>26</v>
      </c>
      <c r="E174" s="11" t="s">
        <v>667</v>
      </c>
      <c r="F174" s="11" t="s">
        <v>668</v>
      </c>
      <c r="G174" s="11">
        <v>2</v>
      </c>
      <c r="I174" s="23" t="e">
        <f>IF($B174="","",(VLOOKUP($B174,所属・種目コード!$A$3:$C$67,2)))</f>
        <v>#N/A</v>
      </c>
      <c r="J174" s="24" t="str">
        <f>IF($B174="","",(VLOOKUP($B174,所属・種目コード!$G$3:$H$119,2)))</f>
        <v>ＴＭＥＪ</v>
      </c>
      <c r="K174" s="25" t="e">
        <f>IF($B174="","",(VLOOKUP($B174,所属・種目コード!M157:N257,2)))</f>
        <v>#N/A</v>
      </c>
      <c r="L174" s="22" t="e">
        <f>IF($B174="","",(VLOOKUP($B174,所属・種目コード!$J$3:$K$59,2)))</f>
        <v>#N/A</v>
      </c>
    </row>
    <row r="175" spans="1:12">
      <c r="A175" s="11">
        <v>1278</v>
      </c>
      <c r="B175" s="11">
        <v>1007</v>
      </c>
      <c r="C175" s="11">
        <v>205</v>
      </c>
      <c r="E175" s="11" t="s">
        <v>1115</v>
      </c>
      <c r="F175" s="11" t="s">
        <v>1116</v>
      </c>
      <c r="G175" s="11">
        <v>1</v>
      </c>
      <c r="I175" s="23" t="e">
        <f>IF($B175="","",(VLOOKUP($B175,所属・種目コード!$A$3:$C$67,2)))</f>
        <v>#N/A</v>
      </c>
      <c r="J175" s="24" t="str">
        <f>IF($B175="","",(VLOOKUP($B175,所属・種目コード!$G$3:$H$119,2)))</f>
        <v>ＴＭＥＪ</v>
      </c>
      <c r="K175" s="25" t="e">
        <f>IF($B175="","",(VLOOKUP($B175,所属・種目コード!M158:N258,2)))</f>
        <v>#N/A</v>
      </c>
      <c r="L175" s="22" t="e">
        <f>IF($B175="","",(VLOOKUP($B175,所属・種目コード!$J$3:$K$59,2)))</f>
        <v>#N/A</v>
      </c>
    </row>
    <row r="176" spans="1:12">
      <c r="A176" s="11">
        <v>1279</v>
      </c>
      <c r="B176" s="11">
        <v>1007</v>
      </c>
      <c r="C176" s="11">
        <v>206</v>
      </c>
      <c r="E176" s="11" t="s">
        <v>1117</v>
      </c>
      <c r="F176" s="11" t="s">
        <v>1118</v>
      </c>
      <c r="G176" s="11">
        <v>1</v>
      </c>
      <c r="I176" s="23" t="e">
        <f>IF($B176="","",(VLOOKUP($B176,所属・種目コード!$A$3:$C$67,2)))</f>
        <v>#N/A</v>
      </c>
      <c r="J176" s="24" t="str">
        <f>IF($B176="","",(VLOOKUP($B176,所属・種目コード!$G$3:$H$119,2)))</f>
        <v>ＴＭＥＪ</v>
      </c>
      <c r="K176" s="25" t="e">
        <f>IF($B176="","",(VLOOKUP($B176,所属・種目コード!M159:N259,2)))</f>
        <v>#N/A</v>
      </c>
      <c r="L176" s="22" t="e">
        <f>IF($B176="","",(VLOOKUP($B176,所属・種目コード!$J$3:$K$59,2)))</f>
        <v>#N/A</v>
      </c>
    </row>
    <row r="177" spans="1:12">
      <c r="A177" s="11">
        <v>1280</v>
      </c>
      <c r="B177" s="11">
        <v>1007</v>
      </c>
      <c r="C177" s="11">
        <v>207</v>
      </c>
      <c r="E177" s="11" t="s">
        <v>1119</v>
      </c>
      <c r="F177" s="11" t="s">
        <v>1120</v>
      </c>
      <c r="G177" s="11">
        <v>1</v>
      </c>
      <c r="I177" s="23" t="e">
        <f>IF($B177="","",(VLOOKUP($B177,所属・種目コード!$A$3:$C$67,2)))</f>
        <v>#N/A</v>
      </c>
      <c r="J177" s="24" t="str">
        <f>IF($B177="","",(VLOOKUP($B177,所属・種目コード!$G$3:$H$119,2)))</f>
        <v>ＴＭＥＪ</v>
      </c>
      <c r="K177" s="25" t="e">
        <f>IF($B177="","",(VLOOKUP($B177,所属・種目コード!M160:N260,2)))</f>
        <v>#N/A</v>
      </c>
      <c r="L177" s="22" t="e">
        <f>IF($B177="","",(VLOOKUP($B177,所属・種目コード!$J$3:$K$59,2)))</f>
        <v>#N/A</v>
      </c>
    </row>
    <row r="178" spans="1:12">
      <c r="A178" s="11">
        <v>1281</v>
      </c>
      <c r="B178" s="11">
        <v>1007</v>
      </c>
      <c r="C178" s="11">
        <v>208</v>
      </c>
      <c r="E178" s="11" t="s">
        <v>1121</v>
      </c>
      <c r="F178" s="11" t="s">
        <v>1122</v>
      </c>
      <c r="G178" s="11">
        <v>1</v>
      </c>
      <c r="I178" s="23" t="e">
        <f>IF($B178="","",(VLOOKUP($B178,所属・種目コード!$A$3:$C$67,2)))</f>
        <v>#N/A</v>
      </c>
      <c r="J178" s="24" t="str">
        <f>IF($B178="","",(VLOOKUP($B178,所属・種目コード!$G$3:$H$119,2)))</f>
        <v>ＴＭＥＪ</v>
      </c>
      <c r="K178" s="25" t="e">
        <f>IF($B178="","",(VLOOKUP($B178,所属・種目コード!M161:N261,2)))</f>
        <v>#N/A</v>
      </c>
      <c r="L178" s="22" t="e">
        <f>IF($B178="","",(VLOOKUP($B178,所属・種目コード!$J$3:$K$59,2)))</f>
        <v>#N/A</v>
      </c>
    </row>
    <row r="179" spans="1:12">
      <c r="A179" s="11">
        <v>1282</v>
      </c>
      <c r="B179" s="11">
        <v>1007</v>
      </c>
      <c r="C179" s="11">
        <v>209</v>
      </c>
      <c r="E179" s="11" t="s">
        <v>1123</v>
      </c>
      <c r="F179" s="11" t="s">
        <v>1124</v>
      </c>
      <c r="G179" s="11">
        <v>1</v>
      </c>
      <c r="I179" s="23" t="e">
        <f>IF($B179="","",(VLOOKUP($B179,所属・種目コード!$A$3:$C$67,2)))</f>
        <v>#N/A</v>
      </c>
      <c r="J179" s="24" t="str">
        <f>IF($B179="","",(VLOOKUP($B179,所属・種目コード!$G$3:$H$119,2)))</f>
        <v>ＴＭＥＪ</v>
      </c>
      <c r="K179" s="25" t="e">
        <f>IF($B179="","",(VLOOKUP($B179,所属・種目コード!M162:N262,2)))</f>
        <v>#N/A</v>
      </c>
      <c r="L179" s="22" t="e">
        <f>IF($B179="","",(VLOOKUP($B179,所属・種目コード!$J$3:$K$59,2)))</f>
        <v>#N/A</v>
      </c>
    </row>
    <row r="180" spans="1:12">
      <c r="A180" s="11">
        <v>1283</v>
      </c>
      <c r="B180" s="11">
        <v>1007</v>
      </c>
      <c r="C180" s="11">
        <v>210</v>
      </c>
      <c r="E180" s="11" t="s">
        <v>1125</v>
      </c>
      <c r="F180" s="11" t="s">
        <v>1126</v>
      </c>
      <c r="G180" s="11">
        <v>1</v>
      </c>
      <c r="I180" s="23" t="e">
        <f>IF($B180="","",(VLOOKUP($B180,所属・種目コード!$A$3:$C$67,2)))</f>
        <v>#N/A</v>
      </c>
      <c r="J180" s="24" t="str">
        <f>IF($B180="","",(VLOOKUP($B180,所属・種目コード!$G$3:$H$119,2)))</f>
        <v>ＴＭＥＪ</v>
      </c>
      <c r="K180" s="25" t="e">
        <f>IF($B180="","",(VLOOKUP($B180,所属・種目コード!M163:N263,2)))</f>
        <v>#N/A</v>
      </c>
      <c r="L180" s="22" t="e">
        <f>IF($B180="","",(VLOOKUP($B180,所属・種目コード!$J$3:$K$59,2)))</f>
        <v>#N/A</v>
      </c>
    </row>
    <row r="181" spans="1:12">
      <c r="A181" s="11">
        <v>1284</v>
      </c>
      <c r="B181" s="11">
        <v>1007</v>
      </c>
      <c r="C181" s="11">
        <v>211</v>
      </c>
      <c r="E181" s="11" t="s">
        <v>1127</v>
      </c>
      <c r="F181" s="11" t="s">
        <v>1128</v>
      </c>
      <c r="G181" s="11">
        <v>1</v>
      </c>
      <c r="I181" s="23" t="e">
        <f>IF($B181="","",(VLOOKUP($B181,所属・種目コード!$A$3:$C$67,2)))</f>
        <v>#N/A</v>
      </c>
      <c r="J181" s="24" t="str">
        <f>IF($B181="","",(VLOOKUP($B181,所属・種目コード!$G$3:$H$119,2)))</f>
        <v>ＴＭＥＪ</v>
      </c>
      <c r="K181" s="25" t="e">
        <f>IF($B181="","",(VLOOKUP($B181,所属・種目コード!M164:N264,2)))</f>
        <v>#N/A</v>
      </c>
      <c r="L181" s="22" t="e">
        <f>IF($B181="","",(VLOOKUP($B181,所属・種目コード!$J$3:$K$59,2)))</f>
        <v>#N/A</v>
      </c>
    </row>
    <row r="182" spans="1:12">
      <c r="A182" s="11">
        <v>1285</v>
      </c>
      <c r="B182" s="11">
        <v>1007</v>
      </c>
      <c r="C182" s="11">
        <v>212</v>
      </c>
      <c r="E182" s="11" t="s">
        <v>1129</v>
      </c>
      <c r="F182" s="11" t="s">
        <v>1130</v>
      </c>
      <c r="G182" s="11">
        <v>1</v>
      </c>
      <c r="I182" s="23" t="e">
        <f>IF($B182="","",(VLOOKUP($B182,所属・種目コード!$A$3:$C$67,2)))</f>
        <v>#N/A</v>
      </c>
      <c r="J182" s="24" t="str">
        <f>IF($B182="","",(VLOOKUP($B182,所属・種目コード!$G$3:$H$119,2)))</f>
        <v>ＴＭＥＪ</v>
      </c>
      <c r="K182" s="25" t="e">
        <f>IF($B182="","",(VLOOKUP($B182,所属・種目コード!M165:N265,2)))</f>
        <v>#N/A</v>
      </c>
      <c r="L182" s="22" t="e">
        <f>IF($B182="","",(VLOOKUP($B182,所属・種目コード!$J$3:$K$59,2)))</f>
        <v>#N/A</v>
      </c>
    </row>
    <row r="183" spans="1:12">
      <c r="A183" s="11">
        <v>1286</v>
      </c>
      <c r="B183" s="11">
        <v>1007</v>
      </c>
      <c r="C183" s="11">
        <v>213</v>
      </c>
      <c r="E183" s="11" t="s">
        <v>1131</v>
      </c>
      <c r="F183" s="11" t="s">
        <v>1132</v>
      </c>
      <c r="G183" s="11">
        <v>1</v>
      </c>
      <c r="I183" s="23" t="e">
        <f>IF($B183="","",(VLOOKUP($B183,所属・種目コード!$A$3:$C$67,2)))</f>
        <v>#N/A</v>
      </c>
      <c r="J183" s="24" t="str">
        <f>IF($B183="","",(VLOOKUP($B183,所属・種目コード!$G$3:$H$119,2)))</f>
        <v>ＴＭＥＪ</v>
      </c>
      <c r="K183" s="25" t="e">
        <f>IF($B183="","",(VLOOKUP($B183,所属・種目コード!M166:N266,2)))</f>
        <v>#N/A</v>
      </c>
      <c r="L183" s="22" t="e">
        <f>IF($B183="","",(VLOOKUP($B183,所属・種目コード!$J$3:$K$59,2)))</f>
        <v>#N/A</v>
      </c>
    </row>
    <row r="184" spans="1:12">
      <c r="A184" s="11">
        <v>1287</v>
      </c>
      <c r="B184" s="11">
        <v>1007</v>
      </c>
      <c r="C184" s="11">
        <v>214</v>
      </c>
      <c r="E184" s="11" t="s">
        <v>1133</v>
      </c>
      <c r="F184" s="11" t="s">
        <v>1134</v>
      </c>
      <c r="G184" s="11">
        <v>1</v>
      </c>
      <c r="I184" s="23" t="e">
        <f>IF($B184="","",(VLOOKUP($B184,所属・種目コード!$A$3:$C$67,2)))</f>
        <v>#N/A</v>
      </c>
      <c r="J184" s="24" t="str">
        <f>IF($B184="","",(VLOOKUP($B184,所属・種目コード!$G$3:$H$119,2)))</f>
        <v>ＴＭＥＪ</v>
      </c>
      <c r="K184" s="25" t="e">
        <f>IF($B184="","",(VLOOKUP($B184,所属・種目コード!M167:N267,2)))</f>
        <v>#N/A</v>
      </c>
      <c r="L184" s="22" t="e">
        <f>IF($B184="","",(VLOOKUP($B184,所属・種目コード!$J$3:$K$59,2)))</f>
        <v>#N/A</v>
      </c>
    </row>
    <row r="185" spans="1:12">
      <c r="A185" s="11">
        <v>1059</v>
      </c>
      <c r="B185" s="11">
        <v>1008</v>
      </c>
      <c r="C185" s="11">
        <v>32</v>
      </c>
      <c r="E185" s="11" t="s">
        <v>685</v>
      </c>
      <c r="F185" s="11" t="s">
        <v>686</v>
      </c>
      <c r="G185" s="11">
        <v>2</v>
      </c>
      <c r="I185" s="23" t="e">
        <f>IF($B185="","",(VLOOKUP($B185,所属・種目コード!$A$3:$C$67,2)))</f>
        <v>#N/A</v>
      </c>
      <c r="J185" s="24" t="str">
        <f>IF($B185="","",(VLOOKUP($B185,所属・種目コード!$G$3:$H$119,2)))</f>
        <v>一関高専</v>
      </c>
      <c r="K185" s="25" t="e">
        <f>IF($B185="","",(VLOOKUP($B185,所属・種目コード!M168:N268,2)))</f>
        <v>#N/A</v>
      </c>
      <c r="L185" s="22" t="e">
        <f>IF($B185="","",(VLOOKUP($B185,所属・種目コード!$J$3:$K$59,2)))</f>
        <v>#N/A</v>
      </c>
    </row>
    <row r="186" spans="1:12">
      <c r="A186" s="11">
        <v>1061</v>
      </c>
      <c r="B186" s="11">
        <v>1008</v>
      </c>
      <c r="C186" s="11">
        <v>33</v>
      </c>
      <c r="E186" s="11" t="s">
        <v>689</v>
      </c>
      <c r="F186" s="11" t="s">
        <v>690</v>
      </c>
      <c r="G186" s="11">
        <v>2</v>
      </c>
      <c r="I186" s="23" t="e">
        <f>IF($B186="","",(VLOOKUP($B186,所属・種目コード!$A$3:$C$67,2)))</f>
        <v>#N/A</v>
      </c>
      <c r="J186" s="24" t="str">
        <f>IF($B186="","",(VLOOKUP($B186,所属・種目コード!$G$3:$H$119,2)))</f>
        <v>一関高専</v>
      </c>
      <c r="K186" s="25" t="e">
        <f>IF($B186="","",(VLOOKUP($B186,所属・種目コード!M169:N269,2)))</f>
        <v>#N/A</v>
      </c>
      <c r="L186" s="22" t="e">
        <f>IF($B186="","",(VLOOKUP($B186,所属・種目コード!$J$3:$K$59,2)))</f>
        <v>#N/A</v>
      </c>
    </row>
    <row r="187" spans="1:12">
      <c r="A187" s="11">
        <v>1314</v>
      </c>
      <c r="B187" s="11">
        <v>1008</v>
      </c>
      <c r="C187" s="11">
        <v>249</v>
      </c>
      <c r="E187" s="11" t="s">
        <v>1186</v>
      </c>
      <c r="F187" s="11" t="s">
        <v>1187</v>
      </c>
      <c r="G187" s="11">
        <v>1</v>
      </c>
      <c r="I187" s="23" t="e">
        <f>IF($B187="","",(VLOOKUP($B187,所属・種目コード!$A$3:$C$67,2)))</f>
        <v>#N/A</v>
      </c>
      <c r="J187" s="24" t="str">
        <f>IF($B187="","",(VLOOKUP($B187,所属・種目コード!$G$3:$H$119,2)))</f>
        <v>一関高専</v>
      </c>
      <c r="K187" s="25" t="e">
        <f>IF($B187="","",(VLOOKUP($B187,所属・種目コード!M170:N270,2)))</f>
        <v>#N/A</v>
      </c>
      <c r="L187" s="22" t="e">
        <f>IF($B187="","",(VLOOKUP($B187,所属・種目コード!$J$3:$K$59,2)))</f>
        <v>#N/A</v>
      </c>
    </row>
    <row r="188" spans="1:12">
      <c r="A188" s="11">
        <v>1315</v>
      </c>
      <c r="B188" s="11">
        <v>1008</v>
      </c>
      <c r="C188" s="11">
        <v>250</v>
      </c>
      <c r="E188" s="11" t="s">
        <v>1188</v>
      </c>
      <c r="F188" s="11" t="s">
        <v>1189</v>
      </c>
      <c r="G188" s="11">
        <v>1</v>
      </c>
      <c r="I188" s="23" t="e">
        <f>IF($B188="","",(VLOOKUP($B188,所属・種目コード!$A$3:$C$67,2)))</f>
        <v>#N/A</v>
      </c>
      <c r="J188" s="24" t="str">
        <f>IF($B188="","",(VLOOKUP($B188,所属・種目コード!$G$3:$H$119,2)))</f>
        <v>一関高専</v>
      </c>
      <c r="K188" s="25" t="e">
        <f>IF($B188="","",(VLOOKUP($B188,所属・種目コード!M171:N271,2)))</f>
        <v>#N/A</v>
      </c>
      <c r="L188" s="22" t="e">
        <f>IF($B188="","",(VLOOKUP($B188,所属・種目コード!$J$3:$K$59,2)))</f>
        <v>#N/A</v>
      </c>
    </row>
    <row r="189" spans="1:12">
      <c r="A189" s="11">
        <v>1316</v>
      </c>
      <c r="B189" s="11">
        <v>1008</v>
      </c>
      <c r="C189" s="11">
        <v>251</v>
      </c>
      <c r="E189" s="11" t="s">
        <v>1190</v>
      </c>
      <c r="F189" s="11" t="s">
        <v>1191</v>
      </c>
      <c r="G189" s="11">
        <v>1</v>
      </c>
      <c r="I189" s="23" t="e">
        <f>IF($B189="","",(VLOOKUP($B189,所属・種目コード!$A$3:$C$67,2)))</f>
        <v>#N/A</v>
      </c>
      <c r="J189" s="24" t="str">
        <f>IF($B189="","",(VLOOKUP($B189,所属・種目コード!$G$3:$H$119,2)))</f>
        <v>一関高専</v>
      </c>
      <c r="K189" s="25" t="e">
        <f>IF($B189="","",(VLOOKUP($B189,所属・種目コード!M172:N272,2)))</f>
        <v>#N/A</v>
      </c>
      <c r="L189" s="22" t="e">
        <f>IF($B189="","",(VLOOKUP($B189,所属・種目コード!$J$3:$K$59,2)))</f>
        <v>#N/A</v>
      </c>
    </row>
    <row r="190" spans="1:12">
      <c r="A190" s="11">
        <v>1317</v>
      </c>
      <c r="B190" s="11">
        <v>1008</v>
      </c>
      <c r="C190" s="11">
        <v>252</v>
      </c>
      <c r="E190" s="11" t="s">
        <v>1192</v>
      </c>
      <c r="F190" s="11" t="s">
        <v>1193</v>
      </c>
      <c r="G190" s="11">
        <v>1</v>
      </c>
      <c r="I190" s="23" t="e">
        <f>IF($B190="","",(VLOOKUP($B190,所属・種目コード!$A$3:$C$67,2)))</f>
        <v>#N/A</v>
      </c>
      <c r="J190" s="24" t="str">
        <f>IF($B190="","",(VLOOKUP($B190,所属・種目コード!$G$3:$H$119,2)))</f>
        <v>一関高専</v>
      </c>
      <c r="K190" s="25" t="e">
        <f>IF($B190="","",(VLOOKUP($B190,所属・種目コード!M173:N273,2)))</f>
        <v>#N/A</v>
      </c>
      <c r="L190" s="22" t="e">
        <f>IF($B190="","",(VLOOKUP($B190,所属・種目コード!$J$3:$K$59,2)))</f>
        <v>#N/A</v>
      </c>
    </row>
    <row r="191" spans="1:12">
      <c r="A191" s="11">
        <v>1318</v>
      </c>
      <c r="B191" s="11">
        <v>1008</v>
      </c>
      <c r="C191" s="11">
        <v>253</v>
      </c>
      <c r="E191" s="11" t="s">
        <v>1194</v>
      </c>
      <c r="F191" s="11" t="s">
        <v>1195</v>
      </c>
      <c r="G191" s="11">
        <v>1</v>
      </c>
      <c r="I191" s="23" t="e">
        <f>IF($B191="","",(VLOOKUP($B191,所属・種目コード!$A$3:$C$67,2)))</f>
        <v>#N/A</v>
      </c>
      <c r="J191" s="24" t="str">
        <f>IF($B191="","",(VLOOKUP($B191,所属・種目コード!$G$3:$H$119,2)))</f>
        <v>一関高専</v>
      </c>
      <c r="K191" s="25" t="e">
        <f>IF($B191="","",(VLOOKUP($B191,所属・種目コード!M174:N274,2)))</f>
        <v>#N/A</v>
      </c>
      <c r="L191" s="22" t="e">
        <f>IF($B191="","",(VLOOKUP($B191,所属・種目コード!$J$3:$K$59,2)))</f>
        <v>#N/A</v>
      </c>
    </row>
    <row r="192" spans="1:12">
      <c r="A192" s="11">
        <v>1319</v>
      </c>
      <c r="B192" s="11">
        <v>1008</v>
      </c>
      <c r="C192" s="11">
        <v>254</v>
      </c>
      <c r="E192" s="11" t="s">
        <v>1196</v>
      </c>
      <c r="F192" s="11" t="s">
        <v>1197</v>
      </c>
      <c r="G192" s="11">
        <v>1</v>
      </c>
      <c r="I192" s="23" t="e">
        <f>IF($B192="","",(VLOOKUP($B192,所属・種目コード!$A$3:$C$67,2)))</f>
        <v>#N/A</v>
      </c>
      <c r="J192" s="24" t="str">
        <f>IF($B192="","",(VLOOKUP($B192,所属・種目コード!$G$3:$H$119,2)))</f>
        <v>一関高専</v>
      </c>
      <c r="K192" s="25" t="e">
        <f>IF($B192="","",(VLOOKUP($B192,所属・種目コード!M175:N275,2)))</f>
        <v>#N/A</v>
      </c>
      <c r="L192" s="22" t="e">
        <f>IF($B192="","",(VLOOKUP($B192,所属・種目コード!$J$3:$K$59,2)))</f>
        <v>#N/A</v>
      </c>
    </row>
    <row r="193" spans="1:12">
      <c r="A193" s="11">
        <v>1320</v>
      </c>
      <c r="B193" s="11">
        <v>1008</v>
      </c>
      <c r="C193" s="11">
        <v>255</v>
      </c>
      <c r="E193" s="11" t="s">
        <v>1198</v>
      </c>
      <c r="F193" s="11" t="s">
        <v>1199</v>
      </c>
      <c r="G193" s="11">
        <v>1</v>
      </c>
      <c r="I193" s="23" t="e">
        <f>IF($B193="","",(VLOOKUP($B193,所属・種目コード!$A$3:$C$67,2)))</f>
        <v>#N/A</v>
      </c>
      <c r="J193" s="24" t="str">
        <f>IF($B193="","",(VLOOKUP($B193,所属・種目コード!$G$3:$H$119,2)))</f>
        <v>一関高専</v>
      </c>
      <c r="K193" s="25" t="e">
        <f>IF($B193="","",(VLOOKUP($B193,所属・種目コード!M176:N276,2)))</f>
        <v>#N/A</v>
      </c>
      <c r="L193" s="22" t="e">
        <f>IF($B193="","",(VLOOKUP($B193,所属・種目コード!$J$3:$K$59,2)))</f>
        <v>#N/A</v>
      </c>
    </row>
    <row r="194" spans="1:12">
      <c r="A194" s="11">
        <v>1321</v>
      </c>
      <c r="B194" s="11">
        <v>1008</v>
      </c>
      <c r="C194" s="11">
        <v>256</v>
      </c>
      <c r="E194" s="11" t="s">
        <v>1200</v>
      </c>
      <c r="F194" s="11" t="s">
        <v>1201</v>
      </c>
      <c r="G194" s="11">
        <v>1</v>
      </c>
      <c r="I194" s="23" t="e">
        <f>IF($B194="","",(VLOOKUP($B194,所属・種目コード!$A$3:$C$67,2)))</f>
        <v>#N/A</v>
      </c>
      <c r="J194" s="24" t="str">
        <f>IF($B194="","",(VLOOKUP($B194,所属・種目コード!$G$3:$H$119,2)))</f>
        <v>一関高専</v>
      </c>
      <c r="K194" s="25" t="e">
        <f>IF($B194="","",(VLOOKUP($B194,所属・種目コード!M177:N277,2)))</f>
        <v>#N/A</v>
      </c>
      <c r="L194" s="22" t="e">
        <f>IF($B194="","",(VLOOKUP($B194,所属・種目コード!$J$3:$K$59,2)))</f>
        <v>#N/A</v>
      </c>
    </row>
    <row r="195" spans="1:12">
      <c r="A195" s="11">
        <v>1060</v>
      </c>
      <c r="B195" s="11">
        <v>1009</v>
      </c>
      <c r="C195" s="11">
        <v>33</v>
      </c>
      <c r="E195" s="11" t="s">
        <v>687</v>
      </c>
      <c r="F195" s="11" t="s">
        <v>688</v>
      </c>
      <c r="G195" s="11">
        <v>1</v>
      </c>
      <c r="I195" s="23" t="e">
        <f>IF($B195="","",(VLOOKUP($B195,所属・種目コード!$A$3:$C$67,2)))</f>
        <v>#N/A</v>
      </c>
      <c r="J195" s="24" t="str">
        <f>IF($B195="","",(VLOOKUP($B195,所属・種目コード!$G$3:$H$119,2)))</f>
        <v>岩手銀行</v>
      </c>
      <c r="K195" s="25" t="e">
        <f>IF($B195="","",(VLOOKUP($B195,所属・種目コード!M178:N278,2)))</f>
        <v>#N/A</v>
      </c>
      <c r="L195" s="22" t="e">
        <f>IF($B195="","",(VLOOKUP($B195,所属・種目コード!$J$3:$K$59,2)))</f>
        <v>#N/A</v>
      </c>
    </row>
    <row r="196" spans="1:12">
      <c r="A196" s="11">
        <v>1062</v>
      </c>
      <c r="B196" s="11">
        <v>1009</v>
      </c>
      <c r="C196" s="11">
        <v>34</v>
      </c>
      <c r="E196" s="11" t="s">
        <v>691</v>
      </c>
      <c r="F196" s="11" t="s">
        <v>692</v>
      </c>
      <c r="G196" s="11">
        <v>1</v>
      </c>
      <c r="I196" s="23" t="e">
        <f>IF($B196="","",(VLOOKUP($B196,所属・種目コード!$A$3:$C$67,2)))</f>
        <v>#N/A</v>
      </c>
      <c r="J196" s="24" t="str">
        <f>IF($B196="","",(VLOOKUP($B196,所属・種目コード!$G$3:$H$119,2)))</f>
        <v>岩手銀行</v>
      </c>
      <c r="K196" s="25" t="e">
        <f>IF($B196="","",(VLOOKUP($B196,所属・種目コード!M179:N279,2)))</f>
        <v>#N/A</v>
      </c>
      <c r="L196" s="22" t="e">
        <f>IF($B196="","",(VLOOKUP($B196,所属・種目コード!$J$3:$K$59,2)))</f>
        <v>#N/A</v>
      </c>
    </row>
    <row r="197" spans="1:12">
      <c r="A197" s="11">
        <v>1065</v>
      </c>
      <c r="B197" s="11">
        <v>1009</v>
      </c>
      <c r="C197" s="11">
        <v>35</v>
      </c>
      <c r="E197" s="11" t="s">
        <v>697</v>
      </c>
      <c r="F197" s="11" t="s">
        <v>698</v>
      </c>
      <c r="G197" s="11">
        <v>1</v>
      </c>
      <c r="I197" s="23" t="e">
        <f>IF($B197="","",(VLOOKUP($B197,所属・種目コード!$A$3:$C$67,2)))</f>
        <v>#N/A</v>
      </c>
      <c r="J197" s="24" t="str">
        <f>IF($B197="","",(VLOOKUP($B197,所属・種目コード!$G$3:$H$119,2)))</f>
        <v>岩手銀行</v>
      </c>
      <c r="K197" s="25" t="e">
        <f>IF($B197="","",(VLOOKUP($B197,所属・種目コード!M180:N280,2)))</f>
        <v>#N/A</v>
      </c>
      <c r="L197" s="22" t="e">
        <f>IF($B197="","",(VLOOKUP($B197,所属・種目コード!$J$3:$K$59,2)))</f>
        <v>#N/A</v>
      </c>
    </row>
    <row r="198" spans="1:12">
      <c r="A198" s="11">
        <v>1067</v>
      </c>
      <c r="B198" s="11">
        <v>1009</v>
      </c>
      <c r="C198" s="11">
        <v>36</v>
      </c>
      <c r="E198" s="11" t="s">
        <v>701</v>
      </c>
      <c r="F198" s="11" t="s">
        <v>702</v>
      </c>
      <c r="G198" s="11">
        <v>1</v>
      </c>
      <c r="I198" s="23" t="e">
        <f>IF($B198="","",(VLOOKUP($B198,所属・種目コード!$A$3:$C$67,2)))</f>
        <v>#N/A</v>
      </c>
      <c r="J198" s="24" t="str">
        <f>IF($B198="","",(VLOOKUP($B198,所属・種目コード!$G$3:$H$119,2)))</f>
        <v>岩手銀行</v>
      </c>
      <c r="K198" s="25" t="e">
        <f>IF($B198="","",(VLOOKUP($B198,所属・種目コード!M181:N281,2)))</f>
        <v>#N/A</v>
      </c>
      <c r="L198" s="22" t="e">
        <f>IF($B198="","",(VLOOKUP($B198,所属・種目コード!$J$3:$K$59,2)))</f>
        <v>#N/A</v>
      </c>
    </row>
    <row r="199" spans="1:12">
      <c r="A199" s="11">
        <v>1068</v>
      </c>
      <c r="B199" s="11">
        <v>1009</v>
      </c>
      <c r="C199" s="11">
        <v>37</v>
      </c>
      <c r="E199" s="11" t="s">
        <v>703</v>
      </c>
      <c r="F199" s="11" t="s">
        <v>704</v>
      </c>
      <c r="G199" s="11">
        <v>1</v>
      </c>
      <c r="I199" s="23" t="e">
        <f>IF($B199="","",(VLOOKUP($B199,所属・種目コード!$A$3:$C$67,2)))</f>
        <v>#N/A</v>
      </c>
      <c r="J199" s="24" t="str">
        <f>IF($B199="","",(VLOOKUP($B199,所属・種目コード!$G$3:$H$119,2)))</f>
        <v>岩手銀行</v>
      </c>
      <c r="K199" s="25" t="e">
        <f>IF($B199="","",(VLOOKUP($B199,所属・種目コード!M182:N282,2)))</f>
        <v>#N/A</v>
      </c>
      <c r="L199" s="22" t="e">
        <f>IF($B199="","",(VLOOKUP($B199,所属・種目コード!$J$3:$K$59,2)))</f>
        <v>#N/A</v>
      </c>
    </row>
    <row r="200" spans="1:12">
      <c r="A200" s="11">
        <v>1071</v>
      </c>
      <c r="B200" s="11">
        <v>1009</v>
      </c>
      <c r="C200" s="11">
        <v>38</v>
      </c>
      <c r="E200" s="11" t="s">
        <v>709</v>
      </c>
      <c r="F200" s="11" t="s">
        <v>710</v>
      </c>
      <c r="G200" s="11">
        <v>1</v>
      </c>
      <c r="I200" s="23" t="e">
        <f>IF($B200="","",(VLOOKUP($B200,所属・種目コード!$A$3:$C$67,2)))</f>
        <v>#N/A</v>
      </c>
      <c r="J200" s="24" t="str">
        <f>IF($B200="","",(VLOOKUP($B200,所属・種目コード!$G$3:$H$119,2)))</f>
        <v>岩手銀行</v>
      </c>
      <c r="K200" s="25" t="e">
        <f>IF($B200="","",(VLOOKUP($B200,所属・種目コード!M183:N283,2)))</f>
        <v>#N/A</v>
      </c>
      <c r="L200" s="22" t="e">
        <f>IF($B200="","",(VLOOKUP($B200,所属・種目コード!$J$3:$K$59,2)))</f>
        <v>#N/A</v>
      </c>
    </row>
    <row r="201" spans="1:12">
      <c r="A201" s="11">
        <v>1073</v>
      </c>
      <c r="B201" s="11">
        <v>1009</v>
      </c>
      <c r="C201" s="11">
        <v>39</v>
      </c>
      <c r="E201" s="11" t="s">
        <v>713</v>
      </c>
      <c r="F201" s="11" t="s">
        <v>714</v>
      </c>
      <c r="G201" s="11">
        <v>1</v>
      </c>
      <c r="I201" s="23" t="e">
        <f>IF($B201="","",(VLOOKUP($B201,所属・種目コード!$A$3:$C$67,2)))</f>
        <v>#N/A</v>
      </c>
      <c r="J201" s="24" t="str">
        <f>IF($B201="","",(VLOOKUP($B201,所属・種目コード!$G$3:$H$119,2)))</f>
        <v>岩手銀行</v>
      </c>
      <c r="K201" s="25" t="e">
        <f>IF($B201="","",(VLOOKUP($B201,所属・種目コード!M184:N284,2)))</f>
        <v>#N/A</v>
      </c>
      <c r="L201" s="22" t="e">
        <f>IF($B201="","",(VLOOKUP($B201,所属・種目コード!$J$3:$K$59,2)))</f>
        <v>#N/A</v>
      </c>
    </row>
    <row r="202" spans="1:12">
      <c r="A202" s="11">
        <v>1066</v>
      </c>
      <c r="B202" s="11">
        <v>1010</v>
      </c>
      <c r="C202" s="11">
        <v>36</v>
      </c>
      <c r="E202" s="11" t="s">
        <v>699</v>
      </c>
      <c r="F202" s="11" t="s">
        <v>700</v>
      </c>
      <c r="G202" s="11">
        <v>2</v>
      </c>
      <c r="I202" s="23" t="e">
        <f>IF($B202="","",(VLOOKUP($B202,所属・種目コード!$A$3:$C$67,2)))</f>
        <v>#N/A</v>
      </c>
      <c r="J202" s="24" t="str">
        <f>IF($B202="","",(VLOOKUP($B202,所属・種目コード!$G$3:$H$119,2)))</f>
        <v>岩手県庁走友会</v>
      </c>
      <c r="K202" s="25" t="e">
        <f>IF($B202="","",(VLOOKUP($B202,所属・種目コード!M185:N285,2)))</f>
        <v>#N/A</v>
      </c>
      <c r="L202" s="22" t="e">
        <f>IF($B202="","",(VLOOKUP($B202,所属・種目コード!$J$3:$K$59,2)))</f>
        <v>#N/A</v>
      </c>
    </row>
    <row r="203" spans="1:12">
      <c r="A203" s="11">
        <v>1069</v>
      </c>
      <c r="B203" s="11">
        <v>1010</v>
      </c>
      <c r="C203" s="11">
        <v>37</v>
      </c>
      <c r="E203" s="11" t="s">
        <v>705</v>
      </c>
      <c r="F203" s="11" t="s">
        <v>706</v>
      </c>
      <c r="G203" s="11">
        <v>2</v>
      </c>
      <c r="I203" s="23" t="e">
        <f>IF($B203="","",(VLOOKUP($B203,所属・種目コード!$A$3:$C$67,2)))</f>
        <v>#N/A</v>
      </c>
      <c r="J203" s="24" t="str">
        <f>IF($B203="","",(VLOOKUP($B203,所属・種目コード!$G$3:$H$119,2)))</f>
        <v>岩手県庁走友会</v>
      </c>
      <c r="K203" s="25" t="e">
        <f>IF($B203="","",(VLOOKUP($B203,所属・種目コード!M186:N286,2)))</f>
        <v>#N/A</v>
      </c>
      <c r="L203" s="22" t="e">
        <f>IF($B203="","",(VLOOKUP($B203,所属・種目コード!$J$3:$K$59,2)))</f>
        <v>#N/A</v>
      </c>
    </row>
    <row r="204" spans="1:12">
      <c r="A204" s="11">
        <v>1070</v>
      </c>
      <c r="B204" s="11">
        <v>1010</v>
      </c>
      <c r="C204" s="11">
        <v>38</v>
      </c>
      <c r="E204" s="11" t="s">
        <v>707</v>
      </c>
      <c r="F204" s="11" t="s">
        <v>708</v>
      </c>
      <c r="G204" s="11">
        <v>2</v>
      </c>
      <c r="I204" s="23" t="e">
        <f>IF($B204="","",(VLOOKUP($B204,所属・種目コード!$A$3:$C$67,2)))</f>
        <v>#N/A</v>
      </c>
      <c r="J204" s="24" t="str">
        <f>IF($B204="","",(VLOOKUP($B204,所属・種目コード!$G$3:$H$119,2)))</f>
        <v>岩手県庁走友会</v>
      </c>
      <c r="K204" s="25" t="e">
        <f>IF($B204="","",(VLOOKUP($B204,所属・種目コード!M187:N287,2)))</f>
        <v>#N/A</v>
      </c>
      <c r="L204" s="22" t="e">
        <f>IF($B204="","",(VLOOKUP($B204,所属・種目コード!$J$3:$K$59,2)))</f>
        <v>#N/A</v>
      </c>
    </row>
    <row r="205" spans="1:12">
      <c r="A205" s="11">
        <v>1072</v>
      </c>
      <c r="B205" s="11">
        <v>1010</v>
      </c>
      <c r="C205" s="11">
        <v>39</v>
      </c>
      <c r="E205" s="11" t="s">
        <v>711</v>
      </c>
      <c r="F205" s="11" t="s">
        <v>712</v>
      </c>
      <c r="G205" s="11">
        <v>2</v>
      </c>
      <c r="I205" s="23" t="e">
        <f>IF($B205="","",(VLOOKUP($B205,所属・種目コード!$A$3:$C$67,2)))</f>
        <v>#N/A</v>
      </c>
      <c r="J205" s="24" t="str">
        <f>IF($B205="","",(VLOOKUP($B205,所属・種目コード!$G$3:$H$119,2)))</f>
        <v>岩手県庁走友会</v>
      </c>
      <c r="K205" s="25" t="e">
        <f>IF($B205="","",(VLOOKUP($B205,所属・種目コード!M188:N288,2)))</f>
        <v>#N/A</v>
      </c>
      <c r="L205" s="22" t="e">
        <f>IF($B205="","",(VLOOKUP($B205,所属・種目コード!$J$3:$K$59,2)))</f>
        <v>#N/A</v>
      </c>
    </row>
    <row r="206" spans="1:12">
      <c r="A206" s="11">
        <v>1074</v>
      </c>
      <c r="B206" s="11">
        <v>1010</v>
      </c>
      <c r="C206" s="11">
        <v>40</v>
      </c>
      <c r="E206" s="11" t="s">
        <v>715</v>
      </c>
      <c r="F206" s="11" t="s">
        <v>716</v>
      </c>
      <c r="G206" s="11">
        <v>2</v>
      </c>
      <c r="I206" s="23" t="e">
        <f>IF($B206="","",(VLOOKUP($B206,所属・種目コード!$A$3:$C$67,2)))</f>
        <v>#N/A</v>
      </c>
      <c r="J206" s="24" t="str">
        <f>IF($B206="","",(VLOOKUP($B206,所属・種目コード!$G$3:$H$119,2)))</f>
        <v>岩手県庁走友会</v>
      </c>
      <c r="K206" s="25" t="e">
        <f>IF($B206="","",(VLOOKUP($B206,所属・種目コード!M189:N289,2)))</f>
        <v>#N/A</v>
      </c>
      <c r="L206" s="22" t="e">
        <f>IF($B206="","",(VLOOKUP($B206,所属・種目コード!$J$3:$K$59,2)))</f>
        <v>#N/A</v>
      </c>
    </row>
    <row r="207" spans="1:12">
      <c r="A207" s="11">
        <v>1076</v>
      </c>
      <c r="B207" s="11">
        <v>1010</v>
      </c>
      <c r="C207" s="11">
        <v>41</v>
      </c>
      <c r="E207" s="11" t="s">
        <v>719</v>
      </c>
      <c r="F207" s="11" t="s">
        <v>720</v>
      </c>
      <c r="G207" s="11">
        <v>2</v>
      </c>
      <c r="I207" s="23" t="e">
        <f>IF($B207="","",(VLOOKUP($B207,所属・種目コード!$A$3:$C$67,2)))</f>
        <v>#N/A</v>
      </c>
      <c r="J207" s="24" t="str">
        <f>IF($B207="","",(VLOOKUP($B207,所属・種目コード!$G$3:$H$119,2)))</f>
        <v>岩手県庁走友会</v>
      </c>
      <c r="K207" s="25" t="e">
        <f>IF($B207="","",(VLOOKUP($B207,所属・種目コード!M190:N290,2)))</f>
        <v>#N/A</v>
      </c>
      <c r="L207" s="22" t="e">
        <f>IF($B207="","",(VLOOKUP($B207,所属・種目コード!$J$3:$K$59,2)))</f>
        <v>#N/A</v>
      </c>
    </row>
    <row r="208" spans="1:12">
      <c r="A208" s="11">
        <v>1358</v>
      </c>
      <c r="B208" s="11">
        <v>1010</v>
      </c>
      <c r="C208" s="11">
        <v>293</v>
      </c>
      <c r="E208" s="11" t="s">
        <v>1274</v>
      </c>
      <c r="F208" s="11" t="s">
        <v>1275</v>
      </c>
      <c r="G208" s="11">
        <v>1</v>
      </c>
      <c r="I208" s="23" t="e">
        <f>IF($B208="","",(VLOOKUP($B208,所属・種目コード!$A$3:$C$67,2)))</f>
        <v>#N/A</v>
      </c>
      <c r="J208" s="24" t="str">
        <f>IF($B208="","",(VLOOKUP($B208,所属・種目コード!$G$3:$H$119,2)))</f>
        <v>岩手県庁走友会</v>
      </c>
      <c r="K208" s="25" t="e">
        <f>IF($B208="","",(VLOOKUP($B208,所属・種目コード!M191:N291,2)))</f>
        <v>#N/A</v>
      </c>
      <c r="L208" s="22" t="e">
        <f>IF($B208="","",(VLOOKUP($B208,所属・種目コード!$J$3:$K$59,2)))</f>
        <v>#N/A</v>
      </c>
    </row>
    <row r="209" spans="1:12">
      <c r="A209" s="11">
        <v>1359</v>
      </c>
      <c r="B209" s="11">
        <v>1010</v>
      </c>
      <c r="C209" s="11">
        <v>294</v>
      </c>
      <c r="E209" s="11" t="s">
        <v>1276</v>
      </c>
      <c r="F209" s="11" t="s">
        <v>1277</v>
      </c>
      <c r="G209" s="11">
        <v>1</v>
      </c>
      <c r="I209" s="23" t="e">
        <f>IF($B209="","",(VLOOKUP($B209,所属・種目コード!$A$3:$C$67,2)))</f>
        <v>#N/A</v>
      </c>
      <c r="J209" s="24" t="str">
        <f>IF($B209="","",(VLOOKUP($B209,所属・種目コード!$G$3:$H$119,2)))</f>
        <v>岩手県庁走友会</v>
      </c>
      <c r="K209" s="25" t="e">
        <f>IF($B209="","",(VLOOKUP($B209,所属・種目コード!M192:N292,2)))</f>
        <v>#N/A</v>
      </c>
      <c r="L209" s="22" t="e">
        <f>IF($B209="","",(VLOOKUP($B209,所属・種目コード!$J$3:$K$59,2)))</f>
        <v>#N/A</v>
      </c>
    </row>
    <row r="210" spans="1:12">
      <c r="A210" s="11">
        <v>1360</v>
      </c>
      <c r="B210" s="11">
        <v>1010</v>
      </c>
      <c r="C210" s="11">
        <v>295</v>
      </c>
      <c r="E210" s="11" t="s">
        <v>1278</v>
      </c>
      <c r="F210" s="11" t="s">
        <v>1279</v>
      </c>
      <c r="G210" s="11">
        <v>1</v>
      </c>
      <c r="I210" s="23" t="e">
        <f>IF($B210="","",(VLOOKUP($B210,所属・種目コード!$A$3:$C$67,2)))</f>
        <v>#N/A</v>
      </c>
      <c r="J210" s="24" t="str">
        <f>IF($B210="","",(VLOOKUP($B210,所属・種目コード!$G$3:$H$119,2)))</f>
        <v>岩手県庁走友会</v>
      </c>
      <c r="K210" s="25" t="e">
        <f>IF($B210="","",(VLOOKUP($B210,所属・種目コード!M193:N293,2)))</f>
        <v>#N/A</v>
      </c>
      <c r="L210" s="22" t="e">
        <f>IF($B210="","",(VLOOKUP($B210,所属・種目コード!$J$3:$K$59,2)))</f>
        <v>#N/A</v>
      </c>
    </row>
    <row r="211" spans="1:12">
      <c r="A211" s="11">
        <v>1361</v>
      </c>
      <c r="B211" s="11">
        <v>1010</v>
      </c>
      <c r="C211" s="11">
        <v>296</v>
      </c>
      <c r="E211" s="11" t="s">
        <v>1280</v>
      </c>
      <c r="F211" s="11" t="s">
        <v>1281</v>
      </c>
      <c r="G211" s="11">
        <v>1</v>
      </c>
      <c r="I211" s="23" t="e">
        <f>IF($B211="","",(VLOOKUP($B211,所属・種目コード!$A$3:$C$67,2)))</f>
        <v>#N/A</v>
      </c>
      <c r="J211" s="24" t="str">
        <f>IF($B211="","",(VLOOKUP($B211,所属・種目コード!$G$3:$H$119,2)))</f>
        <v>岩手県庁走友会</v>
      </c>
      <c r="K211" s="25" t="e">
        <f>IF($B211="","",(VLOOKUP($B211,所属・種目コード!M194:N294,2)))</f>
        <v>#N/A</v>
      </c>
      <c r="L211" s="22" t="e">
        <f>IF($B211="","",(VLOOKUP($B211,所属・種目コード!$J$3:$K$59,2)))</f>
        <v>#N/A</v>
      </c>
    </row>
    <row r="212" spans="1:12">
      <c r="A212" s="11">
        <v>1362</v>
      </c>
      <c r="B212" s="11">
        <v>1010</v>
      </c>
      <c r="C212" s="11">
        <v>297</v>
      </c>
      <c r="E212" s="11" t="s">
        <v>1282</v>
      </c>
      <c r="F212" s="11" t="s">
        <v>1283</v>
      </c>
      <c r="G212" s="11">
        <v>1</v>
      </c>
      <c r="I212" s="23" t="e">
        <f>IF($B212="","",(VLOOKUP($B212,所属・種目コード!$A$3:$C$67,2)))</f>
        <v>#N/A</v>
      </c>
      <c r="J212" s="24" t="str">
        <f>IF($B212="","",(VLOOKUP($B212,所属・種目コード!$G$3:$H$119,2)))</f>
        <v>岩手県庁走友会</v>
      </c>
      <c r="K212" s="25" t="e">
        <f>IF($B212="","",(VLOOKUP($B212,所属・種目コード!M195:N295,2)))</f>
        <v>#N/A</v>
      </c>
      <c r="L212" s="22" t="e">
        <f>IF($B212="","",(VLOOKUP($B212,所属・種目コード!$J$3:$K$59,2)))</f>
        <v>#N/A</v>
      </c>
    </row>
    <row r="213" spans="1:12">
      <c r="A213" s="11">
        <v>1363</v>
      </c>
      <c r="B213" s="11">
        <v>1010</v>
      </c>
      <c r="C213" s="11">
        <v>298</v>
      </c>
      <c r="E213" s="11" t="s">
        <v>1284</v>
      </c>
      <c r="F213" s="11" t="s">
        <v>1285</v>
      </c>
      <c r="G213" s="11">
        <v>1</v>
      </c>
      <c r="I213" s="23" t="e">
        <f>IF($B213="","",(VLOOKUP($B213,所属・種目コード!$A$3:$C$67,2)))</f>
        <v>#N/A</v>
      </c>
      <c r="J213" s="24" t="str">
        <f>IF($B213="","",(VLOOKUP($B213,所属・種目コード!$G$3:$H$119,2)))</f>
        <v>岩手県庁走友会</v>
      </c>
      <c r="K213" s="25" t="e">
        <f>IF($B213="","",(VLOOKUP($B213,所属・種目コード!M196:N296,2)))</f>
        <v>#N/A</v>
      </c>
      <c r="L213" s="22" t="e">
        <f>IF($B213="","",(VLOOKUP($B213,所属・種目コード!$J$3:$K$59,2)))</f>
        <v>#N/A</v>
      </c>
    </row>
    <row r="214" spans="1:12">
      <c r="A214" s="11">
        <v>1364</v>
      </c>
      <c r="B214" s="11">
        <v>1010</v>
      </c>
      <c r="C214" s="11">
        <v>299</v>
      </c>
      <c r="E214" s="11" t="s">
        <v>1286</v>
      </c>
      <c r="F214" s="11" t="s">
        <v>1287</v>
      </c>
      <c r="G214" s="11">
        <v>1</v>
      </c>
      <c r="I214" s="23" t="e">
        <f>IF($B214="","",(VLOOKUP($B214,所属・種目コード!$A$3:$C$67,2)))</f>
        <v>#N/A</v>
      </c>
      <c r="J214" s="24" t="str">
        <f>IF($B214="","",(VLOOKUP($B214,所属・種目コード!$G$3:$H$119,2)))</f>
        <v>岩手県庁走友会</v>
      </c>
      <c r="K214" s="25" t="e">
        <f>IF($B214="","",(VLOOKUP($B214,所属・種目コード!M197:N297,2)))</f>
        <v>#N/A</v>
      </c>
      <c r="L214" s="22" t="e">
        <f>IF($B214="","",(VLOOKUP($B214,所属・種目コード!$J$3:$K$59,2)))</f>
        <v>#N/A</v>
      </c>
    </row>
    <row r="215" spans="1:12">
      <c r="A215" s="11">
        <v>1365</v>
      </c>
      <c r="B215" s="11">
        <v>1010</v>
      </c>
      <c r="C215" s="11">
        <v>300</v>
      </c>
      <c r="E215" s="11" t="s">
        <v>1288</v>
      </c>
      <c r="F215" s="11" t="s">
        <v>1289</v>
      </c>
      <c r="G215" s="11">
        <v>1</v>
      </c>
      <c r="I215" s="23" t="e">
        <f>IF($B215="","",(VLOOKUP($B215,所属・種目コード!$A$3:$C$67,2)))</f>
        <v>#N/A</v>
      </c>
      <c r="J215" s="24" t="str">
        <f>IF($B215="","",(VLOOKUP($B215,所属・種目コード!$G$3:$H$119,2)))</f>
        <v>岩手県庁走友会</v>
      </c>
      <c r="K215" s="25" t="e">
        <f>IF($B215="","",(VLOOKUP($B215,所属・種目コード!M198:N298,2)))</f>
        <v>#N/A</v>
      </c>
      <c r="L215" s="22" t="e">
        <f>IF($B215="","",(VLOOKUP($B215,所属・種目コード!$J$3:$K$59,2)))</f>
        <v>#N/A</v>
      </c>
    </row>
    <row r="216" spans="1:12">
      <c r="A216" s="11">
        <v>1366</v>
      </c>
      <c r="B216" s="11">
        <v>1010</v>
      </c>
      <c r="C216" s="11">
        <v>301</v>
      </c>
      <c r="E216" s="11" t="s">
        <v>1290</v>
      </c>
      <c r="F216" s="11" t="s">
        <v>1291</v>
      </c>
      <c r="G216" s="11">
        <v>1</v>
      </c>
      <c r="I216" s="23" t="e">
        <f>IF($B216="","",(VLOOKUP($B216,所属・種目コード!$A$3:$C$67,2)))</f>
        <v>#N/A</v>
      </c>
      <c r="J216" s="24" t="str">
        <f>IF($B216="","",(VLOOKUP($B216,所属・種目コード!$G$3:$H$119,2)))</f>
        <v>岩手県庁走友会</v>
      </c>
      <c r="K216" s="25" t="e">
        <f>IF($B216="","",(VLOOKUP($B216,所属・種目コード!M199:N299,2)))</f>
        <v>#N/A</v>
      </c>
      <c r="L216" s="22" t="e">
        <f>IF($B216="","",(VLOOKUP($B216,所属・種目コード!$J$3:$K$59,2)))</f>
        <v>#N/A</v>
      </c>
    </row>
    <row r="217" spans="1:12">
      <c r="A217" s="11">
        <v>1581</v>
      </c>
      <c r="B217" s="11">
        <v>1010</v>
      </c>
      <c r="C217" s="11">
        <v>549</v>
      </c>
      <c r="E217" s="11" t="s">
        <v>1715</v>
      </c>
      <c r="F217" s="11" t="s">
        <v>1716</v>
      </c>
      <c r="G217" s="11">
        <v>1</v>
      </c>
      <c r="I217" s="23" t="e">
        <f>IF($B217="","",(VLOOKUP($B217,所属・種目コード!$A$3:$C$67,2)))</f>
        <v>#N/A</v>
      </c>
      <c r="J217" s="24" t="str">
        <f>IF($B217="","",(VLOOKUP($B217,所属・種目コード!$G$3:$H$119,2)))</f>
        <v>岩手県庁走友会</v>
      </c>
      <c r="K217" s="25" t="e">
        <f>IF($B217="","",(VLOOKUP($B217,所属・種目コード!M200:N300,2)))</f>
        <v>#N/A</v>
      </c>
      <c r="L217" s="22" t="e">
        <f>IF($B217="","",(VLOOKUP($B217,所属・種目コード!$J$3:$K$59,2)))</f>
        <v>#N/A</v>
      </c>
    </row>
    <row r="218" spans="1:12">
      <c r="A218" s="11">
        <v>1078</v>
      </c>
      <c r="B218" s="11">
        <v>1011</v>
      </c>
      <c r="C218" s="11">
        <v>42</v>
      </c>
      <c r="E218" s="11" t="s">
        <v>723</v>
      </c>
      <c r="F218" s="11" t="s">
        <v>724</v>
      </c>
      <c r="G218" s="11">
        <v>2</v>
      </c>
      <c r="I218" s="23" t="e">
        <f>IF($B218="","",(VLOOKUP($B218,所属・種目コード!$A$3:$C$67,2)))</f>
        <v>#N/A</v>
      </c>
      <c r="J218" s="24" t="str">
        <f>IF($B218="","",(VLOOKUP($B218,所属・種目コード!$G$3:$H$119,2)))</f>
        <v>ｅＡ東北</v>
      </c>
      <c r="K218" s="25" t="e">
        <f>IF($B218="","",(VLOOKUP($B218,所属・種目コード!M201:N301,2)))</f>
        <v>#N/A</v>
      </c>
      <c r="L218" s="22" t="e">
        <f>IF($B218="","",(VLOOKUP($B218,所属・種目コード!$J$3:$K$59,2)))</f>
        <v>#N/A</v>
      </c>
    </row>
    <row r="219" spans="1:12">
      <c r="A219" s="11">
        <v>1380</v>
      </c>
      <c r="B219" s="11">
        <v>1011</v>
      </c>
      <c r="C219" s="11">
        <v>317</v>
      </c>
      <c r="E219" s="11" t="s">
        <v>1318</v>
      </c>
      <c r="F219" s="11" t="s">
        <v>1319</v>
      </c>
      <c r="G219" s="11">
        <v>1</v>
      </c>
      <c r="I219" s="23" t="e">
        <f>IF($B219="","",(VLOOKUP($B219,所属・種目コード!$A$3:$C$67,2)))</f>
        <v>#N/A</v>
      </c>
      <c r="J219" s="24" t="str">
        <f>IF($B219="","",(VLOOKUP($B219,所属・種目コード!$G$3:$H$119,2)))</f>
        <v>ｅＡ東北</v>
      </c>
      <c r="K219" s="25" t="e">
        <f>IF($B219="","",(VLOOKUP($B219,所属・種目コード!M202:N302,2)))</f>
        <v>#N/A</v>
      </c>
      <c r="L219" s="22" t="e">
        <f>IF($B219="","",(VLOOKUP($B219,所属・種目コード!$J$3:$K$59,2)))</f>
        <v>#N/A</v>
      </c>
    </row>
    <row r="220" spans="1:12">
      <c r="A220" s="11">
        <v>1381</v>
      </c>
      <c r="B220" s="11">
        <v>1011</v>
      </c>
      <c r="C220" s="11">
        <v>318</v>
      </c>
      <c r="E220" s="11" t="s">
        <v>1320</v>
      </c>
      <c r="F220" s="11" t="s">
        <v>1321</v>
      </c>
      <c r="G220" s="11">
        <v>1</v>
      </c>
      <c r="I220" s="23" t="e">
        <f>IF($B220="","",(VLOOKUP($B220,所属・種目コード!$A$3:$C$67,2)))</f>
        <v>#N/A</v>
      </c>
      <c r="J220" s="24" t="str">
        <f>IF($B220="","",(VLOOKUP($B220,所属・種目コード!$G$3:$H$119,2)))</f>
        <v>ｅＡ東北</v>
      </c>
      <c r="K220" s="25" t="e">
        <f>IF($B220="","",(VLOOKUP($B220,所属・種目コード!M203:N303,2)))</f>
        <v>#N/A</v>
      </c>
      <c r="L220" s="22" t="e">
        <f>IF($B220="","",(VLOOKUP($B220,所属・種目コード!$J$3:$K$59,2)))</f>
        <v>#N/A</v>
      </c>
    </row>
    <row r="221" spans="1:12">
      <c r="A221" s="11">
        <v>1382</v>
      </c>
      <c r="B221" s="11">
        <v>1011</v>
      </c>
      <c r="C221" s="11">
        <v>319</v>
      </c>
      <c r="E221" s="11" t="s">
        <v>1322</v>
      </c>
      <c r="F221" s="11" t="s">
        <v>1323</v>
      </c>
      <c r="G221" s="11">
        <v>1</v>
      </c>
      <c r="I221" s="23" t="e">
        <f>IF($B221="","",(VLOOKUP($B221,所属・種目コード!$A$3:$C$67,2)))</f>
        <v>#N/A</v>
      </c>
      <c r="J221" s="24" t="str">
        <f>IF($B221="","",(VLOOKUP($B221,所属・種目コード!$G$3:$H$119,2)))</f>
        <v>ｅＡ東北</v>
      </c>
      <c r="K221" s="25" t="e">
        <f>IF($B221="","",(VLOOKUP($B221,所属・種目コード!M204:N304,2)))</f>
        <v>#N/A</v>
      </c>
      <c r="L221" s="22" t="e">
        <f>IF($B221="","",(VLOOKUP($B221,所属・種目コード!$J$3:$K$59,2)))</f>
        <v>#N/A</v>
      </c>
    </row>
    <row r="222" spans="1:12">
      <c r="A222" s="11">
        <v>1383</v>
      </c>
      <c r="B222" s="11">
        <v>1011</v>
      </c>
      <c r="C222" s="11">
        <v>320</v>
      </c>
      <c r="E222" s="11" t="s">
        <v>1324</v>
      </c>
      <c r="F222" s="11" t="s">
        <v>1325</v>
      </c>
      <c r="G222" s="11">
        <v>1</v>
      </c>
      <c r="I222" s="23" t="e">
        <f>IF($B222="","",(VLOOKUP($B222,所属・種目コード!$A$3:$C$67,2)))</f>
        <v>#N/A</v>
      </c>
      <c r="J222" s="24" t="str">
        <f>IF($B222="","",(VLOOKUP($B222,所属・種目コード!$G$3:$H$119,2)))</f>
        <v>ｅＡ東北</v>
      </c>
      <c r="K222" s="25" t="e">
        <f>IF($B222="","",(VLOOKUP($B222,所属・種目コード!M205:N305,2)))</f>
        <v>#N/A</v>
      </c>
      <c r="L222" s="22" t="e">
        <f>IF($B222="","",(VLOOKUP($B222,所属・種目コード!$J$3:$K$59,2)))</f>
        <v>#N/A</v>
      </c>
    </row>
    <row r="223" spans="1:12">
      <c r="A223" s="11">
        <v>1384</v>
      </c>
      <c r="B223" s="11">
        <v>1011</v>
      </c>
      <c r="C223" s="11">
        <v>321</v>
      </c>
      <c r="E223" s="11" t="s">
        <v>1326</v>
      </c>
      <c r="F223" s="11" t="s">
        <v>1327</v>
      </c>
      <c r="G223" s="11">
        <v>1</v>
      </c>
      <c r="I223" s="23" t="e">
        <f>IF($B223="","",(VLOOKUP($B223,所属・種目コード!$A$3:$C$67,2)))</f>
        <v>#N/A</v>
      </c>
      <c r="J223" s="24" t="str">
        <f>IF($B223="","",(VLOOKUP($B223,所属・種目コード!$G$3:$H$119,2)))</f>
        <v>ｅＡ東北</v>
      </c>
      <c r="K223" s="25" t="e">
        <f>IF($B223="","",(VLOOKUP($B223,所属・種目コード!M206:N306,2)))</f>
        <v>#N/A</v>
      </c>
      <c r="L223" s="22" t="e">
        <f>IF($B223="","",(VLOOKUP($B223,所属・種目コード!$J$3:$K$59,2)))</f>
        <v>#N/A</v>
      </c>
    </row>
    <row r="224" spans="1:12">
      <c r="A224" s="11">
        <v>1385</v>
      </c>
      <c r="B224" s="11">
        <v>1011</v>
      </c>
      <c r="C224" s="11">
        <v>322</v>
      </c>
      <c r="E224" s="11" t="s">
        <v>1328</v>
      </c>
      <c r="F224" s="11" t="s">
        <v>1329</v>
      </c>
      <c r="G224" s="11">
        <v>1</v>
      </c>
      <c r="I224" s="23" t="e">
        <f>IF($B224="","",(VLOOKUP($B224,所属・種目コード!$A$3:$C$67,2)))</f>
        <v>#N/A</v>
      </c>
      <c r="J224" s="24" t="str">
        <f>IF($B224="","",(VLOOKUP($B224,所属・種目コード!$G$3:$H$119,2)))</f>
        <v>ｅＡ東北</v>
      </c>
      <c r="K224" s="25" t="e">
        <f>IF($B224="","",(VLOOKUP($B224,所属・種目コード!M207:N307,2)))</f>
        <v>#N/A</v>
      </c>
      <c r="L224" s="22" t="e">
        <f>IF($B224="","",(VLOOKUP($B224,所属・種目コード!$J$3:$K$59,2)))</f>
        <v>#N/A</v>
      </c>
    </row>
    <row r="225" spans="1:12">
      <c r="A225" s="11">
        <v>1386</v>
      </c>
      <c r="B225" s="11">
        <v>1011</v>
      </c>
      <c r="C225" s="11">
        <v>323</v>
      </c>
      <c r="E225" s="11" t="s">
        <v>1330</v>
      </c>
      <c r="F225" s="11" t="s">
        <v>1331</v>
      </c>
      <c r="G225" s="11">
        <v>1</v>
      </c>
      <c r="I225" s="23" t="e">
        <f>IF($B225="","",(VLOOKUP($B225,所属・種目コード!$A$3:$C$67,2)))</f>
        <v>#N/A</v>
      </c>
      <c r="J225" s="24" t="str">
        <f>IF($B225="","",(VLOOKUP($B225,所属・種目コード!$G$3:$H$119,2)))</f>
        <v>ｅＡ東北</v>
      </c>
      <c r="K225" s="25" t="e">
        <f>IF($B225="","",(VLOOKUP($B225,所属・種目コード!M208:N308,2)))</f>
        <v>#N/A</v>
      </c>
      <c r="L225" s="22" t="e">
        <f>IF($B225="","",(VLOOKUP($B225,所属・種目コード!$J$3:$K$59,2)))</f>
        <v>#N/A</v>
      </c>
    </row>
    <row r="226" spans="1:12">
      <c r="A226" s="11">
        <v>1387</v>
      </c>
      <c r="B226" s="11">
        <v>1011</v>
      </c>
      <c r="C226" s="11">
        <v>324</v>
      </c>
      <c r="E226" s="11" t="s">
        <v>1332</v>
      </c>
      <c r="F226" s="11" t="s">
        <v>1333</v>
      </c>
      <c r="G226" s="11">
        <v>1</v>
      </c>
      <c r="I226" s="23" t="e">
        <f>IF($B226="","",(VLOOKUP($B226,所属・種目コード!$A$3:$C$67,2)))</f>
        <v>#N/A</v>
      </c>
      <c r="J226" s="24" t="str">
        <f>IF($B226="","",(VLOOKUP($B226,所属・種目コード!$G$3:$H$119,2)))</f>
        <v>ｅＡ東北</v>
      </c>
      <c r="K226" s="25" t="e">
        <f>IF($B226="","",(VLOOKUP($B226,所属・種目コード!M209:N309,2)))</f>
        <v>#N/A</v>
      </c>
      <c r="L226" s="22" t="e">
        <f>IF($B226="","",(VLOOKUP($B226,所属・種目コード!$J$3:$K$59,2)))</f>
        <v>#N/A</v>
      </c>
    </row>
    <row r="227" spans="1:12">
      <c r="A227" s="11">
        <v>1388</v>
      </c>
      <c r="B227" s="11">
        <v>1011</v>
      </c>
      <c r="C227" s="11">
        <v>325</v>
      </c>
      <c r="E227" s="11" t="s">
        <v>1334</v>
      </c>
      <c r="F227" s="11" t="s">
        <v>914</v>
      </c>
      <c r="G227" s="11">
        <v>1</v>
      </c>
      <c r="I227" s="23" t="e">
        <f>IF($B227="","",(VLOOKUP($B227,所属・種目コード!$A$3:$C$67,2)))</f>
        <v>#N/A</v>
      </c>
      <c r="J227" s="24" t="str">
        <f>IF($B227="","",(VLOOKUP($B227,所属・種目コード!$G$3:$H$119,2)))</f>
        <v>ｅＡ東北</v>
      </c>
      <c r="K227" s="25" t="e">
        <f>IF($B227="","",(VLOOKUP($B227,所属・種目コード!M210:N310,2)))</f>
        <v>#N/A</v>
      </c>
      <c r="L227" s="22" t="e">
        <f>IF($B227="","",(VLOOKUP($B227,所属・種目コード!$J$3:$K$59,2)))</f>
        <v>#N/A</v>
      </c>
    </row>
    <row r="228" spans="1:12">
      <c r="A228" s="11">
        <v>1389</v>
      </c>
      <c r="B228" s="11">
        <v>1011</v>
      </c>
      <c r="C228" s="11">
        <v>326</v>
      </c>
      <c r="E228" s="11" t="s">
        <v>1335</v>
      </c>
      <c r="F228" s="11" t="s">
        <v>1336</v>
      </c>
      <c r="G228" s="11">
        <v>1</v>
      </c>
      <c r="I228" s="23" t="e">
        <f>IF($B228="","",(VLOOKUP($B228,所属・種目コード!$A$3:$C$67,2)))</f>
        <v>#N/A</v>
      </c>
      <c r="J228" s="24" t="str">
        <f>IF($B228="","",(VLOOKUP($B228,所属・種目コード!$G$3:$H$119,2)))</f>
        <v>ｅＡ東北</v>
      </c>
      <c r="K228" s="25" t="e">
        <f>IF($B228="","",(VLOOKUP($B228,所属・種目コード!M211:N311,2)))</f>
        <v>#N/A</v>
      </c>
      <c r="L228" s="22" t="e">
        <f>IF($B228="","",(VLOOKUP($B228,所属・種目コード!$J$3:$K$59,2)))</f>
        <v>#N/A</v>
      </c>
    </row>
    <row r="229" spans="1:12">
      <c r="A229" s="11">
        <v>1390</v>
      </c>
      <c r="B229" s="11">
        <v>1011</v>
      </c>
      <c r="C229" s="11">
        <v>327</v>
      </c>
      <c r="E229" s="11" t="s">
        <v>1337</v>
      </c>
      <c r="F229" s="11" t="s">
        <v>1338</v>
      </c>
      <c r="G229" s="11">
        <v>1</v>
      </c>
      <c r="I229" s="23" t="e">
        <f>IF($B229="","",(VLOOKUP($B229,所属・種目コード!$A$3:$C$67,2)))</f>
        <v>#N/A</v>
      </c>
      <c r="J229" s="24" t="str">
        <f>IF($B229="","",(VLOOKUP($B229,所属・種目コード!$G$3:$H$119,2)))</f>
        <v>ｅＡ東北</v>
      </c>
      <c r="K229" s="25" t="e">
        <f>IF($B229="","",(VLOOKUP($B229,所属・種目コード!M212:N312,2)))</f>
        <v>#N/A</v>
      </c>
      <c r="L229" s="22" t="e">
        <f>IF($B229="","",(VLOOKUP($B229,所属・種目コード!$J$3:$K$59,2)))</f>
        <v>#N/A</v>
      </c>
    </row>
    <row r="230" spans="1:12">
      <c r="A230" s="11">
        <v>1391</v>
      </c>
      <c r="B230" s="11">
        <v>1011</v>
      </c>
      <c r="C230" s="11">
        <v>328</v>
      </c>
      <c r="E230" s="11" t="s">
        <v>1339</v>
      </c>
      <c r="F230" s="11" t="s">
        <v>1340</v>
      </c>
      <c r="G230" s="11">
        <v>1</v>
      </c>
      <c r="I230" s="23" t="e">
        <f>IF($B230="","",(VLOOKUP($B230,所属・種目コード!$A$3:$C$67,2)))</f>
        <v>#N/A</v>
      </c>
      <c r="J230" s="24" t="str">
        <f>IF($B230="","",(VLOOKUP($B230,所属・種目コード!$G$3:$H$119,2)))</f>
        <v>ｅＡ東北</v>
      </c>
      <c r="K230" s="25" t="e">
        <f>IF($B230="","",(VLOOKUP($B230,所属・種目コード!M213:N313,2)))</f>
        <v>#N/A</v>
      </c>
      <c r="L230" s="22" t="e">
        <f>IF($B230="","",(VLOOKUP($B230,所属・種目コード!$J$3:$K$59,2)))</f>
        <v>#N/A</v>
      </c>
    </row>
    <row r="231" spans="1:12">
      <c r="A231" s="11">
        <v>1392</v>
      </c>
      <c r="B231" s="11">
        <v>1011</v>
      </c>
      <c r="C231" s="11">
        <v>329</v>
      </c>
      <c r="E231" s="11" t="s">
        <v>1341</v>
      </c>
      <c r="F231" s="11" t="s">
        <v>1342</v>
      </c>
      <c r="G231" s="11">
        <v>1</v>
      </c>
      <c r="I231" s="23" t="e">
        <f>IF($B231="","",(VLOOKUP($B231,所属・種目コード!$A$3:$C$67,2)))</f>
        <v>#N/A</v>
      </c>
      <c r="J231" s="24" t="str">
        <f>IF($B231="","",(VLOOKUP($B231,所属・種目コード!$G$3:$H$119,2)))</f>
        <v>ｅＡ東北</v>
      </c>
      <c r="K231" s="25" t="e">
        <f>IF($B231="","",(VLOOKUP($B231,所属・種目コード!M214:N314,2)))</f>
        <v>#N/A</v>
      </c>
      <c r="L231" s="22" t="e">
        <f>IF($B231="","",(VLOOKUP($B231,所属・種目コード!$J$3:$K$59,2)))</f>
        <v>#N/A</v>
      </c>
    </row>
    <row r="232" spans="1:12">
      <c r="A232" s="11">
        <v>1393</v>
      </c>
      <c r="B232" s="11">
        <v>1011</v>
      </c>
      <c r="C232" s="11">
        <v>330</v>
      </c>
      <c r="E232" s="11" t="s">
        <v>1343</v>
      </c>
      <c r="F232" s="11" t="s">
        <v>1344</v>
      </c>
      <c r="G232" s="11">
        <v>1</v>
      </c>
      <c r="I232" s="23" t="e">
        <f>IF($B232="","",(VLOOKUP($B232,所属・種目コード!$A$3:$C$67,2)))</f>
        <v>#N/A</v>
      </c>
      <c r="J232" s="24" t="str">
        <f>IF($B232="","",(VLOOKUP($B232,所属・種目コード!$G$3:$H$119,2)))</f>
        <v>ｅＡ東北</v>
      </c>
      <c r="K232" s="25" t="e">
        <f>IF($B232="","",(VLOOKUP($B232,所属・種目コード!M215:N315,2)))</f>
        <v>#N/A</v>
      </c>
      <c r="L232" s="22" t="e">
        <f>IF($B232="","",(VLOOKUP($B232,所属・種目コード!$J$3:$K$59,2)))</f>
        <v>#N/A</v>
      </c>
    </row>
    <row r="233" spans="1:12">
      <c r="A233" s="11">
        <v>1394</v>
      </c>
      <c r="B233" s="11">
        <v>1011</v>
      </c>
      <c r="C233" s="11">
        <v>331</v>
      </c>
      <c r="E233" s="11" t="s">
        <v>1345</v>
      </c>
      <c r="F233" s="11" t="s">
        <v>1346</v>
      </c>
      <c r="G233" s="11">
        <v>1</v>
      </c>
      <c r="I233" s="23" t="e">
        <f>IF($B233="","",(VLOOKUP($B233,所属・種目コード!$A$3:$C$67,2)))</f>
        <v>#N/A</v>
      </c>
      <c r="J233" s="24" t="str">
        <f>IF($B233="","",(VLOOKUP($B233,所属・種目コード!$G$3:$H$119,2)))</f>
        <v>ｅＡ東北</v>
      </c>
      <c r="K233" s="25" t="e">
        <f>IF($B233="","",(VLOOKUP($B233,所属・種目コード!M216:N316,2)))</f>
        <v>#N/A</v>
      </c>
      <c r="L233" s="22" t="e">
        <f>IF($B233="","",(VLOOKUP($B233,所属・種目コード!$J$3:$K$59,2)))</f>
        <v>#N/A</v>
      </c>
    </row>
    <row r="234" spans="1:12">
      <c r="A234" s="11">
        <v>1395</v>
      </c>
      <c r="B234" s="11">
        <v>1011</v>
      </c>
      <c r="C234" s="11">
        <v>332</v>
      </c>
      <c r="E234" s="11" t="s">
        <v>1347</v>
      </c>
      <c r="F234" s="11" t="s">
        <v>1348</v>
      </c>
      <c r="G234" s="11">
        <v>1</v>
      </c>
      <c r="I234" s="23" t="e">
        <f>IF($B234="","",(VLOOKUP($B234,所属・種目コード!$A$3:$C$67,2)))</f>
        <v>#N/A</v>
      </c>
      <c r="J234" s="24" t="str">
        <f>IF($B234="","",(VLOOKUP($B234,所属・種目コード!$G$3:$H$119,2)))</f>
        <v>ｅＡ東北</v>
      </c>
      <c r="K234" s="25" t="e">
        <f>IF($B234="","",(VLOOKUP($B234,所属・種目コード!M217:N317,2)))</f>
        <v>#N/A</v>
      </c>
      <c r="L234" s="22" t="e">
        <f>IF($B234="","",(VLOOKUP($B234,所属・種目コード!$J$3:$K$59,2)))</f>
        <v>#N/A</v>
      </c>
    </row>
    <row r="235" spans="1:12">
      <c r="A235" s="11">
        <v>1396</v>
      </c>
      <c r="B235" s="11">
        <v>1011</v>
      </c>
      <c r="C235" s="11">
        <v>333</v>
      </c>
      <c r="E235" s="11" t="s">
        <v>1349</v>
      </c>
      <c r="F235" s="11" t="s">
        <v>1350</v>
      </c>
      <c r="G235" s="11">
        <v>1</v>
      </c>
      <c r="I235" s="23" t="e">
        <f>IF($B235="","",(VLOOKUP($B235,所属・種目コード!$A$3:$C$67,2)))</f>
        <v>#N/A</v>
      </c>
      <c r="J235" s="24" t="str">
        <f>IF($B235="","",(VLOOKUP($B235,所属・種目コード!$G$3:$H$119,2)))</f>
        <v>ｅＡ東北</v>
      </c>
      <c r="K235" s="25" t="e">
        <f>IF($B235="","",(VLOOKUP($B235,所属・種目コード!M218:N318,2)))</f>
        <v>#N/A</v>
      </c>
      <c r="L235" s="22" t="e">
        <f>IF($B235="","",(VLOOKUP($B235,所属・種目コード!$J$3:$K$59,2)))</f>
        <v>#N/A</v>
      </c>
    </row>
    <row r="236" spans="1:12">
      <c r="A236" s="11">
        <v>1397</v>
      </c>
      <c r="B236" s="11">
        <v>1011</v>
      </c>
      <c r="C236" s="11">
        <v>334</v>
      </c>
      <c r="E236" s="11" t="s">
        <v>1351</v>
      </c>
      <c r="F236" s="11" t="s">
        <v>1352</v>
      </c>
      <c r="G236" s="11">
        <v>1</v>
      </c>
      <c r="I236" s="23" t="e">
        <f>IF($B236="","",(VLOOKUP($B236,所属・種目コード!$A$3:$C$67,2)))</f>
        <v>#N/A</v>
      </c>
      <c r="J236" s="24" t="str">
        <f>IF($B236="","",(VLOOKUP($B236,所属・種目コード!$G$3:$H$119,2)))</f>
        <v>ｅＡ東北</v>
      </c>
      <c r="K236" s="25" t="e">
        <f>IF($B236="","",(VLOOKUP($B236,所属・種目コード!M219:N319,2)))</f>
        <v>#N/A</v>
      </c>
      <c r="L236" s="22" t="e">
        <f>IF($B236="","",(VLOOKUP($B236,所属・種目コード!$J$3:$K$59,2)))</f>
        <v>#N/A</v>
      </c>
    </row>
    <row r="237" spans="1:12">
      <c r="A237" s="11">
        <v>1398</v>
      </c>
      <c r="B237" s="11">
        <v>1011</v>
      </c>
      <c r="C237" s="11">
        <v>335</v>
      </c>
      <c r="E237" s="11" t="s">
        <v>1353</v>
      </c>
      <c r="F237" s="11" t="s">
        <v>1354</v>
      </c>
      <c r="G237" s="11">
        <v>1</v>
      </c>
      <c r="I237" s="23" t="e">
        <f>IF($B237="","",(VLOOKUP($B237,所属・種目コード!$A$3:$C$67,2)))</f>
        <v>#N/A</v>
      </c>
      <c r="J237" s="24" t="str">
        <f>IF($B237="","",(VLOOKUP($B237,所属・種目コード!$G$3:$H$119,2)))</f>
        <v>ｅＡ東北</v>
      </c>
      <c r="K237" s="25" t="e">
        <f>IF($B237="","",(VLOOKUP($B237,所属・種目コード!M220:N320,2)))</f>
        <v>#N/A</v>
      </c>
      <c r="L237" s="22" t="e">
        <f>IF($B237="","",(VLOOKUP($B237,所属・種目コード!$J$3:$K$59,2)))</f>
        <v>#N/A</v>
      </c>
    </row>
    <row r="238" spans="1:12">
      <c r="A238" s="11">
        <v>1399</v>
      </c>
      <c r="B238" s="11">
        <v>1011</v>
      </c>
      <c r="C238" s="11">
        <v>336</v>
      </c>
      <c r="E238" s="11" t="s">
        <v>1355</v>
      </c>
      <c r="F238" s="11" t="s">
        <v>1356</v>
      </c>
      <c r="G238" s="11">
        <v>1</v>
      </c>
      <c r="I238" s="23" t="e">
        <f>IF($B238="","",(VLOOKUP($B238,所属・種目コード!$A$3:$C$67,2)))</f>
        <v>#N/A</v>
      </c>
      <c r="J238" s="24" t="str">
        <f>IF($B238="","",(VLOOKUP($B238,所属・種目コード!$G$3:$H$119,2)))</f>
        <v>ｅＡ東北</v>
      </c>
      <c r="K238" s="25" t="e">
        <f>IF($B238="","",(VLOOKUP($B238,所属・種目コード!M221:N321,2)))</f>
        <v>#N/A</v>
      </c>
      <c r="L238" s="22" t="e">
        <f>IF($B238="","",(VLOOKUP($B238,所属・種目コード!$J$3:$K$59,2)))</f>
        <v>#N/A</v>
      </c>
    </row>
    <row r="239" spans="1:12">
      <c r="A239" s="11">
        <v>1400</v>
      </c>
      <c r="B239" s="11">
        <v>1011</v>
      </c>
      <c r="C239" s="11">
        <v>337</v>
      </c>
      <c r="E239" s="11" t="s">
        <v>1357</v>
      </c>
      <c r="F239" s="11" t="s">
        <v>1358</v>
      </c>
      <c r="G239" s="11">
        <v>1</v>
      </c>
      <c r="I239" s="23" t="e">
        <f>IF($B239="","",(VLOOKUP($B239,所属・種目コード!$A$3:$C$67,2)))</f>
        <v>#N/A</v>
      </c>
      <c r="J239" s="24" t="str">
        <f>IF($B239="","",(VLOOKUP($B239,所属・種目コード!$G$3:$H$119,2)))</f>
        <v>ｅＡ東北</v>
      </c>
      <c r="K239" s="25" t="e">
        <f>IF($B239="","",(VLOOKUP($B239,所属・種目コード!M222:N322,2)))</f>
        <v>#N/A</v>
      </c>
      <c r="L239" s="22" t="e">
        <f>IF($B239="","",(VLOOKUP($B239,所属・種目コード!$J$3:$K$59,2)))</f>
        <v>#N/A</v>
      </c>
    </row>
    <row r="240" spans="1:12">
      <c r="A240" s="11">
        <v>1080</v>
      </c>
      <c r="B240" s="11">
        <v>1012</v>
      </c>
      <c r="C240" s="11">
        <v>43</v>
      </c>
      <c r="E240" s="11" t="s">
        <v>726</v>
      </c>
      <c r="F240" s="11" t="s">
        <v>727</v>
      </c>
      <c r="G240" s="11">
        <v>2</v>
      </c>
      <c r="I240" s="23" t="e">
        <f>IF($B240="","",(VLOOKUP($B240,所属・種目コード!$A$3:$C$67,2)))</f>
        <v>#N/A</v>
      </c>
      <c r="J240" s="24" t="str">
        <f>IF($B240="","",(VLOOKUP($B240,所属・種目コード!$G$3:$H$119,2)))</f>
        <v>一関AC</v>
      </c>
      <c r="K240" s="25" t="e">
        <f>IF($B240="","",(VLOOKUP($B240,所属・種目コード!M223:N323,2)))</f>
        <v>#N/A</v>
      </c>
      <c r="L240" s="22" t="e">
        <f>IF($B240="","",(VLOOKUP($B240,所属・種目コード!$J$3:$K$59,2)))</f>
        <v>#N/A</v>
      </c>
    </row>
    <row r="241" spans="1:12">
      <c r="A241" s="11">
        <v>1082</v>
      </c>
      <c r="B241" s="11">
        <v>1012</v>
      </c>
      <c r="C241" s="11">
        <v>44</v>
      </c>
      <c r="E241" s="11" t="s">
        <v>730</v>
      </c>
      <c r="F241" s="11" t="s">
        <v>731</v>
      </c>
      <c r="G241" s="11">
        <v>2</v>
      </c>
      <c r="I241" s="23" t="e">
        <f>IF($B241="","",(VLOOKUP($B241,所属・種目コード!$A$3:$C$67,2)))</f>
        <v>#N/A</v>
      </c>
      <c r="J241" s="24" t="str">
        <f>IF($B241="","",(VLOOKUP($B241,所属・種目コード!$G$3:$H$119,2)))</f>
        <v>一関AC</v>
      </c>
      <c r="K241" s="25" t="e">
        <f>IF($B241="","",(VLOOKUP($B241,所属・種目コード!M224:N324,2)))</f>
        <v>#N/A</v>
      </c>
      <c r="L241" s="22" t="e">
        <f>IF($B241="","",(VLOOKUP($B241,所属・種目コード!$J$3:$K$59,2)))</f>
        <v>#N/A</v>
      </c>
    </row>
    <row r="242" spans="1:12">
      <c r="A242" s="11">
        <v>1401</v>
      </c>
      <c r="B242" s="11">
        <v>1012</v>
      </c>
      <c r="C242" s="11">
        <v>338</v>
      </c>
      <c r="E242" s="11" t="s">
        <v>1359</v>
      </c>
      <c r="F242" s="11" t="s">
        <v>1360</v>
      </c>
      <c r="G242" s="11">
        <v>1</v>
      </c>
      <c r="I242" s="23" t="e">
        <f>IF($B242="","",(VLOOKUP($B242,所属・種目コード!$A$3:$C$67,2)))</f>
        <v>#N/A</v>
      </c>
      <c r="J242" s="24" t="str">
        <f>IF($B242="","",(VLOOKUP($B242,所属・種目コード!$G$3:$H$119,2)))</f>
        <v>一関AC</v>
      </c>
      <c r="K242" s="25" t="e">
        <f>IF($B242="","",(VLOOKUP($B242,所属・種目コード!M225:N325,2)))</f>
        <v>#N/A</v>
      </c>
      <c r="L242" s="22" t="e">
        <f>IF($B242="","",(VLOOKUP($B242,所属・種目コード!$J$3:$K$59,2)))</f>
        <v>#N/A</v>
      </c>
    </row>
    <row r="243" spans="1:12">
      <c r="A243" s="11">
        <v>1402</v>
      </c>
      <c r="B243" s="11">
        <v>1012</v>
      </c>
      <c r="C243" s="11">
        <v>339</v>
      </c>
      <c r="E243" s="11" t="s">
        <v>1361</v>
      </c>
      <c r="F243" s="11" t="s">
        <v>1362</v>
      </c>
      <c r="G243" s="11">
        <v>1</v>
      </c>
      <c r="I243" s="23" t="e">
        <f>IF($B243="","",(VLOOKUP($B243,所属・種目コード!$A$3:$C$67,2)))</f>
        <v>#N/A</v>
      </c>
      <c r="J243" s="24" t="str">
        <f>IF($B243="","",(VLOOKUP($B243,所属・種目コード!$G$3:$H$119,2)))</f>
        <v>一関AC</v>
      </c>
      <c r="K243" s="25" t="e">
        <f>IF($B243="","",(VLOOKUP($B243,所属・種目コード!M226:N326,2)))</f>
        <v>#N/A</v>
      </c>
      <c r="L243" s="22" t="e">
        <f>IF($B243="","",(VLOOKUP($B243,所属・種目コード!$J$3:$K$59,2)))</f>
        <v>#N/A</v>
      </c>
    </row>
    <row r="244" spans="1:12">
      <c r="A244" s="11">
        <v>1403</v>
      </c>
      <c r="B244" s="11">
        <v>1012</v>
      </c>
      <c r="C244" s="11">
        <v>340</v>
      </c>
      <c r="E244" s="11" t="s">
        <v>1363</v>
      </c>
      <c r="F244" s="11" t="s">
        <v>1364</v>
      </c>
      <c r="G244" s="11">
        <v>1</v>
      </c>
      <c r="I244" s="23" t="e">
        <f>IF($B244="","",(VLOOKUP($B244,所属・種目コード!$A$3:$C$67,2)))</f>
        <v>#N/A</v>
      </c>
      <c r="J244" s="24" t="str">
        <f>IF($B244="","",(VLOOKUP($B244,所属・種目コード!$G$3:$H$119,2)))</f>
        <v>一関AC</v>
      </c>
      <c r="K244" s="25" t="e">
        <f>IF($B244="","",(VLOOKUP($B244,所属・種目コード!M227:N327,2)))</f>
        <v>#N/A</v>
      </c>
      <c r="L244" s="22" t="e">
        <f>IF($B244="","",(VLOOKUP($B244,所属・種目コード!$J$3:$K$59,2)))</f>
        <v>#N/A</v>
      </c>
    </row>
    <row r="245" spans="1:12">
      <c r="A245" s="11">
        <v>1404</v>
      </c>
      <c r="B245" s="11">
        <v>1012</v>
      </c>
      <c r="C245" s="11">
        <v>341</v>
      </c>
      <c r="E245" s="11" t="s">
        <v>1365</v>
      </c>
      <c r="F245" s="11" t="s">
        <v>1366</v>
      </c>
      <c r="G245" s="11">
        <v>1</v>
      </c>
      <c r="I245" s="23" t="e">
        <f>IF($B245="","",(VLOOKUP($B245,所属・種目コード!$A$3:$C$67,2)))</f>
        <v>#N/A</v>
      </c>
      <c r="J245" s="24" t="str">
        <f>IF($B245="","",(VLOOKUP($B245,所属・種目コード!$G$3:$H$119,2)))</f>
        <v>一関AC</v>
      </c>
      <c r="K245" s="25" t="e">
        <f>IF($B245="","",(VLOOKUP($B245,所属・種目コード!M228:N328,2)))</f>
        <v>#N/A</v>
      </c>
      <c r="L245" s="22" t="e">
        <f>IF($B245="","",(VLOOKUP($B245,所属・種目コード!$J$3:$K$59,2)))</f>
        <v>#N/A</v>
      </c>
    </row>
    <row r="246" spans="1:12">
      <c r="A246" s="11">
        <v>1405</v>
      </c>
      <c r="B246" s="11">
        <v>1012</v>
      </c>
      <c r="C246" s="11">
        <v>342</v>
      </c>
      <c r="E246" s="11" t="s">
        <v>1367</v>
      </c>
      <c r="F246" s="11" t="s">
        <v>1368</v>
      </c>
      <c r="G246" s="11">
        <v>1</v>
      </c>
      <c r="I246" s="23" t="e">
        <f>IF($B246="","",(VLOOKUP($B246,所属・種目コード!$A$3:$C$67,2)))</f>
        <v>#N/A</v>
      </c>
      <c r="J246" s="24" t="str">
        <f>IF($B246="","",(VLOOKUP($B246,所属・種目コード!$G$3:$H$119,2)))</f>
        <v>一関AC</v>
      </c>
      <c r="K246" s="25" t="e">
        <f>IF($B246="","",(VLOOKUP($B246,所属・種目コード!M229:N329,2)))</f>
        <v>#N/A</v>
      </c>
      <c r="L246" s="22" t="e">
        <f>IF($B246="","",(VLOOKUP($B246,所属・種目コード!$J$3:$K$59,2)))</f>
        <v>#N/A</v>
      </c>
    </row>
    <row r="247" spans="1:12">
      <c r="A247" s="11">
        <v>1406</v>
      </c>
      <c r="B247" s="11">
        <v>1012</v>
      </c>
      <c r="C247" s="11">
        <v>343</v>
      </c>
      <c r="E247" s="11" t="s">
        <v>1369</v>
      </c>
      <c r="F247" s="11" t="s">
        <v>1370</v>
      </c>
      <c r="G247" s="11">
        <v>1</v>
      </c>
      <c r="I247" s="23" t="e">
        <f>IF($B247="","",(VLOOKUP($B247,所属・種目コード!$A$3:$C$67,2)))</f>
        <v>#N/A</v>
      </c>
      <c r="J247" s="24" t="str">
        <f>IF($B247="","",(VLOOKUP($B247,所属・種目コード!$G$3:$H$119,2)))</f>
        <v>一関AC</v>
      </c>
      <c r="K247" s="25" t="e">
        <f>IF($B247="","",(VLOOKUP($B247,所属・種目コード!M230:N330,2)))</f>
        <v>#N/A</v>
      </c>
      <c r="L247" s="22" t="e">
        <f>IF($B247="","",(VLOOKUP($B247,所属・種目コード!$J$3:$K$59,2)))</f>
        <v>#N/A</v>
      </c>
    </row>
    <row r="248" spans="1:12">
      <c r="A248" s="11">
        <v>1407</v>
      </c>
      <c r="B248" s="11">
        <v>1012</v>
      </c>
      <c r="C248" s="11">
        <v>344</v>
      </c>
      <c r="E248" s="11" t="s">
        <v>1371</v>
      </c>
      <c r="F248" s="11" t="s">
        <v>1372</v>
      </c>
      <c r="G248" s="11">
        <v>1</v>
      </c>
      <c r="I248" s="23" t="e">
        <f>IF($B248="","",(VLOOKUP($B248,所属・種目コード!$A$3:$C$67,2)))</f>
        <v>#N/A</v>
      </c>
      <c r="J248" s="24" t="str">
        <f>IF($B248="","",(VLOOKUP($B248,所属・種目コード!$G$3:$H$119,2)))</f>
        <v>一関AC</v>
      </c>
      <c r="K248" s="25" t="e">
        <f>IF($B248="","",(VLOOKUP($B248,所属・種目コード!M231:N331,2)))</f>
        <v>#N/A</v>
      </c>
      <c r="L248" s="22" t="e">
        <f>IF($B248="","",(VLOOKUP($B248,所属・種目コード!$J$3:$K$59,2)))</f>
        <v>#N/A</v>
      </c>
    </row>
    <row r="249" spans="1:12">
      <c r="A249" s="11">
        <v>1408</v>
      </c>
      <c r="B249" s="11">
        <v>1012</v>
      </c>
      <c r="C249" s="11">
        <v>345</v>
      </c>
      <c r="E249" s="11" t="s">
        <v>1373</v>
      </c>
      <c r="F249" s="11" t="s">
        <v>1374</v>
      </c>
      <c r="G249" s="11">
        <v>1</v>
      </c>
      <c r="I249" s="23" t="e">
        <f>IF($B249="","",(VLOOKUP($B249,所属・種目コード!$A$3:$C$67,2)))</f>
        <v>#N/A</v>
      </c>
      <c r="J249" s="24" t="str">
        <f>IF($B249="","",(VLOOKUP($B249,所属・種目コード!$G$3:$H$119,2)))</f>
        <v>一関AC</v>
      </c>
      <c r="K249" s="25" t="e">
        <f>IF($B249="","",(VLOOKUP($B249,所属・種目コード!M232:N332,2)))</f>
        <v>#N/A</v>
      </c>
      <c r="L249" s="22" t="e">
        <f>IF($B249="","",(VLOOKUP($B249,所属・種目コード!$J$3:$K$59,2)))</f>
        <v>#N/A</v>
      </c>
    </row>
    <row r="250" spans="1:12">
      <c r="A250" s="11">
        <v>1409</v>
      </c>
      <c r="B250" s="11">
        <v>1012</v>
      </c>
      <c r="C250" s="11">
        <v>346</v>
      </c>
      <c r="E250" s="11" t="s">
        <v>1375</v>
      </c>
      <c r="F250" s="11" t="s">
        <v>1376</v>
      </c>
      <c r="G250" s="11">
        <v>1</v>
      </c>
      <c r="I250" s="23" t="e">
        <f>IF($B250="","",(VLOOKUP($B250,所属・種目コード!$A$3:$C$67,2)))</f>
        <v>#N/A</v>
      </c>
      <c r="J250" s="24" t="str">
        <f>IF($B250="","",(VLOOKUP($B250,所属・種目コード!$G$3:$H$119,2)))</f>
        <v>一関AC</v>
      </c>
      <c r="K250" s="25" t="e">
        <f>IF($B250="","",(VLOOKUP($B250,所属・種目コード!M233:N333,2)))</f>
        <v>#N/A</v>
      </c>
      <c r="L250" s="22" t="e">
        <f>IF($B250="","",(VLOOKUP($B250,所属・種目コード!$J$3:$K$59,2)))</f>
        <v>#N/A</v>
      </c>
    </row>
    <row r="251" spans="1:12">
      <c r="A251" s="11">
        <v>1410</v>
      </c>
      <c r="B251" s="11">
        <v>1012</v>
      </c>
      <c r="C251" s="11">
        <v>347</v>
      </c>
      <c r="E251" s="11" t="s">
        <v>1377</v>
      </c>
      <c r="F251" s="11" t="s">
        <v>1378</v>
      </c>
      <c r="G251" s="11">
        <v>1</v>
      </c>
      <c r="I251" s="23" t="e">
        <f>IF($B251="","",(VLOOKUP($B251,所属・種目コード!$A$3:$C$67,2)))</f>
        <v>#N/A</v>
      </c>
      <c r="J251" s="24" t="str">
        <f>IF($B251="","",(VLOOKUP($B251,所属・種目コード!$G$3:$H$119,2)))</f>
        <v>一関AC</v>
      </c>
      <c r="K251" s="25" t="e">
        <f>IF($B251="","",(VLOOKUP($B251,所属・種目コード!M234:N334,2)))</f>
        <v>#N/A</v>
      </c>
      <c r="L251" s="22" t="e">
        <f>IF($B251="","",(VLOOKUP($B251,所属・種目コード!$J$3:$K$59,2)))</f>
        <v>#N/A</v>
      </c>
    </row>
    <row r="252" spans="1:12">
      <c r="A252" s="11">
        <v>1086</v>
      </c>
      <c r="B252" s="11">
        <v>1013</v>
      </c>
      <c r="C252" s="11">
        <v>46</v>
      </c>
      <c r="E252" s="11" t="s">
        <v>738</v>
      </c>
      <c r="F252" s="11" t="s">
        <v>739</v>
      </c>
      <c r="G252" s="11">
        <v>2</v>
      </c>
      <c r="I252" s="23" t="e">
        <f>IF($B252="","",(VLOOKUP($B252,所属・種目コード!$A$3:$C$67,2)))</f>
        <v>#N/A</v>
      </c>
      <c r="J252" s="24" t="str">
        <f>IF($B252="","",(VLOOKUP($B252,所属・種目コード!$G$3:$H$119,2)))</f>
        <v>盛岡走友会</v>
      </c>
      <c r="K252" s="25" t="e">
        <f>IF($B252="","",(VLOOKUP($B252,所属・種目コード!M235:N335,2)))</f>
        <v>#N/A</v>
      </c>
      <c r="L252" s="22" t="e">
        <f>IF($B252="","",(VLOOKUP($B252,所属・種目コード!$J$3:$K$59,2)))</f>
        <v>#N/A</v>
      </c>
    </row>
    <row r="253" spans="1:12">
      <c r="A253" s="11">
        <v>1089</v>
      </c>
      <c r="B253" s="11">
        <v>1013</v>
      </c>
      <c r="C253" s="11">
        <v>47</v>
      </c>
      <c r="E253" s="11" t="s">
        <v>744</v>
      </c>
      <c r="F253" s="11" t="s">
        <v>745</v>
      </c>
      <c r="G253" s="11">
        <v>2</v>
      </c>
      <c r="I253" s="23" t="e">
        <f>IF($B253="","",(VLOOKUP($B253,所属・種目コード!$A$3:$C$67,2)))</f>
        <v>#N/A</v>
      </c>
      <c r="J253" s="24" t="str">
        <f>IF($B253="","",(VLOOKUP($B253,所属・種目コード!$G$3:$H$119,2)))</f>
        <v>盛岡走友会</v>
      </c>
      <c r="K253" s="25" t="e">
        <f>IF($B253="","",(VLOOKUP($B253,所属・種目コード!M236:N336,2)))</f>
        <v>#N/A</v>
      </c>
      <c r="L253" s="22" t="e">
        <f>IF($B253="","",(VLOOKUP($B253,所属・種目コード!$J$3:$K$59,2)))</f>
        <v>#N/A</v>
      </c>
    </row>
    <row r="254" spans="1:12">
      <c r="A254" s="11">
        <v>1090</v>
      </c>
      <c r="B254" s="11">
        <v>1013</v>
      </c>
      <c r="C254" s="11">
        <v>48</v>
      </c>
      <c r="E254" s="11" t="s">
        <v>746</v>
      </c>
      <c r="F254" s="11" t="s">
        <v>747</v>
      </c>
      <c r="G254" s="11">
        <v>2</v>
      </c>
      <c r="I254" s="23" t="e">
        <f>IF($B254="","",(VLOOKUP($B254,所属・種目コード!$A$3:$C$67,2)))</f>
        <v>#N/A</v>
      </c>
      <c r="J254" s="24" t="str">
        <f>IF($B254="","",(VLOOKUP($B254,所属・種目コード!$G$3:$H$119,2)))</f>
        <v>盛岡走友会</v>
      </c>
      <c r="K254" s="25" t="e">
        <f>IF($B254="","",(VLOOKUP($B254,所属・種目コード!M237:N337,2)))</f>
        <v>#N/A</v>
      </c>
      <c r="L254" s="22" t="e">
        <f>IF($B254="","",(VLOOKUP($B254,所属・種目コード!$J$3:$K$59,2)))</f>
        <v>#N/A</v>
      </c>
    </row>
    <row r="255" spans="1:12">
      <c r="A255" s="11">
        <v>1092</v>
      </c>
      <c r="B255" s="11">
        <v>1013</v>
      </c>
      <c r="C255" s="11">
        <v>49</v>
      </c>
      <c r="E255" s="11" t="s">
        <v>750</v>
      </c>
      <c r="F255" s="11" t="s">
        <v>751</v>
      </c>
      <c r="G255" s="11">
        <v>2</v>
      </c>
      <c r="I255" s="23" t="e">
        <f>IF($B255="","",(VLOOKUP($B255,所属・種目コード!$A$3:$C$67,2)))</f>
        <v>#N/A</v>
      </c>
      <c r="J255" s="24" t="str">
        <f>IF($B255="","",(VLOOKUP($B255,所属・種目コード!$G$3:$H$119,2)))</f>
        <v>盛岡走友会</v>
      </c>
      <c r="K255" s="25" t="e">
        <f>IF($B255="","",(VLOOKUP($B255,所属・種目コード!M238:N338,2)))</f>
        <v>#N/A</v>
      </c>
      <c r="L255" s="22" t="e">
        <f>IF($B255="","",(VLOOKUP($B255,所属・種目コード!$J$3:$K$59,2)))</f>
        <v>#N/A</v>
      </c>
    </row>
    <row r="256" spans="1:12">
      <c r="A256" s="11">
        <v>1094</v>
      </c>
      <c r="B256" s="11">
        <v>1013</v>
      </c>
      <c r="C256" s="11">
        <v>50</v>
      </c>
      <c r="E256" s="11" t="s">
        <v>754</v>
      </c>
      <c r="F256" s="11" t="s">
        <v>755</v>
      </c>
      <c r="G256" s="11">
        <v>2</v>
      </c>
      <c r="I256" s="23" t="e">
        <f>IF($B256="","",(VLOOKUP($B256,所属・種目コード!$A$3:$C$67,2)))</f>
        <v>#N/A</v>
      </c>
      <c r="J256" s="24" t="str">
        <f>IF($B256="","",(VLOOKUP($B256,所属・種目コード!$G$3:$H$119,2)))</f>
        <v>盛岡走友会</v>
      </c>
      <c r="K256" s="25" t="e">
        <f>IF($B256="","",(VLOOKUP($B256,所属・種目コード!M239:N339,2)))</f>
        <v>#N/A</v>
      </c>
      <c r="L256" s="22" t="e">
        <f>IF($B256="","",(VLOOKUP($B256,所属・種目コード!$J$3:$K$59,2)))</f>
        <v>#N/A</v>
      </c>
    </row>
    <row r="257" spans="1:12">
      <c r="A257" s="11">
        <v>1097</v>
      </c>
      <c r="B257" s="11">
        <v>1013</v>
      </c>
      <c r="C257" s="11">
        <v>51</v>
      </c>
      <c r="E257" s="11" t="s">
        <v>760</v>
      </c>
      <c r="F257" s="11" t="s">
        <v>761</v>
      </c>
      <c r="G257" s="11">
        <v>2</v>
      </c>
      <c r="I257" s="23" t="e">
        <f>IF($B257="","",(VLOOKUP($B257,所属・種目コード!$A$3:$C$67,2)))</f>
        <v>#N/A</v>
      </c>
      <c r="J257" s="24" t="str">
        <f>IF($B257="","",(VLOOKUP($B257,所属・種目コード!$G$3:$H$119,2)))</f>
        <v>盛岡走友会</v>
      </c>
      <c r="K257" s="25" t="e">
        <f>IF($B257="","",(VLOOKUP($B257,所属・種目コード!M240:N340,2)))</f>
        <v>#N/A</v>
      </c>
      <c r="L257" s="22" t="e">
        <f>IF($B257="","",(VLOOKUP($B257,所属・種目コード!$J$3:$K$59,2)))</f>
        <v>#N/A</v>
      </c>
    </row>
    <row r="258" spans="1:12">
      <c r="A258" s="11">
        <v>1099</v>
      </c>
      <c r="B258" s="11">
        <v>1013</v>
      </c>
      <c r="C258" s="11">
        <v>52</v>
      </c>
      <c r="E258" s="11" t="s">
        <v>764</v>
      </c>
      <c r="F258" s="11" t="s">
        <v>765</v>
      </c>
      <c r="G258" s="11">
        <v>2</v>
      </c>
      <c r="I258" s="23" t="e">
        <f>IF($B258="","",(VLOOKUP($B258,所属・種目コード!$A$3:$C$67,2)))</f>
        <v>#N/A</v>
      </c>
      <c r="J258" s="24" t="str">
        <f>IF($B258="","",(VLOOKUP($B258,所属・種目コード!$G$3:$H$119,2)))</f>
        <v>盛岡走友会</v>
      </c>
      <c r="K258" s="25" t="e">
        <f>IF($B258="","",(VLOOKUP($B258,所属・種目コード!M241:N341,2)))</f>
        <v>#N/A</v>
      </c>
      <c r="L258" s="22" t="e">
        <f>IF($B258="","",(VLOOKUP($B258,所属・種目コード!$J$3:$K$59,2)))</f>
        <v>#N/A</v>
      </c>
    </row>
    <row r="259" spans="1:12">
      <c r="A259" s="11">
        <v>1425</v>
      </c>
      <c r="B259" s="11">
        <v>1013</v>
      </c>
      <c r="C259" s="11">
        <v>362</v>
      </c>
      <c r="E259" s="11" t="s">
        <v>1407</v>
      </c>
      <c r="F259" s="11" t="s">
        <v>1408</v>
      </c>
      <c r="G259" s="11">
        <v>1</v>
      </c>
      <c r="I259" s="23" t="e">
        <f>IF($B259="","",(VLOOKUP($B259,所属・種目コード!$A$3:$C$67,2)))</f>
        <v>#N/A</v>
      </c>
      <c r="J259" s="24" t="str">
        <f>IF($B259="","",(VLOOKUP($B259,所属・種目コード!$G$3:$H$119,2)))</f>
        <v>盛岡走友会</v>
      </c>
      <c r="K259" s="25" t="e">
        <f>IF($B259="","",(VLOOKUP($B259,所属・種目コード!M242:N342,2)))</f>
        <v>#N/A</v>
      </c>
      <c r="L259" s="22" t="e">
        <f>IF($B259="","",(VLOOKUP($B259,所属・種目コード!$J$3:$K$59,2)))</f>
        <v>#N/A</v>
      </c>
    </row>
    <row r="260" spans="1:12">
      <c r="A260" s="11">
        <v>1426</v>
      </c>
      <c r="B260" s="11">
        <v>1013</v>
      </c>
      <c r="C260" s="11">
        <v>363</v>
      </c>
      <c r="E260" s="11" t="s">
        <v>1409</v>
      </c>
      <c r="F260" s="11" t="s">
        <v>1410</v>
      </c>
      <c r="G260" s="11">
        <v>1</v>
      </c>
      <c r="I260" s="23" t="e">
        <f>IF($B260="","",(VLOOKUP($B260,所属・種目コード!$A$3:$C$67,2)))</f>
        <v>#N/A</v>
      </c>
      <c r="J260" s="24" t="str">
        <f>IF($B260="","",(VLOOKUP($B260,所属・種目コード!$G$3:$H$119,2)))</f>
        <v>盛岡走友会</v>
      </c>
      <c r="K260" s="25" t="e">
        <f>IF($B260="","",(VLOOKUP($B260,所属・種目コード!M243:N343,2)))</f>
        <v>#N/A</v>
      </c>
      <c r="L260" s="22" t="e">
        <f>IF($B260="","",(VLOOKUP($B260,所属・種目コード!$J$3:$K$59,2)))</f>
        <v>#N/A</v>
      </c>
    </row>
    <row r="261" spans="1:12">
      <c r="A261" s="11">
        <v>1427</v>
      </c>
      <c r="B261" s="11">
        <v>1013</v>
      </c>
      <c r="C261" s="11">
        <v>364</v>
      </c>
      <c r="E261" s="11" t="s">
        <v>1411</v>
      </c>
      <c r="F261" s="11" t="s">
        <v>1412</v>
      </c>
      <c r="G261" s="11">
        <v>1</v>
      </c>
      <c r="I261" s="23" t="e">
        <f>IF($B261="","",(VLOOKUP($B261,所属・種目コード!$A$3:$C$67,2)))</f>
        <v>#N/A</v>
      </c>
      <c r="J261" s="24" t="str">
        <f>IF($B261="","",(VLOOKUP($B261,所属・種目コード!$G$3:$H$119,2)))</f>
        <v>盛岡走友会</v>
      </c>
      <c r="K261" s="25" t="e">
        <f>IF($B261="","",(VLOOKUP($B261,所属・種目コード!M244:N344,2)))</f>
        <v>#N/A</v>
      </c>
      <c r="L261" s="22" t="e">
        <f>IF($B261="","",(VLOOKUP($B261,所属・種目コード!$J$3:$K$59,2)))</f>
        <v>#N/A</v>
      </c>
    </row>
    <row r="262" spans="1:12">
      <c r="A262" s="11">
        <v>1428</v>
      </c>
      <c r="B262" s="11">
        <v>1013</v>
      </c>
      <c r="C262" s="11">
        <v>365</v>
      </c>
      <c r="E262" s="11" t="s">
        <v>1413</v>
      </c>
      <c r="F262" s="11" t="s">
        <v>1414</v>
      </c>
      <c r="G262" s="11">
        <v>1</v>
      </c>
      <c r="I262" s="23" t="e">
        <f>IF($B262="","",(VLOOKUP($B262,所属・種目コード!$A$3:$C$67,2)))</f>
        <v>#N/A</v>
      </c>
      <c r="J262" s="24" t="str">
        <f>IF($B262="","",(VLOOKUP($B262,所属・種目コード!$G$3:$H$119,2)))</f>
        <v>盛岡走友会</v>
      </c>
      <c r="K262" s="25" t="e">
        <f>IF($B262="","",(VLOOKUP($B262,所属・種目コード!M245:N345,2)))</f>
        <v>#N/A</v>
      </c>
      <c r="L262" s="22" t="e">
        <f>IF($B262="","",(VLOOKUP($B262,所属・種目コード!$J$3:$K$59,2)))</f>
        <v>#N/A</v>
      </c>
    </row>
    <row r="263" spans="1:12">
      <c r="A263" s="11">
        <v>1429</v>
      </c>
      <c r="B263" s="11">
        <v>1013</v>
      </c>
      <c r="C263" s="11">
        <v>366</v>
      </c>
      <c r="E263" s="11" t="s">
        <v>1415</v>
      </c>
      <c r="F263" s="11" t="s">
        <v>1416</v>
      </c>
      <c r="G263" s="11">
        <v>1</v>
      </c>
      <c r="I263" s="23" t="e">
        <f>IF($B263="","",(VLOOKUP($B263,所属・種目コード!$A$3:$C$67,2)))</f>
        <v>#N/A</v>
      </c>
      <c r="J263" s="24" t="str">
        <f>IF($B263="","",(VLOOKUP($B263,所属・種目コード!$G$3:$H$119,2)))</f>
        <v>盛岡走友会</v>
      </c>
      <c r="K263" s="25" t="e">
        <f>IF($B263="","",(VLOOKUP($B263,所属・種目コード!M246:N346,2)))</f>
        <v>#N/A</v>
      </c>
      <c r="L263" s="22" t="e">
        <f>IF($B263="","",(VLOOKUP($B263,所属・種目コード!$J$3:$K$59,2)))</f>
        <v>#N/A</v>
      </c>
    </row>
    <row r="264" spans="1:12">
      <c r="A264" s="11">
        <v>1430</v>
      </c>
      <c r="B264" s="11">
        <v>1013</v>
      </c>
      <c r="C264" s="11">
        <v>367</v>
      </c>
      <c r="E264" s="11" t="s">
        <v>1417</v>
      </c>
      <c r="F264" s="11" t="s">
        <v>1418</v>
      </c>
      <c r="G264" s="11">
        <v>1</v>
      </c>
      <c r="I264" s="23" t="e">
        <f>IF($B264="","",(VLOOKUP($B264,所属・種目コード!$A$3:$C$67,2)))</f>
        <v>#N/A</v>
      </c>
      <c r="J264" s="24" t="str">
        <f>IF($B264="","",(VLOOKUP($B264,所属・種目コード!$G$3:$H$119,2)))</f>
        <v>盛岡走友会</v>
      </c>
      <c r="K264" s="25" t="e">
        <f>IF($B264="","",(VLOOKUP($B264,所属・種目コード!M247:N347,2)))</f>
        <v>#N/A</v>
      </c>
      <c r="L264" s="22" t="e">
        <f>IF($B264="","",(VLOOKUP($B264,所属・種目コード!$J$3:$K$59,2)))</f>
        <v>#N/A</v>
      </c>
    </row>
    <row r="265" spans="1:12">
      <c r="A265" s="11">
        <v>1431</v>
      </c>
      <c r="B265" s="11">
        <v>1013</v>
      </c>
      <c r="C265" s="11">
        <v>368</v>
      </c>
      <c r="E265" s="11" t="s">
        <v>1419</v>
      </c>
      <c r="F265" s="11" t="s">
        <v>1420</v>
      </c>
      <c r="G265" s="11">
        <v>1</v>
      </c>
      <c r="I265" s="23" t="e">
        <f>IF($B265="","",(VLOOKUP($B265,所属・種目コード!$A$3:$C$67,2)))</f>
        <v>#N/A</v>
      </c>
      <c r="J265" s="24" t="str">
        <f>IF($B265="","",(VLOOKUP($B265,所属・種目コード!$G$3:$H$119,2)))</f>
        <v>盛岡走友会</v>
      </c>
      <c r="K265" s="25" t="e">
        <f>IF($B265="","",(VLOOKUP($B265,所属・種目コード!M248:N348,2)))</f>
        <v>#N/A</v>
      </c>
      <c r="L265" s="22" t="e">
        <f>IF($B265="","",(VLOOKUP($B265,所属・種目コード!$J$3:$K$59,2)))</f>
        <v>#N/A</v>
      </c>
    </row>
    <row r="266" spans="1:12">
      <c r="A266" s="11">
        <v>1432</v>
      </c>
      <c r="B266" s="11">
        <v>1013</v>
      </c>
      <c r="C266" s="11">
        <v>369</v>
      </c>
      <c r="E266" s="11" t="s">
        <v>1421</v>
      </c>
      <c r="F266" s="11" t="s">
        <v>1422</v>
      </c>
      <c r="G266" s="11">
        <v>1</v>
      </c>
      <c r="I266" s="23" t="e">
        <f>IF($B266="","",(VLOOKUP($B266,所属・種目コード!$A$3:$C$67,2)))</f>
        <v>#N/A</v>
      </c>
      <c r="J266" s="24" t="str">
        <f>IF($B266="","",(VLOOKUP($B266,所属・種目コード!$G$3:$H$119,2)))</f>
        <v>盛岡走友会</v>
      </c>
      <c r="K266" s="25" t="e">
        <f>IF($B266="","",(VLOOKUP($B266,所属・種目コード!M249:N349,2)))</f>
        <v>#N/A</v>
      </c>
      <c r="L266" s="22" t="e">
        <f>IF($B266="","",(VLOOKUP($B266,所属・種目コード!$J$3:$K$59,2)))</f>
        <v>#N/A</v>
      </c>
    </row>
    <row r="267" spans="1:12">
      <c r="A267" s="11">
        <v>1433</v>
      </c>
      <c r="B267" s="11">
        <v>1013</v>
      </c>
      <c r="C267" s="11">
        <v>370</v>
      </c>
      <c r="E267" s="11" t="s">
        <v>1423</v>
      </c>
      <c r="F267" s="11" t="s">
        <v>1424</v>
      </c>
      <c r="G267" s="11">
        <v>1</v>
      </c>
      <c r="I267" s="23" t="e">
        <f>IF($B267="","",(VLOOKUP($B267,所属・種目コード!$A$3:$C$67,2)))</f>
        <v>#N/A</v>
      </c>
      <c r="J267" s="24" t="str">
        <f>IF($B267="","",(VLOOKUP($B267,所属・種目コード!$G$3:$H$119,2)))</f>
        <v>盛岡走友会</v>
      </c>
      <c r="K267" s="25" t="e">
        <f>IF($B267="","",(VLOOKUP($B267,所属・種目コード!M250:N350,2)))</f>
        <v>#N/A</v>
      </c>
      <c r="L267" s="22" t="e">
        <f>IF($B267="","",(VLOOKUP($B267,所属・種目コード!$J$3:$K$59,2)))</f>
        <v>#N/A</v>
      </c>
    </row>
    <row r="268" spans="1:12">
      <c r="A268" s="11">
        <v>1434</v>
      </c>
      <c r="B268" s="11">
        <v>1013</v>
      </c>
      <c r="C268" s="11">
        <v>371</v>
      </c>
      <c r="E268" s="11" t="s">
        <v>1425</v>
      </c>
      <c r="F268" s="11" t="s">
        <v>1426</v>
      </c>
      <c r="G268" s="11">
        <v>1</v>
      </c>
      <c r="I268" s="23" t="e">
        <f>IF($B268="","",(VLOOKUP($B268,所属・種目コード!$A$3:$C$67,2)))</f>
        <v>#N/A</v>
      </c>
      <c r="J268" s="24" t="str">
        <f>IF($B268="","",(VLOOKUP($B268,所属・種目コード!$G$3:$H$119,2)))</f>
        <v>盛岡走友会</v>
      </c>
      <c r="K268" s="25" t="e">
        <f>IF($B268="","",(VLOOKUP($B268,所属・種目コード!M251:N351,2)))</f>
        <v>#N/A</v>
      </c>
      <c r="L268" s="22" t="e">
        <f>IF($B268="","",(VLOOKUP($B268,所属・種目コード!$J$3:$K$59,2)))</f>
        <v>#N/A</v>
      </c>
    </row>
    <row r="269" spans="1:12">
      <c r="A269" s="11">
        <v>1435</v>
      </c>
      <c r="B269" s="11">
        <v>1013</v>
      </c>
      <c r="C269" s="11">
        <v>372</v>
      </c>
      <c r="E269" s="11" t="s">
        <v>1427</v>
      </c>
      <c r="F269" s="11" t="s">
        <v>1428</v>
      </c>
      <c r="G269" s="11">
        <v>1</v>
      </c>
      <c r="I269" s="23" t="e">
        <f>IF($B269="","",(VLOOKUP($B269,所属・種目コード!$A$3:$C$67,2)))</f>
        <v>#N/A</v>
      </c>
      <c r="J269" s="24" t="str">
        <f>IF($B269="","",(VLOOKUP($B269,所属・種目コード!$G$3:$H$119,2)))</f>
        <v>盛岡走友会</v>
      </c>
      <c r="K269" s="25" t="e">
        <f>IF($B269="","",(VLOOKUP($B269,所属・種目コード!M252:N352,2)))</f>
        <v>#N/A</v>
      </c>
      <c r="L269" s="22" t="e">
        <f>IF($B269="","",(VLOOKUP($B269,所属・種目コード!$J$3:$K$59,2)))</f>
        <v>#N/A</v>
      </c>
    </row>
    <row r="270" spans="1:12">
      <c r="A270" s="11">
        <v>1436</v>
      </c>
      <c r="B270" s="11">
        <v>1013</v>
      </c>
      <c r="C270" s="11">
        <v>373</v>
      </c>
      <c r="E270" s="11" t="s">
        <v>1429</v>
      </c>
      <c r="F270" s="11" t="s">
        <v>1430</v>
      </c>
      <c r="G270" s="11">
        <v>1</v>
      </c>
      <c r="I270" s="23" t="e">
        <f>IF($B270="","",(VLOOKUP($B270,所属・種目コード!$A$3:$C$67,2)))</f>
        <v>#N/A</v>
      </c>
      <c r="J270" s="24" t="str">
        <f>IF($B270="","",(VLOOKUP($B270,所属・種目コード!$G$3:$H$119,2)))</f>
        <v>盛岡走友会</v>
      </c>
      <c r="K270" s="25" t="e">
        <f>IF($B270="","",(VLOOKUP($B270,所属・種目コード!M253:N353,2)))</f>
        <v>#N/A</v>
      </c>
      <c r="L270" s="22" t="e">
        <f>IF($B270="","",(VLOOKUP($B270,所属・種目コード!$J$3:$K$59,2)))</f>
        <v>#N/A</v>
      </c>
    </row>
    <row r="271" spans="1:12">
      <c r="A271" s="11">
        <v>1437</v>
      </c>
      <c r="B271" s="11">
        <v>1013</v>
      </c>
      <c r="C271" s="11">
        <v>374</v>
      </c>
      <c r="E271" s="11" t="s">
        <v>1431</v>
      </c>
      <c r="F271" s="11" t="s">
        <v>1432</v>
      </c>
      <c r="G271" s="11">
        <v>1</v>
      </c>
      <c r="I271" s="23" t="e">
        <f>IF($B271="","",(VLOOKUP($B271,所属・種目コード!$A$3:$C$67,2)))</f>
        <v>#N/A</v>
      </c>
      <c r="J271" s="24" t="str">
        <f>IF($B271="","",(VLOOKUP($B271,所属・種目コード!$G$3:$H$119,2)))</f>
        <v>盛岡走友会</v>
      </c>
      <c r="K271" s="25" t="e">
        <f>IF($B271="","",(VLOOKUP($B271,所属・種目コード!M254:N354,2)))</f>
        <v>#N/A</v>
      </c>
      <c r="L271" s="22" t="e">
        <f>IF($B271="","",(VLOOKUP($B271,所属・種目コード!$J$3:$K$59,2)))</f>
        <v>#N/A</v>
      </c>
    </row>
    <row r="272" spans="1:12">
      <c r="A272" s="11">
        <v>1438</v>
      </c>
      <c r="B272" s="11">
        <v>1013</v>
      </c>
      <c r="C272" s="11">
        <v>375</v>
      </c>
      <c r="E272" s="11" t="s">
        <v>1433</v>
      </c>
      <c r="F272" s="11" t="s">
        <v>1434</v>
      </c>
      <c r="G272" s="11">
        <v>1</v>
      </c>
      <c r="I272" s="23" t="e">
        <f>IF($B272="","",(VLOOKUP($B272,所属・種目コード!$A$3:$C$67,2)))</f>
        <v>#N/A</v>
      </c>
      <c r="J272" s="24" t="str">
        <f>IF($B272="","",(VLOOKUP($B272,所属・種目コード!$G$3:$H$119,2)))</f>
        <v>盛岡走友会</v>
      </c>
      <c r="K272" s="25" t="e">
        <f>IF($B272="","",(VLOOKUP($B272,所属・種目コード!M255:N355,2)))</f>
        <v>#N/A</v>
      </c>
      <c r="L272" s="22" t="e">
        <f>IF($B272="","",(VLOOKUP($B272,所属・種目コード!$J$3:$K$59,2)))</f>
        <v>#N/A</v>
      </c>
    </row>
    <row r="273" spans="1:12">
      <c r="A273" s="11">
        <v>1439</v>
      </c>
      <c r="B273" s="11">
        <v>1013</v>
      </c>
      <c r="C273" s="11">
        <v>376</v>
      </c>
      <c r="E273" s="11" t="s">
        <v>1435</v>
      </c>
      <c r="F273" s="11" t="s">
        <v>1436</v>
      </c>
      <c r="G273" s="11">
        <v>1</v>
      </c>
      <c r="I273" s="23" t="e">
        <f>IF($B273="","",(VLOOKUP($B273,所属・種目コード!$A$3:$C$67,2)))</f>
        <v>#N/A</v>
      </c>
      <c r="J273" s="24" t="str">
        <f>IF($B273="","",(VLOOKUP($B273,所属・種目コード!$G$3:$H$119,2)))</f>
        <v>盛岡走友会</v>
      </c>
      <c r="K273" s="25" t="e">
        <f>IF($B273="","",(VLOOKUP($B273,所属・種目コード!M256:N356,2)))</f>
        <v>#N/A</v>
      </c>
      <c r="L273" s="22" t="e">
        <f>IF($B273="","",(VLOOKUP($B273,所属・種目コード!$J$3:$K$59,2)))</f>
        <v>#N/A</v>
      </c>
    </row>
    <row r="274" spans="1:12">
      <c r="A274" s="11">
        <v>1440</v>
      </c>
      <c r="B274" s="11">
        <v>1013</v>
      </c>
      <c r="C274" s="11">
        <v>377</v>
      </c>
      <c r="E274" s="11" t="s">
        <v>1437</v>
      </c>
      <c r="F274" s="11" t="s">
        <v>1438</v>
      </c>
      <c r="G274" s="11">
        <v>1</v>
      </c>
      <c r="I274" s="23" t="e">
        <f>IF($B274="","",(VLOOKUP($B274,所属・種目コード!$A$3:$C$67,2)))</f>
        <v>#N/A</v>
      </c>
      <c r="J274" s="24" t="str">
        <f>IF($B274="","",(VLOOKUP($B274,所属・種目コード!$G$3:$H$119,2)))</f>
        <v>盛岡走友会</v>
      </c>
      <c r="K274" s="25" t="e">
        <f>IF($B274="","",(VLOOKUP($B274,所属・種目コード!M257:N357,2)))</f>
        <v>#N/A</v>
      </c>
      <c r="L274" s="22" t="e">
        <f>IF($B274="","",(VLOOKUP($B274,所属・種目コード!$J$3:$K$59,2)))</f>
        <v>#N/A</v>
      </c>
    </row>
    <row r="275" spans="1:12">
      <c r="A275" s="11">
        <v>1441</v>
      </c>
      <c r="B275" s="11">
        <v>1013</v>
      </c>
      <c r="C275" s="11">
        <v>378</v>
      </c>
      <c r="E275" s="11" t="s">
        <v>1439</v>
      </c>
      <c r="F275" s="11" t="s">
        <v>1440</v>
      </c>
      <c r="G275" s="11">
        <v>1</v>
      </c>
      <c r="I275" s="23" t="e">
        <f>IF($B275="","",(VLOOKUP($B275,所属・種目コード!$A$3:$C$67,2)))</f>
        <v>#N/A</v>
      </c>
      <c r="J275" s="24" t="str">
        <f>IF($B275="","",(VLOOKUP($B275,所属・種目コード!$G$3:$H$119,2)))</f>
        <v>盛岡走友会</v>
      </c>
      <c r="K275" s="25" t="e">
        <f>IF($B275="","",(VLOOKUP($B275,所属・種目コード!M258:N358,2)))</f>
        <v>#N/A</v>
      </c>
      <c r="L275" s="22" t="e">
        <f>IF($B275="","",(VLOOKUP($B275,所属・種目コード!$J$3:$K$59,2)))</f>
        <v>#N/A</v>
      </c>
    </row>
    <row r="276" spans="1:12">
      <c r="A276" s="11">
        <v>1111</v>
      </c>
      <c r="B276" s="11">
        <v>1014</v>
      </c>
      <c r="C276" s="11">
        <v>64</v>
      </c>
      <c r="E276" s="11" t="s">
        <v>788</v>
      </c>
      <c r="F276" s="11" t="s">
        <v>789</v>
      </c>
      <c r="G276" s="11">
        <v>1</v>
      </c>
      <c r="I276" s="23" t="e">
        <f>IF($B276="","",(VLOOKUP($B276,所属・種目コード!$A$3:$C$67,2)))</f>
        <v>#N/A</v>
      </c>
      <c r="J276" s="24" t="str">
        <f>IF($B276="","",(VLOOKUP($B276,所属・種目コード!$G$3:$H$119,2)))</f>
        <v>岩手戦車</v>
      </c>
      <c r="K276" s="25" t="e">
        <f>IF($B276="","",(VLOOKUP($B276,所属・種目コード!M259:N359,2)))</f>
        <v>#N/A</v>
      </c>
      <c r="L276" s="22" t="e">
        <f>IF($B276="","",(VLOOKUP($B276,所属・種目コード!$J$3:$K$59,2)))</f>
        <v>#N/A</v>
      </c>
    </row>
    <row r="277" spans="1:12">
      <c r="A277" s="11">
        <v>1114</v>
      </c>
      <c r="B277" s="11">
        <v>1014</v>
      </c>
      <c r="C277" s="11">
        <v>65</v>
      </c>
      <c r="E277" s="11" t="s">
        <v>794</v>
      </c>
      <c r="F277" s="11" t="s">
        <v>795</v>
      </c>
      <c r="G277" s="11">
        <v>1</v>
      </c>
      <c r="I277" s="23" t="e">
        <f>IF($B277="","",(VLOOKUP($B277,所属・種目コード!$A$3:$C$67,2)))</f>
        <v>#N/A</v>
      </c>
      <c r="J277" s="24" t="str">
        <f>IF($B277="","",(VLOOKUP($B277,所属・種目コード!$G$3:$H$119,2)))</f>
        <v>岩手戦車</v>
      </c>
      <c r="K277" s="25" t="e">
        <f>IF($B277="","",(VLOOKUP($B277,所属・種目コード!M260:N360,2)))</f>
        <v>#N/A</v>
      </c>
      <c r="L277" s="22" t="e">
        <f>IF($B277="","",(VLOOKUP($B277,所属・種目コード!$J$3:$K$59,2)))</f>
        <v>#N/A</v>
      </c>
    </row>
    <row r="278" spans="1:12">
      <c r="A278" s="11">
        <v>1116</v>
      </c>
      <c r="B278" s="11">
        <v>1014</v>
      </c>
      <c r="C278" s="11">
        <v>66</v>
      </c>
      <c r="E278" s="11" t="s">
        <v>798</v>
      </c>
      <c r="F278" s="11" t="s">
        <v>799</v>
      </c>
      <c r="G278" s="11">
        <v>1</v>
      </c>
      <c r="I278" s="23" t="e">
        <f>IF($B278="","",(VLOOKUP($B278,所属・種目コード!$A$3:$C$67,2)))</f>
        <v>#N/A</v>
      </c>
      <c r="J278" s="24" t="str">
        <f>IF($B278="","",(VLOOKUP($B278,所属・種目コード!$G$3:$H$119,2)))</f>
        <v>岩手戦車</v>
      </c>
      <c r="K278" s="25" t="e">
        <f>IF($B278="","",(VLOOKUP($B278,所属・種目コード!M261:N361,2)))</f>
        <v>#N/A</v>
      </c>
      <c r="L278" s="22" t="e">
        <f>IF($B278="","",(VLOOKUP($B278,所属・種目コード!$J$3:$K$59,2)))</f>
        <v>#N/A</v>
      </c>
    </row>
    <row r="279" spans="1:12">
      <c r="A279" s="11">
        <v>1118</v>
      </c>
      <c r="B279" s="11">
        <v>1014</v>
      </c>
      <c r="C279" s="11">
        <v>67</v>
      </c>
      <c r="E279" s="11" t="s">
        <v>802</v>
      </c>
      <c r="F279" s="11" t="s">
        <v>803</v>
      </c>
      <c r="G279" s="11">
        <v>1</v>
      </c>
      <c r="I279" s="23" t="e">
        <f>IF($B279="","",(VLOOKUP($B279,所属・種目コード!$A$3:$C$67,2)))</f>
        <v>#N/A</v>
      </c>
      <c r="J279" s="24" t="str">
        <f>IF($B279="","",(VLOOKUP($B279,所属・種目コード!$G$3:$H$119,2)))</f>
        <v>岩手戦車</v>
      </c>
      <c r="K279" s="25" t="e">
        <f>IF($B279="","",(VLOOKUP($B279,所属・種目コード!M262:N362,2)))</f>
        <v>#N/A</v>
      </c>
      <c r="L279" s="22" t="e">
        <f>IF($B279="","",(VLOOKUP($B279,所属・種目コード!$J$3:$K$59,2)))</f>
        <v>#N/A</v>
      </c>
    </row>
    <row r="280" spans="1:12">
      <c r="A280" s="11">
        <v>1120</v>
      </c>
      <c r="B280" s="11">
        <v>1014</v>
      </c>
      <c r="C280" s="11">
        <v>68</v>
      </c>
      <c r="E280" s="11" t="s">
        <v>806</v>
      </c>
      <c r="F280" s="11" t="s">
        <v>807</v>
      </c>
      <c r="G280" s="11">
        <v>1</v>
      </c>
      <c r="I280" s="23" t="e">
        <f>IF($B280="","",(VLOOKUP($B280,所属・種目コード!$A$3:$C$67,2)))</f>
        <v>#N/A</v>
      </c>
      <c r="J280" s="24" t="str">
        <f>IF($B280="","",(VLOOKUP($B280,所属・種目コード!$G$3:$H$119,2)))</f>
        <v>岩手戦車</v>
      </c>
      <c r="K280" s="25" t="e">
        <f>IF($B280="","",(VLOOKUP($B280,所属・種目コード!M263:N363,2)))</f>
        <v>#N/A</v>
      </c>
      <c r="L280" s="22" t="e">
        <f>IF($B280="","",(VLOOKUP($B280,所属・種目コード!$J$3:$K$59,2)))</f>
        <v>#N/A</v>
      </c>
    </row>
    <row r="281" spans="1:12">
      <c r="A281" s="11">
        <v>1122</v>
      </c>
      <c r="B281" s="11">
        <v>1014</v>
      </c>
      <c r="C281" s="11">
        <v>69</v>
      </c>
      <c r="E281" s="11" t="s">
        <v>810</v>
      </c>
      <c r="F281" s="11" t="s">
        <v>811</v>
      </c>
      <c r="G281" s="11">
        <v>1</v>
      </c>
      <c r="I281" s="23" t="e">
        <f>IF($B281="","",(VLOOKUP($B281,所属・種目コード!$A$3:$C$67,2)))</f>
        <v>#N/A</v>
      </c>
      <c r="J281" s="24" t="str">
        <f>IF($B281="","",(VLOOKUP($B281,所属・種目コード!$G$3:$H$119,2)))</f>
        <v>岩手戦車</v>
      </c>
      <c r="K281" s="25" t="e">
        <f>IF($B281="","",(VLOOKUP($B281,所属・種目コード!M264:N364,2)))</f>
        <v>#N/A</v>
      </c>
      <c r="L281" s="22" t="e">
        <f>IF($B281="","",(VLOOKUP($B281,所属・種目コード!$J$3:$K$59,2)))</f>
        <v>#N/A</v>
      </c>
    </row>
    <row r="282" spans="1:12">
      <c r="A282" s="11">
        <v>1124</v>
      </c>
      <c r="B282" s="11">
        <v>1014</v>
      </c>
      <c r="C282" s="11">
        <v>70</v>
      </c>
      <c r="E282" s="11" t="s">
        <v>814</v>
      </c>
      <c r="F282" s="11" t="s">
        <v>815</v>
      </c>
      <c r="G282" s="11">
        <v>1</v>
      </c>
      <c r="I282" s="23" t="e">
        <f>IF($B282="","",(VLOOKUP($B282,所属・種目コード!$A$3:$C$67,2)))</f>
        <v>#N/A</v>
      </c>
      <c r="J282" s="24" t="str">
        <f>IF($B282="","",(VLOOKUP($B282,所属・種目コード!$G$3:$H$119,2)))</f>
        <v>岩手戦車</v>
      </c>
      <c r="K282" s="25" t="e">
        <f>IF($B282="","",(VLOOKUP($B282,所属・種目コード!M265:N365,2)))</f>
        <v>#N/A</v>
      </c>
      <c r="L282" s="22" t="e">
        <f>IF($B282="","",(VLOOKUP($B282,所属・種目コード!$J$3:$K$59,2)))</f>
        <v>#N/A</v>
      </c>
    </row>
    <row r="283" spans="1:12">
      <c r="A283" s="11">
        <v>1126</v>
      </c>
      <c r="B283" s="11">
        <v>1014</v>
      </c>
      <c r="C283" s="11">
        <v>71</v>
      </c>
      <c r="E283" s="11" t="s">
        <v>818</v>
      </c>
      <c r="F283" s="11" t="s">
        <v>819</v>
      </c>
      <c r="G283" s="11">
        <v>1</v>
      </c>
      <c r="I283" s="23" t="e">
        <f>IF($B283="","",(VLOOKUP($B283,所属・種目コード!$A$3:$C$67,2)))</f>
        <v>#N/A</v>
      </c>
      <c r="J283" s="24" t="str">
        <f>IF($B283="","",(VLOOKUP($B283,所属・種目コード!$G$3:$H$119,2)))</f>
        <v>岩手戦車</v>
      </c>
      <c r="K283" s="25" t="e">
        <f>IF($B283="","",(VLOOKUP($B283,所属・種目コード!M266:N366,2)))</f>
        <v>#N/A</v>
      </c>
      <c r="L283" s="22" t="e">
        <f>IF($B283="","",(VLOOKUP($B283,所属・種目コード!$J$3:$K$59,2)))</f>
        <v>#N/A</v>
      </c>
    </row>
    <row r="284" spans="1:12">
      <c r="A284" s="11">
        <v>1112</v>
      </c>
      <c r="B284" s="11">
        <v>1015</v>
      </c>
      <c r="C284" s="11">
        <v>64</v>
      </c>
      <c r="E284" s="11" t="s">
        <v>790</v>
      </c>
      <c r="F284" s="11" t="s">
        <v>791</v>
      </c>
      <c r="G284" s="11">
        <v>2</v>
      </c>
      <c r="I284" s="23" t="e">
        <f>IF($B284="","",(VLOOKUP($B284,所属・種目コード!$A$3:$C$67,2)))</f>
        <v>#N/A</v>
      </c>
      <c r="J284" s="24" t="str">
        <f>IF($B284="","",(VLOOKUP($B284,所属・種目コード!$G$3:$H$119,2)))</f>
        <v>久慈市陸協</v>
      </c>
      <c r="K284" s="25" t="e">
        <f>IF($B284="","",(VLOOKUP($B284,所属・種目コード!M267:N367,2)))</f>
        <v>#N/A</v>
      </c>
      <c r="L284" s="22" t="e">
        <f>IF($B284="","",(VLOOKUP($B284,所属・種目コード!$J$3:$K$59,2)))</f>
        <v>#N/A</v>
      </c>
    </row>
    <row r="285" spans="1:12">
      <c r="A285" s="11">
        <v>1113</v>
      </c>
      <c r="B285" s="11">
        <v>1015</v>
      </c>
      <c r="C285" s="11">
        <v>65</v>
      </c>
      <c r="E285" s="11" t="s">
        <v>792</v>
      </c>
      <c r="F285" s="11" t="s">
        <v>793</v>
      </c>
      <c r="G285" s="11">
        <v>2</v>
      </c>
      <c r="I285" s="23" t="e">
        <f>IF($B285="","",(VLOOKUP($B285,所属・種目コード!$A$3:$C$67,2)))</f>
        <v>#N/A</v>
      </c>
      <c r="J285" s="24" t="str">
        <f>IF($B285="","",(VLOOKUP($B285,所属・種目コード!$G$3:$H$119,2)))</f>
        <v>久慈市陸協</v>
      </c>
      <c r="K285" s="25" t="e">
        <f>IF($B285="","",(VLOOKUP($B285,所属・種目コード!M268:N368,2)))</f>
        <v>#N/A</v>
      </c>
      <c r="L285" s="22" t="e">
        <f>IF($B285="","",(VLOOKUP($B285,所属・種目コード!$J$3:$K$59,2)))</f>
        <v>#N/A</v>
      </c>
    </row>
    <row r="286" spans="1:12">
      <c r="A286" s="11">
        <v>1115</v>
      </c>
      <c r="B286" s="11">
        <v>1015</v>
      </c>
      <c r="C286" s="11">
        <v>66</v>
      </c>
      <c r="E286" s="11" t="s">
        <v>796</v>
      </c>
      <c r="F286" s="11" t="s">
        <v>797</v>
      </c>
      <c r="G286" s="11">
        <v>2</v>
      </c>
      <c r="I286" s="23" t="e">
        <f>IF($B286="","",(VLOOKUP($B286,所属・種目コード!$A$3:$C$67,2)))</f>
        <v>#N/A</v>
      </c>
      <c r="J286" s="24" t="str">
        <f>IF($B286="","",(VLOOKUP($B286,所属・種目コード!$G$3:$H$119,2)))</f>
        <v>久慈市陸協</v>
      </c>
      <c r="K286" s="25" t="e">
        <f>IF($B286="","",(VLOOKUP($B286,所属・種目コード!M269:N369,2)))</f>
        <v>#N/A</v>
      </c>
      <c r="L286" s="22" t="e">
        <f>IF($B286="","",(VLOOKUP($B286,所属・種目コード!$J$3:$K$59,2)))</f>
        <v>#N/A</v>
      </c>
    </row>
    <row r="287" spans="1:12">
      <c r="A287" s="11">
        <v>1463</v>
      </c>
      <c r="B287" s="11">
        <v>1015</v>
      </c>
      <c r="C287" s="11">
        <v>429</v>
      </c>
      <c r="E287" s="11" t="s">
        <v>1483</v>
      </c>
      <c r="F287" s="11" t="s">
        <v>1484</v>
      </c>
      <c r="G287" s="11">
        <v>1</v>
      </c>
      <c r="I287" s="23" t="e">
        <f>IF($B287="","",(VLOOKUP($B287,所属・種目コード!$A$3:$C$67,2)))</f>
        <v>#N/A</v>
      </c>
      <c r="J287" s="24" t="str">
        <f>IF($B287="","",(VLOOKUP($B287,所属・種目コード!$G$3:$H$119,2)))</f>
        <v>久慈市陸協</v>
      </c>
      <c r="K287" s="25" t="e">
        <f>IF($B287="","",(VLOOKUP($B287,所属・種目コード!M270:N370,2)))</f>
        <v>#N/A</v>
      </c>
      <c r="L287" s="22" t="e">
        <f>IF($B287="","",(VLOOKUP($B287,所属・種目コード!$J$3:$K$59,2)))</f>
        <v>#N/A</v>
      </c>
    </row>
    <row r="288" spans="1:12">
      <c r="A288" s="11">
        <v>1464</v>
      </c>
      <c r="B288" s="11">
        <v>1015</v>
      </c>
      <c r="C288" s="11">
        <v>430</v>
      </c>
      <c r="E288" s="11" t="s">
        <v>1485</v>
      </c>
      <c r="F288" s="11" t="s">
        <v>1486</v>
      </c>
      <c r="G288" s="11">
        <v>1</v>
      </c>
      <c r="I288" s="23" t="e">
        <f>IF($B288="","",(VLOOKUP($B288,所属・種目コード!$A$3:$C$67,2)))</f>
        <v>#N/A</v>
      </c>
      <c r="J288" s="24" t="str">
        <f>IF($B288="","",(VLOOKUP($B288,所属・種目コード!$G$3:$H$119,2)))</f>
        <v>久慈市陸協</v>
      </c>
      <c r="K288" s="25" t="e">
        <f>IF($B288="","",(VLOOKUP($B288,所属・種目コード!M271:N371,2)))</f>
        <v>#N/A</v>
      </c>
      <c r="L288" s="22" t="e">
        <f>IF($B288="","",(VLOOKUP($B288,所属・種目コード!$J$3:$K$59,2)))</f>
        <v>#N/A</v>
      </c>
    </row>
    <row r="289" spans="1:12">
      <c r="A289" s="11">
        <v>1465</v>
      </c>
      <c r="B289" s="11">
        <v>1015</v>
      </c>
      <c r="C289" s="11">
        <v>431</v>
      </c>
      <c r="E289" s="11" t="s">
        <v>1487</v>
      </c>
      <c r="F289" s="11" t="s">
        <v>1488</v>
      </c>
      <c r="G289" s="11">
        <v>1</v>
      </c>
      <c r="I289" s="23" t="e">
        <f>IF($B289="","",(VLOOKUP($B289,所属・種目コード!$A$3:$C$67,2)))</f>
        <v>#N/A</v>
      </c>
      <c r="J289" s="24" t="str">
        <f>IF($B289="","",(VLOOKUP($B289,所属・種目コード!$G$3:$H$119,2)))</f>
        <v>久慈市陸協</v>
      </c>
      <c r="K289" s="25" t="e">
        <f>IF($B289="","",(VLOOKUP($B289,所属・種目コード!M272:N372,2)))</f>
        <v>#N/A</v>
      </c>
      <c r="L289" s="22" t="e">
        <f>IF($B289="","",(VLOOKUP($B289,所属・種目コード!$J$3:$K$59,2)))</f>
        <v>#N/A</v>
      </c>
    </row>
    <row r="290" spans="1:12">
      <c r="A290" s="11">
        <v>1466</v>
      </c>
      <c r="B290" s="11">
        <v>1015</v>
      </c>
      <c r="C290" s="11">
        <v>432</v>
      </c>
      <c r="E290" s="11" t="s">
        <v>1489</v>
      </c>
      <c r="F290" s="11" t="s">
        <v>1490</v>
      </c>
      <c r="G290" s="11">
        <v>1</v>
      </c>
      <c r="I290" s="23" t="e">
        <f>IF($B290="","",(VLOOKUP($B290,所属・種目コード!$A$3:$C$67,2)))</f>
        <v>#N/A</v>
      </c>
      <c r="J290" s="24" t="str">
        <f>IF($B290="","",(VLOOKUP($B290,所属・種目コード!$G$3:$H$119,2)))</f>
        <v>久慈市陸協</v>
      </c>
      <c r="K290" s="25" t="e">
        <f>IF($B290="","",(VLOOKUP($B290,所属・種目コード!M273:N373,2)))</f>
        <v>#N/A</v>
      </c>
      <c r="L290" s="22" t="e">
        <f>IF($B290="","",(VLOOKUP($B290,所属・種目コード!$J$3:$K$59,2)))</f>
        <v>#N/A</v>
      </c>
    </row>
    <row r="291" spans="1:12">
      <c r="A291" s="11">
        <v>1467</v>
      </c>
      <c r="B291" s="11">
        <v>1015</v>
      </c>
      <c r="C291" s="11">
        <v>433</v>
      </c>
      <c r="E291" s="11" t="s">
        <v>1491</v>
      </c>
      <c r="F291" s="11" t="s">
        <v>1492</v>
      </c>
      <c r="G291" s="11">
        <v>1</v>
      </c>
      <c r="I291" s="23" t="e">
        <f>IF($B291="","",(VLOOKUP($B291,所属・種目コード!$A$3:$C$67,2)))</f>
        <v>#N/A</v>
      </c>
      <c r="J291" s="24" t="str">
        <f>IF($B291="","",(VLOOKUP($B291,所属・種目コード!$G$3:$H$119,2)))</f>
        <v>久慈市陸協</v>
      </c>
      <c r="K291" s="25" t="e">
        <f>IF($B291="","",(VLOOKUP($B291,所属・種目コード!M274:N374,2)))</f>
        <v>#N/A</v>
      </c>
      <c r="L291" s="22" t="e">
        <f>IF($B291="","",(VLOOKUP($B291,所属・種目コード!$J$3:$K$59,2)))</f>
        <v>#N/A</v>
      </c>
    </row>
    <row r="292" spans="1:12">
      <c r="A292" s="11">
        <v>1468</v>
      </c>
      <c r="B292" s="11">
        <v>1015</v>
      </c>
      <c r="C292" s="11">
        <v>434</v>
      </c>
      <c r="E292" s="11" t="s">
        <v>1493</v>
      </c>
      <c r="F292" s="11" t="s">
        <v>1494</v>
      </c>
      <c r="G292" s="11">
        <v>1</v>
      </c>
      <c r="I292" s="23" t="e">
        <f>IF($B292="","",(VLOOKUP($B292,所属・種目コード!$A$3:$C$67,2)))</f>
        <v>#N/A</v>
      </c>
      <c r="J292" s="24" t="str">
        <f>IF($B292="","",(VLOOKUP($B292,所属・種目コード!$G$3:$H$119,2)))</f>
        <v>久慈市陸協</v>
      </c>
      <c r="K292" s="25" t="e">
        <f>IF($B292="","",(VLOOKUP($B292,所属・種目コード!M275:N375,2)))</f>
        <v>#N/A</v>
      </c>
      <c r="L292" s="22" t="e">
        <f>IF($B292="","",(VLOOKUP($B292,所属・種目コード!$J$3:$K$59,2)))</f>
        <v>#N/A</v>
      </c>
    </row>
    <row r="293" spans="1:12">
      <c r="A293" s="11">
        <v>1469</v>
      </c>
      <c r="B293" s="11">
        <v>1015</v>
      </c>
      <c r="C293" s="11">
        <v>435</v>
      </c>
      <c r="E293" s="11" t="s">
        <v>1495</v>
      </c>
      <c r="F293" s="11" t="s">
        <v>1496</v>
      </c>
      <c r="G293" s="11">
        <v>1</v>
      </c>
      <c r="I293" s="23" t="e">
        <f>IF($B293="","",(VLOOKUP($B293,所属・種目コード!$A$3:$C$67,2)))</f>
        <v>#N/A</v>
      </c>
      <c r="J293" s="24" t="str">
        <f>IF($B293="","",(VLOOKUP($B293,所属・種目コード!$G$3:$H$119,2)))</f>
        <v>久慈市陸協</v>
      </c>
      <c r="K293" s="25" t="e">
        <f>IF($B293="","",(VLOOKUP($B293,所属・種目コード!M276:N376,2)))</f>
        <v>#N/A</v>
      </c>
      <c r="L293" s="22" t="e">
        <f>IF($B293="","",(VLOOKUP($B293,所属・種目コード!$J$3:$K$59,2)))</f>
        <v>#N/A</v>
      </c>
    </row>
    <row r="294" spans="1:12">
      <c r="A294" s="11">
        <v>1470</v>
      </c>
      <c r="B294" s="11">
        <v>1015</v>
      </c>
      <c r="C294" s="11">
        <v>436</v>
      </c>
      <c r="E294" s="11" t="s">
        <v>1497</v>
      </c>
      <c r="F294" s="11" t="s">
        <v>1498</v>
      </c>
      <c r="G294" s="11">
        <v>1</v>
      </c>
      <c r="I294" s="23" t="e">
        <f>IF($B294="","",(VLOOKUP($B294,所属・種目コード!$A$3:$C$67,2)))</f>
        <v>#N/A</v>
      </c>
      <c r="J294" s="24" t="str">
        <f>IF($B294="","",(VLOOKUP($B294,所属・種目コード!$G$3:$H$119,2)))</f>
        <v>久慈市陸協</v>
      </c>
      <c r="K294" s="25" t="e">
        <f>IF($B294="","",(VLOOKUP($B294,所属・種目コード!M277:N377,2)))</f>
        <v>#N/A</v>
      </c>
      <c r="L294" s="22" t="e">
        <f>IF($B294="","",(VLOOKUP($B294,所属・種目コード!$J$3:$K$59,2)))</f>
        <v>#N/A</v>
      </c>
    </row>
    <row r="295" spans="1:12">
      <c r="A295" s="11">
        <v>1471</v>
      </c>
      <c r="B295" s="11">
        <v>1015</v>
      </c>
      <c r="C295" s="11">
        <v>437</v>
      </c>
      <c r="E295" s="11" t="s">
        <v>1499</v>
      </c>
      <c r="F295" s="11" t="s">
        <v>1500</v>
      </c>
      <c r="G295" s="11">
        <v>1</v>
      </c>
      <c r="I295" s="23" t="e">
        <f>IF($B295="","",(VLOOKUP($B295,所属・種目コード!$A$3:$C$67,2)))</f>
        <v>#N/A</v>
      </c>
      <c r="J295" s="24" t="str">
        <f>IF($B295="","",(VLOOKUP($B295,所属・種目コード!$G$3:$H$119,2)))</f>
        <v>久慈市陸協</v>
      </c>
      <c r="K295" s="25" t="e">
        <f>IF($B295="","",(VLOOKUP($B295,所属・種目コード!M278:N378,2)))</f>
        <v>#N/A</v>
      </c>
      <c r="L295" s="22" t="e">
        <f>IF($B295="","",(VLOOKUP($B295,所属・種目コード!$J$3:$K$59,2)))</f>
        <v>#N/A</v>
      </c>
    </row>
    <row r="296" spans="1:12">
      <c r="A296" s="11">
        <v>1472</v>
      </c>
      <c r="B296" s="11">
        <v>1015</v>
      </c>
      <c r="C296" s="11">
        <v>438</v>
      </c>
      <c r="E296" s="11" t="s">
        <v>1501</v>
      </c>
      <c r="F296" s="11" t="s">
        <v>1502</v>
      </c>
      <c r="G296" s="11">
        <v>1</v>
      </c>
      <c r="I296" s="23" t="e">
        <f>IF($B296="","",(VLOOKUP($B296,所属・種目コード!$A$3:$C$67,2)))</f>
        <v>#N/A</v>
      </c>
      <c r="J296" s="24" t="str">
        <f>IF($B296="","",(VLOOKUP($B296,所属・種目コード!$G$3:$H$119,2)))</f>
        <v>久慈市陸協</v>
      </c>
      <c r="K296" s="25" t="e">
        <f>IF($B296="","",(VLOOKUP($B296,所属・種目コード!M279:N379,2)))</f>
        <v>#N/A</v>
      </c>
      <c r="L296" s="22" t="e">
        <f>IF($B296="","",(VLOOKUP($B296,所属・種目コード!$J$3:$K$59,2)))</f>
        <v>#N/A</v>
      </c>
    </row>
    <row r="297" spans="1:12">
      <c r="A297" s="11">
        <v>1473</v>
      </c>
      <c r="B297" s="11">
        <v>1015</v>
      </c>
      <c r="C297" s="11">
        <v>439</v>
      </c>
      <c r="E297" s="11" t="s">
        <v>1503</v>
      </c>
      <c r="F297" s="11" t="s">
        <v>1504</v>
      </c>
      <c r="G297" s="11">
        <v>1</v>
      </c>
      <c r="I297" s="23" t="e">
        <f>IF($B297="","",(VLOOKUP($B297,所属・種目コード!$A$3:$C$67,2)))</f>
        <v>#N/A</v>
      </c>
      <c r="J297" s="24" t="str">
        <f>IF($B297="","",(VLOOKUP($B297,所属・種目コード!$G$3:$H$119,2)))</f>
        <v>久慈市陸協</v>
      </c>
      <c r="K297" s="25" t="e">
        <f>IF($B297="","",(VLOOKUP($B297,所属・種目コード!M280:N380,2)))</f>
        <v>#N/A</v>
      </c>
      <c r="L297" s="22" t="e">
        <f>IF($B297="","",(VLOOKUP($B297,所属・種目コード!$J$3:$K$59,2)))</f>
        <v>#N/A</v>
      </c>
    </row>
    <row r="298" spans="1:12">
      <c r="A298" s="11">
        <v>1474</v>
      </c>
      <c r="B298" s="11">
        <v>1015</v>
      </c>
      <c r="C298" s="11">
        <v>440</v>
      </c>
      <c r="E298" s="11" t="s">
        <v>1505</v>
      </c>
      <c r="F298" s="11" t="s">
        <v>1506</v>
      </c>
      <c r="G298" s="11">
        <v>1</v>
      </c>
      <c r="I298" s="23" t="e">
        <f>IF($B298="","",(VLOOKUP($B298,所属・種目コード!$A$3:$C$67,2)))</f>
        <v>#N/A</v>
      </c>
      <c r="J298" s="24" t="str">
        <f>IF($B298="","",(VLOOKUP($B298,所属・種目コード!$G$3:$H$119,2)))</f>
        <v>久慈市陸協</v>
      </c>
      <c r="K298" s="25" t="e">
        <f>IF($B298="","",(VLOOKUP($B298,所属・種目コード!M281:N381,2)))</f>
        <v>#N/A</v>
      </c>
      <c r="L298" s="22" t="e">
        <f>IF($B298="","",(VLOOKUP($B298,所属・種目コード!$J$3:$K$59,2)))</f>
        <v>#N/A</v>
      </c>
    </row>
    <row r="299" spans="1:12">
      <c r="A299" s="11">
        <v>1475</v>
      </c>
      <c r="B299" s="11">
        <v>1015</v>
      </c>
      <c r="C299" s="11">
        <v>441</v>
      </c>
      <c r="E299" s="11" t="s">
        <v>1507</v>
      </c>
      <c r="F299" s="11" t="s">
        <v>1508</v>
      </c>
      <c r="G299" s="11">
        <v>1</v>
      </c>
      <c r="I299" s="23" t="e">
        <f>IF($B299="","",(VLOOKUP($B299,所属・種目コード!$A$3:$C$67,2)))</f>
        <v>#N/A</v>
      </c>
      <c r="J299" s="24" t="str">
        <f>IF($B299="","",(VLOOKUP($B299,所属・種目コード!$G$3:$H$119,2)))</f>
        <v>久慈市陸協</v>
      </c>
      <c r="K299" s="25" t="e">
        <f>IF($B299="","",(VLOOKUP($B299,所属・種目コード!M282:N382,2)))</f>
        <v>#N/A</v>
      </c>
      <c r="L299" s="22" t="e">
        <f>IF($B299="","",(VLOOKUP($B299,所属・種目コード!$J$3:$K$59,2)))</f>
        <v>#N/A</v>
      </c>
    </row>
    <row r="300" spans="1:12">
      <c r="A300" s="11">
        <v>1476</v>
      </c>
      <c r="B300" s="11">
        <v>1015</v>
      </c>
      <c r="C300" s="11">
        <v>442</v>
      </c>
      <c r="E300" s="11" t="s">
        <v>1509</v>
      </c>
      <c r="F300" s="11" t="s">
        <v>1510</v>
      </c>
      <c r="G300" s="11">
        <v>1</v>
      </c>
      <c r="I300" s="23" t="e">
        <f>IF($B300="","",(VLOOKUP($B300,所属・種目コード!$A$3:$C$67,2)))</f>
        <v>#N/A</v>
      </c>
      <c r="J300" s="24" t="str">
        <f>IF($B300="","",(VLOOKUP($B300,所属・種目コード!$G$3:$H$119,2)))</f>
        <v>久慈市陸協</v>
      </c>
      <c r="K300" s="25" t="e">
        <f>IF($B300="","",(VLOOKUP($B300,所属・種目コード!M283:N383,2)))</f>
        <v>#N/A</v>
      </c>
      <c r="L300" s="22" t="e">
        <f>IF($B300="","",(VLOOKUP($B300,所属・種目コード!$J$3:$K$59,2)))</f>
        <v>#N/A</v>
      </c>
    </row>
    <row r="301" spans="1:12">
      <c r="A301" s="11">
        <v>1477</v>
      </c>
      <c r="B301" s="11">
        <v>1015</v>
      </c>
      <c r="C301" s="11">
        <v>443</v>
      </c>
      <c r="E301" s="11" t="s">
        <v>1511</v>
      </c>
      <c r="F301" s="11" t="s">
        <v>1512</v>
      </c>
      <c r="G301" s="11">
        <v>1</v>
      </c>
      <c r="I301" s="23" t="e">
        <f>IF($B301="","",(VLOOKUP($B301,所属・種目コード!$A$3:$C$67,2)))</f>
        <v>#N/A</v>
      </c>
      <c r="J301" s="24" t="str">
        <f>IF($B301="","",(VLOOKUP($B301,所属・種目コード!$G$3:$H$119,2)))</f>
        <v>久慈市陸協</v>
      </c>
      <c r="K301" s="25" t="e">
        <f>IF($B301="","",(VLOOKUP($B301,所属・種目コード!M284:N384,2)))</f>
        <v>#N/A</v>
      </c>
      <c r="L301" s="22" t="e">
        <f>IF($B301="","",(VLOOKUP($B301,所属・種目コード!$J$3:$K$59,2)))</f>
        <v>#N/A</v>
      </c>
    </row>
    <row r="302" spans="1:12">
      <c r="A302" s="11">
        <v>1478</v>
      </c>
      <c r="B302" s="11">
        <v>1015</v>
      </c>
      <c r="C302" s="11">
        <v>444</v>
      </c>
      <c r="E302" s="11" t="s">
        <v>1513</v>
      </c>
      <c r="F302" s="11" t="s">
        <v>1514</v>
      </c>
      <c r="G302" s="11">
        <v>1</v>
      </c>
      <c r="I302" s="23" t="e">
        <f>IF($B302="","",(VLOOKUP($B302,所属・種目コード!$A$3:$C$67,2)))</f>
        <v>#N/A</v>
      </c>
      <c r="J302" s="24" t="str">
        <f>IF($B302="","",(VLOOKUP($B302,所属・種目コード!$G$3:$H$119,2)))</f>
        <v>久慈市陸協</v>
      </c>
      <c r="K302" s="25" t="e">
        <f>IF($B302="","",(VLOOKUP($B302,所属・種目コード!M285:N385,2)))</f>
        <v>#N/A</v>
      </c>
      <c r="L302" s="22" t="e">
        <f>IF($B302="","",(VLOOKUP($B302,所属・種目コード!$J$3:$K$59,2)))</f>
        <v>#N/A</v>
      </c>
    </row>
    <row r="303" spans="1:12">
      <c r="A303" s="11">
        <v>1479</v>
      </c>
      <c r="B303" s="11">
        <v>1015</v>
      </c>
      <c r="C303" s="11">
        <v>445</v>
      </c>
      <c r="E303" s="11" t="s">
        <v>1515</v>
      </c>
      <c r="F303" s="11" t="s">
        <v>1516</v>
      </c>
      <c r="G303" s="11">
        <v>1</v>
      </c>
      <c r="I303" s="23" t="e">
        <f>IF($B303="","",(VLOOKUP($B303,所属・種目コード!$A$3:$C$67,2)))</f>
        <v>#N/A</v>
      </c>
      <c r="J303" s="24" t="str">
        <f>IF($B303="","",(VLOOKUP($B303,所属・種目コード!$G$3:$H$119,2)))</f>
        <v>久慈市陸協</v>
      </c>
      <c r="K303" s="25" t="e">
        <f>IF($B303="","",(VLOOKUP($B303,所属・種目コード!M286:N386,2)))</f>
        <v>#N/A</v>
      </c>
      <c r="L303" s="22" t="e">
        <f>IF($B303="","",(VLOOKUP($B303,所属・種目コード!$J$3:$K$59,2)))</f>
        <v>#N/A</v>
      </c>
    </row>
    <row r="304" spans="1:12">
      <c r="A304" s="11">
        <v>1480</v>
      </c>
      <c r="B304" s="11">
        <v>1015</v>
      </c>
      <c r="C304" s="11">
        <v>446</v>
      </c>
      <c r="E304" s="11" t="s">
        <v>1517</v>
      </c>
      <c r="F304" s="11" t="s">
        <v>1518</v>
      </c>
      <c r="G304" s="11">
        <v>1</v>
      </c>
      <c r="I304" s="23" t="e">
        <f>IF($B304="","",(VLOOKUP($B304,所属・種目コード!$A$3:$C$67,2)))</f>
        <v>#N/A</v>
      </c>
      <c r="J304" s="24" t="str">
        <f>IF($B304="","",(VLOOKUP($B304,所属・種目コード!$G$3:$H$119,2)))</f>
        <v>久慈市陸協</v>
      </c>
      <c r="K304" s="25" t="e">
        <f>IF($B304="","",(VLOOKUP($B304,所属・種目コード!M287:N387,2)))</f>
        <v>#N/A</v>
      </c>
      <c r="L304" s="22" t="e">
        <f>IF($B304="","",(VLOOKUP($B304,所属・種目コード!$J$3:$K$59,2)))</f>
        <v>#N/A</v>
      </c>
    </row>
    <row r="305" spans="1:12">
      <c r="A305" s="11">
        <v>1481</v>
      </c>
      <c r="B305" s="11">
        <v>1015</v>
      </c>
      <c r="C305" s="11">
        <v>447</v>
      </c>
      <c r="E305" s="11" t="s">
        <v>1519</v>
      </c>
      <c r="F305" s="11" t="s">
        <v>1520</v>
      </c>
      <c r="G305" s="11">
        <v>1</v>
      </c>
      <c r="I305" s="23" t="e">
        <f>IF($B305="","",(VLOOKUP($B305,所属・種目コード!$A$3:$C$67,2)))</f>
        <v>#N/A</v>
      </c>
      <c r="J305" s="24" t="str">
        <f>IF($B305="","",(VLOOKUP($B305,所属・種目コード!$G$3:$H$119,2)))</f>
        <v>久慈市陸協</v>
      </c>
      <c r="K305" s="25" t="e">
        <f>IF($B305="","",(VLOOKUP($B305,所属・種目コード!M288:N388,2)))</f>
        <v>#N/A</v>
      </c>
      <c r="L305" s="22" t="e">
        <f>IF($B305="","",(VLOOKUP($B305,所属・種目コード!$J$3:$K$59,2)))</f>
        <v>#N/A</v>
      </c>
    </row>
    <row r="306" spans="1:12">
      <c r="A306" s="11">
        <v>1482</v>
      </c>
      <c r="B306" s="11">
        <v>1015</v>
      </c>
      <c r="C306" s="11">
        <v>448</v>
      </c>
      <c r="E306" s="11" t="s">
        <v>1521</v>
      </c>
      <c r="F306" s="11" t="s">
        <v>1522</v>
      </c>
      <c r="G306" s="11">
        <v>1</v>
      </c>
      <c r="I306" s="23" t="e">
        <f>IF($B306="","",(VLOOKUP($B306,所属・種目コード!$A$3:$C$67,2)))</f>
        <v>#N/A</v>
      </c>
      <c r="J306" s="24" t="str">
        <f>IF($B306="","",(VLOOKUP($B306,所属・種目コード!$G$3:$H$119,2)))</f>
        <v>久慈市陸協</v>
      </c>
      <c r="K306" s="25" t="e">
        <f>IF($B306="","",(VLOOKUP($B306,所属・種目コード!M289:N389,2)))</f>
        <v>#N/A</v>
      </c>
      <c r="L306" s="22" t="e">
        <f>IF($B306="","",(VLOOKUP($B306,所属・種目コード!$J$3:$K$59,2)))</f>
        <v>#N/A</v>
      </c>
    </row>
    <row r="307" spans="1:12">
      <c r="A307" s="11">
        <v>1582</v>
      </c>
      <c r="B307" s="11">
        <v>1015</v>
      </c>
      <c r="C307" s="11">
        <v>550</v>
      </c>
      <c r="E307" s="11" t="s">
        <v>1717</v>
      </c>
      <c r="F307" s="11" t="s">
        <v>1718</v>
      </c>
      <c r="G307" s="11">
        <v>1</v>
      </c>
      <c r="I307" s="23" t="e">
        <f>IF($B307="","",(VLOOKUP($B307,所属・種目コード!$A$3:$C$67,2)))</f>
        <v>#N/A</v>
      </c>
      <c r="J307" s="24" t="str">
        <f>IF($B307="","",(VLOOKUP($B307,所属・種目コード!$G$3:$H$119,2)))</f>
        <v>久慈市陸協</v>
      </c>
      <c r="K307" s="25" t="e">
        <f>IF($B307="","",(VLOOKUP($B307,所属・種目コード!M290:N390,2)))</f>
        <v>#N/A</v>
      </c>
      <c r="L307" s="22" t="e">
        <f>IF($B307="","",(VLOOKUP($B307,所属・種目コード!$J$3:$K$59,2)))</f>
        <v>#N/A</v>
      </c>
    </row>
    <row r="308" spans="1:12">
      <c r="A308" s="11">
        <v>1583</v>
      </c>
      <c r="B308" s="11">
        <v>1015</v>
      </c>
      <c r="C308" s="11">
        <v>551</v>
      </c>
      <c r="E308" s="11" t="s">
        <v>1719</v>
      </c>
      <c r="F308" s="11" t="s">
        <v>1720</v>
      </c>
      <c r="G308" s="11">
        <v>1</v>
      </c>
      <c r="I308" s="23" t="e">
        <f>IF($B308="","",(VLOOKUP($B308,所属・種目コード!$A$3:$C$67,2)))</f>
        <v>#N/A</v>
      </c>
      <c r="J308" s="24" t="str">
        <f>IF($B308="","",(VLOOKUP($B308,所属・種目コード!$G$3:$H$119,2)))</f>
        <v>久慈市陸協</v>
      </c>
      <c r="K308" s="25" t="e">
        <f>IF($B308="","",(VLOOKUP($B308,所属・種目コード!M291:N391,2)))</f>
        <v>#N/A</v>
      </c>
      <c r="L308" s="22" t="e">
        <f>IF($B308="","",(VLOOKUP($B308,所属・種目コード!$J$3:$K$59,2)))</f>
        <v>#N/A</v>
      </c>
    </row>
    <row r="309" spans="1:12">
      <c r="A309" s="11">
        <v>1584</v>
      </c>
      <c r="B309" s="11">
        <v>1015</v>
      </c>
      <c r="C309" s="11">
        <v>552</v>
      </c>
      <c r="E309" s="11" t="s">
        <v>1721</v>
      </c>
      <c r="F309" s="11" t="s">
        <v>1722</v>
      </c>
      <c r="G309" s="11">
        <v>1</v>
      </c>
      <c r="I309" s="23" t="e">
        <f>IF($B309="","",(VLOOKUP($B309,所属・種目コード!$A$3:$C$67,2)))</f>
        <v>#N/A</v>
      </c>
      <c r="J309" s="24" t="str">
        <f>IF($B309="","",(VLOOKUP($B309,所属・種目コード!$G$3:$H$119,2)))</f>
        <v>久慈市陸協</v>
      </c>
      <c r="K309" s="25" t="e">
        <f>IF($B309="","",(VLOOKUP($B309,所属・種目コード!M292:N392,2)))</f>
        <v>#N/A</v>
      </c>
      <c r="L309" s="22" t="e">
        <f>IF($B309="","",(VLOOKUP($B309,所属・種目コード!$J$3:$K$59,2)))</f>
        <v>#N/A</v>
      </c>
    </row>
    <row r="310" spans="1:12">
      <c r="A310" s="11">
        <v>1641</v>
      </c>
      <c r="B310" s="11">
        <v>1015</v>
      </c>
      <c r="C310" s="11">
        <v>633</v>
      </c>
      <c r="E310" s="11" t="s">
        <v>1835</v>
      </c>
      <c r="F310" s="11" t="s">
        <v>1836</v>
      </c>
      <c r="G310" s="11">
        <v>1</v>
      </c>
      <c r="I310" s="23" t="e">
        <f>IF($B310="","",(VLOOKUP($B310,所属・種目コード!$A$3:$C$67,2)))</f>
        <v>#N/A</v>
      </c>
      <c r="J310" s="24" t="str">
        <f>IF($B310="","",(VLOOKUP($B310,所属・種目コード!$G$3:$H$119,2)))</f>
        <v>久慈市陸協</v>
      </c>
      <c r="K310" s="25" t="e">
        <f>IF($B310="","",(VLOOKUP($B310,所属・種目コード!M293:N393,2)))</f>
        <v>#N/A</v>
      </c>
      <c r="L310" s="22" t="e">
        <f>IF($B310="","",(VLOOKUP($B310,所属・種目コード!$J$3:$K$59,2)))</f>
        <v>#N/A</v>
      </c>
    </row>
    <row r="311" spans="1:12">
      <c r="A311" s="11">
        <v>1117</v>
      </c>
      <c r="B311" s="11">
        <v>1016</v>
      </c>
      <c r="C311" s="11">
        <v>67</v>
      </c>
      <c r="E311" s="11" t="s">
        <v>800</v>
      </c>
      <c r="F311" s="11" t="s">
        <v>801</v>
      </c>
      <c r="G311" s="11">
        <v>2</v>
      </c>
      <c r="I311" s="23" t="e">
        <f>IF($B311="","",(VLOOKUP($B311,所属・種目コード!$A$3:$C$67,2)))</f>
        <v>#N/A</v>
      </c>
      <c r="J311" s="24" t="str">
        <f>IF($B311="","",(VLOOKUP($B311,所属・種目コード!$G$3:$H$119,2)))</f>
        <v>花巻市陸協</v>
      </c>
      <c r="K311" s="25" t="e">
        <f>IF($B311="","",(VLOOKUP($B311,所属・種目コード!M294:N394,2)))</f>
        <v>#N/A</v>
      </c>
      <c r="L311" s="22" t="e">
        <f>IF($B311="","",(VLOOKUP($B311,所属・種目コード!$J$3:$K$59,2)))</f>
        <v>#N/A</v>
      </c>
    </row>
    <row r="312" spans="1:12">
      <c r="A312" s="11">
        <v>1119</v>
      </c>
      <c r="B312" s="11">
        <v>1016</v>
      </c>
      <c r="C312" s="11">
        <v>68</v>
      </c>
      <c r="E312" s="11" t="s">
        <v>804</v>
      </c>
      <c r="F312" s="11" t="s">
        <v>805</v>
      </c>
      <c r="G312" s="11">
        <v>2</v>
      </c>
      <c r="I312" s="23" t="e">
        <f>IF($B312="","",(VLOOKUP($B312,所属・種目コード!$A$3:$C$67,2)))</f>
        <v>#N/A</v>
      </c>
      <c r="J312" s="24" t="str">
        <f>IF($B312="","",(VLOOKUP($B312,所属・種目コード!$G$3:$H$119,2)))</f>
        <v>花巻市陸協</v>
      </c>
      <c r="K312" s="25" t="e">
        <f>IF($B312="","",(VLOOKUP($B312,所属・種目コード!M295:N395,2)))</f>
        <v>#N/A</v>
      </c>
      <c r="L312" s="22" t="e">
        <f>IF($B312="","",(VLOOKUP($B312,所属・種目コード!$J$3:$K$59,2)))</f>
        <v>#N/A</v>
      </c>
    </row>
    <row r="313" spans="1:12">
      <c r="A313" s="11">
        <v>1488</v>
      </c>
      <c r="B313" s="11">
        <v>1016</v>
      </c>
      <c r="C313" s="11">
        <v>454</v>
      </c>
      <c r="E313" s="11" t="s">
        <v>1533</v>
      </c>
      <c r="F313" s="11" t="s">
        <v>1534</v>
      </c>
      <c r="G313" s="11">
        <v>1</v>
      </c>
      <c r="I313" s="23" t="e">
        <f>IF($B313="","",(VLOOKUP($B313,所属・種目コード!$A$3:$C$67,2)))</f>
        <v>#N/A</v>
      </c>
      <c r="J313" s="24" t="str">
        <f>IF($B313="","",(VLOOKUP($B313,所属・種目コード!$G$3:$H$119,2)))</f>
        <v>花巻市陸協</v>
      </c>
      <c r="K313" s="25" t="e">
        <f>IF($B313="","",(VLOOKUP($B313,所属・種目コード!M296:N396,2)))</f>
        <v>#N/A</v>
      </c>
      <c r="L313" s="22" t="e">
        <f>IF($B313="","",(VLOOKUP($B313,所属・種目コード!$J$3:$K$59,2)))</f>
        <v>#N/A</v>
      </c>
    </row>
    <row r="314" spans="1:12">
      <c r="A314" s="11">
        <v>1489</v>
      </c>
      <c r="B314" s="11">
        <v>1016</v>
      </c>
      <c r="C314" s="11">
        <v>455</v>
      </c>
      <c r="E314" s="11" t="s">
        <v>1535</v>
      </c>
      <c r="F314" s="11" t="s">
        <v>1536</v>
      </c>
      <c r="G314" s="11">
        <v>1</v>
      </c>
      <c r="I314" s="23" t="e">
        <f>IF($B314="","",(VLOOKUP($B314,所属・種目コード!$A$3:$C$67,2)))</f>
        <v>#N/A</v>
      </c>
      <c r="J314" s="24" t="str">
        <f>IF($B314="","",(VLOOKUP($B314,所属・種目コード!$G$3:$H$119,2)))</f>
        <v>花巻市陸協</v>
      </c>
      <c r="K314" s="25" t="e">
        <f>IF($B314="","",(VLOOKUP($B314,所属・種目コード!M297:N397,2)))</f>
        <v>#N/A</v>
      </c>
      <c r="L314" s="22" t="e">
        <f>IF($B314="","",(VLOOKUP($B314,所属・種目コード!$J$3:$K$59,2)))</f>
        <v>#N/A</v>
      </c>
    </row>
    <row r="315" spans="1:12">
      <c r="A315" s="11">
        <v>1490</v>
      </c>
      <c r="B315" s="11">
        <v>1016</v>
      </c>
      <c r="C315" s="11">
        <v>456</v>
      </c>
      <c r="E315" s="11" t="s">
        <v>1537</v>
      </c>
      <c r="F315" s="11" t="s">
        <v>1538</v>
      </c>
      <c r="G315" s="11">
        <v>1</v>
      </c>
      <c r="I315" s="23" t="e">
        <f>IF($B315="","",(VLOOKUP($B315,所属・種目コード!$A$3:$C$67,2)))</f>
        <v>#N/A</v>
      </c>
      <c r="J315" s="24" t="str">
        <f>IF($B315="","",(VLOOKUP($B315,所属・種目コード!$G$3:$H$119,2)))</f>
        <v>花巻市陸協</v>
      </c>
      <c r="K315" s="25" t="e">
        <f>IF($B315="","",(VLOOKUP($B315,所属・種目コード!M298:N398,2)))</f>
        <v>#N/A</v>
      </c>
      <c r="L315" s="22" t="e">
        <f>IF($B315="","",(VLOOKUP($B315,所属・種目コード!$J$3:$K$59,2)))</f>
        <v>#N/A</v>
      </c>
    </row>
    <row r="316" spans="1:12">
      <c r="A316" s="11">
        <v>1622</v>
      </c>
      <c r="B316" s="11">
        <v>1016</v>
      </c>
      <c r="C316" s="11">
        <v>601</v>
      </c>
      <c r="E316" s="11" t="s">
        <v>1797</v>
      </c>
      <c r="F316" s="11" t="s">
        <v>1798</v>
      </c>
      <c r="G316" s="11">
        <v>1</v>
      </c>
      <c r="I316" s="23" t="e">
        <f>IF($B316="","",(VLOOKUP($B316,所属・種目コード!$A$3:$C$67,2)))</f>
        <v>#N/A</v>
      </c>
      <c r="J316" s="24" t="str">
        <f>IF($B316="","",(VLOOKUP($B316,所属・種目コード!$G$3:$H$119,2)))</f>
        <v>花巻市陸協</v>
      </c>
      <c r="K316" s="25" t="e">
        <f>IF($B316="","",(VLOOKUP($B316,所属・種目コード!M299:N399,2)))</f>
        <v>#N/A</v>
      </c>
      <c r="L316" s="22" t="e">
        <f>IF($B316="","",(VLOOKUP($B316,所属・種目コード!$J$3:$K$59,2)))</f>
        <v>#N/A</v>
      </c>
    </row>
    <row r="317" spans="1:12">
      <c r="A317" s="11">
        <v>5280</v>
      </c>
      <c r="B317" s="11">
        <v>1016</v>
      </c>
      <c r="C317" s="11">
        <v>143</v>
      </c>
      <c r="E317" s="11" t="s">
        <v>8447</v>
      </c>
      <c r="F317" s="11" t="s">
        <v>8448</v>
      </c>
      <c r="G317" s="11">
        <v>2</v>
      </c>
      <c r="I317" s="23" t="e">
        <f>IF($B317="","",(VLOOKUP($B317,所属・種目コード!$A$3:$C$67,2)))</f>
        <v>#N/A</v>
      </c>
      <c r="J317" s="24" t="str">
        <f>IF($B317="","",(VLOOKUP($B317,所属・種目コード!$G$3:$H$119,2)))</f>
        <v>花巻市陸協</v>
      </c>
      <c r="K317" s="25" t="e">
        <f>IF($B317="","",(VLOOKUP($B317,所属・種目コード!M300:N400,2)))</f>
        <v>#N/A</v>
      </c>
      <c r="L317" s="22" t="e">
        <f>IF($B317="","",(VLOOKUP($B317,所属・種目コード!$J$3:$K$59,2)))</f>
        <v>#N/A</v>
      </c>
    </row>
    <row r="318" spans="1:12">
      <c r="A318" s="11">
        <v>5282</v>
      </c>
      <c r="B318" s="11">
        <v>1016</v>
      </c>
      <c r="C318" s="11">
        <v>144</v>
      </c>
      <c r="E318" s="11" t="s">
        <v>8450</v>
      </c>
      <c r="F318" s="11" t="s">
        <v>8451</v>
      </c>
      <c r="G318" s="11">
        <v>2</v>
      </c>
      <c r="I318" s="23" t="e">
        <f>IF($B318="","",(VLOOKUP($B318,所属・種目コード!$A$3:$C$67,2)))</f>
        <v>#N/A</v>
      </c>
      <c r="J318" s="24" t="str">
        <f>IF($B318="","",(VLOOKUP($B318,所属・種目コード!$G$3:$H$119,2)))</f>
        <v>花巻市陸協</v>
      </c>
      <c r="K318" s="25" t="e">
        <f>IF($B318="","",(VLOOKUP($B318,所属・種目コード!M301:N401,2)))</f>
        <v>#N/A</v>
      </c>
      <c r="L318" s="22" t="e">
        <f>IF($B318="","",(VLOOKUP($B318,所属・種目コード!$J$3:$K$59,2)))</f>
        <v>#N/A</v>
      </c>
    </row>
    <row r="319" spans="1:12">
      <c r="A319" s="11">
        <v>5283</v>
      </c>
      <c r="B319" s="11">
        <v>1016</v>
      </c>
      <c r="C319" s="11">
        <v>145</v>
      </c>
      <c r="E319" s="11" t="s">
        <v>8452</v>
      </c>
      <c r="F319" s="11" t="s">
        <v>8453</v>
      </c>
      <c r="G319" s="11">
        <v>2</v>
      </c>
      <c r="I319" s="23" t="e">
        <f>IF($B319="","",(VLOOKUP($B319,所属・種目コード!$A$3:$C$67,2)))</f>
        <v>#N/A</v>
      </c>
      <c r="J319" s="24" t="str">
        <f>IF($B319="","",(VLOOKUP($B319,所属・種目コード!$G$3:$H$119,2)))</f>
        <v>花巻市陸協</v>
      </c>
      <c r="K319" s="25" t="e">
        <f>IF($B319="","",(VLOOKUP($B319,所属・種目コード!M302:N402,2)))</f>
        <v>#N/A</v>
      </c>
      <c r="L319" s="22" t="e">
        <f>IF($B319="","",(VLOOKUP($B319,所属・種目コード!$J$3:$K$59,2)))</f>
        <v>#N/A</v>
      </c>
    </row>
    <row r="320" spans="1:12">
      <c r="A320" s="11">
        <v>5284</v>
      </c>
      <c r="B320" s="11">
        <v>1016</v>
      </c>
      <c r="C320" s="11">
        <v>142</v>
      </c>
      <c r="E320" s="11" t="s">
        <v>8454</v>
      </c>
      <c r="F320" s="11" t="s">
        <v>8455</v>
      </c>
      <c r="G320" s="11">
        <v>2</v>
      </c>
      <c r="I320" s="23" t="e">
        <f>IF($B320="","",(VLOOKUP($B320,所属・種目コード!$A$3:$C$67,2)))</f>
        <v>#N/A</v>
      </c>
      <c r="J320" s="24" t="str">
        <f>IF($B320="","",(VLOOKUP($B320,所属・種目コード!$G$3:$H$119,2)))</f>
        <v>花巻市陸協</v>
      </c>
      <c r="K320" s="25" t="e">
        <f>IF($B320="","",(VLOOKUP($B320,所属・種目コード!M303:N403,2)))</f>
        <v>#N/A</v>
      </c>
      <c r="L320" s="22" t="e">
        <f>IF($B320="","",(VLOOKUP($B320,所属・種目コード!$J$3:$K$59,2)))</f>
        <v>#N/A</v>
      </c>
    </row>
    <row r="321" spans="1:12">
      <c r="A321" s="11">
        <v>5285</v>
      </c>
      <c r="B321" s="11">
        <v>1016</v>
      </c>
      <c r="C321" s="11">
        <v>141</v>
      </c>
      <c r="E321" s="11" t="s">
        <v>8456</v>
      </c>
      <c r="F321" s="11" t="s">
        <v>8457</v>
      </c>
      <c r="G321" s="11">
        <v>2</v>
      </c>
      <c r="I321" s="23" t="e">
        <f>IF($B321="","",(VLOOKUP($B321,所属・種目コード!$A$3:$C$67,2)))</f>
        <v>#N/A</v>
      </c>
      <c r="J321" s="24" t="str">
        <f>IF($B321="","",(VLOOKUP($B321,所属・種目コード!$G$3:$H$119,2)))</f>
        <v>花巻市陸協</v>
      </c>
      <c r="K321" s="25" t="e">
        <f>IF($B321="","",(VLOOKUP($B321,所属・種目コード!M304:N404,2)))</f>
        <v>#N/A</v>
      </c>
      <c r="L321" s="22" t="e">
        <f>IF($B321="","",(VLOOKUP($B321,所属・種目コード!$J$3:$K$59,2)))</f>
        <v>#N/A</v>
      </c>
    </row>
    <row r="322" spans="1:12">
      <c r="A322" s="11">
        <v>5286</v>
      </c>
      <c r="B322" s="11">
        <v>1016</v>
      </c>
      <c r="C322" s="11">
        <v>146</v>
      </c>
      <c r="E322" s="11" t="s">
        <v>8458</v>
      </c>
      <c r="F322" s="11" t="s">
        <v>8459</v>
      </c>
      <c r="G322" s="11">
        <v>2</v>
      </c>
      <c r="I322" s="23" t="e">
        <f>IF($B322="","",(VLOOKUP($B322,所属・種目コード!$A$3:$C$67,2)))</f>
        <v>#N/A</v>
      </c>
      <c r="J322" s="24" t="str">
        <f>IF($B322="","",(VLOOKUP($B322,所属・種目コード!$G$3:$H$119,2)))</f>
        <v>花巻市陸協</v>
      </c>
      <c r="K322" s="25" t="e">
        <f>IF($B322="","",(VLOOKUP($B322,所属・種目コード!M305:N405,2)))</f>
        <v>#N/A</v>
      </c>
      <c r="L322" s="22" t="e">
        <f>IF($B322="","",(VLOOKUP($B322,所属・種目コード!$J$3:$K$59,2)))</f>
        <v>#N/A</v>
      </c>
    </row>
    <row r="323" spans="1:12">
      <c r="A323" s="11">
        <v>5287</v>
      </c>
      <c r="B323" s="11">
        <v>1016</v>
      </c>
      <c r="C323" s="11">
        <v>803</v>
      </c>
      <c r="E323" s="11" t="s">
        <v>8460</v>
      </c>
      <c r="F323" s="11" t="s">
        <v>8461</v>
      </c>
      <c r="G323" s="11">
        <v>1</v>
      </c>
      <c r="I323" s="23" t="e">
        <f>IF($B323="","",(VLOOKUP($B323,所属・種目コード!$A$3:$C$67,2)))</f>
        <v>#N/A</v>
      </c>
      <c r="J323" s="24" t="str">
        <f>IF($B323="","",(VLOOKUP($B323,所属・種目コード!$G$3:$H$119,2)))</f>
        <v>花巻市陸協</v>
      </c>
      <c r="K323" s="25" t="e">
        <f>IF($B323="","",(VLOOKUP($B323,所属・種目コード!M306:N406,2)))</f>
        <v>#N/A</v>
      </c>
      <c r="L323" s="22" t="e">
        <f>IF($B323="","",(VLOOKUP($B323,所属・種目コード!$J$3:$K$59,2)))</f>
        <v>#N/A</v>
      </c>
    </row>
    <row r="324" spans="1:12">
      <c r="A324" s="11">
        <v>5289</v>
      </c>
      <c r="B324" s="11">
        <v>1016</v>
      </c>
      <c r="C324" s="11">
        <v>798</v>
      </c>
      <c r="E324" s="11" t="s">
        <v>8463</v>
      </c>
      <c r="F324" s="11" t="s">
        <v>8464</v>
      </c>
      <c r="G324" s="11">
        <v>1</v>
      </c>
      <c r="I324" s="23" t="e">
        <f>IF($B324="","",(VLOOKUP($B324,所属・種目コード!$A$3:$C$67,2)))</f>
        <v>#N/A</v>
      </c>
      <c r="J324" s="24" t="str">
        <f>IF($B324="","",(VLOOKUP($B324,所属・種目コード!$G$3:$H$119,2)))</f>
        <v>花巻市陸協</v>
      </c>
      <c r="K324" s="25" t="e">
        <f>IF($B324="","",(VLOOKUP($B324,所属・種目コード!M307:N407,2)))</f>
        <v>#N/A</v>
      </c>
      <c r="L324" s="22" t="e">
        <f>IF($B324="","",(VLOOKUP($B324,所属・種目コード!$J$3:$K$59,2)))</f>
        <v>#N/A</v>
      </c>
    </row>
    <row r="325" spans="1:12">
      <c r="A325" s="11">
        <v>5290</v>
      </c>
      <c r="B325" s="11">
        <v>1016</v>
      </c>
      <c r="C325" s="11">
        <v>799</v>
      </c>
      <c r="E325" s="11" t="s">
        <v>8465</v>
      </c>
      <c r="F325" s="11" t="s">
        <v>8466</v>
      </c>
      <c r="G325" s="11">
        <v>1</v>
      </c>
      <c r="I325" s="23" t="e">
        <f>IF($B325="","",(VLOOKUP($B325,所属・種目コード!$A$3:$C$67,2)))</f>
        <v>#N/A</v>
      </c>
      <c r="J325" s="24" t="str">
        <f>IF($B325="","",(VLOOKUP($B325,所属・種目コード!$G$3:$H$119,2)))</f>
        <v>花巻市陸協</v>
      </c>
      <c r="K325" s="25" t="e">
        <f>IF($B325="","",(VLOOKUP($B325,所属・種目コード!M308:N408,2)))</f>
        <v>#N/A</v>
      </c>
      <c r="L325" s="22" t="e">
        <f>IF($B325="","",(VLOOKUP($B325,所属・種目コード!$J$3:$K$59,2)))</f>
        <v>#N/A</v>
      </c>
    </row>
    <row r="326" spans="1:12">
      <c r="A326" s="11">
        <v>5291</v>
      </c>
      <c r="B326" s="11">
        <v>1016</v>
      </c>
      <c r="C326" s="11">
        <v>800</v>
      </c>
      <c r="E326" s="11" t="s">
        <v>8467</v>
      </c>
      <c r="F326" s="11" t="s">
        <v>8468</v>
      </c>
      <c r="G326" s="11">
        <v>1</v>
      </c>
      <c r="I326" s="23" t="e">
        <f>IF($B326="","",(VLOOKUP($B326,所属・種目コード!$A$3:$C$67,2)))</f>
        <v>#N/A</v>
      </c>
      <c r="J326" s="24" t="str">
        <f>IF($B326="","",(VLOOKUP($B326,所属・種目コード!$G$3:$H$119,2)))</f>
        <v>花巻市陸協</v>
      </c>
      <c r="K326" s="25" t="e">
        <f>IF($B326="","",(VLOOKUP($B326,所属・種目コード!M309:N409,2)))</f>
        <v>#N/A</v>
      </c>
      <c r="L326" s="22" t="e">
        <f>IF($B326="","",(VLOOKUP($B326,所属・種目コード!$J$3:$K$59,2)))</f>
        <v>#N/A</v>
      </c>
    </row>
    <row r="327" spans="1:12">
      <c r="A327" s="11">
        <v>5310</v>
      </c>
      <c r="B327" s="11">
        <v>1016</v>
      </c>
      <c r="C327" s="11">
        <v>796</v>
      </c>
      <c r="E327" s="11" t="s">
        <v>8496</v>
      </c>
      <c r="F327" s="11" t="s">
        <v>8497</v>
      </c>
      <c r="G327" s="11">
        <v>1</v>
      </c>
      <c r="I327" s="23" t="e">
        <f>IF($B327="","",(VLOOKUP($B327,所属・種目コード!$A$3:$C$67,2)))</f>
        <v>#N/A</v>
      </c>
      <c r="J327" s="24" t="str">
        <f>IF($B327="","",(VLOOKUP($B327,所属・種目コード!$G$3:$H$119,2)))</f>
        <v>花巻市陸協</v>
      </c>
      <c r="K327" s="25" t="e">
        <f>IF($B327="","",(VLOOKUP($B327,所属・種目コード!M310:N410,2)))</f>
        <v>#N/A</v>
      </c>
      <c r="L327" s="22" t="e">
        <f>IF($B327="","",(VLOOKUP($B327,所属・種目コード!$J$3:$K$59,2)))</f>
        <v>#N/A</v>
      </c>
    </row>
    <row r="328" spans="1:12">
      <c r="A328" s="11">
        <v>5315</v>
      </c>
      <c r="B328" s="11">
        <v>1016</v>
      </c>
      <c r="C328" s="11">
        <v>790</v>
      </c>
      <c r="E328" s="11" t="s">
        <v>8506</v>
      </c>
      <c r="G328" s="11">
        <v>1</v>
      </c>
      <c r="I328" s="23" t="e">
        <f>IF($B328="","",(VLOOKUP($B328,所属・種目コード!$A$3:$C$67,2)))</f>
        <v>#N/A</v>
      </c>
      <c r="J328" s="24" t="str">
        <f>IF($B328="","",(VLOOKUP($B328,所属・種目コード!$G$3:$H$119,2)))</f>
        <v>花巻市陸協</v>
      </c>
      <c r="K328" s="25" t="e">
        <f>IF($B328="","",(VLOOKUP($B328,所属・種目コード!M311:N411,2)))</f>
        <v>#N/A</v>
      </c>
      <c r="L328" s="22" t="e">
        <f>IF($B328="","",(VLOOKUP($B328,所属・種目コード!$J$3:$K$59,2)))</f>
        <v>#N/A</v>
      </c>
    </row>
    <row r="329" spans="1:12">
      <c r="A329" s="11">
        <v>5319</v>
      </c>
      <c r="B329" s="11">
        <v>1016</v>
      </c>
      <c r="C329" s="11">
        <v>792</v>
      </c>
      <c r="E329" s="11" t="s">
        <v>8513</v>
      </c>
      <c r="F329" s="11" t="s">
        <v>8514</v>
      </c>
      <c r="G329" s="11">
        <v>1</v>
      </c>
      <c r="I329" s="23" t="e">
        <f>IF($B329="","",(VLOOKUP($B329,所属・種目コード!$A$3:$C$67,2)))</f>
        <v>#N/A</v>
      </c>
      <c r="J329" s="24" t="str">
        <f>IF($B329="","",(VLOOKUP($B329,所属・種目コード!$G$3:$H$119,2)))</f>
        <v>花巻市陸協</v>
      </c>
      <c r="K329" s="25" t="e">
        <f>IF($B329="","",(VLOOKUP($B329,所属・種目コード!M312:N412,2)))</f>
        <v>#N/A</v>
      </c>
      <c r="L329" s="22" t="e">
        <f>IF($B329="","",(VLOOKUP($B329,所属・種目コード!$J$3:$K$59,2)))</f>
        <v>#N/A</v>
      </c>
    </row>
    <row r="330" spans="1:12">
      <c r="A330" s="11">
        <v>5323</v>
      </c>
      <c r="B330" s="11">
        <v>1016</v>
      </c>
      <c r="C330" s="11">
        <v>794</v>
      </c>
      <c r="E330" s="11" t="s">
        <v>8521</v>
      </c>
      <c r="F330" s="11" t="s">
        <v>1468</v>
      </c>
      <c r="G330" s="11">
        <v>1</v>
      </c>
      <c r="I330" s="23" t="e">
        <f>IF($B330="","",(VLOOKUP($B330,所属・種目コード!$A$3:$C$67,2)))</f>
        <v>#N/A</v>
      </c>
      <c r="J330" s="24" t="str">
        <f>IF($B330="","",(VLOOKUP($B330,所属・種目コード!$G$3:$H$119,2)))</f>
        <v>花巻市陸協</v>
      </c>
      <c r="K330" s="25" t="e">
        <f>IF($B330="","",(VLOOKUP($B330,所属・種目コード!M313:N413,2)))</f>
        <v>#N/A</v>
      </c>
      <c r="L330" s="22" t="e">
        <f>IF($B330="","",(VLOOKUP($B330,所属・種目コード!$J$3:$K$59,2)))</f>
        <v>#N/A</v>
      </c>
    </row>
    <row r="331" spans="1:12">
      <c r="A331" s="11">
        <v>5331</v>
      </c>
      <c r="B331" s="11">
        <v>1016</v>
      </c>
      <c r="C331" s="11">
        <v>791</v>
      </c>
      <c r="E331" s="11" t="s">
        <v>8536</v>
      </c>
      <c r="F331" s="11" t="s">
        <v>8537</v>
      </c>
      <c r="G331" s="11">
        <v>1</v>
      </c>
      <c r="I331" s="23" t="e">
        <f>IF($B331="","",(VLOOKUP($B331,所属・種目コード!$A$3:$C$67,2)))</f>
        <v>#N/A</v>
      </c>
      <c r="J331" s="24" t="str">
        <f>IF($B331="","",(VLOOKUP($B331,所属・種目コード!$G$3:$H$119,2)))</f>
        <v>花巻市陸協</v>
      </c>
      <c r="K331" s="25" t="e">
        <f>IF($B331="","",(VLOOKUP($B331,所属・種目コード!M314:N414,2)))</f>
        <v>#N/A</v>
      </c>
      <c r="L331" s="22" t="e">
        <f>IF($B331="","",(VLOOKUP($B331,所属・種目コード!$J$3:$K$59,2)))</f>
        <v>#N/A</v>
      </c>
    </row>
    <row r="332" spans="1:12">
      <c r="A332" s="11">
        <v>5503</v>
      </c>
      <c r="B332" s="11">
        <v>1016</v>
      </c>
      <c r="C332" s="11">
        <v>795</v>
      </c>
      <c r="E332" s="11" t="s">
        <v>8592</v>
      </c>
      <c r="F332" s="11" t="s">
        <v>8593</v>
      </c>
      <c r="G332" s="11">
        <v>1</v>
      </c>
      <c r="I332" s="23" t="e">
        <f>IF($B332="","",(VLOOKUP($B332,所属・種目コード!$A$3:$C$67,2)))</f>
        <v>#N/A</v>
      </c>
      <c r="J332" s="24" t="str">
        <f>IF($B332="","",(VLOOKUP($B332,所属・種目コード!$G$3:$H$119,2)))</f>
        <v>花巻市陸協</v>
      </c>
      <c r="K332" s="25" t="e">
        <f>IF($B332="","",(VLOOKUP($B332,所属・種目コード!M315:N415,2)))</f>
        <v>#N/A</v>
      </c>
      <c r="L332" s="22" t="e">
        <f>IF($B332="","",(VLOOKUP($B332,所属・種目コード!$J$3:$K$59,2)))</f>
        <v>#N/A</v>
      </c>
    </row>
    <row r="333" spans="1:12">
      <c r="A333" s="11">
        <v>5504</v>
      </c>
      <c r="B333" s="11">
        <v>1016</v>
      </c>
      <c r="C333" s="11">
        <v>793</v>
      </c>
      <c r="E333" s="11" t="s">
        <v>8594</v>
      </c>
      <c r="F333" s="11" t="s">
        <v>8595</v>
      </c>
      <c r="G333" s="11">
        <v>1</v>
      </c>
      <c r="I333" s="23" t="e">
        <f>IF($B333="","",(VLOOKUP($B333,所属・種目コード!$A$3:$C$67,2)))</f>
        <v>#N/A</v>
      </c>
      <c r="J333" s="24" t="str">
        <f>IF($B333="","",(VLOOKUP($B333,所属・種目コード!$G$3:$H$119,2)))</f>
        <v>花巻市陸協</v>
      </c>
      <c r="K333" s="25" t="e">
        <f>IF($B333="","",(VLOOKUP($B333,所属・種目コード!M316:N416,2)))</f>
        <v>#N/A</v>
      </c>
      <c r="L333" s="22" t="e">
        <f>IF($B333="","",(VLOOKUP($B333,所属・種目コード!$J$3:$K$59,2)))</f>
        <v>#N/A</v>
      </c>
    </row>
    <row r="334" spans="1:12">
      <c r="A334" s="11">
        <v>1121</v>
      </c>
      <c r="B334" s="11">
        <v>1017</v>
      </c>
      <c r="C334" s="11">
        <v>69</v>
      </c>
      <c r="E334" s="11" t="s">
        <v>808</v>
      </c>
      <c r="F334" s="11" t="s">
        <v>809</v>
      </c>
      <c r="G334" s="11">
        <v>2</v>
      </c>
      <c r="I334" s="23" t="e">
        <f>IF($B334="","",(VLOOKUP($B334,所属・種目コード!$A$3:$C$67,2)))</f>
        <v>#N/A</v>
      </c>
      <c r="J334" s="24" t="str">
        <f>IF($B334="","",(VLOOKUP($B334,所属・種目コード!$G$3:$H$119,2)))</f>
        <v>大船渡ＡＣ</v>
      </c>
      <c r="K334" s="25" t="e">
        <f>IF($B334="","",(VLOOKUP($B334,所属・種目コード!M317:N417,2)))</f>
        <v>#N/A</v>
      </c>
      <c r="L334" s="22" t="e">
        <f>IF($B334="","",(VLOOKUP($B334,所属・種目コード!$J$3:$K$59,2)))</f>
        <v>#N/A</v>
      </c>
    </row>
    <row r="335" spans="1:12">
      <c r="A335" s="11">
        <v>1123</v>
      </c>
      <c r="B335" s="11">
        <v>1017</v>
      </c>
      <c r="C335" s="11">
        <v>70</v>
      </c>
      <c r="E335" s="11" t="s">
        <v>812</v>
      </c>
      <c r="F335" s="11" t="s">
        <v>813</v>
      </c>
      <c r="G335" s="11">
        <v>2</v>
      </c>
      <c r="I335" s="23" t="e">
        <f>IF($B335="","",(VLOOKUP($B335,所属・種目コード!$A$3:$C$67,2)))</f>
        <v>#N/A</v>
      </c>
      <c r="J335" s="24" t="str">
        <f>IF($B335="","",(VLOOKUP($B335,所属・種目コード!$G$3:$H$119,2)))</f>
        <v>大船渡ＡＣ</v>
      </c>
      <c r="K335" s="25" t="e">
        <f>IF($B335="","",(VLOOKUP($B335,所属・種目コード!M318:N418,2)))</f>
        <v>#N/A</v>
      </c>
      <c r="L335" s="22" t="e">
        <f>IF($B335="","",(VLOOKUP($B335,所属・種目コード!$J$3:$K$59,2)))</f>
        <v>#N/A</v>
      </c>
    </row>
    <row r="336" spans="1:12">
      <c r="A336" s="11">
        <v>1125</v>
      </c>
      <c r="B336" s="11">
        <v>1017</v>
      </c>
      <c r="C336" s="11">
        <v>71</v>
      </c>
      <c r="E336" s="11" t="s">
        <v>816</v>
      </c>
      <c r="F336" s="11" t="s">
        <v>817</v>
      </c>
      <c r="G336" s="11">
        <v>2</v>
      </c>
      <c r="I336" s="23" t="e">
        <f>IF($B336="","",(VLOOKUP($B336,所属・種目コード!$A$3:$C$67,2)))</f>
        <v>#N/A</v>
      </c>
      <c r="J336" s="24" t="str">
        <f>IF($B336="","",(VLOOKUP($B336,所属・種目コード!$G$3:$H$119,2)))</f>
        <v>大船渡ＡＣ</v>
      </c>
      <c r="K336" s="25" t="e">
        <f>IF($B336="","",(VLOOKUP($B336,所属・種目コード!M319:N419,2)))</f>
        <v>#N/A</v>
      </c>
      <c r="L336" s="22" t="e">
        <f>IF($B336="","",(VLOOKUP($B336,所属・種目コード!$J$3:$K$59,2)))</f>
        <v>#N/A</v>
      </c>
    </row>
    <row r="337" spans="1:12">
      <c r="A337" s="11">
        <v>1494</v>
      </c>
      <c r="B337" s="11">
        <v>1017</v>
      </c>
      <c r="C337" s="11">
        <v>460</v>
      </c>
      <c r="E337" s="11" t="s">
        <v>1545</v>
      </c>
      <c r="F337" s="11" t="s">
        <v>1546</v>
      </c>
      <c r="G337" s="11">
        <v>1</v>
      </c>
      <c r="I337" s="23" t="e">
        <f>IF($B337="","",(VLOOKUP($B337,所属・種目コード!$A$3:$C$67,2)))</f>
        <v>#N/A</v>
      </c>
      <c r="J337" s="24" t="str">
        <f>IF($B337="","",(VLOOKUP($B337,所属・種目コード!$G$3:$H$119,2)))</f>
        <v>大船渡ＡＣ</v>
      </c>
      <c r="K337" s="25" t="e">
        <f>IF($B337="","",(VLOOKUP($B337,所属・種目コード!M320:N420,2)))</f>
        <v>#N/A</v>
      </c>
      <c r="L337" s="22" t="e">
        <f>IF($B337="","",(VLOOKUP($B337,所属・種目コード!$J$3:$K$59,2)))</f>
        <v>#N/A</v>
      </c>
    </row>
    <row r="338" spans="1:12">
      <c r="A338" s="11">
        <v>1127</v>
      </c>
      <c r="B338" s="11">
        <v>1018</v>
      </c>
      <c r="C338" s="11">
        <v>72</v>
      </c>
      <c r="E338" s="11" t="s">
        <v>820</v>
      </c>
      <c r="F338" s="11" t="s">
        <v>821</v>
      </c>
      <c r="G338" s="11">
        <v>2</v>
      </c>
      <c r="I338" s="23" t="e">
        <f>IF($B338="","",(VLOOKUP($B338,所属・種目コード!$A$3:$C$67,2)))</f>
        <v>#N/A</v>
      </c>
      <c r="J338" s="24" t="str">
        <f>IF($B338="","",(VLOOKUP($B338,所属・種目コード!$G$3:$H$119,2)))</f>
        <v>金ヶ崎町陸協</v>
      </c>
      <c r="K338" s="25" t="e">
        <f>IF($B338="","",(VLOOKUP($B338,所属・種目コード!M321:N421,2)))</f>
        <v>#N/A</v>
      </c>
      <c r="L338" s="22" t="e">
        <f>IF($B338="","",(VLOOKUP($B338,所属・種目コード!$J$3:$K$59,2)))</f>
        <v>#N/A</v>
      </c>
    </row>
    <row r="339" spans="1:12">
      <c r="A339" s="11">
        <v>1495</v>
      </c>
      <c r="B339" s="11">
        <v>1018</v>
      </c>
      <c r="C339" s="11">
        <v>461</v>
      </c>
      <c r="E339" s="11" t="s">
        <v>1547</v>
      </c>
      <c r="F339" s="11" t="s">
        <v>1548</v>
      </c>
      <c r="G339" s="11">
        <v>1</v>
      </c>
      <c r="I339" s="23" t="e">
        <f>IF($B339="","",(VLOOKUP($B339,所属・種目コード!$A$3:$C$67,2)))</f>
        <v>#N/A</v>
      </c>
      <c r="J339" s="24" t="str">
        <f>IF($B339="","",(VLOOKUP($B339,所属・種目コード!$G$3:$H$119,2)))</f>
        <v>金ヶ崎町陸協</v>
      </c>
      <c r="K339" s="25" t="e">
        <f>IF($B339="","",(VLOOKUP($B339,所属・種目コード!M322:N422,2)))</f>
        <v>#N/A</v>
      </c>
      <c r="L339" s="22" t="e">
        <f>IF($B339="","",(VLOOKUP($B339,所属・種目コード!$J$3:$K$59,2)))</f>
        <v>#N/A</v>
      </c>
    </row>
    <row r="340" spans="1:12">
      <c r="A340" s="11">
        <v>1496</v>
      </c>
      <c r="B340" s="11">
        <v>1018</v>
      </c>
      <c r="C340" s="11">
        <v>462</v>
      </c>
      <c r="E340" s="11" t="s">
        <v>1549</v>
      </c>
      <c r="F340" s="11" t="s">
        <v>1550</v>
      </c>
      <c r="G340" s="11">
        <v>1</v>
      </c>
      <c r="I340" s="23" t="e">
        <f>IF($B340="","",(VLOOKUP($B340,所属・種目コード!$A$3:$C$67,2)))</f>
        <v>#N/A</v>
      </c>
      <c r="J340" s="24" t="str">
        <f>IF($B340="","",(VLOOKUP($B340,所属・種目コード!$G$3:$H$119,2)))</f>
        <v>金ヶ崎町陸協</v>
      </c>
      <c r="K340" s="25" t="e">
        <f>IF($B340="","",(VLOOKUP($B340,所属・種目コード!M323:N423,2)))</f>
        <v>#N/A</v>
      </c>
      <c r="L340" s="22" t="e">
        <f>IF($B340="","",(VLOOKUP($B340,所属・種目コード!$J$3:$K$59,2)))</f>
        <v>#N/A</v>
      </c>
    </row>
    <row r="341" spans="1:12">
      <c r="A341" s="11">
        <v>1497</v>
      </c>
      <c r="B341" s="11">
        <v>1018</v>
      </c>
      <c r="C341" s="11">
        <v>463</v>
      </c>
      <c r="E341" s="11" t="s">
        <v>1551</v>
      </c>
      <c r="F341" s="11" t="s">
        <v>1552</v>
      </c>
      <c r="G341" s="11">
        <v>1</v>
      </c>
      <c r="I341" s="23" t="e">
        <f>IF($B341="","",(VLOOKUP($B341,所属・種目コード!$A$3:$C$67,2)))</f>
        <v>#N/A</v>
      </c>
      <c r="J341" s="24" t="str">
        <f>IF($B341="","",(VLOOKUP($B341,所属・種目コード!$G$3:$H$119,2)))</f>
        <v>金ヶ崎町陸協</v>
      </c>
      <c r="K341" s="25" t="e">
        <f>IF($B341="","",(VLOOKUP($B341,所属・種目コード!M324:N424,2)))</f>
        <v>#N/A</v>
      </c>
      <c r="L341" s="22" t="e">
        <f>IF($B341="","",(VLOOKUP($B341,所属・種目コード!$J$3:$K$59,2)))</f>
        <v>#N/A</v>
      </c>
    </row>
    <row r="342" spans="1:12">
      <c r="A342" s="11">
        <v>1498</v>
      </c>
      <c r="B342" s="11">
        <v>1018</v>
      </c>
      <c r="C342" s="11">
        <v>464</v>
      </c>
      <c r="E342" s="11" t="s">
        <v>1553</v>
      </c>
      <c r="F342" s="11" t="s">
        <v>1554</v>
      </c>
      <c r="G342" s="11">
        <v>1</v>
      </c>
      <c r="I342" s="23" t="e">
        <f>IF($B342="","",(VLOOKUP($B342,所属・種目コード!$A$3:$C$67,2)))</f>
        <v>#N/A</v>
      </c>
      <c r="J342" s="24" t="str">
        <f>IF($B342="","",(VLOOKUP($B342,所属・種目コード!$G$3:$H$119,2)))</f>
        <v>金ヶ崎町陸協</v>
      </c>
      <c r="K342" s="25" t="e">
        <f>IF($B342="","",(VLOOKUP($B342,所属・種目コード!M325:N425,2)))</f>
        <v>#N/A</v>
      </c>
      <c r="L342" s="22" t="e">
        <f>IF($B342="","",(VLOOKUP($B342,所属・種目コード!$J$3:$K$59,2)))</f>
        <v>#N/A</v>
      </c>
    </row>
    <row r="343" spans="1:12">
      <c r="A343" s="11">
        <v>5278</v>
      </c>
      <c r="B343" s="11">
        <v>1018</v>
      </c>
      <c r="C343" s="11">
        <v>137</v>
      </c>
      <c r="E343" s="11" t="s">
        <v>8443</v>
      </c>
      <c r="F343" s="11" t="s">
        <v>8444</v>
      </c>
      <c r="G343" s="11">
        <v>2</v>
      </c>
      <c r="I343" s="23" t="e">
        <f>IF($B343="","",(VLOOKUP($B343,所属・種目コード!$A$3:$C$67,2)))</f>
        <v>#N/A</v>
      </c>
      <c r="J343" s="24" t="str">
        <f>IF($B343="","",(VLOOKUP($B343,所属・種目コード!$G$3:$H$119,2)))</f>
        <v>金ヶ崎町陸協</v>
      </c>
      <c r="K343" s="25" t="e">
        <f>IF($B343="","",(VLOOKUP($B343,所属・種目コード!M326:N426,2)))</f>
        <v>#N/A</v>
      </c>
      <c r="L343" s="22" t="e">
        <f>IF($B343="","",(VLOOKUP($B343,所属・種目コード!$J$3:$K$59,2)))</f>
        <v>#N/A</v>
      </c>
    </row>
    <row r="344" spans="1:12">
      <c r="A344" s="11">
        <v>5313</v>
      </c>
      <c r="B344" s="11">
        <v>1018</v>
      </c>
      <c r="C344" s="11">
        <v>776</v>
      </c>
      <c r="E344" s="11" t="s">
        <v>8502</v>
      </c>
      <c r="F344" s="11" t="s">
        <v>8503</v>
      </c>
      <c r="G344" s="11">
        <v>1</v>
      </c>
      <c r="I344" s="23" t="e">
        <f>IF($B344="","",(VLOOKUP($B344,所属・種目コード!$A$3:$C$67,2)))</f>
        <v>#N/A</v>
      </c>
      <c r="J344" s="24" t="str">
        <f>IF($B344="","",(VLOOKUP($B344,所属・種目コード!$G$3:$H$119,2)))</f>
        <v>金ヶ崎町陸協</v>
      </c>
      <c r="K344" s="25" t="e">
        <f>IF($B344="","",(VLOOKUP($B344,所属・種目コード!M327:N427,2)))</f>
        <v>#N/A</v>
      </c>
      <c r="L344" s="22" t="e">
        <f>IF($B344="","",(VLOOKUP($B344,所属・種目コード!$J$3:$K$59,2)))</f>
        <v>#N/A</v>
      </c>
    </row>
    <row r="345" spans="1:12">
      <c r="A345" s="11">
        <v>5321</v>
      </c>
      <c r="B345" s="11">
        <v>1018</v>
      </c>
      <c r="C345" s="11">
        <v>774</v>
      </c>
      <c r="E345" s="11" t="s">
        <v>8517</v>
      </c>
      <c r="F345" s="11" t="s">
        <v>8518</v>
      </c>
      <c r="G345" s="11">
        <v>1</v>
      </c>
      <c r="I345" s="23" t="e">
        <f>IF($B345="","",(VLOOKUP($B345,所属・種目コード!$A$3:$C$67,2)))</f>
        <v>#N/A</v>
      </c>
      <c r="J345" s="24" t="str">
        <f>IF($B345="","",(VLOOKUP($B345,所属・種目コード!$G$3:$H$119,2)))</f>
        <v>金ヶ崎町陸協</v>
      </c>
      <c r="K345" s="25" t="e">
        <f>IF($B345="","",(VLOOKUP($B345,所属・種目コード!M328:N428,2)))</f>
        <v>#N/A</v>
      </c>
      <c r="L345" s="22" t="e">
        <f>IF($B345="","",(VLOOKUP($B345,所属・種目コード!$J$3:$K$59,2)))</f>
        <v>#N/A</v>
      </c>
    </row>
    <row r="346" spans="1:12">
      <c r="A346" s="11">
        <v>5341</v>
      </c>
      <c r="B346" s="11">
        <v>1018</v>
      </c>
      <c r="C346" s="11">
        <v>136</v>
      </c>
      <c r="E346" s="11" t="s">
        <v>8555</v>
      </c>
      <c r="F346" s="11" t="s">
        <v>8556</v>
      </c>
      <c r="G346" s="11">
        <v>2</v>
      </c>
      <c r="I346" s="23" t="e">
        <f>IF($B346="","",(VLOOKUP($B346,所属・種目コード!$A$3:$C$67,2)))</f>
        <v>#N/A</v>
      </c>
      <c r="J346" s="24" t="str">
        <f>IF($B346="","",(VLOOKUP($B346,所属・種目コード!$G$3:$H$119,2)))</f>
        <v>金ヶ崎町陸協</v>
      </c>
      <c r="K346" s="25" t="e">
        <f>IF($B346="","",(VLOOKUP($B346,所属・種目コード!M329:N429,2)))</f>
        <v>#N/A</v>
      </c>
      <c r="L346" s="22" t="e">
        <f>IF($B346="","",(VLOOKUP($B346,所属・種目コード!$J$3:$K$59,2)))</f>
        <v>#N/A</v>
      </c>
    </row>
    <row r="347" spans="1:12">
      <c r="A347" s="11">
        <v>5346</v>
      </c>
      <c r="B347" s="11">
        <v>1018</v>
      </c>
      <c r="C347" s="11">
        <v>139</v>
      </c>
      <c r="E347" s="11" t="s">
        <v>8565</v>
      </c>
      <c r="F347" s="11" t="s">
        <v>8566</v>
      </c>
      <c r="G347" s="11">
        <v>2</v>
      </c>
      <c r="I347" s="23" t="e">
        <f>IF($B347="","",(VLOOKUP($B347,所属・種目コード!$A$3:$C$67,2)))</f>
        <v>#N/A</v>
      </c>
      <c r="J347" s="24" t="str">
        <f>IF($B347="","",(VLOOKUP($B347,所属・種目コード!$G$3:$H$119,2)))</f>
        <v>金ヶ崎町陸協</v>
      </c>
      <c r="K347" s="25" t="e">
        <f>IF($B347="","",(VLOOKUP($B347,所属・種目コード!M330:N430,2)))</f>
        <v>#N/A</v>
      </c>
      <c r="L347" s="22" t="e">
        <f>IF($B347="","",(VLOOKUP($B347,所属・種目コード!$J$3:$K$59,2)))</f>
        <v>#N/A</v>
      </c>
    </row>
    <row r="348" spans="1:12">
      <c r="A348" s="11">
        <v>5500</v>
      </c>
      <c r="B348" s="11">
        <v>1018</v>
      </c>
      <c r="C348" s="11">
        <v>138</v>
      </c>
      <c r="E348" s="11" t="s">
        <v>8587</v>
      </c>
      <c r="F348" s="11" t="s">
        <v>8588</v>
      </c>
      <c r="G348" s="11">
        <v>2</v>
      </c>
      <c r="I348" s="23" t="e">
        <f>IF($B348="","",(VLOOKUP($B348,所属・種目コード!$A$3:$C$67,2)))</f>
        <v>#N/A</v>
      </c>
      <c r="J348" s="24" t="str">
        <f>IF($B348="","",(VLOOKUP($B348,所属・種目コード!$G$3:$H$119,2)))</f>
        <v>金ヶ崎町陸協</v>
      </c>
      <c r="K348" s="25" t="e">
        <f>IF($B348="","",(VLOOKUP($B348,所属・種目コード!M331:N431,2)))</f>
        <v>#N/A</v>
      </c>
      <c r="L348" s="22" t="e">
        <f>IF($B348="","",(VLOOKUP($B348,所属・種目コード!$J$3:$K$59,2)))</f>
        <v>#N/A</v>
      </c>
    </row>
    <row r="349" spans="1:12">
      <c r="A349" s="11">
        <v>5502</v>
      </c>
      <c r="B349" s="11">
        <v>1018</v>
      </c>
      <c r="C349" s="11">
        <v>775</v>
      </c>
      <c r="E349" s="11" t="s">
        <v>8591</v>
      </c>
      <c r="G349" s="11">
        <v>1</v>
      </c>
      <c r="I349" s="23" t="e">
        <f>IF($B349="","",(VLOOKUP($B349,所属・種目コード!$A$3:$C$67,2)))</f>
        <v>#N/A</v>
      </c>
      <c r="J349" s="24" t="str">
        <f>IF($B349="","",(VLOOKUP($B349,所属・種目コード!$G$3:$H$119,2)))</f>
        <v>金ヶ崎町陸協</v>
      </c>
      <c r="K349" s="25" t="e">
        <f>IF($B349="","",(VLOOKUP($B349,所属・種目コード!M332:N432,2)))</f>
        <v>#N/A</v>
      </c>
      <c r="L349" s="22" t="e">
        <f>IF($B349="","",(VLOOKUP($B349,所属・種目コード!$J$3:$K$59,2)))</f>
        <v>#N/A</v>
      </c>
    </row>
    <row r="350" spans="1:12">
      <c r="A350" s="11">
        <v>1128</v>
      </c>
      <c r="B350" s="11">
        <v>1019</v>
      </c>
      <c r="C350" s="11">
        <v>72</v>
      </c>
      <c r="E350" s="11" t="s">
        <v>822</v>
      </c>
      <c r="F350" s="11" t="s">
        <v>823</v>
      </c>
      <c r="G350" s="11">
        <v>1</v>
      </c>
      <c r="I350" s="23" t="e">
        <f>IF($B350="","",(VLOOKUP($B350,所属・種目コード!$A$3:$C$67,2)))</f>
        <v>#N/A</v>
      </c>
      <c r="J350" s="24" t="str">
        <f>IF($B350="","",(VLOOKUP($B350,所属・種目コード!$G$3:$H$119,2)))</f>
        <v>奥州ｱｽﾘｰﾄ</v>
      </c>
      <c r="K350" s="25" t="e">
        <f>IF($B350="","",(VLOOKUP($B350,所属・種目コード!M333:N433,2)))</f>
        <v>#N/A</v>
      </c>
      <c r="L350" s="22" t="e">
        <f>IF($B350="","",(VLOOKUP($B350,所属・種目コード!$J$3:$K$59,2)))</f>
        <v>#N/A</v>
      </c>
    </row>
    <row r="351" spans="1:12">
      <c r="A351" s="11">
        <v>1129</v>
      </c>
      <c r="B351" s="11">
        <v>1019</v>
      </c>
      <c r="C351" s="11">
        <v>73</v>
      </c>
      <c r="E351" s="11" t="s">
        <v>824</v>
      </c>
      <c r="F351" s="11" t="s">
        <v>825</v>
      </c>
      <c r="G351" s="11">
        <v>1</v>
      </c>
      <c r="I351" s="23" t="e">
        <f>IF($B351="","",(VLOOKUP($B351,所属・種目コード!$A$3:$C$67,2)))</f>
        <v>#N/A</v>
      </c>
      <c r="J351" s="24" t="str">
        <f>IF($B351="","",(VLOOKUP($B351,所属・種目コード!$G$3:$H$119,2)))</f>
        <v>奥州ｱｽﾘｰﾄ</v>
      </c>
      <c r="K351" s="25" t="e">
        <f>IF($B351="","",(VLOOKUP($B351,所属・種目コード!M334:N434,2)))</f>
        <v>#N/A</v>
      </c>
      <c r="L351" s="22" t="e">
        <f>IF($B351="","",(VLOOKUP($B351,所属・種目コード!$J$3:$K$59,2)))</f>
        <v>#N/A</v>
      </c>
    </row>
    <row r="352" spans="1:12">
      <c r="A352" s="11">
        <v>1131</v>
      </c>
      <c r="B352" s="11">
        <v>1019</v>
      </c>
      <c r="C352" s="11">
        <v>74</v>
      </c>
      <c r="E352" s="11" t="s">
        <v>828</v>
      </c>
      <c r="F352" s="11" t="s">
        <v>829</v>
      </c>
      <c r="G352" s="11">
        <v>1</v>
      </c>
      <c r="I352" s="23" t="e">
        <f>IF($B352="","",(VLOOKUP($B352,所属・種目コード!$A$3:$C$67,2)))</f>
        <v>#N/A</v>
      </c>
      <c r="J352" s="24" t="str">
        <f>IF($B352="","",(VLOOKUP($B352,所属・種目コード!$G$3:$H$119,2)))</f>
        <v>奥州ｱｽﾘｰﾄ</v>
      </c>
      <c r="K352" s="25" t="e">
        <f>IF($B352="","",(VLOOKUP($B352,所属・種目コード!M335:N435,2)))</f>
        <v>#N/A</v>
      </c>
      <c r="L352" s="22" t="e">
        <f>IF($B352="","",(VLOOKUP($B352,所属・種目コード!$J$3:$K$59,2)))</f>
        <v>#N/A</v>
      </c>
    </row>
    <row r="353" spans="1:12">
      <c r="A353" s="11">
        <v>1161</v>
      </c>
      <c r="B353" s="11">
        <v>1019</v>
      </c>
      <c r="C353" s="11">
        <v>90</v>
      </c>
      <c r="E353" s="11" t="s">
        <v>887</v>
      </c>
      <c r="F353" s="11" t="s">
        <v>888</v>
      </c>
      <c r="G353" s="11">
        <v>2</v>
      </c>
      <c r="I353" s="23" t="e">
        <f>IF($B353="","",(VLOOKUP($B353,所属・種目コード!$A$3:$C$67,2)))</f>
        <v>#N/A</v>
      </c>
      <c r="J353" s="24" t="str">
        <f>IF($B353="","",(VLOOKUP($B353,所属・種目コード!$G$3:$H$119,2)))</f>
        <v>奥州ｱｽﾘｰﾄ</v>
      </c>
      <c r="K353" s="25" t="e">
        <f>IF($B353="","",(VLOOKUP($B353,所属・種目コード!M336:N436,2)))</f>
        <v>#N/A</v>
      </c>
      <c r="L353" s="22" t="e">
        <f>IF($B353="","",(VLOOKUP($B353,所属・種目コード!$J$3:$K$59,2)))</f>
        <v>#N/A</v>
      </c>
    </row>
    <row r="354" spans="1:12">
      <c r="A354" s="11">
        <v>1163</v>
      </c>
      <c r="B354" s="11">
        <v>1019</v>
      </c>
      <c r="C354" s="11">
        <v>91</v>
      </c>
      <c r="E354" s="11" t="s">
        <v>891</v>
      </c>
      <c r="F354" s="11" t="s">
        <v>892</v>
      </c>
      <c r="G354" s="11">
        <v>2</v>
      </c>
      <c r="I354" s="23" t="e">
        <f>IF($B354="","",(VLOOKUP($B354,所属・種目コード!$A$3:$C$67,2)))</f>
        <v>#N/A</v>
      </c>
      <c r="J354" s="24" t="str">
        <f>IF($B354="","",(VLOOKUP($B354,所属・種目コード!$G$3:$H$119,2)))</f>
        <v>奥州ｱｽﾘｰﾄ</v>
      </c>
      <c r="K354" s="25" t="e">
        <f>IF($B354="","",(VLOOKUP($B354,所属・種目コード!M337:N437,2)))</f>
        <v>#N/A</v>
      </c>
      <c r="L354" s="22" t="e">
        <f>IF($B354="","",(VLOOKUP($B354,所属・種目コード!$J$3:$K$59,2)))</f>
        <v>#N/A</v>
      </c>
    </row>
    <row r="355" spans="1:12">
      <c r="A355" s="11">
        <v>1602</v>
      </c>
      <c r="B355" s="11">
        <v>1019</v>
      </c>
      <c r="C355" s="11">
        <v>570</v>
      </c>
      <c r="E355" s="11" t="s">
        <v>1757</v>
      </c>
      <c r="F355" s="11" t="s">
        <v>1758</v>
      </c>
      <c r="G355" s="11">
        <v>1</v>
      </c>
      <c r="I355" s="23" t="e">
        <f>IF($B355="","",(VLOOKUP($B355,所属・種目コード!$A$3:$C$67,2)))</f>
        <v>#N/A</v>
      </c>
      <c r="J355" s="24" t="str">
        <f>IF($B355="","",(VLOOKUP($B355,所属・種目コード!$G$3:$H$119,2)))</f>
        <v>奥州ｱｽﾘｰﾄ</v>
      </c>
      <c r="K355" s="25" t="e">
        <f>IF($B355="","",(VLOOKUP($B355,所属・種目コード!M338:N438,2)))</f>
        <v>#N/A</v>
      </c>
      <c r="L355" s="22" t="e">
        <f>IF($B355="","",(VLOOKUP($B355,所属・種目コード!$J$3:$K$59,2)))</f>
        <v>#N/A</v>
      </c>
    </row>
    <row r="356" spans="1:12">
      <c r="A356" s="11">
        <v>1603</v>
      </c>
      <c r="B356" s="11">
        <v>1019</v>
      </c>
      <c r="C356" s="11">
        <v>571</v>
      </c>
      <c r="E356" s="11" t="s">
        <v>1759</v>
      </c>
      <c r="F356" s="11" t="s">
        <v>1760</v>
      </c>
      <c r="G356" s="11">
        <v>1</v>
      </c>
      <c r="I356" s="23" t="e">
        <f>IF($B356="","",(VLOOKUP($B356,所属・種目コード!$A$3:$C$67,2)))</f>
        <v>#N/A</v>
      </c>
      <c r="J356" s="24" t="str">
        <f>IF($B356="","",(VLOOKUP($B356,所属・種目コード!$G$3:$H$119,2)))</f>
        <v>奥州ｱｽﾘｰﾄ</v>
      </c>
      <c r="K356" s="25" t="e">
        <f>IF($B356="","",(VLOOKUP($B356,所属・種目コード!M339:N439,2)))</f>
        <v>#N/A</v>
      </c>
      <c r="L356" s="22" t="e">
        <f>IF($B356="","",(VLOOKUP($B356,所属・種目コード!$J$3:$K$59,2)))</f>
        <v>#N/A</v>
      </c>
    </row>
    <row r="357" spans="1:12">
      <c r="A357" s="11">
        <v>5326</v>
      </c>
      <c r="B357" s="11">
        <v>1019</v>
      </c>
      <c r="C357" s="11">
        <v>731</v>
      </c>
      <c r="E357" s="11" t="s">
        <v>8526</v>
      </c>
      <c r="F357" s="11" t="s">
        <v>8527</v>
      </c>
      <c r="G357" s="11">
        <v>1</v>
      </c>
      <c r="I357" s="23" t="e">
        <f>IF($B357="","",(VLOOKUP($B357,所属・種目コード!$A$3:$C$67,2)))</f>
        <v>#N/A</v>
      </c>
      <c r="J357" s="24" t="str">
        <f>IF($B357="","",(VLOOKUP($B357,所属・種目コード!$G$3:$H$119,2)))</f>
        <v>奥州ｱｽﾘｰﾄ</v>
      </c>
      <c r="K357" s="25" t="e">
        <f>IF($B357="","",(VLOOKUP($B357,所属・種目コード!M340:N440,2)))</f>
        <v>#N/A</v>
      </c>
      <c r="L357" s="22" t="e">
        <f>IF($B357="","",(VLOOKUP($B357,所属・種目コード!$J$3:$K$59,2)))</f>
        <v>#N/A</v>
      </c>
    </row>
    <row r="358" spans="1:12">
      <c r="A358" s="11">
        <v>1130</v>
      </c>
      <c r="B358" s="11">
        <v>1020</v>
      </c>
      <c r="C358" s="11">
        <v>73</v>
      </c>
      <c r="E358" s="11" t="s">
        <v>826</v>
      </c>
      <c r="F358" s="11" t="s">
        <v>827</v>
      </c>
      <c r="G358" s="11">
        <v>2</v>
      </c>
      <c r="I358" s="23" t="e">
        <f>IF($B358="","",(VLOOKUP($B358,所属・種目コード!$A$3:$C$67,2)))</f>
        <v>#N/A</v>
      </c>
      <c r="J358" s="24" t="str">
        <f>IF($B358="","",(VLOOKUP($B358,所属・種目コード!$G$3:$H$119,2)))</f>
        <v>盛岡消防女子</v>
      </c>
      <c r="K358" s="25" t="e">
        <f>IF($B358="","",(VLOOKUP($B358,所属・種目コード!M341:N441,2)))</f>
        <v>#N/A</v>
      </c>
      <c r="L358" s="22" t="e">
        <f>IF($B358="","",(VLOOKUP($B358,所属・種目コード!$J$3:$K$59,2)))</f>
        <v>#N/A</v>
      </c>
    </row>
    <row r="359" spans="1:12">
      <c r="A359" s="11">
        <v>1132</v>
      </c>
      <c r="B359" s="11">
        <v>1020</v>
      </c>
      <c r="C359" s="11">
        <v>74</v>
      </c>
      <c r="E359" s="11" t="s">
        <v>830</v>
      </c>
      <c r="F359" s="11" t="s">
        <v>831</v>
      </c>
      <c r="G359" s="11">
        <v>2</v>
      </c>
      <c r="I359" s="23" t="e">
        <f>IF($B359="","",(VLOOKUP($B359,所属・種目コード!$A$3:$C$67,2)))</f>
        <v>#N/A</v>
      </c>
      <c r="J359" s="24" t="str">
        <f>IF($B359="","",(VLOOKUP($B359,所属・種目コード!$G$3:$H$119,2)))</f>
        <v>盛岡消防女子</v>
      </c>
      <c r="K359" s="25" t="e">
        <f>IF($B359="","",(VLOOKUP($B359,所属・種目コード!M342:N442,2)))</f>
        <v>#N/A</v>
      </c>
      <c r="L359" s="22" t="e">
        <f>IF($B359="","",(VLOOKUP($B359,所属・種目コード!$J$3:$K$59,2)))</f>
        <v>#N/A</v>
      </c>
    </row>
    <row r="360" spans="1:12">
      <c r="A360" s="11">
        <v>1133</v>
      </c>
      <c r="B360" s="11">
        <v>1020</v>
      </c>
      <c r="C360" s="11">
        <v>75</v>
      </c>
      <c r="E360" s="11" t="s">
        <v>832</v>
      </c>
      <c r="F360" s="11" t="s">
        <v>833</v>
      </c>
      <c r="G360" s="11">
        <v>2</v>
      </c>
      <c r="I360" s="23" t="e">
        <f>IF($B360="","",(VLOOKUP($B360,所属・種目コード!$A$3:$C$67,2)))</f>
        <v>#N/A</v>
      </c>
      <c r="J360" s="24" t="str">
        <f>IF($B360="","",(VLOOKUP($B360,所属・種目コード!$G$3:$H$119,2)))</f>
        <v>盛岡消防女子</v>
      </c>
      <c r="K360" s="25" t="e">
        <f>IF($B360="","",(VLOOKUP($B360,所属・種目コード!M343:N443,2)))</f>
        <v>#N/A</v>
      </c>
      <c r="L360" s="22" t="e">
        <f>IF($B360="","",(VLOOKUP($B360,所属・種目コード!$J$3:$K$59,2)))</f>
        <v>#N/A</v>
      </c>
    </row>
    <row r="361" spans="1:12">
      <c r="A361" s="11">
        <v>1134</v>
      </c>
      <c r="B361" s="11">
        <v>1020</v>
      </c>
      <c r="C361" s="11">
        <v>76</v>
      </c>
      <c r="E361" s="11" t="s">
        <v>834</v>
      </c>
      <c r="F361" s="11" t="s">
        <v>835</v>
      </c>
      <c r="G361" s="11">
        <v>2</v>
      </c>
      <c r="I361" s="23" t="e">
        <f>IF($B361="","",(VLOOKUP($B361,所属・種目コード!$A$3:$C$67,2)))</f>
        <v>#N/A</v>
      </c>
      <c r="J361" s="24" t="str">
        <f>IF($B361="","",(VLOOKUP($B361,所属・種目コード!$G$3:$H$119,2)))</f>
        <v>盛岡消防女子</v>
      </c>
      <c r="K361" s="25" t="e">
        <f>IF($B361="","",(VLOOKUP($B361,所属・種目コード!M344:N444,2)))</f>
        <v>#N/A</v>
      </c>
      <c r="L361" s="22" t="e">
        <f>IF($B361="","",(VLOOKUP($B361,所属・種目コード!$J$3:$K$59,2)))</f>
        <v>#N/A</v>
      </c>
    </row>
    <row r="362" spans="1:12">
      <c r="A362" s="11">
        <v>1135</v>
      </c>
      <c r="B362" s="11">
        <v>1020</v>
      </c>
      <c r="C362" s="11">
        <v>77</v>
      </c>
      <c r="E362" s="11" t="s">
        <v>836</v>
      </c>
      <c r="F362" s="11" t="s">
        <v>837</v>
      </c>
      <c r="G362" s="11">
        <v>2</v>
      </c>
      <c r="I362" s="23" t="e">
        <f>IF($B362="","",(VLOOKUP($B362,所属・種目コード!$A$3:$C$67,2)))</f>
        <v>#N/A</v>
      </c>
      <c r="J362" s="24" t="str">
        <f>IF($B362="","",(VLOOKUP($B362,所属・種目コード!$G$3:$H$119,2)))</f>
        <v>盛岡消防女子</v>
      </c>
      <c r="K362" s="25" t="e">
        <f>IF($B362="","",(VLOOKUP($B362,所属・種目コード!M345:N445,2)))</f>
        <v>#N/A</v>
      </c>
      <c r="L362" s="22" t="e">
        <f>IF($B362="","",(VLOOKUP($B362,所属・種目コード!$J$3:$K$59,2)))</f>
        <v>#N/A</v>
      </c>
    </row>
    <row r="363" spans="1:12">
      <c r="A363" s="11">
        <v>1137</v>
      </c>
      <c r="B363" s="11">
        <v>1020</v>
      </c>
      <c r="C363" s="11">
        <v>78</v>
      </c>
      <c r="E363" s="11" t="s">
        <v>840</v>
      </c>
      <c r="F363" s="11" t="s">
        <v>841</v>
      </c>
      <c r="G363" s="11">
        <v>2</v>
      </c>
      <c r="I363" s="23" t="e">
        <f>IF($B363="","",(VLOOKUP($B363,所属・種目コード!$A$3:$C$67,2)))</f>
        <v>#N/A</v>
      </c>
      <c r="J363" s="24" t="str">
        <f>IF($B363="","",(VLOOKUP($B363,所属・種目コード!$G$3:$H$119,2)))</f>
        <v>盛岡消防女子</v>
      </c>
      <c r="K363" s="25" t="e">
        <f>IF($B363="","",(VLOOKUP($B363,所属・種目コード!M346:N446,2)))</f>
        <v>#N/A</v>
      </c>
      <c r="L363" s="22" t="e">
        <f>IF($B363="","",(VLOOKUP($B363,所属・種目コード!$J$3:$K$59,2)))</f>
        <v>#N/A</v>
      </c>
    </row>
    <row r="364" spans="1:12">
      <c r="A364" s="11">
        <v>1138</v>
      </c>
      <c r="B364" s="11">
        <v>1020</v>
      </c>
      <c r="C364" s="11">
        <v>79</v>
      </c>
      <c r="E364" s="11" t="s">
        <v>842</v>
      </c>
      <c r="F364" s="11" t="s">
        <v>843</v>
      </c>
      <c r="G364" s="11">
        <v>2</v>
      </c>
      <c r="I364" s="23" t="e">
        <f>IF($B364="","",(VLOOKUP($B364,所属・種目コード!$A$3:$C$67,2)))</f>
        <v>#N/A</v>
      </c>
      <c r="J364" s="24" t="str">
        <f>IF($B364="","",(VLOOKUP($B364,所属・種目コード!$G$3:$H$119,2)))</f>
        <v>盛岡消防女子</v>
      </c>
      <c r="K364" s="25" t="e">
        <f>IF($B364="","",(VLOOKUP($B364,所属・種目コード!M347:N447,2)))</f>
        <v>#N/A</v>
      </c>
      <c r="L364" s="22" t="e">
        <f>IF($B364="","",(VLOOKUP($B364,所属・種目コード!$J$3:$K$59,2)))</f>
        <v>#N/A</v>
      </c>
    </row>
    <row r="365" spans="1:12">
      <c r="A365" s="11">
        <v>1141</v>
      </c>
      <c r="B365" s="11">
        <v>1020</v>
      </c>
      <c r="C365" s="11">
        <v>80</v>
      </c>
      <c r="E365" s="11" t="s">
        <v>848</v>
      </c>
      <c r="F365" s="11" t="s">
        <v>849</v>
      </c>
      <c r="G365" s="11">
        <v>2</v>
      </c>
      <c r="I365" s="23" t="e">
        <f>IF($B365="","",(VLOOKUP($B365,所属・種目コード!$A$3:$C$67,2)))</f>
        <v>#N/A</v>
      </c>
      <c r="J365" s="24" t="str">
        <f>IF($B365="","",(VLOOKUP($B365,所属・種目コード!$G$3:$H$119,2)))</f>
        <v>盛岡消防女子</v>
      </c>
      <c r="K365" s="25" t="e">
        <f>IF($B365="","",(VLOOKUP($B365,所属・種目コード!M348:N448,2)))</f>
        <v>#N/A</v>
      </c>
      <c r="L365" s="22" t="e">
        <f>IF($B365="","",(VLOOKUP($B365,所属・種目コード!$J$3:$K$59,2)))</f>
        <v>#N/A</v>
      </c>
    </row>
    <row r="366" spans="1:12">
      <c r="A366" s="11">
        <v>1142</v>
      </c>
      <c r="B366" s="11">
        <v>1020</v>
      </c>
      <c r="C366" s="11">
        <v>81</v>
      </c>
      <c r="E366" s="11" t="s">
        <v>850</v>
      </c>
      <c r="F366" s="11" t="s">
        <v>851</v>
      </c>
      <c r="G366" s="11">
        <v>2</v>
      </c>
      <c r="I366" s="23" t="e">
        <f>IF($B366="","",(VLOOKUP($B366,所属・種目コード!$A$3:$C$67,2)))</f>
        <v>#N/A</v>
      </c>
      <c r="J366" s="24" t="str">
        <f>IF($B366="","",(VLOOKUP($B366,所属・種目コード!$G$3:$H$119,2)))</f>
        <v>盛岡消防女子</v>
      </c>
      <c r="K366" s="25" t="e">
        <f>IF($B366="","",(VLOOKUP($B366,所属・種目コード!M349:N449,2)))</f>
        <v>#N/A</v>
      </c>
      <c r="L366" s="22" t="e">
        <f>IF($B366="","",(VLOOKUP($B366,所属・種目コード!$J$3:$K$59,2)))</f>
        <v>#N/A</v>
      </c>
    </row>
    <row r="367" spans="1:12">
      <c r="A367" s="11">
        <v>1136</v>
      </c>
      <c r="B367" s="11">
        <v>1021</v>
      </c>
      <c r="C367" s="11">
        <v>78</v>
      </c>
      <c r="E367" s="11" t="s">
        <v>838</v>
      </c>
      <c r="F367" s="11" t="s">
        <v>839</v>
      </c>
      <c r="G367" s="11">
        <v>1</v>
      </c>
      <c r="I367" s="23" t="e">
        <f>IF($B367="","",(VLOOKUP($B367,所属・種目コード!$A$3:$C$67,2)))</f>
        <v>#N/A</v>
      </c>
      <c r="J367" s="24" t="str">
        <f>IF($B367="","",(VLOOKUP($B367,所属・種目コード!$G$3:$H$119,2)))</f>
        <v>花巻ＡＣ</v>
      </c>
      <c r="K367" s="25" t="e">
        <f>IF($B367="","",(VLOOKUP($B367,所属・種目コード!M350:N450,2)))</f>
        <v>#N/A</v>
      </c>
      <c r="L367" s="22" t="e">
        <f>IF($B367="","",(VLOOKUP($B367,所属・種目コード!$J$3:$K$59,2)))</f>
        <v>#N/A</v>
      </c>
    </row>
    <row r="368" spans="1:12">
      <c r="A368" s="11">
        <v>1139</v>
      </c>
      <c r="B368" s="11">
        <v>1021</v>
      </c>
      <c r="C368" s="11">
        <v>79</v>
      </c>
      <c r="E368" s="11" t="s">
        <v>844</v>
      </c>
      <c r="F368" s="11" t="s">
        <v>845</v>
      </c>
      <c r="G368" s="11">
        <v>1</v>
      </c>
      <c r="I368" s="23" t="e">
        <f>IF($B368="","",(VLOOKUP($B368,所属・種目コード!$A$3:$C$67,2)))</f>
        <v>#N/A</v>
      </c>
      <c r="J368" s="24" t="str">
        <f>IF($B368="","",(VLOOKUP($B368,所属・種目コード!$G$3:$H$119,2)))</f>
        <v>花巻ＡＣ</v>
      </c>
      <c r="K368" s="25" t="e">
        <f>IF($B368="","",(VLOOKUP($B368,所属・種目コード!M351:N451,2)))</f>
        <v>#N/A</v>
      </c>
      <c r="L368" s="22" t="e">
        <f>IF($B368="","",(VLOOKUP($B368,所属・種目コード!$J$3:$K$59,2)))</f>
        <v>#N/A</v>
      </c>
    </row>
    <row r="369" spans="1:12">
      <c r="A369" s="11">
        <v>1140</v>
      </c>
      <c r="B369" s="11">
        <v>1021</v>
      </c>
      <c r="C369" s="11">
        <v>80</v>
      </c>
      <c r="E369" s="11" t="s">
        <v>846</v>
      </c>
      <c r="F369" s="11" t="s">
        <v>847</v>
      </c>
      <c r="G369" s="11">
        <v>1</v>
      </c>
      <c r="I369" s="23" t="e">
        <f>IF($B369="","",(VLOOKUP($B369,所属・種目コード!$A$3:$C$67,2)))</f>
        <v>#N/A</v>
      </c>
      <c r="J369" s="24" t="str">
        <f>IF($B369="","",(VLOOKUP($B369,所属・種目コード!$G$3:$H$119,2)))</f>
        <v>花巻ＡＣ</v>
      </c>
      <c r="K369" s="25" t="e">
        <f>IF($B369="","",(VLOOKUP($B369,所属・種目コード!M352:N452,2)))</f>
        <v>#N/A</v>
      </c>
      <c r="L369" s="22" t="e">
        <f>IF($B369="","",(VLOOKUP($B369,所属・種目コード!$J$3:$K$59,2)))</f>
        <v>#N/A</v>
      </c>
    </row>
    <row r="370" spans="1:12">
      <c r="A370" s="11">
        <v>1143</v>
      </c>
      <c r="B370" s="11">
        <v>1021</v>
      </c>
      <c r="C370" s="11">
        <v>81</v>
      </c>
      <c r="E370" s="11" t="s">
        <v>852</v>
      </c>
      <c r="F370" s="11" t="s">
        <v>853</v>
      </c>
      <c r="G370" s="11">
        <v>1</v>
      </c>
      <c r="I370" s="23" t="e">
        <f>IF($B370="","",(VLOOKUP($B370,所属・種目コード!$A$3:$C$67,2)))</f>
        <v>#N/A</v>
      </c>
      <c r="J370" s="24" t="str">
        <f>IF($B370="","",(VLOOKUP($B370,所属・種目コード!$G$3:$H$119,2)))</f>
        <v>花巻ＡＣ</v>
      </c>
      <c r="K370" s="25" t="e">
        <f>IF($B370="","",(VLOOKUP($B370,所属・種目コード!M353:N453,2)))</f>
        <v>#N/A</v>
      </c>
      <c r="L370" s="22" t="e">
        <f>IF($B370="","",(VLOOKUP($B370,所属・種目コード!$J$3:$K$59,2)))</f>
        <v>#N/A</v>
      </c>
    </row>
    <row r="371" spans="1:12">
      <c r="A371" s="11">
        <v>1145</v>
      </c>
      <c r="B371" s="11">
        <v>1021</v>
      </c>
      <c r="C371" s="11">
        <v>82</v>
      </c>
      <c r="E371" s="11" t="s">
        <v>856</v>
      </c>
      <c r="F371" s="11" t="s">
        <v>857</v>
      </c>
      <c r="G371" s="11">
        <v>1</v>
      </c>
      <c r="I371" s="23" t="e">
        <f>IF($B371="","",(VLOOKUP($B371,所属・種目コード!$A$3:$C$67,2)))</f>
        <v>#N/A</v>
      </c>
      <c r="J371" s="24" t="str">
        <f>IF($B371="","",(VLOOKUP($B371,所属・種目コード!$G$3:$H$119,2)))</f>
        <v>花巻ＡＣ</v>
      </c>
      <c r="K371" s="25" t="e">
        <f>IF($B371="","",(VLOOKUP($B371,所属・種目コード!M354:N454,2)))</f>
        <v>#N/A</v>
      </c>
      <c r="L371" s="22" t="e">
        <f>IF($B371="","",(VLOOKUP($B371,所属・種目コード!$J$3:$K$59,2)))</f>
        <v>#N/A</v>
      </c>
    </row>
    <row r="372" spans="1:12">
      <c r="A372" s="11">
        <v>1147</v>
      </c>
      <c r="B372" s="11">
        <v>1021</v>
      </c>
      <c r="C372" s="11">
        <v>83</v>
      </c>
      <c r="E372" s="11" t="s">
        <v>860</v>
      </c>
      <c r="F372" s="11" t="s">
        <v>861</v>
      </c>
      <c r="G372" s="11">
        <v>1</v>
      </c>
      <c r="I372" s="23" t="e">
        <f>IF($B372="","",(VLOOKUP($B372,所属・種目コード!$A$3:$C$67,2)))</f>
        <v>#N/A</v>
      </c>
      <c r="J372" s="24" t="str">
        <f>IF($B372="","",(VLOOKUP($B372,所属・種目コード!$G$3:$H$119,2)))</f>
        <v>花巻ＡＣ</v>
      </c>
      <c r="K372" s="25" t="e">
        <f>IF($B372="","",(VLOOKUP($B372,所属・種目コード!M355:N455,2)))</f>
        <v>#N/A</v>
      </c>
      <c r="L372" s="22" t="e">
        <f>IF($B372="","",(VLOOKUP($B372,所属・種目コード!$J$3:$K$59,2)))</f>
        <v>#N/A</v>
      </c>
    </row>
    <row r="373" spans="1:12">
      <c r="A373" s="11">
        <v>1148</v>
      </c>
      <c r="B373" s="11">
        <v>1021</v>
      </c>
      <c r="C373" s="11">
        <v>84</v>
      </c>
      <c r="E373" s="11" t="s">
        <v>862</v>
      </c>
      <c r="F373" s="11" t="s">
        <v>863</v>
      </c>
      <c r="G373" s="11">
        <v>1</v>
      </c>
      <c r="I373" s="23" t="e">
        <f>IF($B373="","",(VLOOKUP($B373,所属・種目コード!$A$3:$C$67,2)))</f>
        <v>#N/A</v>
      </c>
      <c r="J373" s="24" t="str">
        <f>IF($B373="","",(VLOOKUP($B373,所属・種目コード!$G$3:$H$119,2)))</f>
        <v>花巻ＡＣ</v>
      </c>
      <c r="K373" s="25" t="e">
        <f>IF($B373="","",(VLOOKUP($B373,所属・種目コード!M356:N456,2)))</f>
        <v>#N/A</v>
      </c>
      <c r="L373" s="22" t="e">
        <f>IF($B373="","",(VLOOKUP($B373,所属・種目コード!$J$3:$K$59,2)))</f>
        <v>#N/A</v>
      </c>
    </row>
    <row r="374" spans="1:12">
      <c r="A374" s="11">
        <v>1151</v>
      </c>
      <c r="B374" s="11">
        <v>1021</v>
      </c>
      <c r="C374" s="11">
        <v>85</v>
      </c>
      <c r="E374" s="11" t="s">
        <v>868</v>
      </c>
      <c r="F374" s="11" t="s">
        <v>869</v>
      </c>
      <c r="G374" s="11">
        <v>1</v>
      </c>
      <c r="I374" s="23" t="e">
        <f>IF($B374="","",(VLOOKUP($B374,所属・種目コード!$A$3:$C$67,2)))</f>
        <v>#N/A</v>
      </c>
      <c r="J374" s="24" t="str">
        <f>IF($B374="","",(VLOOKUP($B374,所属・種目コード!$G$3:$H$119,2)))</f>
        <v>花巻ＡＣ</v>
      </c>
      <c r="K374" s="25" t="e">
        <f>IF($B374="","",(VLOOKUP($B374,所属・種目コード!M357:N457,2)))</f>
        <v>#N/A</v>
      </c>
      <c r="L374" s="22" t="e">
        <f>IF($B374="","",(VLOOKUP($B374,所属・種目コード!$J$3:$K$59,2)))</f>
        <v>#N/A</v>
      </c>
    </row>
    <row r="375" spans="1:12">
      <c r="A375" s="11">
        <v>1153</v>
      </c>
      <c r="B375" s="11">
        <v>1021</v>
      </c>
      <c r="C375" s="11">
        <v>86</v>
      </c>
      <c r="E375" s="11" t="s">
        <v>872</v>
      </c>
      <c r="F375" s="11" t="s">
        <v>873</v>
      </c>
      <c r="G375" s="11">
        <v>1</v>
      </c>
      <c r="I375" s="23" t="e">
        <f>IF($B375="","",(VLOOKUP($B375,所属・種目コード!$A$3:$C$67,2)))</f>
        <v>#N/A</v>
      </c>
      <c r="J375" s="24" t="str">
        <f>IF($B375="","",(VLOOKUP($B375,所属・種目コード!$G$3:$H$119,2)))</f>
        <v>花巻ＡＣ</v>
      </c>
      <c r="K375" s="25" t="e">
        <f>IF($B375="","",(VLOOKUP($B375,所属・種目コード!M358:N458,2)))</f>
        <v>#N/A</v>
      </c>
      <c r="L375" s="22" t="e">
        <f>IF($B375="","",(VLOOKUP($B375,所属・種目コード!$J$3:$K$59,2)))</f>
        <v>#N/A</v>
      </c>
    </row>
    <row r="376" spans="1:12">
      <c r="A376" s="11">
        <v>1154</v>
      </c>
      <c r="B376" s="11">
        <v>1021</v>
      </c>
      <c r="C376" s="11">
        <v>87</v>
      </c>
      <c r="E376" s="11" t="s">
        <v>874</v>
      </c>
      <c r="F376" s="11" t="s">
        <v>875</v>
      </c>
      <c r="G376" s="11">
        <v>1</v>
      </c>
      <c r="I376" s="23" t="e">
        <f>IF($B376="","",(VLOOKUP($B376,所属・種目コード!$A$3:$C$67,2)))</f>
        <v>#N/A</v>
      </c>
      <c r="J376" s="24" t="str">
        <f>IF($B376="","",(VLOOKUP($B376,所属・種目コード!$G$3:$H$119,2)))</f>
        <v>花巻ＡＣ</v>
      </c>
      <c r="K376" s="25" t="e">
        <f>IF($B376="","",(VLOOKUP($B376,所属・種目コード!M359:N459,2)))</f>
        <v>#N/A</v>
      </c>
      <c r="L376" s="22" t="e">
        <f>IF($B376="","",(VLOOKUP($B376,所属・種目コード!$J$3:$K$59,2)))</f>
        <v>#N/A</v>
      </c>
    </row>
    <row r="377" spans="1:12">
      <c r="A377" s="11">
        <v>1156</v>
      </c>
      <c r="B377" s="11">
        <v>1021</v>
      </c>
      <c r="C377" s="11">
        <v>88</v>
      </c>
      <c r="E377" s="11" t="s">
        <v>878</v>
      </c>
      <c r="F377" s="11" t="s">
        <v>879</v>
      </c>
      <c r="G377" s="11">
        <v>1</v>
      </c>
      <c r="I377" s="23" t="e">
        <f>IF($B377="","",(VLOOKUP($B377,所属・種目コード!$A$3:$C$67,2)))</f>
        <v>#N/A</v>
      </c>
      <c r="J377" s="24" t="str">
        <f>IF($B377="","",(VLOOKUP($B377,所属・種目コード!$G$3:$H$119,2)))</f>
        <v>花巻ＡＣ</v>
      </c>
      <c r="K377" s="25" t="e">
        <f>IF($B377="","",(VLOOKUP($B377,所属・種目コード!M360:N460,2)))</f>
        <v>#N/A</v>
      </c>
      <c r="L377" s="22" t="e">
        <f>IF($B377="","",(VLOOKUP($B377,所属・種目コード!$J$3:$K$59,2)))</f>
        <v>#N/A</v>
      </c>
    </row>
    <row r="378" spans="1:12">
      <c r="A378" s="11">
        <v>1158</v>
      </c>
      <c r="B378" s="11">
        <v>1021</v>
      </c>
      <c r="C378" s="11">
        <v>89</v>
      </c>
      <c r="E378" s="11" t="s">
        <v>882</v>
      </c>
      <c r="F378" s="11" t="s">
        <v>883</v>
      </c>
      <c r="G378" s="11">
        <v>1</v>
      </c>
      <c r="I378" s="23" t="e">
        <f>IF($B378="","",(VLOOKUP($B378,所属・種目コード!$A$3:$C$67,2)))</f>
        <v>#N/A</v>
      </c>
      <c r="J378" s="24" t="str">
        <f>IF($B378="","",(VLOOKUP($B378,所属・種目コード!$G$3:$H$119,2)))</f>
        <v>花巻ＡＣ</v>
      </c>
      <c r="K378" s="25" t="e">
        <f>IF($B378="","",(VLOOKUP($B378,所属・種目コード!M361:N461,2)))</f>
        <v>#N/A</v>
      </c>
      <c r="L378" s="22" t="e">
        <f>IF($B378="","",(VLOOKUP($B378,所属・種目コード!$J$3:$K$59,2)))</f>
        <v>#N/A</v>
      </c>
    </row>
    <row r="379" spans="1:12">
      <c r="A379" s="11">
        <v>1160</v>
      </c>
      <c r="B379" s="11">
        <v>1021</v>
      </c>
      <c r="C379" s="11">
        <v>90</v>
      </c>
      <c r="E379" s="11" t="s">
        <v>886</v>
      </c>
      <c r="F379" s="11" t="s">
        <v>729</v>
      </c>
      <c r="G379" s="11">
        <v>1</v>
      </c>
      <c r="I379" s="23" t="e">
        <f>IF($B379="","",(VLOOKUP($B379,所属・種目コード!$A$3:$C$67,2)))</f>
        <v>#N/A</v>
      </c>
      <c r="J379" s="24" t="str">
        <f>IF($B379="","",(VLOOKUP($B379,所属・種目コード!$G$3:$H$119,2)))</f>
        <v>花巻ＡＣ</v>
      </c>
      <c r="K379" s="25" t="e">
        <f>IF($B379="","",(VLOOKUP($B379,所属・種目コード!M362:N462,2)))</f>
        <v>#N/A</v>
      </c>
      <c r="L379" s="22" t="e">
        <f>IF($B379="","",(VLOOKUP($B379,所属・種目コード!$J$3:$K$59,2)))</f>
        <v>#N/A</v>
      </c>
    </row>
    <row r="380" spans="1:12">
      <c r="A380" s="11">
        <v>1162</v>
      </c>
      <c r="B380" s="11">
        <v>1021</v>
      </c>
      <c r="C380" s="11">
        <v>91</v>
      </c>
      <c r="E380" s="11" t="s">
        <v>889</v>
      </c>
      <c r="F380" s="11" t="s">
        <v>890</v>
      </c>
      <c r="G380" s="11">
        <v>1</v>
      </c>
      <c r="I380" s="23" t="e">
        <f>IF($B380="","",(VLOOKUP($B380,所属・種目コード!$A$3:$C$67,2)))</f>
        <v>#N/A</v>
      </c>
      <c r="J380" s="24" t="str">
        <f>IF($B380="","",(VLOOKUP($B380,所属・種目コード!$G$3:$H$119,2)))</f>
        <v>花巻ＡＣ</v>
      </c>
      <c r="K380" s="25" t="e">
        <f>IF($B380="","",(VLOOKUP($B380,所属・種目コード!M363:N463,2)))</f>
        <v>#N/A</v>
      </c>
      <c r="L380" s="22" t="e">
        <f>IF($B380="","",(VLOOKUP($B380,所属・種目コード!$J$3:$K$59,2)))</f>
        <v>#N/A</v>
      </c>
    </row>
    <row r="381" spans="1:12">
      <c r="A381" s="11">
        <v>1164</v>
      </c>
      <c r="B381" s="11">
        <v>1021</v>
      </c>
      <c r="C381" s="11">
        <v>92</v>
      </c>
      <c r="E381" s="11" t="s">
        <v>893</v>
      </c>
      <c r="F381" s="11" t="s">
        <v>894</v>
      </c>
      <c r="G381" s="11">
        <v>1</v>
      </c>
      <c r="I381" s="23" t="e">
        <f>IF($B381="","",(VLOOKUP($B381,所属・種目コード!$A$3:$C$67,2)))</f>
        <v>#N/A</v>
      </c>
      <c r="J381" s="24" t="str">
        <f>IF($B381="","",(VLOOKUP($B381,所属・種目コード!$G$3:$H$119,2)))</f>
        <v>花巻ＡＣ</v>
      </c>
      <c r="K381" s="25" t="e">
        <f>IF($B381="","",(VLOOKUP($B381,所属・種目コード!M364:N464,2)))</f>
        <v>#N/A</v>
      </c>
      <c r="L381" s="22" t="e">
        <f>IF($B381="","",(VLOOKUP($B381,所属・種目コード!$J$3:$K$59,2)))</f>
        <v>#N/A</v>
      </c>
    </row>
    <row r="382" spans="1:12">
      <c r="A382" s="11">
        <v>1166</v>
      </c>
      <c r="B382" s="11">
        <v>1021</v>
      </c>
      <c r="C382" s="11">
        <v>93</v>
      </c>
      <c r="E382" s="11" t="s">
        <v>897</v>
      </c>
      <c r="F382" s="11" t="s">
        <v>898</v>
      </c>
      <c r="G382" s="11">
        <v>1</v>
      </c>
      <c r="I382" s="23" t="e">
        <f>IF($B382="","",(VLOOKUP($B382,所属・種目コード!$A$3:$C$67,2)))</f>
        <v>#N/A</v>
      </c>
      <c r="J382" s="24" t="str">
        <f>IF($B382="","",(VLOOKUP($B382,所属・種目コード!$G$3:$H$119,2)))</f>
        <v>花巻ＡＣ</v>
      </c>
      <c r="K382" s="25" t="e">
        <f>IF($B382="","",(VLOOKUP($B382,所属・種目コード!M365:N465,2)))</f>
        <v>#N/A</v>
      </c>
      <c r="L382" s="22" t="e">
        <f>IF($B382="","",(VLOOKUP($B382,所属・種目コード!$J$3:$K$59,2)))</f>
        <v>#N/A</v>
      </c>
    </row>
    <row r="383" spans="1:12">
      <c r="A383" s="11">
        <v>1167</v>
      </c>
      <c r="B383" s="11">
        <v>1021</v>
      </c>
      <c r="C383" s="11">
        <v>94</v>
      </c>
      <c r="E383" s="11" t="s">
        <v>899</v>
      </c>
      <c r="F383" s="11" t="s">
        <v>900</v>
      </c>
      <c r="G383" s="11">
        <v>1</v>
      </c>
      <c r="I383" s="23" t="e">
        <f>IF($B383="","",(VLOOKUP($B383,所属・種目コード!$A$3:$C$67,2)))</f>
        <v>#N/A</v>
      </c>
      <c r="J383" s="24" t="str">
        <f>IF($B383="","",(VLOOKUP($B383,所属・種目コード!$G$3:$H$119,2)))</f>
        <v>花巻ＡＣ</v>
      </c>
      <c r="K383" s="25" t="e">
        <f>IF($B383="","",(VLOOKUP($B383,所属・種目コード!M366:N466,2)))</f>
        <v>#N/A</v>
      </c>
      <c r="L383" s="22" t="e">
        <f>IF($B383="","",(VLOOKUP($B383,所属・種目コード!$J$3:$K$59,2)))</f>
        <v>#N/A</v>
      </c>
    </row>
    <row r="384" spans="1:12">
      <c r="A384" s="11">
        <v>1169</v>
      </c>
      <c r="B384" s="11">
        <v>1021</v>
      </c>
      <c r="C384" s="11">
        <v>95</v>
      </c>
      <c r="E384" s="11" t="s">
        <v>903</v>
      </c>
      <c r="F384" s="11" t="s">
        <v>904</v>
      </c>
      <c r="G384" s="11">
        <v>1</v>
      </c>
      <c r="I384" s="23" t="e">
        <f>IF($B384="","",(VLOOKUP($B384,所属・種目コード!$A$3:$C$67,2)))</f>
        <v>#N/A</v>
      </c>
      <c r="J384" s="24" t="str">
        <f>IF($B384="","",(VLOOKUP($B384,所属・種目コード!$G$3:$H$119,2)))</f>
        <v>花巻ＡＣ</v>
      </c>
      <c r="K384" s="25" t="e">
        <f>IF($B384="","",(VLOOKUP($B384,所属・種目コード!M367:N467,2)))</f>
        <v>#N/A</v>
      </c>
      <c r="L384" s="22" t="e">
        <f>IF($B384="","",(VLOOKUP($B384,所属・種目コード!$J$3:$K$59,2)))</f>
        <v>#N/A</v>
      </c>
    </row>
    <row r="385" spans="1:12">
      <c r="A385" s="11">
        <v>1170</v>
      </c>
      <c r="B385" s="11">
        <v>1021</v>
      </c>
      <c r="C385" s="11">
        <v>96</v>
      </c>
      <c r="E385" s="11" t="s">
        <v>905</v>
      </c>
      <c r="F385" s="11" t="s">
        <v>906</v>
      </c>
      <c r="G385" s="11">
        <v>1</v>
      </c>
      <c r="I385" s="23" t="e">
        <f>IF($B385="","",(VLOOKUP($B385,所属・種目コード!$A$3:$C$67,2)))</f>
        <v>#N/A</v>
      </c>
      <c r="J385" s="24" t="str">
        <f>IF($B385="","",(VLOOKUP($B385,所属・種目コード!$G$3:$H$119,2)))</f>
        <v>花巻ＡＣ</v>
      </c>
      <c r="K385" s="25" t="e">
        <f>IF($B385="","",(VLOOKUP($B385,所属・種目コード!M368:N468,2)))</f>
        <v>#N/A</v>
      </c>
      <c r="L385" s="22" t="e">
        <f>IF($B385="","",(VLOOKUP($B385,所属・種目コード!$J$3:$K$59,2)))</f>
        <v>#N/A</v>
      </c>
    </row>
    <row r="386" spans="1:12">
      <c r="A386" s="11">
        <v>1171</v>
      </c>
      <c r="B386" s="11">
        <v>1021</v>
      </c>
      <c r="C386" s="11">
        <v>97</v>
      </c>
      <c r="E386" s="11" t="s">
        <v>907</v>
      </c>
      <c r="F386" s="11" t="s">
        <v>908</v>
      </c>
      <c r="G386" s="11">
        <v>1</v>
      </c>
      <c r="I386" s="23" t="e">
        <f>IF($B386="","",(VLOOKUP($B386,所属・種目コード!$A$3:$C$67,2)))</f>
        <v>#N/A</v>
      </c>
      <c r="J386" s="24" t="str">
        <f>IF($B386="","",(VLOOKUP($B386,所属・種目コード!$G$3:$H$119,2)))</f>
        <v>花巻ＡＣ</v>
      </c>
      <c r="K386" s="25" t="e">
        <f>IF($B386="","",(VLOOKUP($B386,所属・種目コード!M369:N469,2)))</f>
        <v>#N/A</v>
      </c>
      <c r="L386" s="22" t="e">
        <f>IF($B386="","",(VLOOKUP($B386,所属・種目コード!$J$3:$K$59,2)))</f>
        <v>#N/A</v>
      </c>
    </row>
    <row r="387" spans="1:12">
      <c r="A387" s="11">
        <v>1172</v>
      </c>
      <c r="B387" s="11">
        <v>1021</v>
      </c>
      <c r="C387" s="11">
        <v>98</v>
      </c>
      <c r="E387" s="11" t="s">
        <v>909</v>
      </c>
      <c r="F387" s="11" t="s">
        <v>910</v>
      </c>
      <c r="G387" s="11">
        <v>1</v>
      </c>
      <c r="I387" s="23" t="e">
        <f>IF($B387="","",(VLOOKUP($B387,所属・種目コード!$A$3:$C$67,2)))</f>
        <v>#N/A</v>
      </c>
      <c r="J387" s="24" t="str">
        <f>IF($B387="","",(VLOOKUP($B387,所属・種目コード!$G$3:$H$119,2)))</f>
        <v>花巻ＡＣ</v>
      </c>
      <c r="K387" s="25" t="e">
        <f>IF($B387="","",(VLOOKUP($B387,所属・種目コード!M370:N470,2)))</f>
        <v>#N/A</v>
      </c>
      <c r="L387" s="22" t="e">
        <f>IF($B387="","",(VLOOKUP($B387,所属・種目コード!$J$3:$K$59,2)))</f>
        <v>#N/A</v>
      </c>
    </row>
    <row r="388" spans="1:12">
      <c r="A388" s="11">
        <v>1173</v>
      </c>
      <c r="B388" s="11">
        <v>1021</v>
      </c>
      <c r="C388" s="11">
        <v>99</v>
      </c>
      <c r="E388" s="11" t="s">
        <v>911</v>
      </c>
      <c r="F388" s="11" t="s">
        <v>912</v>
      </c>
      <c r="G388" s="11">
        <v>1</v>
      </c>
      <c r="I388" s="23" t="e">
        <f>IF($B388="","",(VLOOKUP($B388,所属・種目コード!$A$3:$C$67,2)))</f>
        <v>#N/A</v>
      </c>
      <c r="J388" s="24" t="str">
        <f>IF($B388="","",(VLOOKUP($B388,所属・種目コード!$G$3:$H$119,2)))</f>
        <v>花巻ＡＣ</v>
      </c>
      <c r="K388" s="25" t="e">
        <f>IF($B388="","",(VLOOKUP($B388,所属・種目コード!M371:N471,2)))</f>
        <v>#N/A</v>
      </c>
      <c r="L388" s="22" t="e">
        <f>IF($B388="","",(VLOOKUP($B388,所属・種目コード!$J$3:$K$59,2)))</f>
        <v>#N/A</v>
      </c>
    </row>
    <row r="389" spans="1:12">
      <c r="A389" s="11">
        <v>1174</v>
      </c>
      <c r="B389" s="11">
        <v>1021</v>
      </c>
      <c r="C389" s="11">
        <v>100</v>
      </c>
      <c r="E389" s="11" t="s">
        <v>913</v>
      </c>
      <c r="F389" s="11" t="s">
        <v>914</v>
      </c>
      <c r="G389" s="11">
        <v>1</v>
      </c>
      <c r="I389" s="23" t="e">
        <f>IF($B389="","",(VLOOKUP($B389,所属・種目コード!$A$3:$C$67,2)))</f>
        <v>#N/A</v>
      </c>
      <c r="J389" s="24" t="str">
        <f>IF($B389="","",(VLOOKUP($B389,所属・種目コード!$G$3:$H$119,2)))</f>
        <v>花巻ＡＣ</v>
      </c>
      <c r="K389" s="25" t="e">
        <f>IF($B389="","",(VLOOKUP($B389,所属・種目コード!M372:N472,2)))</f>
        <v>#N/A</v>
      </c>
      <c r="L389" s="22" t="e">
        <f>IF($B389="","",(VLOOKUP($B389,所属・種目コード!$J$3:$K$59,2)))</f>
        <v>#N/A</v>
      </c>
    </row>
    <row r="390" spans="1:12">
      <c r="A390" s="11">
        <v>1175</v>
      </c>
      <c r="B390" s="11">
        <v>1021</v>
      </c>
      <c r="C390" s="11">
        <v>101</v>
      </c>
      <c r="E390" s="11" t="s">
        <v>915</v>
      </c>
      <c r="F390" s="11" t="s">
        <v>916</v>
      </c>
      <c r="G390" s="11">
        <v>1</v>
      </c>
      <c r="I390" s="23" t="e">
        <f>IF($B390="","",(VLOOKUP($B390,所属・種目コード!$A$3:$C$67,2)))</f>
        <v>#N/A</v>
      </c>
      <c r="J390" s="24" t="str">
        <f>IF($B390="","",(VLOOKUP($B390,所属・種目コード!$G$3:$H$119,2)))</f>
        <v>花巻ＡＣ</v>
      </c>
      <c r="K390" s="25" t="e">
        <f>IF($B390="","",(VLOOKUP($B390,所属・種目コード!M373:N473,2)))</f>
        <v>#N/A</v>
      </c>
      <c r="L390" s="22" t="e">
        <f>IF($B390="","",(VLOOKUP($B390,所属・種目コード!$J$3:$K$59,2)))</f>
        <v>#N/A</v>
      </c>
    </row>
    <row r="391" spans="1:12">
      <c r="A391" s="11">
        <v>1176</v>
      </c>
      <c r="B391" s="11">
        <v>1021</v>
      </c>
      <c r="C391" s="11">
        <v>102</v>
      </c>
      <c r="E391" s="11" t="s">
        <v>917</v>
      </c>
      <c r="F391" s="11" t="s">
        <v>918</v>
      </c>
      <c r="G391" s="11">
        <v>1</v>
      </c>
      <c r="I391" s="23" t="e">
        <f>IF($B391="","",(VLOOKUP($B391,所属・種目コード!$A$3:$C$67,2)))</f>
        <v>#N/A</v>
      </c>
      <c r="J391" s="24" t="str">
        <f>IF($B391="","",(VLOOKUP($B391,所属・種目コード!$G$3:$H$119,2)))</f>
        <v>花巻ＡＣ</v>
      </c>
      <c r="K391" s="25" t="e">
        <f>IF($B391="","",(VLOOKUP($B391,所属・種目コード!M374:N474,2)))</f>
        <v>#N/A</v>
      </c>
      <c r="L391" s="22" t="e">
        <f>IF($B391="","",(VLOOKUP($B391,所属・種目コード!$J$3:$K$59,2)))</f>
        <v>#N/A</v>
      </c>
    </row>
    <row r="392" spans="1:12">
      <c r="A392" s="11">
        <v>1177</v>
      </c>
      <c r="B392" s="11">
        <v>1021</v>
      </c>
      <c r="C392" s="11">
        <v>103</v>
      </c>
      <c r="E392" s="11" t="s">
        <v>919</v>
      </c>
      <c r="F392" s="11" t="s">
        <v>920</v>
      </c>
      <c r="G392" s="11">
        <v>1</v>
      </c>
      <c r="I392" s="23" t="e">
        <f>IF($B392="","",(VLOOKUP($B392,所属・種目コード!$A$3:$C$67,2)))</f>
        <v>#N/A</v>
      </c>
      <c r="J392" s="24" t="str">
        <f>IF($B392="","",(VLOOKUP($B392,所属・種目コード!$G$3:$H$119,2)))</f>
        <v>花巻ＡＣ</v>
      </c>
      <c r="K392" s="25" t="e">
        <f>IF($B392="","",(VLOOKUP($B392,所属・種目コード!M375:N475,2)))</f>
        <v>#N/A</v>
      </c>
      <c r="L392" s="22" t="e">
        <f>IF($B392="","",(VLOOKUP($B392,所属・種目コード!$J$3:$K$59,2)))</f>
        <v>#N/A</v>
      </c>
    </row>
    <row r="393" spans="1:12">
      <c r="A393" s="11">
        <v>1144</v>
      </c>
      <c r="B393" s="11">
        <v>1022</v>
      </c>
      <c r="C393" s="11">
        <v>82</v>
      </c>
      <c r="E393" s="11" t="s">
        <v>854</v>
      </c>
      <c r="F393" s="11" t="s">
        <v>855</v>
      </c>
      <c r="G393" s="11">
        <v>2</v>
      </c>
      <c r="I393" s="23" t="e">
        <f>IF($B393="","",(VLOOKUP($B393,所属・種目コード!$A$3:$C$67,2)))</f>
        <v>#N/A</v>
      </c>
      <c r="J393" s="24" t="str">
        <f>IF($B393="","",(VLOOKUP($B393,所属・種目コード!$G$3:$H$119,2)))</f>
        <v>盛岡市役所</v>
      </c>
      <c r="K393" s="25" t="e">
        <f>IF($B393="","",(VLOOKUP($B393,所属・種目コード!M376:N476,2)))</f>
        <v>#N/A</v>
      </c>
      <c r="L393" s="22" t="e">
        <f>IF($B393="","",(VLOOKUP($B393,所属・種目コード!$J$3:$K$59,2)))</f>
        <v>#N/A</v>
      </c>
    </row>
    <row r="394" spans="1:12">
      <c r="A394" s="11">
        <v>1146</v>
      </c>
      <c r="B394" s="11">
        <v>1022</v>
      </c>
      <c r="C394" s="11">
        <v>83</v>
      </c>
      <c r="E394" s="11" t="s">
        <v>858</v>
      </c>
      <c r="F394" s="11" t="s">
        <v>859</v>
      </c>
      <c r="G394" s="11">
        <v>2</v>
      </c>
      <c r="I394" s="23" t="e">
        <f>IF($B394="","",(VLOOKUP($B394,所属・種目コード!$A$3:$C$67,2)))</f>
        <v>#N/A</v>
      </c>
      <c r="J394" s="24" t="str">
        <f>IF($B394="","",(VLOOKUP($B394,所属・種目コード!$G$3:$H$119,2)))</f>
        <v>盛岡市役所</v>
      </c>
      <c r="K394" s="25" t="e">
        <f>IF($B394="","",(VLOOKUP($B394,所属・種目コード!M377:N477,2)))</f>
        <v>#N/A</v>
      </c>
      <c r="L394" s="22" t="e">
        <f>IF($B394="","",(VLOOKUP($B394,所属・種目コード!$J$3:$K$59,2)))</f>
        <v>#N/A</v>
      </c>
    </row>
    <row r="395" spans="1:12">
      <c r="A395" s="11">
        <v>1149</v>
      </c>
      <c r="B395" s="11">
        <v>1022</v>
      </c>
      <c r="C395" s="11">
        <v>84</v>
      </c>
      <c r="E395" s="11" t="s">
        <v>864</v>
      </c>
      <c r="F395" s="11" t="s">
        <v>865</v>
      </c>
      <c r="G395" s="11">
        <v>2</v>
      </c>
      <c r="I395" s="23" t="e">
        <f>IF($B395="","",(VLOOKUP($B395,所属・種目コード!$A$3:$C$67,2)))</f>
        <v>#N/A</v>
      </c>
      <c r="J395" s="24" t="str">
        <f>IF($B395="","",(VLOOKUP($B395,所属・種目コード!$G$3:$H$119,2)))</f>
        <v>盛岡市役所</v>
      </c>
      <c r="K395" s="25" t="e">
        <f>IF($B395="","",(VLOOKUP($B395,所属・種目コード!M378:N478,2)))</f>
        <v>#N/A</v>
      </c>
      <c r="L395" s="22" t="e">
        <f>IF($B395="","",(VLOOKUP($B395,所属・種目コード!$J$3:$K$59,2)))</f>
        <v>#N/A</v>
      </c>
    </row>
    <row r="396" spans="1:12">
      <c r="A396" s="11">
        <v>1150</v>
      </c>
      <c r="B396" s="11">
        <v>1022</v>
      </c>
      <c r="C396" s="11">
        <v>85</v>
      </c>
      <c r="E396" s="11" t="s">
        <v>866</v>
      </c>
      <c r="F396" s="11" t="s">
        <v>867</v>
      </c>
      <c r="G396" s="11">
        <v>2</v>
      </c>
      <c r="I396" s="23" t="e">
        <f>IF($B396="","",(VLOOKUP($B396,所属・種目コード!$A$3:$C$67,2)))</f>
        <v>#N/A</v>
      </c>
      <c r="J396" s="24" t="str">
        <f>IF($B396="","",(VLOOKUP($B396,所属・種目コード!$G$3:$H$119,2)))</f>
        <v>盛岡市役所</v>
      </c>
      <c r="K396" s="25" t="e">
        <f>IF($B396="","",(VLOOKUP($B396,所属・種目コード!M379:N479,2)))</f>
        <v>#N/A</v>
      </c>
      <c r="L396" s="22" t="e">
        <f>IF($B396="","",(VLOOKUP($B396,所属・種目コード!$J$3:$K$59,2)))</f>
        <v>#N/A</v>
      </c>
    </row>
    <row r="397" spans="1:12">
      <c r="A397" s="11">
        <v>1152</v>
      </c>
      <c r="B397" s="11">
        <v>1022</v>
      </c>
      <c r="C397" s="11">
        <v>86</v>
      </c>
      <c r="E397" s="11" t="s">
        <v>870</v>
      </c>
      <c r="F397" s="11" t="s">
        <v>871</v>
      </c>
      <c r="G397" s="11">
        <v>2</v>
      </c>
      <c r="I397" s="23" t="e">
        <f>IF($B397="","",(VLOOKUP($B397,所属・種目コード!$A$3:$C$67,2)))</f>
        <v>#N/A</v>
      </c>
      <c r="J397" s="24" t="str">
        <f>IF($B397="","",(VLOOKUP($B397,所属・種目コード!$G$3:$H$119,2)))</f>
        <v>盛岡市役所</v>
      </c>
      <c r="K397" s="25" t="e">
        <f>IF($B397="","",(VLOOKUP($B397,所属・種目コード!M380:N480,2)))</f>
        <v>#N/A</v>
      </c>
      <c r="L397" s="22" t="e">
        <f>IF($B397="","",(VLOOKUP($B397,所属・種目コード!$J$3:$K$59,2)))</f>
        <v>#N/A</v>
      </c>
    </row>
    <row r="398" spans="1:12">
      <c r="A398" s="11">
        <v>1155</v>
      </c>
      <c r="B398" s="11">
        <v>1022</v>
      </c>
      <c r="C398" s="11">
        <v>87</v>
      </c>
      <c r="E398" s="11" t="s">
        <v>876</v>
      </c>
      <c r="F398" s="11" t="s">
        <v>877</v>
      </c>
      <c r="G398" s="11">
        <v>2</v>
      </c>
      <c r="I398" s="23" t="e">
        <f>IF($B398="","",(VLOOKUP($B398,所属・種目コード!$A$3:$C$67,2)))</f>
        <v>#N/A</v>
      </c>
      <c r="J398" s="24" t="str">
        <f>IF($B398="","",(VLOOKUP($B398,所属・種目コード!$G$3:$H$119,2)))</f>
        <v>盛岡市役所</v>
      </c>
      <c r="K398" s="25" t="e">
        <f>IF($B398="","",(VLOOKUP($B398,所属・種目コード!M381:N481,2)))</f>
        <v>#N/A</v>
      </c>
      <c r="L398" s="22" t="e">
        <f>IF($B398="","",(VLOOKUP($B398,所属・種目コード!$J$3:$K$59,2)))</f>
        <v>#N/A</v>
      </c>
    </row>
    <row r="399" spans="1:12">
      <c r="A399" s="11">
        <v>1511</v>
      </c>
      <c r="B399" s="11">
        <v>1022</v>
      </c>
      <c r="C399" s="11">
        <v>478</v>
      </c>
      <c r="E399" s="11" t="s">
        <v>1578</v>
      </c>
      <c r="F399" s="11" t="s">
        <v>1579</v>
      </c>
      <c r="G399" s="11">
        <v>1</v>
      </c>
      <c r="I399" s="23" t="e">
        <f>IF($B399="","",(VLOOKUP($B399,所属・種目コード!$A$3:$C$67,2)))</f>
        <v>#N/A</v>
      </c>
      <c r="J399" s="24" t="str">
        <f>IF($B399="","",(VLOOKUP($B399,所属・種目コード!$G$3:$H$119,2)))</f>
        <v>盛岡市役所</v>
      </c>
      <c r="K399" s="25" t="e">
        <f>IF($B399="","",(VLOOKUP($B399,所属・種目コード!M382:N482,2)))</f>
        <v>#N/A</v>
      </c>
      <c r="L399" s="22" t="e">
        <f>IF($B399="","",(VLOOKUP($B399,所属・種目コード!$J$3:$K$59,2)))</f>
        <v>#N/A</v>
      </c>
    </row>
    <row r="400" spans="1:12">
      <c r="A400" s="11">
        <v>1512</v>
      </c>
      <c r="B400" s="11">
        <v>1022</v>
      </c>
      <c r="C400" s="11">
        <v>479</v>
      </c>
      <c r="E400" s="11" t="s">
        <v>1580</v>
      </c>
      <c r="F400" s="11" t="s">
        <v>1581</v>
      </c>
      <c r="G400" s="11">
        <v>1</v>
      </c>
      <c r="I400" s="23" t="e">
        <f>IF($B400="","",(VLOOKUP($B400,所属・種目コード!$A$3:$C$67,2)))</f>
        <v>#N/A</v>
      </c>
      <c r="J400" s="24" t="str">
        <f>IF($B400="","",(VLOOKUP($B400,所属・種目コード!$G$3:$H$119,2)))</f>
        <v>盛岡市役所</v>
      </c>
      <c r="K400" s="25" t="e">
        <f>IF($B400="","",(VLOOKUP($B400,所属・種目コード!M383:N483,2)))</f>
        <v>#N/A</v>
      </c>
      <c r="L400" s="22" t="e">
        <f>IF($B400="","",(VLOOKUP($B400,所属・種目コード!$J$3:$K$59,2)))</f>
        <v>#N/A</v>
      </c>
    </row>
    <row r="401" spans="1:12">
      <c r="A401" s="11">
        <v>1513</v>
      </c>
      <c r="B401" s="11">
        <v>1022</v>
      </c>
      <c r="C401" s="11">
        <v>480</v>
      </c>
      <c r="E401" s="11" t="s">
        <v>1582</v>
      </c>
      <c r="F401" s="11" t="s">
        <v>1583</v>
      </c>
      <c r="G401" s="11">
        <v>1</v>
      </c>
      <c r="I401" s="23" t="e">
        <f>IF($B401="","",(VLOOKUP($B401,所属・種目コード!$A$3:$C$67,2)))</f>
        <v>#N/A</v>
      </c>
      <c r="J401" s="24" t="str">
        <f>IF($B401="","",(VLOOKUP($B401,所属・種目コード!$G$3:$H$119,2)))</f>
        <v>盛岡市役所</v>
      </c>
      <c r="K401" s="25" t="e">
        <f>IF($B401="","",(VLOOKUP($B401,所属・種目コード!M384:N484,2)))</f>
        <v>#N/A</v>
      </c>
      <c r="L401" s="22" t="e">
        <f>IF($B401="","",(VLOOKUP($B401,所属・種目コード!$J$3:$K$59,2)))</f>
        <v>#N/A</v>
      </c>
    </row>
    <row r="402" spans="1:12">
      <c r="A402" s="11">
        <v>1514</v>
      </c>
      <c r="B402" s="11">
        <v>1022</v>
      </c>
      <c r="C402" s="11">
        <v>481</v>
      </c>
      <c r="E402" s="11" t="s">
        <v>1584</v>
      </c>
      <c r="F402" s="11" t="s">
        <v>1585</v>
      </c>
      <c r="G402" s="11">
        <v>1</v>
      </c>
      <c r="I402" s="23" t="e">
        <f>IF($B402="","",(VLOOKUP($B402,所属・種目コード!$A$3:$C$67,2)))</f>
        <v>#N/A</v>
      </c>
      <c r="J402" s="24" t="str">
        <f>IF($B402="","",(VLOOKUP($B402,所属・種目コード!$G$3:$H$119,2)))</f>
        <v>盛岡市役所</v>
      </c>
      <c r="K402" s="25" t="e">
        <f>IF($B402="","",(VLOOKUP($B402,所属・種目コード!M385:N485,2)))</f>
        <v>#N/A</v>
      </c>
      <c r="L402" s="22" t="e">
        <f>IF($B402="","",(VLOOKUP($B402,所属・種目コード!$J$3:$K$59,2)))</f>
        <v>#N/A</v>
      </c>
    </row>
    <row r="403" spans="1:12">
      <c r="A403" s="11">
        <v>1515</v>
      </c>
      <c r="B403" s="11">
        <v>1022</v>
      </c>
      <c r="C403" s="11">
        <v>482</v>
      </c>
      <c r="E403" s="11" t="s">
        <v>1586</v>
      </c>
      <c r="F403" s="11" t="s">
        <v>1587</v>
      </c>
      <c r="G403" s="11">
        <v>1</v>
      </c>
      <c r="I403" s="23" t="e">
        <f>IF($B403="","",(VLOOKUP($B403,所属・種目コード!$A$3:$C$67,2)))</f>
        <v>#N/A</v>
      </c>
      <c r="J403" s="24" t="str">
        <f>IF($B403="","",(VLOOKUP($B403,所属・種目コード!$G$3:$H$119,2)))</f>
        <v>盛岡市役所</v>
      </c>
      <c r="K403" s="25" t="e">
        <f>IF($B403="","",(VLOOKUP($B403,所属・種目コード!M386:N486,2)))</f>
        <v>#N/A</v>
      </c>
      <c r="L403" s="22" t="e">
        <f>IF($B403="","",(VLOOKUP($B403,所属・種目コード!$J$3:$K$59,2)))</f>
        <v>#N/A</v>
      </c>
    </row>
    <row r="404" spans="1:12">
      <c r="A404" s="11">
        <v>1516</v>
      </c>
      <c r="B404" s="11">
        <v>1022</v>
      </c>
      <c r="C404" s="11">
        <v>483</v>
      </c>
      <c r="E404" s="11" t="s">
        <v>1588</v>
      </c>
      <c r="F404" s="11" t="s">
        <v>1589</v>
      </c>
      <c r="G404" s="11">
        <v>1</v>
      </c>
      <c r="I404" s="23" t="e">
        <f>IF($B404="","",(VLOOKUP($B404,所属・種目コード!$A$3:$C$67,2)))</f>
        <v>#N/A</v>
      </c>
      <c r="J404" s="24" t="str">
        <f>IF($B404="","",(VLOOKUP($B404,所属・種目コード!$G$3:$H$119,2)))</f>
        <v>盛岡市役所</v>
      </c>
      <c r="K404" s="25" t="e">
        <f>IF($B404="","",(VLOOKUP($B404,所属・種目コード!M387:N487,2)))</f>
        <v>#N/A</v>
      </c>
      <c r="L404" s="22" t="e">
        <f>IF($B404="","",(VLOOKUP($B404,所属・種目コード!$J$3:$K$59,2)))</f>
        <v>#N/A</v>
      </c>
    </row>
    <row r="405" spans="1:12">
      <c r="A405" s="11">
        <v>1517</v>
      </c>
      <c r="B405" s="11">
        <v>1022</v>
      </c>
      <c r="C405" s="11">
        <v>484</v>
      </c>
      <c r="E405" s="11" t="s">
        <v>1590</v>
      </c>
      <c r="F405" s="11" t="s">
        <v>1591</v>
      </c>
      <c r="G405" s="11">
        <v>1</v>
      </c>
      <c r="I405" s="23" t="e">
        <f>IF($B405="","",(VLOOKUP($B405,所属・種目コード!$A$3:$C$67,2)))</f>
        <v>#N/A</v>
      </c>
      <c r="J405" s="24" t="str">
        <f>IF($B405="","",(VLOOKUP($B405,所属・種目コード!$G$3:$H$119,2)))</f>
        <v>盛岡市役所</v>
      </c>
      <c r="K405" s="25" t="e">
        <f>IF($B405="","",(VLOOKUP($B405,所属・種目コード!M388:N488,2)))</f>
        <v>#N/A</v>
      </c>
      <c r="L405" s="22" t="e">
        <f>IF($B405="","",(VLOOKUP($B405,所属・種目コード!$J$3:$K$59,2)))</f>
        <v>#N/A</v>
      </c>
    </row>
    <row r="406" spans="1:12">
      <c r="A406" s="11">
        <v>1518</v>
      </c>
      <c r="B406" s="11">
        <v>1022</v>
      </c>
      <c r="C406" s="11">
        <v>485</v>
      </c>
      <c r="E406" s="11" t="s">
        <v>1592</v>
      </c>
      <c r="F406" s="11" t="s">
        <v>1593</v>
      </c>
      <c r="G406" s="11">
        <v>1</v>
      </c>
      <c r="I406" s="23" t="e">
        <f>IF($B406="","",(VLOOKUP($B406,所属・種目コード!$A$3:$C$67,2)))</f>
        <v>#N/A</v>
      </c>
      <c r="J406" s="24" t="str">
        <f>IF($B406="","",(VLOOKUP($B406,所属・種目コード!$G$3:$H$119,2)))</f>
        <v>盛岡市役所</v>
      </c>
      <c r="K406" s="25" t="e">
        <f>IF($B406="","",(VLOOKUP($B406,所属・種目コード!M389:N489,2)))</f>
        <v>#N/A</v>
      </c>
      <c r="L406" s="22" t="e">
        <f>IF($B406="","",(VLOOKUP($B406,所属・種目コード!$J$3:$K$59,2)))</f>
        <v>#N/A</v>
      </c>
    </row>
    <row r="407" spans="1:12">
      <c r="A407" s="11">
        <v>1519</v>
      </c>
      <c r="B407" s="11">
        <v>1022</v>
      </c>
      <c r="C407" s="11">
        <v>486</v>
      </c>
      <c r="E407" s="11" t="s">
        <v>1594</v>
      </c>
      <c r="F407" s="11" t="s">
        <v>1595</v>
      </c>
      <c r="G407" s="11">
        <v>1</v>
      </c>
      <c r="I407" s="23" t="e">
        <f>IF($B407="","",(VLOOKUP($B407,所属・種目コード!$A$3:$C$67,2)))</f>
        <v>#N/A</v>
      </c>
      <c r="J407" s="24" t="str">
        <f>IF($B407="","",(VLOOKUP($B407,所属・種目コード!$G$3:$H$119,2)))</f>
        <v>盛岡市役所</v>
      </c>
      <c r="K407" s="25" t="e">
        <f>IF($B407="","",(VLOOKUP($B407,所属・種目コード!M390:N490,2)))</f>
        <v>#N/A</v>
      </c>
      <c r="L407" s="22" t="e">
        <f>IF($B407="","",(VLOOKUP($B407,所属・種目コード!$J$3:$K$59,2)))</f>
        <v>#N/A</v>
      </c>
    </row>
    <row r="408" spans="1:12">
      <c r="A408" s="11">
        <v>1157</v>
      </c>
      <c r="B408" s="11">
        <v>1023</v>
      </c>
      <c r="C408" s="11">
        <v>88</v>
      </c>
      <c r="E408" s="11" t="s">
        <v>880</v>
      </c>
      <c r="F408" s="11" t="s">
        <v>881</v>
      </c>
      <c r="G408" s="11">
        <v>2</v>
      </c>
      <c r="I408" s="23" t="e">
        <f>IF($B408="","",(VLOOKUP($B408,所属・種目コード!$A$3:$C$67,2)))</f>
        <v>#N/A</v>
      </c>
      <c r="J408" s="24" t="str">
        <f>IF($B408="","",(VLOOKUP($B408,所属・種目コード!$G$3:$H$119,2)))</f>
        <v>住田町陸協</v>
      </c>
      <c r="K408" s="25" t="e">
        <f>IF($B408="","",(VLOOKUP($B408,所属・種目コード!M391:N491,2)))</f>
        <v>#N/A</v>
      </c>
      <c r="L408" s="22" t="e">
        <f>IF($B408="","",(VLOOKUP($B408,所属・種目コード!$J$3:$K$59,2)))</f>
        <v>#N/A</v>
      </c>
    </row>
    <row r="409" spans="1:12">
      <c r="A409" s="11">
        <v>1567</v>
      </c>
      <c r="B409" s="11">
        <v>1023</v>
      </c>
      <c r="C409" s="11">
        <v>535</v>
      </c>
      <c r="E409" s="11" t="s">
        <v>1688</v>
      </c>
      <c r="F409" s="11" t="s">
        <v>1689</v>
      </c>
      <c r="G409" s="11">
        <v>1</v>
      </c>
      <c r="I409" s="23" t="e">
        <f>IF($B409="","",(VLOOKUP($B409,所属・種目コード!$A$3:$C$67,2)))</f>
        <v>#N/A</v>
      </c>
      <c r="J409" s="24" t="str">
        <f>IF($B409="","",(VLOOKUP($B409,所属・種目コード!$G$3:$H$119,2)))</f>
        <v>住田町陸協</v>
      </c>
      <c r="K409" s="25" t="e">
        <f>IF($B409="","",(VLOOKUP($B409,所属・種目コード!M392:N492,2)))</f>
        <v>#N/A</v>
      </c>
      <c r="L409" s="22" t="e">
        <f>IF($B409="","",(VLOOKUP($B409,所属・種目コード!$J$3:$K$59,2)))</f>
        <v>#N/A</v>
      </c>
    </row>
    <row r="410" spans="1:12">
      <c r="A410" s="11">
        <v>1568</v>
      </c>
      <c r="B410" s="11">
        <v>1023</v>
      </c>
      <c r="C410" s="11">
        <v>536</v>
      </c>
      <c r="E410" s="11" t="s">
        <v>1690</v>
      </c>
      <c r="F410" s="11" t="s">
        <v>1691</v>
      </c>
      <c r="G410" s="11">
        <v>1</v>
      </c>
      <c r="I410" s="23" t="e">
        <f>IF($B410="","",(VLOOKUP($B410,所属・種目コード!$A$3:$C$67,2)))</f>
        <v>#N/A</v>
      </c>
      <c r="J410" s="24" t="str">
        <f>IF($B410="","",(VLOOKUP($B410,所属・種目コード!$G$3:$H$119,2)))</f>
        <v>住田町陸協</v>
      </c>
      <c r="K410" s="25" t="e">
        <f>IF($B410="","",(VLOOKUP($B410,所属・種目コード!M393:N493,2)))</f>
        <v>#N/A</v>
      </c>
      <c r="L410" s="22" t="e">
        <f>IF($B410="","",(VLOOKUP($B410,所属・種目コード!$J$3:$K$59,2)))</f>
        <v>#N/A</v>
      </c>
    </row>
    <row r="411" spans="1:12">
      <c r="A411" s="11">
        <v>1569</v>
      </c>
      <c r="B411" s="11">
        <v>1023</v>
      </c>
      <c r="C411" s="11">
        <v>537</v>
      </c>
      <c r="E411" s="11" t="s">
        <v>1692</v>
      </c>
      <c r="F411" s="11" t="s">
        <v>1693</v>
      </c>
      <c r="G411" s="11">
        <v>1</v>
      </c>
      <c r="I411" s="23" t="e">
        <f>IF($B411="","",(VLOOKUP($B411,所属・種目コード!$A$3:$C$67,2)))</f>
        <v>#N/A</v>
      </c>
      <c r="J411" s="24" t="str">
        <f>IF($B411="","",(VLOOKUP($B411,所属・種目コード!$G$3:$H$119,2)))</f>
        <v>住田町陸協</v>
      </c>
      <c r="K411" s="25" t="e">
        <f>IF($B411="","",(VLOOKUP($B411,所属・種目コード!M394:N494,2)))</f>
        <v>#N/A</v>
      </c>
      <c r="L411" s="22" t="e">
        <f>IF($B411="","",(VLOOKUP($B411,所属・種目コード!$J$3:$K$59,2)))</f>
        <v>#N/A</v>
      </c>
    </row>
    <row r="412" spans="1:12">
      <c r="A412" s="11">
        <v>1570</v>
      </c>
      <c r="B412" s="11">
        <v>1023</v>
      </c>
      <c r="C412" s="11">
        <v>538</v>
      </c>
      <c r="E412" s="11" t="s">
        <v>1694</v>
      </c>
      <c r="F412" s="11" t="s">
        <v>1695</v>
      </c>
      <c r="G412" s="11">
        <v>1</v>
      </c>
      <c r="I412" s="23" t="e">
        <f>IF($B412="","",(VLOOKUP($B412,所属・種目コード!$A$3:$C$67,2)))</f>
        <v>#N/A</v>
      </c>
      <c r="J412" s="24" t="str">
        <f>IF($B412="","",(VLOOKUP($B412,所属・種目コード!$G$3:$H$119,2)))</f>
        <v>住田町陸協</v>
      </c>
      <c r="K412" s="25" t="e">
        <f>IF($B412="","",(VLOOKUP($B412,所属・種目コード!M395:N495,2)))</f>
        <v>#N/A</v>
      </c>
      <c r="L412" s="22" t="e">
        <f>IF($B412="","",(VLOOKUP($B412,所属・種目コード!$J$3:$K$59,2)))</f>
        <v>#N/A</v>
      </c>
    </row>
    <row r="413" spans="1:12">
      <c r="A413" s="11">
        <v>5349</v>
      </c>
      <c r="B413" s="11">
        <v>1023</v>
      </c>
      <c r="C413" s="11">
        <v>92</v>
      </c>
      <c r="E413" s="11" t="s">
        <v>8571</v>
      </c>
      <c r="F413" s="11" t="s">
        <v>8572</v>
      </c>
      <c r="G413" s="11">
        <v>2</v>
      </c>
      <c r="I413" s="23" t="e">
        <f>IF($B413="","",(VLOOKUP($B413,所属・種目コード!$A$3:$C$67,2)))</f>
        <v>#N/A</v>
      </c>
      <c r="J413" s="24" t="str">
        <f>IF($B413="","",(VLOOKUP($B413,所属・種目コード!$G$3:$H$119,2)))</f>
        <v>住田町陸協</v>
      </c>
      <c r="K413" s="25" t="e">
        <f>IF($B413="","",(VLOOKUP($B413,所属・種目コード!M396:N496,2)))</f>
        <v>#N/A</v>
      </c>
      <c r="L413" s="22" t="e">
        <f>IF($B413="","",(VLOOKUP($B413,所属・種目コード!$J$3:$K$59,2)))</f>
        <v>#N/A</v>
      </c>
    </row>
    <row r="414" spans="1:12">
      <c r="A414" s="11">
        <v>1165</v>
      </c>
      <c r="B414" s="11">
        <v>1024</v>
      </c>
      <c r="C414" s="11">
        <v>93</v>
      </c>
      <c r="E414" s="11" t="s">
        <v>895</v>
      </c>
      <c r="F414" s="11" t="s">
        <v>896</v>
      </c>
      <c r="G414" s="11">
        <v>2</v>
      </c>
      <c r="I414" s="23" t="e">
        <f>IF($B414="","",(VLOOKUP($B414,所属・種目コード!$A$3:$C$67,2)))</f>
        <v>#N/A</v>
      </c>
      <c r="J414" s="24" t="str">
        <f>IF($B414="","",(VLOOKUP($B414,所属・種目コード!$G$3:$H$119,2)))</f>
        <v>宮古市陸協</v>
      </c>
      <c r="K414" s="25" t="e">
        <f>IF($B414="","",(VLOOKUP($B414,所属・種目コード!M397:N497,2)))</f>
        <v>#N/A</v>
      </c>
      <c r="L414" s="22" t="e">
        <f>IF($B414="","",(VLOOKUP($B414,所属・種目コード!$J$3:$K$59,2)))</f>
        <v>#N/A</v>
      </c>
    </row>
    <row r="415" spans="1:12">
      <c r="A415" s="11">
        <v>1605</v>
      </c>
      <c r="B415" s="11">
        <v>1024</v>
      </c>
      <c r="C415" s="11">
        <v>574</v>
      </c>
      <c r="E415" s="11" t="s">
        <v>1763</v>
      </c>
      <c r="F415" s="11" t="s">
        <v>1764</v>
      </c>
      <c r="G415" s="11">
        <v>1</v>
      </c>
      <c r="I415" s="23" t="e">
        <f>IF($B415="","",(VLOOKUP($B415,所属・種目コード!$A$3:$C$67,2)))</f>
        <v>#N/A</v>
      </c>
      <c r="J415" s="24" t="str">
        <f>IF($B415="","",(VLOOKUP($B415,所属・種目コード!$G$3:$H$119,2)))</f>
        <v>宮古市陸協</v>
      </c>
      <c r="K415" s="25" t="e">
        <f>IF($B415="","",(VLOOKUP($B415,所属・種目コード!M398:N498,2)))</f>
        <v>#N/A</v>
      </c>
      <c r="L415" s="22" t="e">
        <f>IF($B415="","",(VLOOKUP($B415,所属・種目コード!$J$3:$K$59,2)))</f>
        <v>#N/A</v>
      </c>
    </row>
    <row r="416" spans="1:12">
      <c r="A416" s="11">
        <v>1606</v>
      </c>
      <c r="B416" s="11">
        <v>1024</v>
      </c>
      <c r="C416" s="11">
        <v>575</v>
      </c>
      <c r="E416" s="11" t="s">
        <v>1765</v>
      </c>
      <c r="F416" s="11" t="s">
        <v>1766</v>
      </c>
      <c r="G416" s="11">
        <v>1</v>
      </c>
      <c r="I416" s="23" t="e">
        <f>IF($B416="","",(VLOOKUP($B416,所属・種目コード!$A$3:$C$67,2)))</f>
        <v>#N/A</v>
      </c>
      <c r="J416" s="24" t="str">
        <f>IF($B416="","",(VLOOKUP($B416,所属・種目コード!$G$3:$H$119,2)))</f>
        <v>宮古市陸協</v>
      </c>
      <c r="K416" s="25" t="e">
        <f>IF($B416="","",(VLOOKUP($B416,所属・種目コード!M399:N499,2)))</f>
        <v>#N/A</v>
      </c>
      <c r="L416" s="22" t="e">
        <f>IF($B416="","",(VLOOKUP($B416,所属・種目コード!$J$3:$K$59,2)))</f>
        <v>#N/A</v>
      </c>
    </row>
    <row r="417" spans="1:12">
      <c r="A417" s="11">
        <v>5322</v>
      </c>
      <c r="B417" s="11">
        <v>1024</v>
      </c>
      <c r="C417" s="11">
        <v>765</v>
      </c>
      <c r="E417" s="11" t="s">
        <v>8519</v>
      </c>
      <c r="F417" s="11" t="s">
        <v>8520</v>
      </c>
      <c r="G417" s="11">
        <v>1</v>
      </c>
      <c r="I417" s="23" t="e">
        <f>IF($B417="","",(VLOOKUP($B417,所属・種目コード!$A$3:$C$67,2)))</f>
        <v>#N/A</v>
      </c>
      <c r="J417" s="24" t="str">
        <f>IF($B417="","",(VLOOKUP($B417,所属・種目コード!$G$3:$H$119,2)))</f>
        <v>宮古市陸協</v>
      </c>
      <c r="K417" s="25" t="e">
        <f>IF($B417="","",(VLOOKUP($B417,所属・種目コード!M400:N500,2)))</f>
        <v>#N/A</v>
      </c>
      <c r="L417" s="22" t="e">
        <f>IF($B417="","",(VLOOKUP($B417,所属・種目コード!$J$3:$K$59,2)))</f>
        <v>#N/A</v>
      </c>
    </row>
    <row r="418" spans="1:12">
      <c r="A418" s="11">
        <v>5324</v>
      </c>
      <c r="B418" s="11">
        <v>1024</v>
      </c>
      <c r="C418" s="11">
        <v>763</v>
      </c>
      <c r="E418" s="11" t="s">
        <v>8522</v>
      </c>
      <c r="F418" s="11" t="s">
        <v>8523</v>
      </c>
      <c r="G418" s="11">
        <v>1</v>
      </c>
      <c r="I418" s="23" t="e">
        <f>IF($B418="","",(VLOOKUP($B418,所属・種目コード!$A$3:$C$67,2)))</f>
        <v>#N/A</v>
      </c>
      <c r="J418" s="24" t="str">
        <f>IF($B418="","",(VLOOKUP($B418,所属・種目コード!$G$3:$H$119,2)))</f>
        <v>宮古市陸協</v>
      </c>
      <c r="K418" s="25" t="e">
        <f>IF($B418="","",(VLOOKUP($B418,所属・種目コード!M401:N501,2)))</f>
        <v>#N/A</v>
      </c>
      <c r="L418" s="22" t="e">
        <f>IF($B418="","",(VLOOKUP($B418,所属・種目コード!$J$3:$K$59,2)))</f>
        <v>#N/A</v>
      </c>
    </row>
    <row r="419" spans="1:12">
      <c r="A419" s="11">
        <v>1182</v>
      </c>
      <c r="B419" s="11">
        <v>1025</v>
      </c>
      <c r="C419" s="11">
        <v>109</v>
      </c>
      <c r="E419" s="11" t="s">
        <v>929</v>
      </c>
      <c r="F419" s="11" t="s">
        <v>930</v>
      </c>
      <c r="G419" s="11">
        <v>1</v>
      </c>
      <c r="I419" s="23" t="e">
        <f>IF($B419="","",(VLOOKUP($B419,所属・種目コード!$A$3:$C$67,2)))</f>
        <v>#N/A</v>
      </c>
      <c r="J419" s="24" t="str">
        <f>IF($B419="","",(VLOOKUP($B419,所属・種目コード!$G$3:$H$119,2)))</f>
        <v>白堊ランナーズ</v>
      </c>
      <c r="K419" s="25" t="e">
        <f>IF($B419="","",(VLOOKUP($B419,所属・種目コード!M402:N502,2)))</f>
        <v>#N/A</v>
      </c>
      <c r="L419" s="22" t="e">
        <f>IF($B419="","",(VLOOKUP($B419,所属・種目コード!$J$3:$K$59,2)))</f>
        <v>#N/A</v>
      </c>
    </row>
    <row r="420" spans="1:12">
      <c r="A420" s="11">
        <v>1327</v>
      </c>
      <c r="B420" s="11">
        <v>1025</v>
      </c>
      <c r="C420" s="11">
        <v>262</v>
      </c>
      <c r="E420" s="11" t="s">
        <v>1212</v>
      </c>
      <c r="F420" s="11" t="s">
        <v>1213</v>
      </c>
      <c r="G420" s="11">
        <v>1</v>
      </c>
      <c r="I420" s="23" t="e">
        <f>IF($B420="","",(VLOOKUP($B420,所属・種目コード!$A$3:$C$67,2)))</f>
        <v>#N/A</v>
      </c>
      <c r="J420" s="24" t="str">
        <f>IF($B420="","",(VLOOKUP($B420,所属・種目コード!$G$3:$H$119,2)))</f>
        <v>白堊ランナーズ</v>
      </c>
      <c r="K420" s="25" t="e">
        <f>IF($B420="","",(VLOOKUP($B420,所属・種目コード!M403:N503,2)))</f>
        <v>#N/A</v>
      </c>
      <c r="L420" s="22" t="e">
        <f>IF($B420="","",(VLOOKUP($B420,所属・種目コード!$J$3:$K$59,2)))</f>
        <v>#N/A</v>
      </c>
    </row>
    <row r="421" spans="1:12">
      <c r="A421" s="11">
        <v>1328</v>
      </c>
      <c r="B421" s="11">
        <v>1025</v>
      </c>
      <c r="C421" s="11">
        <v>263</v>
      </c>
      <c r="E421" s="11" t="s">
        <v>1214</v>
      </c>
      <c r="F421" s="11" t="s">
        <v>1215</v>
      </c>
      <c r="G421" s="11">
        <v>1</v>
      </c>
      <c r="I421" s="23" t="e">
        <f>IF($B421="","",(VLOOKUP($B421,所属・種目コード!$A$3:$C$67,2)))</f>
        <v>#N/A</v>
      </c>
      <c r="J421" s="24" t="str">
        <f>IF($B421="","",(VLOOKUP($B421,所属・種目コード!$G$3:$H$119,2)))</f>
        <v>白堊ランナーズ</v>
      </c>
      <c r="K421" s="25" t="e">
        <f>IF($B421="","",(VLOOKUP($B421,所属・種目コード!M404:N504,2)))</f>
        <v>#N/A</v>
      </c>
      <c r="L421" s="22" t="e">
        <f>IF($B421="","",(VLOOKUP($B421,所属・種目コード!$J$3:$K$59,2)))</f>
        <v>#N/A</v>
      </c>
    </row>
    <row r="422" spans="1:12">
      <c r="A422" s="11">
        <v>1329</v>
      </c>
      <c r="B422" s="11">
        <v>1025</v>
      </c>
      <c r="C422" s="11">
        <v>264</v>
      </c>
      <c r="E422" s="11" t="s">
        <v>1216</v>
      </c>
      <c r="F422" s="11" t="s">
        <v>1217</v>
      </c>
      <c r="G422" s="11">
        <v>1</v>
      </c>
      <c r="I422" s="23" t="e">
        <f>IF($B422="","",(VLOOKUP($B422,所属・種目コード!$A$3:$C$67,2)))</f>
        <v>#N/A</v>
      </c>
      <c r="J422" s="24" t="str">
        <f>IF($B422="","",(VLOOKUP($B422,所属・種目コード!$G$3:$H$119,2)))</f>
        <v>白堊ランナーズ</v>
      </c>
      <c r="K422" s="25" t="e">
        <f>IF($B422="","",(VLOOKUP($B422,所属・種目コード!M405:N505,2)))</f>
        <v>#N/A</v>
      </c>
      <c r="L422" s="22" t="e">
        <f>IF($B422="","",(VLOOKUP($B422,所属・種目コード!$J$3:$K$59,2)))</f>
        <v>#N/A</v>
      </c>
    </row>
    <row r="423" spans="1:12">
      <c r="A423" s="11">
        <v>1330</v>
      </c>
      <c r="B423" s="11">
        <v>1025</v>
      </c>
      <c r="C423" s="11">
        <v>265</v>
      </c>
      <c r="E423" s="11" t="s">
        <v>1218</v>
      </c>
      <c r="F423" s="11" t="s">
        <v>1219</v>
      </c>
      <c r="G423" s="11">
        <v>1</v>
      </c>
      <c r="I423" s="23" t="e">
        <f>IF($B423="","",(VLOOKUP($B423,所属・種目コード!$A$3:$C$67,2)))</f>
        <v>#N/A</v>
      </c>
      <c r="J423" s="24" t="str">
        <f>IF($B423="","",(VLOOKUP($B423,所属・種目コード!$G$3:$H$119,2)))</f>
        <v>白堊ランナーズ</v>
      </c>
      <c r="K423" s="25" t="e">
        <f>IF($B423="","",(VLOOKUP($B423,所属・種目コード!M406:N506,2)))</f>
        <v>#N/A</v>
      </c>
      <c r="L423" s="22" t="e">
        <f>IF($B423="","",(VLOOKUP($B423,所属・種目コード!$J$3:$K$59,2)))</f>
        <v>#N/A</v>
      </c>
    </row>
    <row r="424" spans="1:12">
      <c r="A424" s="11">
        <v>1183</v>
      </c>
      <c r="B424" s="11">
        <v>1026</v>
      </c>
      <c r="C424" s="11">
        <v>110</v>
      </c>
      <c r="E424" s="11" t="s">
        <v>931</v>
      </c>
      <c r="F424" s="11" t="s">
        <v>932</v>
      </c>
      <c r="G424" s="11">
        <v>1</v>
      </c>
      <c r="I424" s="23" t="e">
        <f>IF($B424="","",(VLOOKUP($B424,所属・種目コード!$A$3:$C$67,2)))</f>
        <v>#N/A</v>
      </c>
      <c r="J424" s="24" t="str">
        <f>IF($B424="","",(VLOOKUP($B424,所属・種目コード!$G$3:$H$119,2)))</f>
        <v>森山クラブ</v>
      </c>
      <c r="K424" s="25" t="e">
        <f>IF($B424="","",(VLOOKUP($B424,所属・種目コード!M407:N507,2)))</f>
        <v>#N/A</v>
      </c>
      <c r="L424" s="22" t="e">
        <f>IF($B424="","",(VLOOKUP($B424,所属・種目コード!$J$3:$K$59,2)))</f>
        <v>#N/A</v>
      </c>
    </row>
    <row r="425" spans="1:12">
      <c r="A425" s="11">
        <v>1184</v>
      </c>
      <c r="B425" s="11">
        <v>1026</v>
      </c>
      <c r="C425" s="11">
        <v>111</v>
      </c>
      <c r="E425" s="11" t="s">
        <v>933</v>
      </c>
      <c r="F425" s="11" t="s">
        <v>934</v>
      </c>
      <c r="G425" s="11">
        <v>1</v>
      </c>
      <c r="I425" s="23" t="e">
        <f>IF($B425="","",(VLOOKUP($B425,所属・種目コード!$A$3:$C$67,2)))</f>
        <v>#N/A</v>
      </c>
      <c r="J425" s="24" t="str">
        <f>IF($B425="","",(VLOOKUP($B425,所属・種目コード!$G$3:$H$119,2)))</f>
        <v>森山クラブ</v>
      </c>
      <c r="K425" s="25" t="e">
        <f>IF($B425="","",(VLOOKUP($B425,所属・種目コード!M408:N508,2)))</f>
        <v>#N/A</v>
      </c>
      <c r="L425" s="22" t="e">
        <f>IF($B425="","",(VLOOKUP($B425,所属・種目コード!$J$3:$K$59,2)))</f>
        <v>#N/A</v>
      </c>
    </row>
    <row r="426" spans="1:12">
      <c r="A426" s="11">
        <v>1185</v>
      </c>
      <c r="B426" s="11">
        <v>1026</v>
      </c>
      <c r="C426" s="11">
        <v>112</v>
      </c>
      <c r="E426" s="11" t="s">
        <v>935</v>
      </c>
      <c r="F426" s="11" t="s">
        <v>936</v>
      </c>
      <c r="G426" s="11">
        <v>1</v>
      </c>
      <c r="I426" s="23" t="e">
        <f>IF($B426="","",(VLOOKUP($B426,所属・種目コード!$A$3:$C$67,2)))</f>
        <v>#N/A</v>
      </c>
      <c r="J426" s="24" t="str">
        <f>IF($B426="","",(VLOOKUP($B426,所属・種目コード!$G$3:$H$119,2)))</f>
        <v>森山クラブ</v>
      </c>
      <c r="K426" s="25" t="e">
        <f>IF($B426="","",(VLOOKUP($B426,所属・種目コード!M409:N509,2)))</f>
        <v>#N/A</v>
      </c>
      <c r="L426" s="22" t="e">
        <f>IF($B426="","",(VLOOKUP($B426,所属・種目コード!$J$3:$K$59,2)))</f>
        <v>#N/A</v>
      </c>
    </row>
    <row r="427" spans="1:12">
      <c r="A427" s="11">
        <v>1186</v>
      </c>
      <c r="B427" s="11">
        <v>1026</v>
      </c>
      <c r="C427" s="11">
        <v>113</v>
      </c>
      <c r="E427" s="11" t="s">
        <v>937</v>
      </c>
      <c r="F427" s="11" t="s">
        <v>938</v>
      </c>
      <c r="G427" s="11">
        <v>1</v>
      </c>
      <c r="I427" s="23" t="e">
        <f>IF($B427="","",(VLOOKUP($B427,所属・種目コード!$A$3:$C$67,2)))</f>
        <v>#N/A</v>
      </c>
      <c r="J427" s="24" t="str">
        <f>IF($B427="","",(VLOOKUP($B427,所属・種目コード!$G$3:$H$119,2)))</f>
        <v>森山クラブ</v>
      </c>
      <c r="K427" s="25" t="e">
        <f>IF($B427="","",(VLOOKUP($B427,所属・種目コード!M410:N510,2)))</f>
        <v>#N/A</v>
      </c>
      <c r="L427" s="22" t="e">
        <f>IF($B427="","",(VLOOKUP($B427,所属・種目コード!$J$3:$K$59,2)))</f>
        <v>#N/A</v>
      </c>
    </row>
    <row r="428" spans="1:12">
      <c r="A428" s="11">
        <v>1187</v>
      </c>
      <c r="B428" s="11">
        <v>1026</v>
      </c>
      <c r="C428" s="11">
        <v>114</v>
      </c>
      <c r="E428" s="11" t="s">
        <v>939</v>
      </c>
      <c r="F428" s="11" t="s">
        <v>940</v>
      </c>
      <c r="G428" s="11">
        <v>1</v>
      </c>
      <c r="I428" s="23" t="e">
        <f>IF($B428="","",(VLOOKUP($B428,所属・種目コード!$A$3:$C$67,2)))</f>
        <v>#N/A</v>
      </c>
      <c r="J428" s="24" t="str">
        <f>IF($B428="","",(VLOOKUP($B428,所属・種目コード!$G$3:$H$119,2)))</f>
        <v>森山クラブ</v>
      </c>
      <c r="K428" s="25" t="e">
        <f>IF($B428="","",(VLOOKUP($B428,所属・種目コード!M411:N511,2)))</f>
        <v>#N/A</v>
      </c>
      <c r="L428" s="22" t="e">
        <f>IF($B428="","",(VLOOKUP($B428,所属・種目コード!$J$3:$K$59,2)))</f>
        <v>#N/A</v>
      </c>
    </row>
    <row r="429" spans="1:12">
      <c r="A429" s="11">
        <v>1188</v>
      </c>
      <c r="B429" s="11">
        <v>1026</v>
      </c>
      <c r="C429" s="11">
        <v>115</v>
      </c>
      <c r="E429" s="11" t="s">
        <v>941</v>
      </c>
      <c r="F429" s="11" t="s">
        <v>942</v>
      </c>
      <c r="G429" s="11">
        <v>1</v>
      </c>
      <c r="I429" s="23" t="e">
        <f>IF($B429="","",(VLOOKUP($B429,所属・種目コード!$A$3:$C$67,2)))</f>
        <v>#N/A</v>
      </c>
      <c r="J429" s="24" t="str">
        <f>IF($B429="","",(VLOOKUP($B429,所属・種目コード!$G$3:$H$119,2)))</f>
        <v>森山クラブ</v>
      </c>
      <c r="K429" s="25" t="e">
        <f>IF($B429="","",(VLOOKUP($B429,所属・種目コード!M412:N512,2)))</f>
        <v>#N/A</v>
      </c>
      <c r="L429" s="22" t="e">
        <f>IF($B429="","",(VLOOKUP($B429,所属・種目コード!$J$3:$K$59,2)))</f>
        <v>#N/A</v>
      </c>
    </row>
    <row r="430" spans="1:12">
      <c r="A430" s="11">
        <v>1189</v>
      </c>
      <c r="B430" s="11">
        <v>1026</v>
      </c>
      <c r="C430" s="11">
        <v>116</v>
      </c>
      <c r="E430" s="11" t="s">
        <v>943</v>
      </c>
      <c r="F430" s="11" t="s">
        <v>944</v>
      </c>
      <c r="G430" s="11">
        <v>1</v>
      </c>
      <c r="I430" s="23" t="e">
        <f>IF($B430="","",(VLOOKUP($B430,所属・種目コード!$A$3:$C$67,2)))</f>
        <v>#N/A</v>
      </c>
      <c r="J430" s="24" t="str">
        <f>IF($B430="","",(VLOOKUP($B430,所属・種目コード!$G$3:$H$119,2)))</f>
        <v>森山クラブ</v>
      </c>
      <c r="K430" s="25" t="e">
        <f>IF($B430="","",(VLOOKUP($B430,所属・種目コード!M413:N513,2)))</f>
        <v>#N/A</v>
      </c>
      <c r="L430" s="22" t="e">
        <f>IF($B430="","",(VLOOKUP($B430,所属・種目コード!$J$3:$K$59,2)))</f>
        <v>#N/A</v>
      </c>
    </row>
    <row r="431" spans="1:12">
      <c r="A431" s="11">
        <v>1190</v>
      </c>
      <c r="B431" s="11">
        <v>1026</v>
      </c>
      <c r="C431" s="11">
        <v>117</v>
      </c>
      <c r="E431" s="11" t="s">
        <v>945</v>
      </c>
      <c r="F431" s="11" t="s">
        <v>946</v>
      </c>
      <c r="G431" s="11">
        <v>1</v>
      </c>
      <c r="I431" s="23" t="e">
        <f>IF($B431="","",(VLOOKUP($B431,所属・種目コード!$A$3:$C$67,2)))</f>
        <v>#N/A</v>
      </c>
      <c r="J431" s="24" t="str">
        <f>IF($B431="","",(VLOOKUP($B431,所属・種目コード!$G$3:$H$119,2)))</f>
        <v>森山クラブ</v>
      </c>
      <c r="K431" s="25" t="e">
        <f>IF($B431="","",(VLOOKUP($B431,所属・種目コード!M414:N514,2)))</f>
        <v>#N/A</v>
      </c>
      <c r="L431" s="22" t="e">
        <f>IF($B431="","",(VLOOKUP($B431,所属・種目コード!$J$3:$K$59,2)))</f>
        <v>#N/A</v>
      </c>
    </row>
    <row r="432" spans="1:12">
      <c r="A432" s="11">
        <v>1191</v>
      </c>
      <c r="B432" s="11">
        <v>1026</v>
      </c>
      <c r="C432" s="11">
        <v>118</v>
      </c>
      <c r="E432" s="11" t="s">
        <v>947</v>
      </c>
      <c r="F432" s="11" t="s">
        <v>948</v>
      </c>
      <c r="G432" s="11">
        <v>1</v>
      </c>
      <c r="I432" s="23" t="e">
        <f>IF($B432="","",(VLOOKUP($B432,所属・種目コード!$A$3:$C$67,2)))</f>
        <v>#N/A</v>
      </c>
      <c r="J432" s="24" t="str">
        <f>IF($B432="","",(VLOOKUP($B432,所属・種目コード!$G$3:$H$119,2)))</f>
        <v>森山クラブ</v>
      </c>
      <c r="K432" s="25" t="e">
        <f>IF($B432="","",(VLOOKUP($B432,所属・種目コード!M415:N515,2)))</f>
        <v>#N/A</v>
      </c>
      <c r="L432" s="22" t="e">
        <f>IF($B432="","",(VLOOKUP($B432,所属・種目コード!$J$3:$K$59,2)))</f>
        <v>#N/A</v>
      </c>
    </row>
    <row r="433" spans="1:12">
      <c r="A433" s="11">
        <v>1192</v>
      </c>
      <c r="B433" s="11">
        <v>1027</v>
      </c>
      <c r="C433" s="11">
        <v>119</v>
      </c>
      <c r="E433" s="11" t="s">
        <v>949</v>
      </c>
      <c r="F433" s="11" t="s">
        <v>950</v>
      </c>
      <c r="G433" s="11">
        <v>1</v>
      </c>
      <c r="I433" s="23" t="e">
        <f>IF($B433="","",(VLOOKUP($B433,所属・種目コード!$A$3:$C$67,2)))</f>
        <v>#N/A</v>
      </c>
      <c r="J433" s="24" t="str">
        <f>IF($B433="","",(VLOOKUP($B433,所属・種目コード!$G$3:$H$119,2)))</f>
        <v>ｱｲｼﾝ東北</v>
      </c>
      <c r="K433" s="25" t="e">
        <f>IF($B433="","",(VLOOKUP($B433,所属・種目コード!M416:N516,2)))</f>
        <v>#N/A</v>
      </c>
      <c r="L433" s="22" t="e">
        <f>IF($B433="","",(VLOOKUP($B433,所属・種目コード!$J$3:$K$59,2)))</f>
        <v>#N/A</v>
      </c>
    </row>
    <row r="434" spans="1:12">
      <c r="A434" s="11">
        <v>1193</v>
      </c>
      <c r="B434" s="11">
        <v>1027</v>
      </c>
      <c r="C434" s="11">
        <v>120</v>
      </c>
      <c r="E434" s="11" t="s">
        <v>951</v>
      </c>
      <c r="F434" s="11" t="s">
        <v>952</v>
      </c>
      <c r="G434" s="11">
        <v>1</v>
      </c>
      <c r="I434" s="23" t="e">
        <f>IF($B434="","",(VLOOKUP($B434,所属・種目コード!$A$3:$C$67,2)))</f>
        <v>#N/A</v>
      </c>
      <c r="J434" s="24" t="str">
        <f>IF($B434="","",(VLOOKUP($B434,所属・種目コード!$G$3:$H$119,2)))</f>
        <v>ｱｲｼﾝ東北</v>
      </c>
      <c r="K434" s="25" t="e">
        <f>IF($B434="","",(VLOOKUP($B434,所属・種目コード!M417:N517,2)))</f>
        <v>#N/A</v>
      </c>
      <c r="L434" s="22" t="e">
        <f>IF($B434="","",(VLOOKUP($B434,所属・種目コード!$J$3:$K$59,2)))</f>
        <v>#N/A</v>
      </c>
    </row>
    <row r="435" spans="1:12">
      <c r="A435" s="11">
        <v>1194</v>
      </c>
      <c r="B435" s="11">
        <v>1027</v>
      </c>
      <c r="C435" s="11">
        <v>121</v>
      </c>
      <c r="E435" s="11" t="s">
        <v>953</v>
      </c>
      <c r="F435" s="11" t="s">
        <v>954</v>
      </c>
      <c r="G435" s="11">
        <v>1</v>
      </c>
      <c r="I435" s="23" t="e">
        <f>IF($B435="","",(VLOOKUP($B435,所属・種目コード!$A$3:$C$67,2)))</f>
        <v>#N/A</v>
      </c>
      <c r="J435" s="24" t="str">
        <f>IF($B435="","",(VLOOKUP($B435,所属・種目コード!$G$3:$H$119,2)))</f>
        <v>ｱｲｼﾝ東北</v>
      </c>
      <c r="K435" s="25" t="e">
        <f>IF($B435="","",(VLOOKUP($B435,所属・種目コード!M418:N518,2)))</f>
        <v>#N/A</v>
      </c>
      <c r="L435" s="22" t="e">
        <f>IF($B435="","",(VLOOKUP($B435,所属・種目コード!$J$3:$K$59,2)))</f>
        <v>#N/A</v>
      </c>
    </row>
    <row r="436" spans="1:12">
      <c r="A436" s="11">
        <v>1195</v>
      </c>
      <c r="B436" s="11">
        <v>1027</v>
      </c>
      <c r="C436" s="11">
        <v>122</v>
      </c>
      <c r="E436" s="11" t="s">
        <v>955</v>
      </c>
      <c r="F436" s="11" t="s">
        <v>956</v>
      </c>
      <c r="G436" s="11">
        <v>1</v>
      </c>
      <c r="I436" s="23" t="e">
        <f>IF($B436="","",(VLOOKUP($B436,所属・種目コード!$A$3:$C$67,2)))</f>
        <v>#N/A</v>
      </c>
      <c r="J436" s="24" t="str">
        <f>IF($B436="","",(VLOOKUP($B436,所属・種目コード!$G$3:$H$119,2)))</f>
        <v>ｱｲｼﾝ東北</v>
      </c>
      <c r="K436" s="25" t="e">
        <f>IF($B436="","",(VLOOKUP($B436,所属・種目コード!M419:N519,2)))</f>
        <v>#N/A</v>
      </c>
      <c r="L436" s="22" t="e">
        <f>IF($B436="","",(VLOOKUP($B436,所属・種目コード!$J$3:$K$59,2)))</f>
        <v>#N/A</v>
      </c>
    </row>
    <row r="437" spans="1:12">
      <c r="A437" s="11">
        <v>1196</v>
      </c>
      <c r="B437" s="11">
        <v>1027</v>
      </c>
      <c r="C437" s="11">
        <v>123</v>
      </c>
      <c r="E437" s="11" t="s">
        <v>957</v>
      </c>
      <c r="F437" s="11" t="s">
        <v>958</v>
      </c>
      <c r="G437" s="11">
        <v>1</v>
      </c>
      <c r="I437" s="23" t="e">
        <f>IF($B437="","",(VLOOKUP($B437,所属・種目コード!$A$3:$C$67,2)))</f>
        <v>#N/A</v>
      </c>
      <c r="J437" s="24" t="str">
        <f>IF($B437="","",(VLOOKUP($B437,所属・種目コード!$G$3:$H$119,2)))</f>
        <v>ｱｲｼﾝ東北</v>
      </c>
      <c r="K437" s="25" t="e">
        <f>IF($B437="","",(VLOOKUP($B437,所属・種目コード!M420:N520,2)))</f>
        <v>#N/A</v>
      </c>
      <c r="L437" s="22" t="e">
        <f>IF($B437="","",(VLOOKUP($B437,所属・種目コード!$J$3:$K$59,2)))</f>
        <v>#N/A</v>
      </c>
    </row>
    <row r="438" spans="1:12">
      <c r="A438" s="11">
        <v>1211</v>
      </c>
      <c r="B438" s="11">
        <v>1028</v>
      </c>
      <c r="C438" s="11">
        <v>138</v>
      </c>
      <c r="E438" s="11" t="s">
        <v>987</v>
      </c>
      <c r="F438" s="11" t="s">
        <v>988</v>
      </c>
      <c r="G438" s="11">
        <v>1</v>
      </c>
      <c r="I438" s="23" t="e">
        <f>IF($B438="","",(VLOOKUP($B438,所属・種目コード!$A$3:$C$67,2)))</f>
        <v>#N/A</v>
      </c>
      <c r="J438" s="24" t="str">
        <f>IF($B438="","",(VLOOKUP($B438,所属・種目コード!$G$3:$H$119,2)))</f>
        <v>北上市陸協</v>
      </c>
      <c r="K438" s="25" t="e">
        <f>IF($B438="","",(VLOOKUP($B438,所属・種目コード!M421:N521,2)))</f>
        <v>#N/A</v>
      </c>
      <c r="L438" s="22" t="e">
        <f>IF($B438="","",(VLOOKUP($B438,所属・種目コード!$J$3:$K$59,2)))</f>
        <v>#N/A</v>
      </c>
    </row>
    <row r="439" spans="1:12">
      <c r="A439" s="11">
        <v>1212</v>
      </c>
      <c r="B439" s="11">
        <v>1028</v>
      </c>
      <c r="C439" s="11">
        <v>139</v>
      </c>
      <c r="E439" s="11" t="s">
        <v>989</v>
      </c>
      <c r="F439" s="11" t="s">
        <v>990</v>
      </c>
      <c r="G439" s="11">
        <v>1</v>
      </c>
      <c r="I439" s="23" t="e">
        <f>IF($B439="","",(VLOOKUP($B439,所属・種目コード!$A$3:$C$67,2)))</f>
        <v>#N/A</v>
      </c>
      <c r="J439" s="24" t="str">
        <f>IF($B439="","",(VLOOKUP($B439,所属・種目コード!$G$3:$H$119,2)))</f>
        <v>北上市陸協</v>
      </c>
      <c r="K439" s="25" t="e">
        <f>IF($B439="","",(VLOOKUP($B439,所属・種目コード!M422:N522,2)))</f>
        <v>#N/A</v>
      </c>
      <c r="L439" s="22" t="e">
        <f>IF($B439="","",(VLOOKUP($B439,所属・種目コード!$J$3:$K$59,2)))</f>
        <v>#N/A</v>
      </c>
    </row>
    <row r="440" spans="1:12">
      <c r="A440" s="11">
        <v>1213</v>
      </c>
      <c r="B440" s="11">
        <v>1028</v>
      </c>
      <c r="C440" s="11">
        <v>140</v>
      </c>
      <c r="E440" s="11" t="s">
        <v>991</v>
      </c>
      <c r="F440" s="11" t="s">
        <v>992</v>
      </c>
      <c r="G440" s="11">
        <v>1</v>
      </c>
      <c r="I440" s="23" t="e">
        <f>IF($B440="","",(VLOOKUP($B440,所属・種目コード!$A$3:$C$67,2)))</f>
        <v>#N/A</v>
      </c>
      <c r="J440" s="24" t="str">
        <f>IF($B440="","",(VLOOKUP($B440,所属・種目コード!$G$3:$H$119,2)))</f>
        <v>北上市陸協</v>
      </c>
      <c r="K440" s="25" t="e">
        <f>IF($B440="","",(VLOOKUP($B440,所属・種目コード!M423:N523,2)))</f>
        <v>#N/A</v>
      </c>
      <c r="L440" s="22" t="e">
        <f>IF($B440="","",(VLOOKUP($B440,所属・種目コード!$J$3:$K$59,2)))</f>
        <v>#N/A</v>
      </c>
    </row>
    <row r="441" spans="1:12">
      <c r="A441" s="11">
        <v>1214</v>
      </c>
      <c r="B441" s="11">
        <v>1028</v>
      </c>
      <c r="C441" s="11">
        <v>141</v>
      </c>
      <c r="E441" s="11" t="s">
        <v>993</v>
      </c>
      <c r="F441" s="11" t="s">
        <v>387</v>
      </c>
      <c r="G441" s="11">
        <v>1</v>
      </c>
      <c r="I441" s="23" t="e">
        <f>IF($B441="","",(VLOOKUP($B441,所属・種目コード!$A$3:$C$67,2)))</f>
        <v>#N/A</v>
      </c>
      <c r="J441" s="24" t="str">
        <f>IF($B441="","",(VLOOKUP($B441,所属・種目コード!$G$3:$H$119,2)))</f>
        <v>北上市陸協</v>
      </c>
      <c r="K441" s="25" t="e">
        <f>IF($B441="","",(VLOOKUP($B441,所属・種目コード!M424:N524,2)))</f>
        <v>#N/A</v>
      </c>
      <c r="L441" s="22" t="e">
        <f>IF($B441="","",(VLOOKUP($B441,所属・種目コード!$J$3:$K$59,2)))</f>
        <v>#N/A</v>
      </c>
    </row>
    <row r="442" spans="1:12">
      <c r="A442" s="11">
        <v>1215</v>
      </c>
      <c r="B442" s="11">
        <v>1028</v>
      </c>
      <c r="C442" s="11">
        <v>142</v>
      </c>
      <c r="E442" s="11" t="s">
        <v>994</v>
      </c>
      <c r="F442" s="11" t="s">
        <v>771</v>
      </c>
      <c r="G442" s="11">
        <v>1</v>
      </c>
      <c r="I442" s="23" t="e">
        <f>IF($B442="","",(VLOOKUP($B442,所属・種目コード!$A$3:$C$67,2)))</f>
        <v>#N/A</v>
      </c>
      <c r="J442" s="24" t="str">
        <f>IF($B442="","",(VLOOKUP($B442,所属・種目コード!$G$3:$H$119,2)))</f>
        <v>北上市陸協</v>
      </c>
      <c r="K442" s="25" t="e">
        <f>IF($B442="","",(VLOOKUP($B442,所属・種目コード!M425:N525,2)))</f>
        <v>#N/A</v>
      </c>
      <c r="L442" s="22" t="e">
        <f>IF($B442="","",(VLOOKUP($B442,所属・種目コード!$J$3:$K$59,2)))</f>
        <v>#N/A</v>
      </c>
    </row>
    <row r="443" spans="1:12">
      <c r="A443" s="11">
        <v>1216</v>
      </c>
      <c r="B443" s="11">
        <v>1028</v>
      </c>
      <c r="C443" s="11">
        <v>143</v>
      </c>
      <c r="E443" s="11" t="s">
        <v>995</v>
      </c>
      <c r="F443" s="11" t="s">
        <v>996</v>
      </c>
      <c r="G443" s="11">
        <v>1</v>
      </c>
      <c r="I443" s="23" t="e">
        <f>IF($B443="","",(VLOOKUP($B443,所属・種目コード!$A$3:$C$67,2)))</f>
        <v>#N/A</v>
      </c>
      <c r="J443" s="24" t="str">
        <f>IF($B443="","",(VLOOKUP($B443,所属・種目コード!$G$3:$H$119,2)))</f>
        <v>北上市陸協</v>
      </c>
      <c r="K443" s="25" t="e">
        <f>IF($B443="","",(VLOOKUP($B443,所属・種目コード!M426:N526,2)))</f>
        <v>#N/A</v>
      </c>
      <c r="L443" s="22" t="e">
        <f>IF($B443="","",(VLOOKUP($B443,所属・種目コード!$J$3:$K$59,2)))</f>
        <v>#N/A</v>
      </c>
    </row>
    <row r="444" spans="1:12">
      <c r="A444" s="11">
        <v>1217</v>
      </c>
      <c r="B444" s="11">
        <v>1028</v>
      </c>
      <c r="C444" s="11">
        <v>144</v>
      </c>
      <c r="E444" s="11" t="s">
        <v>997</v>
      </c>
      <c r="F444" s="11" t="s">
        <v>389</v>
      </c>
      <c r="G444" s="11">
        <v>1</v>
      </c>
      <c r="I444" s="23" t="e">
        <f>IF($B444="","",(VLOOKUP($B444,所属・種目コード!$A$3:$C$67,2)))</f>
        <v>#N/A</v>
      </c>
      <c r="J444" s="24" t="str">
        <f>IF($B444="","",(VLOOKUP($B444,所属・種目コード!$G$3:$H$119,2)))</f>
        <v>北上市陸協</v>
      </c>
      <c r="K444" s="25" t="e">
        <f>IF($B444="","",(VLOOKUP($B444,所属・種目コード!M427:N527,2)))</f>
        <v>#N/A</v>
      </c>
      <c r="L444" s="22" t="e">
        <f>IF($B444="","",(VLOOKUP($B444,所属・種目コード!$J$3:$K$59,2)))</f>
        <v>#N/A</v>
      </c>
    </row>
    <row r="445" spans="1:12">
      <c r="A445" s="11">
        <v>1218</v>
      </c>
      <c r="B445" s="11">
        <v>1028</v>
      </c>
      <c r="C445" s="11">
        <v>145</v>
      </c>
      <c r="E445" s="11" t="s">
        <v>998</v>
      </c>
      <c r="F445" s="11" t="s">
        <v>999</v>
      </c>
      <c r="G445" s="11">
        <v>1</v>
      </c>
      <c r="I445" s="23" t="e">
        <f>IF($B445="","",(VLOOKUP($B445,所属・種目コード!$A$3:$C$67,2)))</f>
        <v>#N/A</v>
      </c>
      <c r="J445" s="24" t="str">
        <f>IF($B445="","",(VLOOKUP($B445,所属・種目コード!$G$3:$H$119,2)))</f>
        <v>北上市陸協</v>
      </c>
      <c r="K445" s="25" t="e">
        <f>IF($B445="","",(VLOOKUP($B445,所属・種目コード!M428:N528,2)))</f>
        <v>#N/A</v>
      </c>
      <c r="L445" s="22" t="e">
        <f>IF($B445="","",(VLOOKUP($B445,所属・種目コード!$J$3:$K$59,2)))</f>
        <v>#N/A</v>
      </c>
    </row>
    <row r="446" spans="1:12">
      <c r="A446" s="11">
        <v>1219</v>
      </c>
      <c r="B446" s="11">
        <v>1028</v>
      </c>
      <c r="C446" s="11">
        <v>146</v>
      </c>
      <c r="E446" s="11" t="s">
        <v>1000</v>
      </c>
      <c r="F446" s="11" t="s">
        <v>1001</v>
      </c>
      <c r="G446" s="11">
        <v>1</v>
      </c>
      <c r="I446" s="23" t="e">
        <f>IF($B446="","",(VLOOKUP($B446,所属・種目コード!$A$3:$C$67,2)))</f>
        <v>#N/A</v>
      </c>
      <c r="J446" s="24" t="str">
        <f>IF($B446="","",(VLOOKUP($B446,所属・種目コード!$G$3:$H$119,2)))</f>
        <v>北上市陸協</v>
      </c>
      <c r="K446" s="25" t="e">
        <f>IF($B446="","",(VLOOKUP($B446,所属・種目コード!M429:N529,2)))</f>
        <v>#N/A</v>
      </c>
      <c r="L446" s="22" t="e">
        <f>IF($B446="","",(VLOOKUP($B446,所属・種目コード!$J$3:$K$59,2)))</f>
        <v>#N/A</v>
      </c>
    </row>
    <row r="447" spans="1:12">
      <c r="A447" s="11">
        <v>1220</v>
      </c>
      <c r="B447" s="11">
        <v>1028</v>
      </c>
      <c r="C447" s="11">
        <v>147</v>
      </c>
      <c r="E447" s="11" t="s">
        <v>1002</v>
      </c>
      <c r="F447" s="11" t="s">
        <v>1003</v>
      </c>
      <c r="G447" s="11">
        <v>1</v>
      </c>
      <c r="I447" s="23" t="e">
        <f>IF($B447="","",(VLOOKUP($B447,所属・種目コード!$A$3:$C$67,2)))</f>
        <v>#N/A</v>
      </c>
      <c r="J447" s="24" t="str">
        <f>IF($B447="","",(VLOOKUP($B447,所属・種目コード!$G$3:$H$119,2)))</f>
        <v>北上市陸協</v>
      </c>
      <c r="K447" s="25" t="e">
        <f>IF($B447="","",(VLOOKUP($B447,所属・種目コード!M430:N530,2)))</f>
        <v>#N/A</v>
      </c>
      <c r="L447" s="22" t="e">
        <f>IF($B447="","",(VLOOKUP($B447,所属・種目コード!$J$3:$K$59,2)))</f>
        <v>#N/A</v>
      </c>
    </row>
    <row r="448" spans="1:12">
      <c r="A448" s="11">
        <v>1221</v>
      </c>
      <c r="B448" s="11">
        <v>1028</v>
      </c>
      <c r="C448" s="11">
        <v>148</v>
      </c>
      <c r="E448" s="11" t="s">
        <v>1004</v>
      </c>
      <c r="F448" s="11" t="s">
        <v>1005</v>
      </c>
      <c r="G448" s="11">
        <v>1</v>
      </c>
      <c r="I448" s="23" t="e">
        <f>IF($B448="","",(VLOOKUP($B448,所属・種目コード!$A$3:$C$67,2)))</f>
        <v>#N/A</v>
      </c>
      <c r="J448" s="24" t="str">
        <f>IF($B448="","",(VLOOKUP($B448,所属・種目コード!$G$3:$H$119,2)))</f>
        <v>北上市陸協</v>
      </c>
      <c r="K448" s="25" t="e">
        <f>IF($B448="","",(VLOOKUP($B448,所属・種目コード!M431:N531,2)))</f>
        <v>#N/A</v>
      </c>
      <c r="L448" s="22" t="e">
        <f>IF($B448="","",(VLOOKUP($B448,所属・種目コード!$J$3:$K$59,2)))</f>
        <v>#N/A</v>
      </c>
    </row>
    <row r="449" spans="1:12">
      <c r="A449" s="11">
        <v>1222</v>
      </c>
      <c r="B449" s="11">
        <v>1028</v>
      </c>
      <c r="C449" s="11">
        <v>149</v>
      </c>
      <c r="E449" s="11" t="s">
        <v>1006</v>
      </c>
      <c r="F449" s="11" t="s">
        <v>1007</v>
      </c>
      <c r="G449" s="11">
        <v>1</v>
      </c>
      <c r="I449" s="23" t="e">
        <f>IF($B449="","",(VLOOKUP($B449,所属・種目コード!$A$3:$C$67,2)))</f>
        <v>#N/A</v>
      </c>
      <c r="J449" s="24" t="str">
        <f>IF($B449="","",(VLOOKUP($B449,所属・種目コード!$G$3:$H$119,2)))</f>
        <v>北上市陸協</v>
      </c>
      <c r="K449" s="25" t="e">
        <f>IF($B449="","",(VLOOKUP($B449,所属・種目コード!M432:N532,2)))</f>
        <v>#N/A</v>
      </c>
      <c r="L449" s="22" t="e">
        <f>IF($B449="","",(VLOOKUP($B449,所属・種目コード!$J$3:$K$59,2)))</f>
        <v>#N/A</v>
      </c>
    </row>
    <row r="450" spans="1:12">
      <c r="A450" s="11">
        <v>1223</v>
      </c>
      <c r="B450" s="11">
        <v>1028</v>
      </c>
      <c r="C450" s="11">
        <v>150</v>
      </c>
      <c r="E450" s="11" t="s">
        <v>1008</v>
      </c>
      <c r="F450" s="11" t="s">
        <v>1009</v>
      </c>
      <c r="G450" s="11">
        <v>1</v>
      </c>
      <c r="I450" s="23" t="e">
        <f>IF($B450="","",(VLOOKUP($B450,所属・種目コード!$A$3:$C$67,2)))</f>
        <v>#N/A</v>
      </c>
      <c r="J450" s="24" t="str">
        <f>IF($B450="","",(VLOOKUP($B450,所属・種目コード!$G$3:$H$119,2)))</f>
        <v>北上市陸協</v>
      </c>
      <c r="K450" s="25" t="e">
        <f>IF($B450="","",(VLOOKUP($B450,所属・種目コード!M433:N533,2)))</f>
        <v>#N/A</v>
      </c>
      <c r="L450" s="22" t="e">
        <f>IF($B450="","",(VLOOKUP($B450,所属・種目コード!$J$3:$K$59,2)))</f>
        <v>#N/A</v>
      </c>
    </row>
    <row r="451" spans="1:12">
      <c r="A451" s="11">
        <v>1224</v>
      </c>
      <c r="B451" s="11">
        <v>1028</v>
      </c>
      <c r="C451" s="11">
        <v>151</v>
      </c>
      <c r="E451" s="11" t="s">
        <v>1010</v>
      </c>
      <c r="F451" s="11" t="s">
        <v>1011</v>
      </c>
      <c r="G451" s="11">
        <v>1</v>
      </c>
      <c r="I451" s="23" t="e">
        <f>IF($B451="","",(VLOOKUP($B451,所属・種目コード!$A$3:$C$67,2)))</f>
        <v>#N/A</v>
      </c>
      <c r="J451" s="24" t="str">
        <f>IF($B451="","",(VLOOKUP($B451,所属・種目コード!$G$3:$H$119,2)))</f>
        <v>北上市陸協</v>
      </c>
      <c r="K451" s="25" t="e">
        <f>IF($B451="","",(VLOOKUP($B451,所属・種目コード!M434:N534,2)))</f>
        <v>#N/A</v>
      </c>
      <c r="L451" s="22" t="e">
        <f>IF($B451="","",(VLOOKUP($B451,所属・種目コード!$J$3:$K$59,2)))</f>
        <v>#N/A</v>
      </c>
    </row>
    <row r="452" spans="1:12">
      <c r="A452" s="11">
        <v>1225</v>
      </c>
      <c r="B452" s="11">
        <v>1028</v>
      </c>
      <c r="C452" s="11">
        <v>152</v>
      </c>
      <c r="E452" s="11" t="s">
        <v>1012</v>
      </c>
      <c r="F452" s="11" t="s">
        <v>1013</v>
      </c>
      <c r="G452" s="11">
        <v>1</v>
      </c>
      <c r="I452" s="23" t="e">
        <f>IF($B452="","",(VLOOKUP($B452,所属・種目コード!$A$3:$C$67,2)))</f>
        <v>#N/A</v>
      </c>
      <c r="J452" s="24" t="str">
        <f>IF($B452="","",(VLOOKUP($B452,所属・種目コード!$G$3:$H$119,2)))</f>
        <v>北上市陸協</v>
      </c>
      <c r="K452" s="25" t="e">
        <f>IF($B452="","",(VLOOKUP($B452,所属・種目コード!M435:N535,2)))</f>
        <v>#N/A</v>
      </c>
      <c r="L452" s="22" t="e">
        <f>IF($B452="","",(VLOOKUP($B452,所属・種目コード!$J$3:$K$59,2)))</f>
        <v>#N/A</v>
      </c>
    </row>
    <row r="453" spans="1:12">
      <c r="A453" s="11">
        <v>1226</v>
      </c>
      <c r="B453" s="11">
        <v>1028</v>
      </c>
      <c r="C453" s="11">
        <v>153</v>
      </c>
      <c r="E453" s="11" t="s">
        <v>1014</v>
      </c>
      <c r="F453" s="11" t="s">
        <v>1015</v>
      </c>
      <c r="G453" s="11">
        <v>1</v>
      </c>
      <c r="I453" s="23" t="e">
        <f>IF($B453="","",(VLOOKUP($B453,所属・種目コード!$A$3:$C$67,2)))</f>
        <v>#N/A</v>
      </c>
      <c r="J453" s="24" t="str">
        <f>IF($B453="","",(VLOOKUP($B453,所属・種目コード!$G$3:$H$119,2)))</f>
        <v>北上市陸協</v>
      </c>
      <c r="K453" s="25" t="e">
        <f>IF($B453="","",(VLOOKUP($B453,所属・種目コード!M436:N536,2)))</f>
        <v>#N/A</v>
      </c>
      <c r="L453" s="22" t="e">
        <f>IF($B453="","",(VLOOKUP($B453,所属・種目コード!$J$3:$K$59,2)))</f>
        <v>#N/A</v>
      </c>
    </row>
    <row r="454" spans="1:12">
      <c r="A454" s="11">
        <v>1227</v>
      </c>
      <c r="B454" s="11">
        <v>1028</v>
      </c>
      <c r="C454" s="11">
        <v>154</v>
      </c>
      <c r="E454" s="11" t="s">
        <v>1016</v>
      </c>
      <c r="F454" s="11" t="s">
        <v>1017</v>
      </c>
      <c r="G454" s="11">
        <v>1</v>
      </c>
      <c r="I454" s="23" t="e">
        <f>IF($B454="","",(VLOOKUP($B454,所属・種目コード!$A$3:$C$67,2)))</f>
        <v>#N/A</v>
      </c>
      <c r="J454" s="24" t="str">
        <f>IF($B454="","",(VLOOKUP($B454,所属・種目コード!$G$3:$H$119,2)))</f>
        <v>北上市陸協</v>
      </c>
      <c r="K454" s="25" t="e">
        <f>IF($B454="","",(VLOOKUP($B454,所属・種目コード!M437:N537,2)))</f>
        <v>#N/A</v>
      </c>
      <c r="L454" s="22" t="e">
        <f>IF($B454="","",(VLOOKUP($B454,所属・種目コード!$J$3:$K$59,2)))</f>
        <v>#N/A</v>
      </c>
    </row>
    <row r="455" spans="1:12">
      <c r="A455" s="11">
        <v>1228</v>
      </c>
      <c r="B455" s="11">
        <v>1028</v>
      </c>
      <c r="C455" s="11">
        <v>155</v>
      </c>
      <c r="E455" s="11" t="s">
        <v>1018</v>
      </c>
      <c r="F455" s="11" t="s">
        <v>1019</v>
      </c>
      <c r="G455" s="11">
        <v>1</v>
      </c>
      <c r="I455" s="23" t="e">
        <f>IF($B455="","",(VLOOKUP($B455,所属・種目コード!$A$3:$C$67,2)))</f>
        <v>#N/A</v>
      </c>
      <c r="J455" s="24" t="str">
        <f>IF($B455="","",(VLOOKUP($B455,所属・種目コード!$G$3:$H$119,2)))</f>
        <v>北上市陸協</v>
      </c>
      <c r="K455" s="25" t="e">
        <f>IF($B455="","",(VLOOKUP($B455,所属・種目コード!M438:N538,2)))</f>
        <v>#N/A</v>
      </c>
      <c r="L455" s="22" t="e">
        <f>IF($B455="","",(VLOOKUP($B455,所属・種目コード!$J$3:$K$59,2)))</f>
        <v>#N/A</v>
      </c>
    </row>
    <row r="456" spans="1:12">
      <c r="A456" s="11">
        <v>1229</v>
      </c>
      <c r="B456" s="11">
        <v>1028</v>
      </c>
      <c r="C456" s="11">
        <v>156</v>
      </c>
      <c r="E456" s="11" t="s">
        <v>1020</v>
      </c>
      <c r="F456" s="11" t="s">
        <v>1021</v>
      </c>
      <c r="G456" s="11">
        <v>1</v>
      </c>
      <c r="I456" s="23" t="e">
        <f>IF($B456="","",(VLOOKUP($B456,所属・種目コード!$A$3:$C$67,2)))</f>
        <v>#N/A</v>
      </c>
      <c r="J456" s="24" t="str">
        <f>IF($B456="","",(VLOOKUP($B456,所属・種目コード!$G$3:$H$119,2)))</f>
        <v>北上市陸協</v>
      </c>
      <c r="K456" s="25" t="e">
        <f>IF($B456="","",(VLOOKUP($B456,所属・種目コード!M439:N539,2)))</f>
        <v>#N/A</v>
      </c>
      <c r="L456" s="22" t="e">
        <f>IF($B456="","",(VLOOKUP($B456,所属・種目コード!$J$3:$K$59,2)))</f>
        <v>#N/A</v>
      </c>
    </row>
    <row r="457" spans="1:12">
      <c r="A457" s="11">
        <v>1230</v>
      </c>
      <c r="B457" s="11">
        <v>1028</v>
      </c>
      <c r="C457" s="11">
        <v>157</v>
      </c>
      <c r="E457" s="11" t="s">
        <v>1022</v>
      </c>
      <c r="F457" s="11" t="s">
        <v>1023</v>
      </c>
      <c r="G457" s="11">
        <v>1</v>
      </c>
      <c r="I457" s="23" t="e">
        <f>IF($B457="","",(VLOOKUP($B457,所属・種目コード!$A$3:$C$67,2)))</f>
        <v>#N/A</v>
      </c>
      <c r="J457" s="24" t="str">
        <f>IF($B457="","",(VLOOKUP($B457,所属・種目コード!$G$3:$H$119,2)))</f>
        <v>北上市陸協</v>
      </c>
      <c r="K457" s="25" t="e">
        <f>IF($B457="","",(VLOOKUP($B457,所属・種目コード!M440:N540,2)))</f>
        <v>#N/A</v>
      </c>
      <c r="L457" s="22" t="e">
        <f>IF($B457="","",(VLOOKUP($B457,所属・種目コード!$J$3:$K$59,2)))</f>
        <v>#N/A</v>
      </c>
    </row>
    <row r="458" spans="1:12">
      <c r="A458" s="11">
        <v>1231</v>
      </c>
      <c r="B458" s="11">
        <v>1028</v>
      </c>
      <c r="C458" s="11">
        <v>158</v>
      </c>
      <c r="E458" s="11" t="s">
        <v>1024</v>
      </c>
      <c r="F458" s="11" t="s">
        <v>1025</v>
      </c>
      <c r="G458" s="11">
        <v>1</v>
      </c>
      <c r="I458" s="23" t="e">
        <f>IF($B458="","",(VLOOKUP($B458,所属・種目コード!$A$3:$C$67,2)))</f>
        <v>#N/A</v>
      </c>
      <c r="J458" s="24" t="str">
        <f>IF($B458="","",(VLOOKUP($B458,所属・種目コード!$G$3:$H$119,2)))</f>
        <v>北上市陸協</v>
      </c>
      <c r="K458" s="25" t="e">
        <f>IF($B458="","",(VLOOKUP($B458,所属・種目コード!M441:N541,2)))</f>
        <v>#N/A</v>
      </c>
      <c r="L458" s="22" t="e">
        <f>IF($B458="","",(VLOOKUP($B458,所属・種目コード!$J$3:$K$59,2)))</f>
        <v>#N/A</v>
      </c>
    </row>
    <row r="459" spans="1:12">
      <c r="A459" s="11">
        <v>1232</v>
      </c>
      <c r="B459" s="11">
        <v>1028</v>
      </c>
      <c r="C459" s="11">
        <v>159</v>
      </c>
      <c r="E459" s="11" t="s">
        <v>1026</v>
      </c>
      <c r="F459" s="11" t="s">
        <v>1027</v>
      </c>
      <c r="G459" s="11">
        <v>1</v>
      </c>
      <c r="I459" s="23" t="e">
        <f>IF($B459="","",(VLOOKUP($B459,所属・種目コード!$A$3:$C$67,2)))</f>
        <v>#N/A</v>
      </c>
      <c r="J459" s="24" t="str">
        <f>IF($B459="","",(VLOOKUP($B459,所属・種目コード!$G$3:$H$119,2)))</f>
        <v>北上市陸協</v>
      </c>
      <c r="K459" s="25" t="e">
        <f>IF($B459="","",(VLOOKUP($B459,所属・種目コード!M442:N542,2)))</f>
        <v>#N/A</v>
      </c>
      <c r="L459" s="22" t="e">
        <f>IF($B459="","",(VLOOKUP($B459,所属・種目コード!$J$3:$K$59,2)))</f>
        <v>#N/A</v>
      </c>
    </row>
    <row r="460" spans="1:12">
      <c r="A460" s="11">
        <v>1233</v>
      </c>
      <c r="B460" s="11">
        <v>1028</v>
      </c>
      <c r="C460" s="11">
        <v>160</v>
      </c>
      <c r="E460" s="11" t="s">
        <v>1028</v>
      </c>
      <c r="F460" s="11" t="s">
        <v>1029</v>
      </c>
      <c r="G460" s="11">
        <v>1</v>
      </c>
      <c r="I460" s="23" t="e">
        <f>IF($B460="","",(VLOOKUP($B460,所属・種目コード!$A$3:$C$67,2)))</f>
        <v>#N/A</v>
      </c>
      <c r="J460" s="24" t="str">
        <f>IF($B460="","",(VLOOKUP($B460,所属・種目コード!$G$3:$H$119,2)))</f>
        <v>北上市陸協</v>
      </c>
      <c r="K460" s="25" t="e">
        <f>IF($B460="","",(VLOOKUP($B460,所属・種目コード!M443:N543,2)))</f>
        <v>#N/A</v>
      </c>
      <c r="L460" s="22" t="e">
        <f>IF($B460="","",(VLOOKUP($B460,所属・種目コード!$J$3:$K$59,2)))</f>
        <v>#N/A</v>
      </c>
    </row>
    <row r="461" spans="1:12">
      <c r="A461" s="11">
        <v>1234</v>
      </c>
      <c r="B461" s="11">
        <v>1028</v>
      </c>
      <c r="C461" s="11">
        <v>161</v>
      </c>
      <c r="E461" s="11" t="s">
        <v>1030</v>
      </c>
      <c r="F461" s="11" t="s">
        <v>1031</v>
      </c>
      <c r="G461" s="11">
        <v>1</v>
      </c>
      <c r="I461" s="23" t="e">
        <f>IF($B461="","",(VLOOKUP($B461,所属・種目コード!$A$3:$C$67,2)))</f>
        <v>#N/A</v>
      </c>
      <c r="J461" s="24" t="str">
        <f>IF($B461="","",(VLOOKUP($B461,所属・種目コード!$G$3:$H$119,2)))</f>
        <v>北上市陸協</v>
      </c>
      <c r="K461" s="25" t="e">
        <f>IF($B461="","",(VLOOKUP($B461,所属・種目コード!M444:N544,2)))</f>
        <v>#N/A</v>
      </c>
      <c r="L461" s="22" t="e">
        <f>IF($B461="","",(VLOOKUP($B461,所属・種目コード!$J$3:$K$59,2)))</f>
        <v>#N/A</v>
      </c>
    </row>
    <row r="462" spans="1:12">
      <c r="A462" s="11">
        <v>1235</v>
      </c>
      <c r="B462" s="11">
        <v>1028</v>
      </c>
      <c r="C462" s="11">
        <v>162</v>
      </c>
      <c r="E462" s="11" t="s">
        <v>1032</v>
      </c>
      <c r="F462" s="11" t="s">
        <v>1033</v>
      </c>
      <c r="G462" s="11">
        <v>1</v>
      </c>
      <c r="I462" s="23" t="e">
        <f>IF($B462="","",(VLOOKUP($B462,所属・種目コード!$A$3:$C$67,2)))</f>
        <v>#N/A</v>
      </c>
      <c r="J462" s="24" t="str">
        <f>IF($B462="","",(VLOOKUP($B462,所属・種目コード!$G$3:$H$119,2)))</f>
        <v>北上市陸協</v>
      </c>
      <c r="K462" s="25" t="e">
        <f>IF($B462="","",(VLOOKUP($B462,所属・種目コード!M445:N545,2)))</f>
        <v>#N/A</v>
      </c>
      <c r="L462" s="22" t="e">
        <f>IF($B462="","",(VLOOKUP($B462,所属・種目コード!$J$3:$K$59,2)))</f>
        <v>#N/A</v>
      </c>
    </row>
    <row r="463" spans="1:12">
      <c r="A463" s="11">
        <v>1236</v>
      </c>
      <c r="B463" s="11">
        <v>1028</v>
      </c>
      <c r="C463" s="11">
        <v>163</v>
      </c>
      <c r="E463" s="11" t="s">
        <v>1034</v>
      </c>
      <c r="F463" s="11" t="s">
        <v>1035</v>
      </c>
      <c r="G463" s="11">
        <v>1</v>
      </c>
      <c r="I463" s="23" t="e">
        <f>IF($B463="","",(VLOOKUP($B463,所属・種目コード!$A$3:$C$67,2)))</f>
        <v>#N/A</v>
      </c>
      <c r="J463" s="24" t="str">
        <f>IF($B463="","",(VLOOKUP($B463,所属・種目コード!$G$3:$H$119,2)))</f>
        <v>北上市陸協</v>
      </c>
      <c r="K463" s="25" t="e">
        <f>IF($B463="","",(VLOOKUP($B463,所属・種目コード!M446:N546,2)))</f>
        <v>#N/A</v>
      </c>
      <c r="L463" s="22" t="e">
        <f>IF($B463="","",(VLOOKUP($B463,所属・種目コード!$J$3:$K$59,2)))</f>
        <v>#N/A</v>
      </c>
    </row>
    <row r="464" spans="1:12">
      <c r="A464" s="11">
        <v>1237</v>
      </c>
      <c r="B464" s="11">
        <v>1028</v>
      </c>
      <c r="C464" s="11">
        <v>164</v>
      </c>
      <c r="E464" s="11" t="s">
        <v>1036</v>
      </c>
      <c r="F464" s="11" t="s">
        <v>1037</v>
      </c>
      <c r="G464" s="11">
        <v>1</v>
      </c>
      <c r="I464" s="23" t="e">
        <f>IF($B464="","",(VLOOKUP($B464,所属・種目コード!$A$3:$C$67,2)))</f>
        <v>#N/A</v>
      </c>
      <c r="J464" s="24" t="str">
        <f>IF($B464="","",(VLOOKUP($B464,所属・種目コード!$G$3:$H$119,2)))</f>
        <v>北上市陸協</v>
      </c>
      <c r="K464" s="25" t="e">
        <f>IF($B464="","",(VLOOKUP($B464,所属・種目コード!M447:N547,2)))</f>
        <v>#N/A</v>
      </c>
      <c r="L464" s="22" t="e">
        <f>IF($B464="","",(VLOOKUP($B464,所属・種目コード!$J$3:$K$59,2)))</f>
        <v>#N/A</v>
      </c>
    </row>
    <row r="465" spans="1:12">
      <c r="A465" s="11">
        <v>1310</v>
      </c>
      <c r="B465" s="11">
        <v>1028</v>
      </c>
      <c r="C465" s="11">
        <v>245</v>
      </c>
      <c r="E465" s="11" t="s">
        <v>1178</v>
      </c>
      <c r="F465" s="11" t="s">
        <v>1179</v>
      </c>
      <c r="G465" s="11">
        <v>1</v>
      </c>
      <c r="I465" s="23" t="e">
        <f>IF($B465="","",(VLOOKUP($B465,所属・種目コード!$A$3:$C$67,2)))</f>
        <v>#N/A</v>
      </c>
      <c r="J465" s="24" t="str">
        <f>IF($B465="","",(VLOOKUP($B465,所属・種目コード!$G$3:$H$119,2)))</f>
        <v>北上市陸協</v>
      </c>
      <c r="K465" s="25" t="e">
        <f>IF($B465="","",(VLOOKUP($B465,所属・種目コード!M448:N548,2)))</f>
        <v>#N/A</v>
      </c>
      <c r="L465" s="22" t="e">
        <f>IF($B465="","",(VLOOKUP($B465,所属・種目コード!$J$3:$K$59,2)))</f>
        <v>#N/A</v>
      </c>
    </row>
    <row r="466" spans="1:12">
      <c r="A466" s="11">
        <v>1311</v>
      </c>
      <c r="B466" s="11">
        <v>1028</v>
      </c>
      <c r="C466" s="11">
        <v>246</v>
      </c>
      <c r="E466" s="11" t="s">
        <v>1180</v>
      </c>
      <c r="F466" s="11" t="s">
        <v>1181</v>
      </c>
      <c r="G466" s="11">
        <v>1</v>
      </c>
      <c r="I466" s="23" t="e">
        <f>IF($B466="","",(VLOOKUP($B466,所属・種目コード!$A$3:$C$67,2)))</f>
        <v>#N/A</v>
      </c>
      <c r="J466" s="24" t="str">
        <f>IF($B466="","",(VLOOKUP($B466,所属・種目コード!$G$3:$H$119,2)))</f>
        <v>北上市陸協</v>
      </c>
      <c r="K466" s="25" t="e">
        <f>IF($B466="","",(VLOOKUP($B466,所属・種目コード!M449:N549,2)))</f>
        <v>#N/A</v>
      </c>
      <c r="L466" s="22" t="e">
        <f>IF($B466="","",(VLOOKUP($B466,所属・種目コード!$J$3:$K$59,2)))</f>
        <v>#N/A</v>
      </c>
    </row>
    <row r="467" spans="1:12">
      <c r="A467" s="11">
        <v>1312</v>
      </c>
      <c r="B467" s="11">
        <v>1028</v>
      </c>
      <c r="C467" s="11">
        <v>247</v>
      </c>
      <c r="E467" s="11" t="s">
        <v>1182</v>
      </c>
      <c r="F467" s="11" t="s">
        <v>1183</v>
      </c>
      <c r="G467" s="11">
        <v>1</v>
      </c>
      <c r="I467" s="23" t="e">
        <f>IF($B467="","",(VLOOKUP($B467,所属・種目コード!$A$3:$C$67,2)))</f>
        <v>#N/A</v>
      </c>
      <c r="J467" s="24" t="str">
        <f>IF($B467="","",(VLOOKUP($B467,所属・種目コード!$G$3:$H$119,2)))</f>
        <v>北上市陸協</v>
      </c>
      <c r="K467" s="25" t="e">
        <f>IF($B467="","",(VLOOKUP($B467,所属・種目コード!M450:N550,2)))</f>
        <v>#N/A</v>
      </c>
      <c r="L467" s="22" t="e">
        <f>IF($B467="","",(VLOOKUP($B467,所属・種目コード!$J$3:$K$59,2)))</f>
        <v>#N/A</v>
      </c>
    </row>
    <row r="468" spans="1:12">
      <c r="A468" s="11">
        <v>1313</v>
      </c>
      <c r="B468" s="11">
        <v>1028</v>
      </c>
      <c r="C468" s="11">
        <v>248</v>
      </c>
      <c r="E468" s="11" t="s">
        <v>1184</v>
      </c>
      <c r="F468" s="11" t="s">
        <v>1185</v>
      </c>
      <c r="G468" s="11">
        <v>1</v>
      </c>
      <c r="I468" s="23" t="e">
        <f>IF($B468="","",(VLOOKUP($B468,所属・種目コード!$A$3:$C$67,2)))</f>
        <v>#N/A</v>
      </c>
      <c r="J468" s="24" t="str">
        <f>IF($B468="","",(VLOOKUP($B468,所属・種目コード!$G$3:$H$119,2)))</f>
        <v>北上市陸協</v>
      </c>
      <c r="K468" s="25" t="e">
        <f>IF($B468="","",(VLOOKUP($B468,所属・種目コード!M451:N551,2)))</f>
        <v>#N/A</v>
      </c>
      <c r="L468" s="22" t="e">
        <f>IF($B468="","",(VLOOKUP($B468,所属・種目コード!$J$3:$K$59,2)))</f>
        <v>#N/A</v>
      </c>
    </row>
    <row r="469" spans="1:12">
      <c r="A469" s="11">
        <v>1461</v>
      </c>
      <c r="B469" s="11">
        <v>1028</v>
      </c>
      <c r="C469" s="11">
        <v>398</v>
      </c>
      <c r="E469" s="11" t="s">
        <v>1479</v>
      </c>
      <c r="F469" s="11" t="s">
        <v>1480</v>
      </c>
      <c r="G469" s="11">
        <v>1</v>
      </c>
      <c r="I469" s="23" t="e">
        <f>IF($B469="","",(VLOOKUP($B469,所属・種目コード!$A$3:$C$67,2)))</f>
        <v>#N/A</v>
      </c>
      <c r="J469" s="24" t="str">
        <f>IF($B469="","",(VLOOKUP($B469,所属・種目コード!$G$3:$H$119,2)))</f>
        <v>北上市陸協</v>
      </c>
      <c r="K469" s="25" t="e">
        <f>IF($B469="","",(VLOOKUP($B469,所属・種目コード!M452:N552,2)))</f>
        <v>#N/A</v>
      </c>
      <c r="L469" s="22" t="e">
        <f>IF($B469="","",(VLOOKUP($B469,所属・種目コード!$J$3:$K$59,2)))</f>
        <v>#N/A</v>
      </c>
    </row>
    <row r="470" spans="1:12">
      <c r="A470" s="11">
        <v>5229</v>
      </c>
      <c r="B470" s="11">
        <v>1028</v>
      </c>
      <c r="C470" s="11">
        <v>134</v>
      </c>
      <c r="E470" s="11" t="s">
        <v>8419</v>
      </c>
      <c r="F470" s="11" t="s">
        <v>8420</v>
      </c>
      <c r="G470" s="11">
        <v>2</v>
      </c>
      <c r="I470" s="23" t="e">
        <f>IF($B470="","",(VLOOKUP($B470,所属・種目コード!$A$3:$C$67,2)))</f>
        <v>#N/A</v>
      </c>
      <c r="J470" s="24" t="str">
        <f>IF($B470="","",(VLOOKUP($B470,所属・種目コード!$G$3:$H$119,2)))</f>
        <v>北上市陸協</v>
      </c>
      <c r="K470" s="25" t="e">
        <f>IF($B470="","",(VLOOKUP($B470,所属・種目コード!M453:N553,2)))</f>
        <v>#N/A</v>
      </c>
      <c r="L470" s="22" t="e">
        <f>IF($B470="","",(VLOOKUP($B470,所属・種目コード!$J$3:$K$59,2)))</f>
        <v>#N/A</v>
      </c>
    </row>
    <row r="471" spans="1:12">
      <c r="A471" s="11">
        <v>5293</v>
      </c>
      <c r="B471" s="11">
        <v>1028</v>
      </c>
      <c r="C471" s="11">
        <v>789</v>
      </c>
      <c r="E471" s="11" t="s">
        <v>8469</v>
      </c>
      <c r="F471" s="11" t="s">
        <v>8470</v>
      </c>
      <c r="G471" s="11">
        <v>1</v>
      </c>
      <c r="I471" s="23" t="e">
        <f>IF($B471="","",(VLOOKUP($B471,所属・種目コード!$A$3:$C$67,2)))</f>
        <v>#N/A</v>
      </c>
      <c r="J471" s="24" t="str">
        <f>IF($B471="","",(VLOOKUP($B471,所属・種目コード!$G$3:$H$119,2)))</f>
        <v>北上市陸協</v>
      </c>
      <c r="K471" s="25" t="e">
        <f>IF($B471="","",(VLOOKUP($B471,所属・種目コード!M454:N554,2)))</f>
        <v>#N/A</v>
      </c>
      <c r="L471" s="22" t="e">
        <f>IF($B471="","",(VLOOKUP($B471,所属・種目コード!$J$3:$K$59,2)))</f>
        <v>#N/A</v>
      </c>
    </row>
    <row r="472" spans="1:12">
      <c r="A472" s="11">
        <v>5295</v>
      </c>
      <c r="B472" s="11">
        <v>1028</v>
      </c>
      <c r="C472" s="11">
        <v>786</v>
      </c>
      <c r="E472" s="11" t="s">
        <v>8473</v>
      </c>
      <c r="F472" s="11" t="s">
        <v>3174</v>
      </c>
      <c r="G472" s="11">
        <v>1</v>
      </c>
      <c r="I472" s="23" t="e">
        <f>IF($B472="","",(VLOOKUP($B472,所属・種目コード!$A$3:$C$67,2)))</f>
        <v>#N/A</v>
      </c>
      <c r="J472" s="24" t="str">
        <f>IF($B472="","",(VLOOKUP($B472,所属・種目コード!$G$3:$H$119,2)))</f>
        <v>北上市陸協</v>
      </c>
      <c r="K472" s="25" t="e">
        <f>IF($B472="","",(VLOOKUP($B472,所属・種目コード!M455:N555,2)))</f>
        <v>#N/A</v>
      </c>
      <c r="L472" s="22" t="e">
        <f>IF($B472="","",(VLOOKUP($B472,所属・種目コード!$J$3:$K$59,2)))</f>
        <v>#N/A</v>
      </c>
    </row>
    <row r="473" spans="1:12">
      <c r="A473" s="11">
        <v>5296</v>
      </c>
      <c r="B473" s="11">
        <v>1028</v>
      </c>
      <c r="C473" s="11">
        <v>787</v>
      </c>
      <c r="E473" s="11" t="s">
        <v>8474</v>
      </c>
      <c r="F473" s="11" t="s">
        <v>8475</v>
      </c>
      <c r="G473" s="11">
        <v>1</v>
      </c>
      <c r="I473" s="23" t="e">
        <f>IF($B473="","",(VLOOKUP($B473,所属・種目コード!$A$3:$C$67,2)))</f>
        <v>#N/A</v>
      </c>
      <c r="J473" s="24" t="str">
        <f>IF($B473="","",(VLOOKUP($B473,所属・種目コード!$G$3:$H$119,2)))</f>
        <v>北上市陸協</v>
      </c>
      <c r="K473" s="25" t="e">
        <f>IF($B473="","",(VLOOKUP($B473,所属・種目コード!M456:N556,2)))</f>
        <v>#N/A</v>
      </c>
      <c r="L473" s="22" t="e">
        <f>IF($B473="","",(VLOOKUP($B473,所属・種目コード!$J$3:$K$59,2)))</f>
        <v>#N/A</v>
      </c>
    </row>
    <row r="474" spans="1:12">
      <c r="A474" s="11">
        <v>5311</v>
      </c>
      <c r="B474" s="11">
        <v>1028</v>
      </c>
      <c r="C474" s="11">
        <v>752</v>
      </c>
      <c r="E474" s="11" t="s">
        <v>8498</v>
      </c>
      <c r="F474" s="11" t="s">
        <v>8499</v>
      </c>
      <c r="G474" s="11">
        <v>1</v>
      </c>
      <c r="I474" s="23" t="e">
        <f>IF($B474="","",(VLOOKUP($B474,所属・種目コード!$A$3:$C$67,2)))</f>
        <v>#N/A</v>
      </c>
      <c r="J474" s="24" t="str">
        <f>IF($B474="","",(VLOOKUP($B474,所属・種目コード!$G$3:$H$119,2)))</f>
        <v>北上市陸協</v>
      </c>
      <c r="K474" s="25" t="e">
        <f>IF($B474="","",(VLOOKUP($B474,所属・種目コード!M457:N557,2)))</f>
        <v>#N/A</v>
      </c>
      <c r="L474" s="22" t="e">
        <f>IF($B474="","",(VLOOKUP($B474,所属・種目コード!$J$3:$K$59,2)))</f>
        <v>#N/A</v>
      </c>
    </row>
    <row r="475" spans="1:12">
      <c r="A475" s="11">
        <v>5332</v>
      </c>
      <c r="B475" s="11">
        <v>1028</v>
      </c>
      <c r="C475" s="11">
        <v>804</v>
      </c>
      <c r="E475" s="11" t="s">
        <v>8538</v>
      </c>
      <c r="F475" s="11" t="s">
        <v>8539</v>
      </c>
      <c r="G475" s="11">
        <v>1</v>
      </c>
      <c r="I475" s="23" t="e">
        <f>IF($B475="","",(VLOOKUP($B475,所属・種目コード!$A$3:$C$67,2)))</f>
        <v>#N/A</v>
      </c>
      <c r="J475" s="24" t="str">
        <f>IF($B475="","",(VLOOKUP($B475,所属・種目コード!$G$3:$H$119,2)))</f>
        <v>北上市陸協</v>
      </c>
      <c r="K475" s="25" t="e">
        <f>IF($B475="","",(VLOOKUP($B475,所属・種目コード!M458:N558,2)))</f>
        <v>#N/A</v>
      </c>
      <c r="L475" s="22" t="e">
        <f>IF($B475="","",(VLOOKUP($B475,所属・種目コード!$J$3:$K$59,2)))</f>
        <v>#N/A</v>
      </c>
    </row>
    <row r="476" spans="1:12">
      <c r="A476" s="11">
        <v>1238</v>
      </c>
      <c r="B476" s="11">
        <v>1029</v>
      </c>
      <c r="C476" s="11">
        <v>165</v>
      </c>
      <c r="E476" s="11" t="s">
        <v>1038</v>
      </c>
      <c r="F476" s="11" t="s">
        <v>1039</v>
      </c>
      <c r="G476" s="11">
        <v>1</v>
      </c>
      <c r="I476" s="23" t="e">
        <f>IF($B476="","",(VLOOKUP($B476,所属・種目コード!$A$3:$C$67,2)))</f>
        <v>#N/A</v>
      </c>
      <c r="J476" s="24" t="str">
        <f>IF($B476="","",(VLOOKUP($B476,所属・種目コード!$G$3:$H$119,2)))</f>
        <v>TEAMアテルイ</v>
      </c>
      <c r="K476" s="25" t="e">
        <f>IF($B476="","",(VLOOKUP($B476,所属・種目コード!M459:N559,2)))</f>
        <v>#N/A</v>
      </c>
      <c r="L476" s="22" t="e">
        <f>IF($B476="","",(VLOOKUP($B476,所属・種目コード!$J$3:$K$59,2)))</f>
        <v>#N/A</v>
      </c>
    </row>
    <row r="477" spans="1:12">
      <c r="A477" s="11">
        <v>1239</v>
      </c>
      <c r="B477" s="11">
        <v>1029</v>
      </c>
      <c r="C477" s="11">
        <v>166</v>
      </c>
      <c r="E477" s="11" t="s">
        <v>1040</v>
      </c>
      <c r="F477" s="11" t="s">
        <v>1041</v>
      </c>
      <c r="G477" s="11">
        <v>1</v>
      </c>
      <c r="I477" s="23" t="e">
        <f>IF($B477="","",(VLOOKUP($B477,所属・種目コード!$A$3:$C$67,2)))</f>
        <v>#N/A</v>
      </c>
      <c r="J477" s="24" t="str">
        <f>IF($B477="","",(VLOOKUP($B477,所属・種目コード!$G$3:$H$119,2)))</f>
        <v>TEAMアテルイ</v>
      </c>
      <c r="K477" s="25" t="e">
        <f>IF($B477="","",(VLOOKUP($B477,所属・種目コード!M460:N560,2)))</f>
        <v>#N/A</v>
      </c>
      <c r="L477" s="22" t="e">
        <f>IF($B477="","",(VLOOKUP($B477,所属・種目コード!$J$3:$K$59,2)))</f>
        <v>#N/A</v>
      </c>
    </row>
    <row r="478" spans="1:12">
      <c r="A478" s="11">
        <v>1240</v>
      </c>
      <c r="B478" s="11">
        <v>1029</v>
      </c>
      <c r="C478" s="11">
        <v>167</v>
      </c>
      <c r="E478" s="11" t="s">
        <v>1042</v>
      </c>
      <c r="F478" s="11" t="s">
        <v>1043</v>
      </c>
      <c r="G478" s="11">
        <v>1</v>
      </c>
      <c r="I478" s="23" t="e">
        <f>IF($B478="","",(VLOOKUP($B478,所属・種目コード!$A$3:$C$67,2)))</f>
        <v>#N/A</v>
      </c>
      <c r="J478" s="24" t="str">
        <f>IF($B478="","",(VLOOKUP($B478,所属・種目コード!$G$3:$H$119,2)))</f>
        <v>TEAMアテルイ</v>
      </c>
      <c r="K478" s="25" t="e">
        <f>IF($B478="","",(VLOOKUP($B478,所属・種目コード!M461:N561,2)))</f>
        <v>#N/A</v>
      </c>
      <c r="L478" s="22" t="e">
        <f>IF($B478="","",(VLOOKUP($B478,所属・種目コード!$J$3:$K$59,2)))</f>
        <v>#N/A</v>
      </c>
    </row>
    <row r="479" spans="1:12">
      <c r="A479" s="11">
        <v>1241</v>
      </c>
      <c r="B479" s="11">
        <v>1029</v>
      </c>
      <c r="C479" s="11">
        <v>168</v>
      </c>
      <c r="E479" s="11" t="s">
        <v>1044</v>
      </c>
      <c r="F479" s="11" t="s">
        <v>1045</v>
      </c>
      <c r="G479" s="11">
        <v>1</v>
      </c>
      <c r="I479" s="23" t="e">
        <f>IF($B479="","",(VLOOKUP($B479,所属・種目コード!$A$3:$C$67,2)))</f>
        <v>#N/A</v>
      </c>
      <c r="J479" s="24" t="str">
        <f>IF($B479="","",(VLOOKUP($B479,所属・種目コード!$G$3:$H$119,2)))</f>
        <v>TEAMアテルイ</v>
      </c>
      <c r="K479" s="25" t="e">
        <f>IF($B479="","",(VLOOKUP($B479,所属・種目コード!M462:N562,2)))</f>
        <v>#N/A</v>
      </c>
      <c r="L479" s="22" t="e">
        <f>IF($B479="","",(VLOOKUP($B479,所属・種目コード!$J$3:$K$59,2)))</f>
        <v>#N/A</v>
      </c>
    </row>
    <row r="480" spans="1:12">
      <c r="A480" s="11">
        <v>1242</v>
      </c>
      <c r="B480" s="11">
        <v>1029</v>
      </c>
      <c r="C480" s="11">
        <v>169</v>
      </c>
      <c r="E480" s="11" t="s">
        <v>1046</v>
      </c>
      <c r="F480" s="11" t="s">
        <v>1047</v>
      </c>
      <c r="G480" s="11">
        <v>1</v>
      </c>
      <c r="I480" s="23" t="e">
        <f>IF($B480="","",(VLOOKUP($B480,所属・種目コード!$A$3:$C$67,2)))</f>
        <v>#N/A</v>
      </c>
      <c r="J480" s="24" t="str">
        <f>IF($B480="","",(VLOOKUP($B480,所属・種目コード!$G$3:$H$119,2)))</f>
        <v>TEAMアテルイ</v>
      </c>
      <c r="K480" s="25" t="e">
        <f>IF($B480="","",(VLOOKUP($B480,所属・種目コード!M463:N563,2)))</f>
        <v>#N/A</v>
      </c>
      <c r="L480" s="22" t="e">
        <f>IF($B480="","",(VLOOKUP($B480,所属・種目コード!$J$3:$K$59,2)))</f>
        <v>#N/A</v>
      </c>
    </row>
    <row r="481" spans="1:12">
      <c r="A481" s="11">
        <v>1243</v>
      </c>
      <c r="B481" s="11">
        <v>1029</v>
      </c>
      <c r="C481" s="11">
        <v>170</v>
      </c>
      <c r="E481" s="11" t="s">
        <v>1048</v>
      </c>
      <c r="F481" s="11" t="s">
        <v>1049</v>
      </c>
      <c r="G481" s="11">
        <v>1</v>
      </c>
      <c r="I481" s="23" t="e">
        <f>IF($B481="","",(VLOOKUP($B481,所属・種目コード!$A$3:$C$67,2)))</f>
        <v>#N/A</v>
      </c>
      <c r="J481" s="24" t="str">
        <f>IF($B481="","",(VLOOKUP($B481,所属・種目コード!$G$3:$H$119,2)))</f>
        <v>TEAMアテルイ</v>
      </c>
      <c r="K481" s="25" t="e">
        <f>IF($B481="","",(VLOOKUP($B481,所属・種目コード!M464:N564,2)))</f>
        <v>#N/A</v>
      </c>
      <c r="L481" s="22" t="e">
        <f>IF($B481="","",(VLOOKUP($B481,所属・種目コード!$J$3:$K$59,2)))</f>
        <v>#N/A</v>
      </c>
    </row>
    <row r="482" spans="1:12">
      <c r="A482" s="11">
        <v>1244</v>
      </c>
      <c r="B482" s="11">
        <v>1029</v>
      </c>
      <c r="C482" s="11">
        <v>171</v>
      </c>
      <c r="E482" s="11" t="s">
        <v>1050</v>
      </c>
      <c r="F482" s="11" t="s">
        <v>1051</v>
      </c>
      <c r="G482" s="11">
        <v>1</v>
      </c>
      <c r="I482" s="23" t="e">
        <f>IF($B482="","",(VLOOKUP($B482,所属・種目コード!$A$3:$C$67,2)))</f>
        <v>#N/A</v>
      </c>
      <c r="J482" s="24" t="str">
        <f>IF($B482="","",(VLOOKUP($B482,所属・種目コード!$G$3:$H$119,2)))</f>
        <v>TEAMアテルイ</v>
      </c>
      <c r="K482" s="25" t="e">
        <f>IF($B482="","",(VLOOKUP($B482,所属・種目コード!M465:N565,2)))</f>
        <v>#N/A</v>
      </c>
      <c r="L482" s="22" t="e">
        <f>IF($B482="","",(VLOOKUP($B482,所属・種目コード!$J$3:$K$59,2)))</f>
        <v>#N/A</v>
      </c>
    </row>
    <row r="483" spans="1:12">
      <c r="A483" s="11">
        <v>1245</v>
      </c>
      <c r="B483" s="11">
        <v>1029</v>
      </c>
      <c r="C483" s="11">
        <v>172</v>
      </c>
      <c r="E483" s="11" t="s">
        <v>1052</v>
      </c>
      <c r="F483" s="11" t="s">
        <v>1053</v>
      </c>
      <c r="G483" s="11">
        <v>1</v>
      </c>
      <c r="I483" s="23" t="e">
        <f>IF($B483="","",(VLOOKUP($B483,所属・種目コード!$A$3:$C$67,2)))</f>
        <v>#N/A</v>
      </c>
      <c r="J483" s="24" t="str">
        <f>IF($B483="","",(VLOOKUP($B483,所属・種目コード!$G$3:$H$119,2)))</f>
        <v>TEAMアテルイ</v>
      </c>
      <c r="K483" s="25" t="e">
        <f>IF($B483="","",(VLOOKUP($B483,所属・種目コード!M466:N566,2)))</f>
        <v>#N/A</v>
      </c>
      <c r="L483" s="22" t="e">
        <f>IF($B483="","",(VLOOKUP($B483,所属・種目コード!$J$3:$K$59,2)))</f>
        <v>#N/A</v>
      </c>
    </row>
    <row r="484" spans="1:12">
      <c r="A484" s="11">
        <v>1246</v>
      </c>
      <c r="B484" s="11">
        <v>1029</v>
      </c>
      <c r="C484" s="11">
        <v>173</v>
      </c>
      <c r="E484" s="11" t="s">
        <v>1054</v>
      </c>
      <c r="F484" s="11" t="s">
        <v>1055</v>
      </c>
      <c r="G484" s="11">
        <v>1</v>
      </c>
      <c r="I484" s="23" t="e">
        <f>IF($B484="","",(VLOOKUP($B484,所属・種目コード!$A$3:$C$67,2)))</f>
        <v>#N/A</v>
      </c>
      <c r="J484" s="24" t="str">
        <f>IF($B484="","",(VLOOKUP($B484,所属・種目コード!$G$3:$H$119,2)))</f>
        <v>TEAMアテルイ</v>
      </c>
      <c r="K484" s="25" t="e">
        <f>IF($B484="","",(VLOOKUP($B484,所属・種目コード!M467:N567,2)))</f>
        <v>#N/A</v>
      </c>
      <c r="L484" s="22" t="e">
        <f>IF($B484="","",(VLOOKUP($B484,所属・種目コード!$J$3:$K$59,2)))</f>
        <v>#N/A</v>
      </c>
    </row>
    <row r="485" spans="1:12">
      <c r="A485" s="11">
        <v>1247</v>
      </c>
      <c r="B485" s="11">
        <v>1029</v>
      </c>
      <c r="C485" s="11">
        <v>174</v>
      </c>
      <c r="E485" s="11" t="s">
        <v>1056</v>
      </c>
      <c r="F485" s="11" t="s">
        <v>1007</v>
      </c>
      <c r="G485" s="11">
        <v>1</v>
      </c>
      <c r="I485" s="23" t="e">
        <f>IF($B485="","",(VLOOKUP($B485,所属・種目コード!$A$3:$C$67,2)))</f>
        <v>#N/A</v>
      </c>
      <c r="J485" s="24" t="str">
        <f>IF($B485="","",(VLOOKUP($B485,所属・種目コード!$G$3:$H$119,2)))</f>
        <v>TEAMアテルイ</v>
      </c>
      <c r="K485" s="25" t="e">
        <f>IF($B485="","",(VLOOKUP($B485,所属・種目コード!M468:N568,2)))</f>
        <v>#N/A</v>
      </c>
      <c r="L485" s="22" t="e">
        <f>IF($B485="","",(VLOOKUP($B485,所属・種目コード!$J$3:$K$59,2)))</f>
        <v>#N/A</v>
      </c>
    </row>
    <row r="486" spans="1:12">
      <c r="A486" s="11">
        <v>1248</v>
      </c>
      <c r="B486" s="11">
        <v>1029</v>
      </c>
      <c r="C486" s="11">
        <v>175</v>
      </c>
      <c r="E486" s="11" t="s">
        <v>1057</v>
      </c>
      <c r="F486" s="11" t="s">
        <v>1058</v>
      </c>
      <c r="G486" s="11">
        <v>1</v>
      </c>
      <c r="I486" s="23" t="e">
        <f>IF($B486="","",(VLOOKUP($B486,所属・種目コード!$A$3:$C$67,2)))</f>
        <v>#N/A</v>
      </c>
      <c r="J486" s="24" t="str">
        <f>IF($B486="","",(VLOOKUP($B486,所属・種目コード!$G$3:$H$119,2)))</f>
        <v>TEAMアテルイ</v>
      </c>
      <c r="K486" s="25" t="e">
        <f>IF($B486="","",(VLOOKUP($B486,所属・種目コード!M469:N569,2)))</f>
        <v>#N/A</v>
      </c>
      <c r="L486" s="22" t="e">
        <f>IF($B486="","",(VLOOKUP($B486,所属・種目コード!$J$3:$K$59,2)))</f>
        <v>#N/A</v>
      </c>
    </row>
    <row r="487" spans="1:12">
      <c r="A487" s="11">
        <v>1249</v>
      </c>
      <c r="B487" s="11">
        <v>1029</v>
      </c>
      <c r="C487" s="11">
        <v>176</v>
      </c>
      <c r="E487" s="11" t="s">
        <v>1059</v>
      </c>
      <c r="F487" s="11" t="s">
        <v>1060</v>
      </c>
      <c r="G487" s="11">
        <v>1</v>
      </c>
      <c r="I487" s="23" t="e">
        <f>IF($B487="","",(VLOOKUP($B487,所属・種目コード!$A$3:$C$67,2)))</f>
        <v>#N/A</v>
      </c>
      <c r="J487" s="24" t="str">
        <f>IF($B487="","",(VLOOKUP($B487,所属・種目コード!$G$3:$H$119,2)))</f>
        <v>TEAMアテルイ</v>
      </c>
      <c r="K487" s="25" t="e">
        <f>IF($B487="","",(VLOOKUP($B487,所属・種目コード!M470:N570,2)))</f>
        <v>#N/A</v>
      </c>
      <c r="L487" s="22" t="e">
        <f>IF($B487="","",(VLOOKUP($B487,所属・種目コード!$J$3:$K$59,2)))</f>
        <v>#N/A</v>
      </c>
    </row>
    <row r="488" spans="1:12">
      <c r="A488" s="11">
        <v>1250</v>
      </c>
      <c r="B488" s="11">
        <v>1029</v>
      </c>
      <c r="C488" s="11">
        <v>177</v>
      </c>
      <c r="E488" s="11" t="s">
        <v>1061</v>
      </c>
      <c r="F488" s="11" t="s">
        <v>1062</v>
      </c>
      <c r="G488" s="11">
        <v>1</v>
      </c>
      <c r="I488" s="23" t="e">
        <f>IF($B488="","",(VLOOKUP($B488,所属・種目コード!$A$3:$C$67,2)))</f>
        <v>#N/A</v>
      </c>
      <c r="J488" s="24" t="str">
        <f>IF($B488="","",(VLOOKUP($B488,所属・種目コード!$G$3:$H$119,2)))</f>
        <v>TEAMアテルイ</v>
      </c>
      <c r="K488" s="25" t="e">
        <f>IF($B488="","",(VLOOKUP($B488,所属・種目コード!M471:N571,2)))</f>
        <v>#N/A</v>
      </c>
      <c r="L488" s="22" t="e">
        <f>IF($B488="","",(VLOOKUP($B488,所属・種目コード!$J$3:$K$59,2)))</f>
        <v>#N/A</v>
      </c>
    </row>
    <row r="489" spans="1:12">
      <c r="A489" s="11">
        <v>1251</v>
      </c>
      <c r="B489" s="11">
        <v>1029</v>
      </c>
      <c r="C489" s="11">
        <v>178</v>
      </c>
      <c r="E489" s="11" t="s">
        <v>1063</v>
      </c>
      <c r="F489" s="11" t="s">
        <v>1064</v>
      </c>
      <c r="G489" s="11">
        <v>1</v>
      </c>
      <c r="I489" s="23" t="e">
        <f>IF($B489="","",(VLOOKUP($B489,所属・種目コード!$A$3:$C$67,2)))</f>
        <v>#N/A</v>
      </c>
      <c r="J489" s="24" t="str">
        <f>IF($B489="","",(VLOOKUP($B489,所属・種目コード!$G$3:$H$119,2)))</f>
        <v>TEAMアテルイ</v>
      </c>
      <c r="K489" s="25" t="e">
        <f>IF($B489="","",(VLOOKUP($B489,所属・種目コード!M472:N572,2)))</f>
        <v>#N/A</v>
      </c>
      <c r="L489" s="22" t="e">
        <f>IF($B489="","",(VLOOKUP($B489,所属・種目コード!$J$3:$K$59,2)))</f>
        <v>#N/A</v>
      </c>
    </row>
    <row r="490" spans="1:12">
      <c r="A490" s="11">
        <v>1252</v>
      </c>
      <c r="B490" s="11">
        <v>1029</v>
      </c>
      <c r="C490" s="11">
        <v>179</v>
      </c>
      <c r="E490" s="11" t="s">
        <v>1065</v>
      </c>
      <c r="F490" s="11" t="s">
        <v>1066</v>
      </c>
      <c r="G490" s="11">
        <v>1</v>
      </c>
      <c r="I490" s="23" t="e">
        <f>IF($B490="","",(VLOOKUP($B490,所属・種目コード!$A$3:$C$67,2)))</f>
        <v>#N/A</v>
      </c>
      <c r="J490" s="24" t="str">
        <f>IF($B490="","",(VLOOKUP($B490,所属・種目コード!$G$3:$H$119,2)))</f>
        <v>TEAMアテルイ</v>
      </c>
      <c r="K490" s="25" t="e">
        <f>IF($B490="","",(VLOOKUP($B490,所属・種目コード!M473:N573,2)))</f>
        <v>#N/A</v>
      </c>
      <c r="L490" s="22" t="e">
        <f>IF($B490="","",(VLOOKUP($B490,所属・種目コード!$J$3:$K$59,2)))</f>
        <v>#N/A</v>
      </c>
    </row>
    <row r="491" spans="1:12">
      <c r="A491" s="11">
        <v>1253</v>
      </c>
      <c r="B491" s="11">
        <v>1029</v>
      </c>
      <c r="C491" s="11">
        <v>180</v>
      </c>
      <c r="E491" s="11" t="s">
        <v>1067</v>
      </c>
      <c r="F491" s="11" t="s">
        <v>1068</v>
      </c>
      <c r="G491" s="11">
        <v>1</v>
      </c>
      <c r="I491" s="23" t="e">
        <f>IF($B491="","",(VLOOKUP($B491,所属・種目コード!$A$3:$C$67,2)))</f>
        <v>#N/A</v>
      </c>
      <c r="J491" s="24" t="str">
        <f>IF($B491="","",(VLOOKUP($B491,所属・種目コード!$G$3:$H$119,2)))</f>
        <v>TEAMアテルイ</v>
      </c>
      <c r="K491" s="25" t="e">
        <f>IF($B491="","",(VLOOKUP($B491,所属・種目コード!M474:N574,2)))</f>
        <v>#N/A</v>
      </c>
      <c r="L491" s="22" t="e">
        <f>IF($B491="","",(VLOOKUP($B491,所属・種目コード!$J$3:$K$59,2)))</f>
        <v>#N/A</v>
      </c>
    </row>
    <row r="492" spans="1:12">
      <c r="A492" s="11">
        <v>1254</v>
      </c>
      <c r="B492" s="11">
        <v>1029</v>
      </c>
      <c r="C492" s="11">
        <v>181</v>
      </c>
      <c r="E492" s="11" t="s">
        <v>1069</v>
      </c>
      <c r="F492" s="11" t="s">
        <v>1070</v>
      </c>
      <c r="G492" s="11">
        <v>1</v>
      </c>
      <c r="I492" s="23" t="e">
        <f>IF($B492="","",(VLOOKUP($B492,所属・種目コード!$A$3:$C$67,2)))</f>
        <v>#N/A</v>
      </c>
      <c r="J492" s="24" t="str">
        <f>IF($B492="","",(VLOOKUP($B492,所属・種目コード!$G$3:$H$119,2)))</f>
        <v>TEAMアテルイ</v>
      </c>
      <c r="K492" s="25" t="e">
        <f>IF($B492="","",(VLOOKUP($B492,所属・種目コード!M475:N575,2)))</f>
        <v>#N/A</v>
      </c>
      <c r="L492" s="22" t="e">
        <f>IF($B492="","",(VLOOKUP($B492,所属・種目コード!$J$3:$K$59,2)))</f>
        <v>#N/A</v>
      </c>
    </row>
    <row r="493" spans="1:12">
      <c r="A493" s="11">
        <v>1255</v>
      </c>
      <c r="B493" s="11">
        <v>1029</v>
      </c>
      <c r="C493" s="11">
        <v>182</v>
      </c>
      <c r="E493" s="11" t="s">
        <v>1071</v>
      </c>
      <c r="F493" s="11" t="s">
        <v>1072</v>
      </c>
      <c r="G493" s="11">
        <v>1</v>
      </c>
      <c r="I493" s="23" t="e">
        <f>IF($B493="","",(VLOOKUP($B493,所属・種目コード!$A$3:$C$67,2)))</f>
        <v>#N/A</v>
      </c>
      <c r="J493" s="24" t="str">
        <f>IF($B493="","",(VLOOKUP($B493,所属・種目コード!$G$3:$H$119,2)))</f>
        <v>TEAMアテルイ</v>
      </c>
      <c r="K493" s="25" t="e">
        <f>IF($B493="","",(VLOOKUP($B493,所属・種目コード!M476:N576,2)))</f>
        <v>#N/A</v>
      </c>
      <c r="L493" s="22" t="e">
        <f>IF($B493="","",(VLOOKUP($B493,所属・種目コード!$J$3:$K$59,2)))</f>
        <v>#N/A</v>
      </c>
    </row>
    <row r="494" spans="1:12">
      <c r="A494" s="11">
        <v>1256</v>
      </c>
      <c r="B494" s="11">
        <v>1029</v>
      </c>
      <c r="C494" s="11">
        <v>183</v>
      </c>
      <c r="E494" s="11" t="s">
        <v>1073</v>
      </c>
      <c r="F494" s="11" t="s">
        <v>1074</v>
      </c>
      <c r="G494" s="11">
        <v>1</v>
      </c>
      <c r="I494" s="23" t="e">
        <f>IF($B494="","",(VLOOKUP($B494,所属・種目コード!$A$3:$C$67,2)))</f>
        <v>#N/A</v>
      </c>
      <c r="J494" s="24" t="str">
        <f>IF($B494="","",(VLOOKUP($B494,所属・種目コード!$G$3:$H$119,2)))</f>
        <v>TEAMアテルイ</v>
      </c>
      <c r="K494" s="25" t="e">
        <f>IF($B494="","",(VLOOKUP($B494,所属・種目コード!M477:N577,2)))</f>
        <v>#N/A</v>
      </c>
      <c r="L494" s="22" t="e">
        <f>IF($B494="","",(VLOOKUP($B494,所属・種目コード!$J$3:$K$59,2)))</f>
        <v>#N/A</v>
      </c>
    </row>
    <row r="495" spans="1:12">
      <c r="A495" s="11">
        <v>1257</v>
      </c>
      <c r="B495" s="11">
        <v>1029</v>
      </c>
      <c r="C495" s="11">
        <v>184</v>
      </c>
      <c r="E495" s="11" t="s">
        <v>1075</v>
      </c>
      <c r="F495" s="11" t="s">
        <v>1076</v>
      </c>
      <c r="G495" s="11">
        <v>1</v>
      </c>
      <c r="I495" s="23" t="e">
        <f>IF($B495="","",(VLOOKUP($B495,所属・種目コード!$A$3:$C$67,2)))</f>
        <v>#N/A</v>
      </c>
      <c r="J495" s="24" t="str">
        <f>IF($B495="","",(VLOOKUP($B495,所属・種目コード!$G$3:$H$119,2)))</f>
        <v>TEAMアテルイ</v>
      </c>
      <c r="K495" s="25" t="e">
        <f>IF($B495="","",(VLOOKUP($B495,所属・種目コード!M478:N578,2)))</f>
        <v>#N/A</v>
      </c>
      <c r="L495" s="22" t="e">
        <f>IF($B495="","",(VLOOKUP($B495,所属・種目コード!$J$3:$K$59,2)))</f>
        <v>#N/A</v>
      </c>
    </row>
    <row r="496" spans="1:12">
      <c r="A496" s="11">
        <v>1258</v>
      </c>
      <c r="B496" s="11">
        <v>1029</v>
      </c>
      <c r="C496" s="11">
        <v>185</v>
      </c>
      <c r="E496" s="11" t="s">
        <v>1077</v>
      </c>
      <c r="F496" s="11" t="s">
        <v>1078</v>
      </c>
      <c r="G496" s="11">
        <v>1</v>
      </c>
      <c r="I496" s="23" t="e">
        <f>IF($B496="","",(VLOOKUP($B496,所属・種目コード!$A$3:$C$67,2)))</f>
        <v>#N/A</v>
      </c>
      <c r="J496" s="24" t="str">
        <f>IF($B496="","",(VLOOKUP($B496,所属・種目コード!$G$3:$H$119,2)))</f>
        <v>TEAMアテルイ</v>
      </c>
      <c r="K496" s="25" t="e">
        <f>IF($B496="","",(VLOOKUP($B496,所属・種目コード!M479:N579,2)))</f>
        <v>#N/A</v>
      </c>
      <c r="L496" s="22" t="e">
        <f>IF($B496="","",(VLOOKUP($B496,所属・種目コード!$J$3:$K$59,2)))</f>
        <v>#N/A</v>
      </c>
    </row>
    <row r="497" spans="1:12">
      <c r="A497" s="11">
        <v>1259</v>
      </c>
      <c r="B497" s="11">
        <v>1029</v>
      </c>
      <c r="C497" s="11">
        <v>186</v>
      </c>
      <c r="E497" s="11" t="s">
        <v>1079</v>
      </c>
      <c r="F497" s="11" t="s">
        <v>1080</v>
      </c>
      <c r="G497" s="11">
        <v>1</v>
      </c>
      <c r="I497" s="23" t="e">
        <f>IF($B497="","",(VLOOKUP($B497,所属・種目コード!$A$3:$C$67,2)))</f>
        <v>#N/A</v>
      </c>
      <c r="J497" s="24" t="str">
        <f>IF($B497="","",(VLOOKUP($B497,所属・種目コード!$G$3:$H$119,2)))</f>
        <v>TEAMアテルイ</v>
      </c>
      <c r="K497" s="25" t="e">
        <f>IF($B497="","",(VLOOKUP($B497,所属・種目コード!M480:N580,2)))</f>
        <v>#N/A</v>
      </c>
      <c r="L497" s="22" t="e">
        <f>IF($B497="","",(VLOOKUP($B497,所属・種目コード!$J$3:$K$59,2)))</f>
        <v>#N/A</v>
      </c>
    </row>
    <row r="498" spans="1:12">
      <c r="A498" s="11">
        <v>1260</v>
      </c>
      <c r="B498" s="11">
        <v>1029</v>
      </c>
      <c r="C498" s="11">
        <v>187</v>
      </c>
      <c r="E498" s="11" t="s">
        <v>1081</v>
      </c>
      <c r="F498" s="11" t="s">
        <v>1082</v>
      </c>
      <c r="G498" s="11">
        <v>1</v>
      </c>
      <c r="I498" s="23" t="e">
        <f>IF($B498="","",(VLOOKUP($B498,所属・種目コード!$A$3:$C$67,2)))</f>
        <v>#N/A</v>
      </c>
      <c r="J498" s="24" t="str">
        <f>IF($B498="","",(VLOOKUP($B498,所属・種目コード!$G$3:$H$119,2)))</f>
        <v>TEAMアテルイ</v>
      </c>
      <c r="K498" s="25" t="e">
        <f>IF($B498="","",(VLOOKUP($B498,所属・種目コード!M481:N581,2)))</f>
        <v>#N/A</v>
      </c>
      <c r="L498" s="22" t="e">
        <f>IF($B498="","",(VLOOKUP($B498,所属・種目コード!$J$3:$K$59,2)))</f>
        <v>#N/A</v>
      </c>
    </row>
    <row r="499" spans="1:12">
      <c r="A499" s="11">
        <v>1261</v>
      </c>
      <c r="B499" s="11">
        <v>1029</v>
      </c>
      <c r="C499" s="11">
        <v>188</v>
      </c>
      <c r="E499" s="11" t="s">
        <v>1083</v>
      </c>
      <c r="F499" s="11" t="s">
        <v>1084</v>
      </c>
      <c r="G499" s="11">
        <v>1</v>
      </c>
      <c r="I499" s="23" t="e">
        <f>IF($B499="","",(VLOOKUP($B499,所属・種目コード!$A$3:$C$67,2)))</f>
        <v>#N/A</v>
      </c>
      <c r="J499" s="24" t="str">
        <f>IF($B499="","",(VLOOKUP($B499,所属・種目コード!$G$3:$H$119,2)))</f>
        <v>TEAMアテルイ</v>
      </c>
      <c r="K499" s="25" t="e">
        <f>IF($B499="","",(VLOOKUP($B499,所属・種目コード!M482:N582,2)))</f>
        <v>#N/A</v>
      </c>
      <c r="L499" s="22" t="e">
        <f>IF($B499="","",(VLOOKUP($B499,所属・種目コード!$J$3:$K$59,2)))</f>
        <v>#N/A</v>
      </c>
    </row>
    <row r="500" spans="1:12">
      <c r="A500" s="11">
        <v>1460</v>
      </c>
      <c r="B500" s="11">
        <v>1029</v>
      </c>
      <c r="C500" s="11">
        <v>397</v>
      </c>
      <c r="E500" s="11" t="s">
        <v>1477</v>
      </c>
      <c r="F500" s="11" t="s">
        <v>1478</v>
      </c>
      <c r="G500" s="11">
        <v>1</v>
      </c>
      <c r="I500" s="23" t="e">
        <f>IF($B500="","",(VLOOKUP($B500,所属・種目コード!$A$3:$C$67,2)))</f>
        <v>#N/A</v>
      </c>
      <c r="J500" s="24" t="str">
        <f>IF($B500="","",(VLOOKUP($B500,所属・種目コード!$G$3:$H$119,2)))</f>
        <v>TEAMアテルイ</v>
      </c>
      <c r="K500" s="25" t="e">
        <f>IF($B500="","",(VLOOKUP($B500,所属・種目コード!M483:N583,2)))</f>
        <v>#N/A</v>
      </c>
      <c r="L500" s="22" t="e">
        <f>IF($B500="","",(VLOOKUP($B500,所属・種目コード!$J$3:$K$59,2)))</f>
        <v>#N/A</v>
      </c>
    </row>
    <row r="501" spans="1:12">
      <c r="A501" s="11">
        <v>1262</v>
      </c>
      <c r="B501" s="11">
        <v>1030</v>
      </c>
      <c r="C501" s="11">
        <v>189</v>
      </c>
      <c r="E501" s="11" t="s">
        <v>1085</v>
      </c>
      <c r="F501" s="11" t="s">
        <v>1086</v>
      </c>
      <c r="G501" s="11">
        <v>1</v>
      </c>
      <c r="I501" s="23" t="e">
        <f>IF($B501="","",(VLOOKUP($B501,所属・種目コード!$A$3:$C$67,2)))</f>
        <v>#N/A</v>
      </c>
      <c r="J501" s="24" t="str">
        <f>IF($B501="","",(VLOOKUP($B501,所属・種目コード!$G$3:$H$119,2)))</f>
        <v>ホームエコノTC</v>
      </c>
      <c r="K501" s="25" t="e">
        <f>IF($B501="","",(VLOOKUP($B501,所属・種目コード!M484:N584,2)))</f>
        <v>#N/A</v>
      </c>
      <c r="L501" s="22" t="e">
        <f>IF($B501="","",(VLOOKUP($B501,所属・種目コード!$J$3:$K$59,2)))</f>
        <v>#N/A</v>
      </c>
    </row>
    <row r="502" spans="1:12">
      <c r="A502" s="11">
        <v>1263</v>
      </c>
      <c r="B502" s="11">
        <v>1030</v>
      </c>
      <c r="C502" s="11">
        <v>190</v>
      </c>
      <c r="E502" s="11" t="s">
        <v>1087</v>
      </c>
      <c r="F502" s="11" t="s">
        <v>1088</v>
      </c>
      <c r="G502" s="11">
        <v>1</v>
      </c>
      <c r="I502" s="23" t="e">
        <f>IF($B502="","",(VLOOKUP($B502,所属・種目コード!$A$3:$C$67,2)))</f>
        <v>#N/A</v>
      </c>
      <c r="J502" s="24" t="str">
        <f>IF($B502="","",(VLOOKUP($B502,所属・種目コード!$G$3:$H$119,2)))</f>
        <v>ホームエコノTC</v>
      </c>
      <c r="K502" s="25" t="e">
        <f>IF($B502="","",(VLOOKUP($B502,所属・種目コード!M485:N585,2)))</f>
        <v>#N/A</v>
      </c>
      <c r="L502" s="22" t="e">
        <f>IF($B502="","",(VLOOKUP($B502,所属・種目コード!$J$3:$K$59,2)))</f>
        <v>#N/A</v>
      </c>
    </row>
    <row r="503" spans="1:12">
      <c r="A503" s="11">
        <v>1264</v>
      </c>
      <c r="B503" s="11">
        <v>1030</v>
      </c>
      <c r="C503" s="11">
        <v>191</v>
      </c>
      <c r="E503" s="11" t="s">
        <v>1089</v>
      </c>
      <c r="F503" s="11" t="s">
        <v>1090</v>
      </c>
      <c r="G503" s="11">
        <v>1</v>
      </c>
      <c r="I503" s="23" t="e">
        <f>IF($B503="","",(VLOOKUP($B503,所属・種目コード!$A$3:$C$67,2)))</f>
        <v>#N/A</v>
      </c>
      <c r="J503" s="24" t="str">
        <f>IF($B503="","",(VLOOKUP($B503,所属・種目コード!$G$3:$H$119,2)))</f>
        <v>ホームエコノTC</v>
      </c>
      <c r="K503" s="25" t="e">
        <f>IF($B503="","",(VLOOKUP($B503,所属・種目コード!M486:N586,2)))</f>
        <v>#N/A</v>
      </c>
      <c r="L503" s="22" t="e">
        <f>IF($B503="","",(VLOOKUP($B503,所属・種目コード!$J$3:$K$59,2)))</f>
        <v>#N/A</v>
      </c>
    </row>
    <row r="504" spans="1:12">
      <c r="A504" s="11">
        <v>1265</v>
      </c>
      <c r="B504" s="11">
        <v>1030</v>
      </c>
      <c r="C504" s="11">
        <v>192</v>
      </c>
      <c r="E504" s="11" t="s">
        <v>1091</v>
      </c>
      <c r="F504" s="11" t="s">
        <v>1092</v>
      </c>
      <c r="G504" s="11">
        <v>1</v>
      </c>
      <c r="I504" s="23" t="e">
        <f>IF($B504="","",(VLOOKUP($B504,所属・種目コード!$A$3:$C$67,2)))</f>
        <v>#N/A</v>
      </c>
      <c r="J504" s="24" t="str">
        <f>IF($B504="","",(VLOOKUP($B504,所属・種目コード!$G$3:$H$119,2)))</f>
        <v>ホームエコノTC</v>
      </c>
      <c r="K504" s="25" t="e">
        <f>IF($B504="","",(VLOOKUP($B504,所属・種目コード!M487:N587,2)))</f>
        <v>#N/A</v>
      </c>
      <c r="L504" s="22" t="e">
        <f>IF($B504="","",(VLOOKUP($B504,所属・種目コード!$J$3:$K$59,2)))</f>
        <v>#N/A</v>
      </c>
    </row>
    <row r="505" spans="1:12">
      <c r="A505" s="11">
        <v>1266</v>
      </c>
      <c r="B505" s="11">
        <v>1030</v>
      </c>
      <c r="C505" s="11">
        <v>193</v>
      </c>
      <c r="E505" s="11" t="s">
        <v>1093</v>
      </c>
      <c r="F505" s="11" t="s">
        <v>1094</v>
      </c>
      <c r="G505" s="11">
        <v>1</v>
      </c>
      <c r="I505" s="23" t="e">
        <f>IF($B505="","",(VLOOKUP($B505,所属・種目コード!$A$3:$C$67,2)))</f>
        <v>#N/A</v>
      </c>
      <c r="J505" s="24" t="str">
        <f>IF($B505="","",(VLOOKUP($B505,所属・種目コード!$G$3:$H$119,2)))</f>
        <v>ホームエコノTC</v>
      </c>
      <c r="K505" s="25" t="e">
        <f>IF($B505="","",(VLOOKUP($B505,所属・種目コード!M488:N588,2)))</f>
        <v>#N/A</v>
      </c>
      <c r="L505" s="22" t="e">
        <f>IF($B505="","",(VLOOKUP($B505,所属・種目コード!$J$3:$K$59,2)))</f>
        <v>#N/A</v>
      </c>
    </row>
    <row r="506" spans="1:12">
      <c r="A506" s="11">
        <v>1267</v>
      </c>
      <c r="B506" s="11">
        <v>1030</v>
      </c>
      <c r="C506" s="11">
        <v>194</v>
      </c>
      <c r="E506" s="11" t="s">
        <v>1095</v>
      </c>
      <c r="F506" s="11" t="s">
        <v>1096</v>
      </c>
      <c r="G506" s="11">
        <v>1</v>
      </c>
      <c r="I506" s="23" t="e">
        <f>IF($B506="","",(VLOOKUP($B506,所属・種目コード!$A$3:$C$67,2)))</f>
        <v>#N/A</v>
      </c>
      <c r="J506" s="24" t="str">
        <f>IF($B506="","",(VLOOKUP($B506,所属・種目コード!$G$3:$H$119,2)))</f>
        <v>ホームエコノTC</v>
      </c>
      <c r="K506" s="25" t="e">
        <f>IF($B506="","",(VLOOKUP($B506,所属・種目コード!M489:N589,2)))</f>
        <v>#N/A</v>
      </c>
      <c r="L506" s="22" t="e">
        <f>IF($B506="","",(VLOOKUP($B506,所属・種目コード!$J$3:$K$59,2)))</f>
        <v>#N/A</v>
      </c>
    </row>
    <row r="507" spans="1:12">
      <c r="A507" s="11">
        <v>1292</v>
      </c>
      <c r="B507" s="11">
        <v>1031</v>
      </c>
      <c r="C507" s="11">
        <v>220</v>
      </c>
      <c r="E507" s="11" t="s">
        <v>1143</v>
      </c>
      <c r="F507" s="11" t="s">
        <v>1144</v>
      </c>
      <c r="G507" s="11">
        <v>1</v>
      </c>
      <c r="I507" s="23" t="e">
        <f>IF($B507="","",(VLOOKUP($B507,所属・種目コード!$A$3:$C$67,2)))</f>
        <v>#N/A</v>
      </c>
      <c r="J507" s="24" t="str">
        <f>IF($B507="","",(VLOOKUP($B507,所属・種目コード!$G$3:$H$119,2)))</f>
        <v>チームネクサス</v>
      </c>
      <c r="K507" s="25" t="e">
        <f>IF($B507="","",(VLOOKUP($B507,所属・種目コード!M490:N590,2)))</f>
        <v>#N/A</v>
      </c>
      <c r="L507" s="22" t="e">
        <f>IF($B507="","",(VLOOKUP($B507,所属・種目コード!$J$3:$K$59,2)))</f>
        <v>#N/A</v>
      </c>
    </row>
    <row r="508" spans="1:12">
      <c r="A508" s="11">
        <v>1293</v>
      </c>
      <c r="B508" s="11">
        <v>1031</v>
      </c>
      <c r="C508" s="11">
        <v>221</v>
      </c>
      <c r="E508" s="11" t="s">
        <v>1145</v>
      </c>
      <c r="F508" s="11" t="s">
        <v>1146</v>
      </c>
      <c r="G508" s="11">
        <v>1</v>
      </c>
      <c r="I508" s="23" t="e">
        <f>IF($B508="","",(VLOOKUP($B508,所属・種目コード!$A$3:$C$67,2)))</f>
        <v>#N/A</v>
      </c>
      <c r="J508" s="24" t="str">
        <f>IF($B508="","",(VLOOKUP($B508,所属・種目コード!$G$3:$H$119,2)))</f>
        <v>チームネクサス</v>
      </c>
      <c r="K508" s="25" t="e">
        <f>IF($B508="","",(VLOOKUP($B508,所属・種目コード!M491:N591,2)))</f>
        <v>#N/A</v>
      </c>
      <c r="L508" s="22" t="e">
        <f>IF($B508="","",(VLOOKUP($B508,所属・種目コード!$J$3:$K$59,2)))</f>
        <v>#N/A</v>
      </c>
    </row>
    <row r="509" spans="1:12">
      <c r="A509" s="11">
        <v>1294</v>
      </c>
      <c r="B509" s="11">
        <v>1031</v>
      </c>
      <c r="C509" s="11">
        <v>222</v>
      </c>
      <c r="E509" s="11" t="s">
        <v>1147</v>
      </c>
      <c r="F509" s="11" t="s">
        <v>1148</v>
      </c>
      <c r="G509" s="11">
        <v>1</v>
      </c>
      <c r="I509" s="23" t="e">
        <f>IF($B509="","",(VLOOKUP($B509,所属・種目コード!$A$3:$C$67,2)))</f>
        <v>#N/A</v>
      </c>
      <c r="J509" s="24" t="str">
        <f>IF($B509="","",(VLOOKUP($B509,所属・種目コード!$G$3:$H$119,2)))</f>
        <v>チームネクサス</v>
      </c>
      <c r="K509" s="25" t="e">
        <f>IF($B509="","",(VLOOKUP($B509,所属・種目コード!M492:N592,2)))</f>
        <v>#N/A</v>
      </c>
      <c r="L509" s="22" t="e">
        <f>IF($B509="","",(VLOOKUP($B509,所属・種目コード!$J$3:$K$59,2)))</f>
        <v>#N/A</v>
      </c>
    </row>
    <row r="510" spans="1:12">
      <c r="A510" s="11">
        <v>1295</v>
      </c>
      <c r="B510" s="11">
        <v>1031</v>
      </c>
      <c r="C510" s="11">
        <v>223</v>
      </c>
      <c r="E510" s="11" t="s">
        <v>1149</v>
      </c>
      <c r="F510" s="11" t="s">
        <v>1150</v>
      </c>
      <c r="G510" s="11">
        <v>1</v>
      </c>
      <c r="I510" s="23" t="e">
        <f>IF($B510="","",(VLOOKUP($B510,所属・種目コード!$A$3:$C$67,2)))</f>
        <v>#N/A</v>
      </c>
      <c r="J510" s="24" t="str">
        <f>IF($B510="","",(VLOOKUP($B510,所属・種目コード!$G$3:$H$119,2)))</f>
        <v>チームネクサス</v>
      </c>
      <c r="K510" s="25" t="e">
        <f>IF($B510="","",(VLOOKUP($B510,所属・種目コード!M493:N593,2)))</f>
        <v>#N/A</v>
      </c>
      <c r="L510" s="22" t="e">
        <f>IF($B510="","",(VLOOKUP($B510,所属・種目コード!$J$3:$K$59,2)))</f>
        <v>#N/A</v>
      </c>
    </row>
    <row r="511" spans="1:12">
      <c r="A511" s="11">
        <v>1296</v>
      </c>
      <c r="B511" s="11">
        <v>1031</v>
      </c>
      <c r="C511" s="11">
        <v>224</v>
      </c>
      <c r="E511" s="11" t="s">
        <v>1151</v>
      </c>
      <c r="F511" s="11" t="s">
        <v>1152</v>
      </c>
      <c r="G511" s="11">
        <v>1</v>
      </c>
      <c r="I511" s="23" t="e">
        <f>IF($B511="","",(VLOOKUP($B511,所属・種目コード!$A$3:$C$67,2)))</f>
        <v>#N/A</v>
      </c>
      <c r="J511" s="24" t="str">
        <f>IF($B511="","",(VLOOKUP($B511,所属・種目コード!$G$3:$H$119,2)))</f>
        <v>チームネクサス</v>
      </c>
      <c r="K511" s="25" t="e">
        <f>IF($B511="","",(VLOOKUP($B511,所属・種目コード!M494:N594,2)))</f>
        <v>#N/A</v>
      </c>
      <c r="L511" s="22" t="e">
        <f>IF($B511="","",(VLOOKUP($B511,所属・種目コード!$J$3:$K$59,2)))</f>
        <v>#N/A</v>
      </c>
    </row>
    <row r="512" spans="1:12">
      <c r="A512" s="11">
        <v>1297</v>
      </c>
      <c r="B512" s="11">
        <v>1031</v>
      </c>
      <c r="C512" s="11">
        <v>225</v>
      </c>
      <c r="E512" s="11" t="s">
        <v>1153</v>
      </c>
      <c r="F512" s="11" t="s">
        <v>1154</v>
      </c>
      <c r="G512" s="11">
        <v>1</v>
      </c>
      <c r="I512" s="23" t="e">
        <f>IF($B512="","",(VLOOKUP($B512,所属・種目コード!$A$3:$C$67,2)))</f>
        <v>#N/A</v>
      </c>
      <c r="J512" s="24" t="str">
        <f>IF($B512="","",(VLOOKUP($B512,所属・種目コード!$G$3:$H$119,2)))</f>
        <v>チームネクサス</v>
      </c>
      <c r="K512" s="25" t="e">
        <f>IF($B512="","",(VLOOKUP($B512,所属・種目コード!M495:N595,2)))</f>
        <v>#N/A</v>
      </c>
      <c r="L512" s="22" t="e">
        <f>IF($B512="","",(VLOOKUP($B512,所属・種目コード!$J$3:$K$59,2)))</f>
        <v>#N/A</v>
      </c>
    </row>
    <row r="513" spans="1:12">
      <c r="A513" s="11">
        <v>1298</v>
      </c>
      <c r="B513" s="11">
        <v>1032</v>
      </c>
      <c r="C513" s="11">
        <v>226</v>
      </c>
      <c r="E513" s="11" t="s">
        <v>1155</v>
      </c>
      <c r="F513" s="11" t="s">
        <v>1156</v>
      </c>
      <c r="G513" s="11">
        <v>1</v>
      </c>
      <c r="I513" s="23" t="e">
        <f>IF($B513="","",(VLOOKUP($B513,所属・種目コード!$A$3:$C$67,2)))</f>
        <v>#N/A</v>
      </c>
      <c r="J513" s="24" t="str">
        <f>IF($B513="","",(VLOOKUP($B513,所属・種目コード!$G$3:$H$119,2)))</f>
        <v>八幡平市ﾄﾗ協</v>
      </c>
      <c r="K513" s="25" t="e">
        <f>IF($B513="","",(VLOOKUP($B513,所属・種目コード!M496:N596,2)))</f>
        <v>#N/A</v>
      </c>
      <c r="L513" s="22" t="e">
        <f>IF($B513="","",(VLOOKUP($B513,所属・種目コード!$J$3:$K$59,2)))</f>
        <v>#N/A</v>
      </c>
    </row>
    <row r="514" spans="1:12">
      <c r="A514" s="11">
        <v>1299</v>
      </c>
      <c r="B514" s="11">
        <v>1032</v>
      </c>
      <c r="C514" s="11">
        <v>227</v>
      </c>
      <c r="E514" s="11" t="s">
        <v>1157</v>
      </c>
      <c r="F514" s="11" t="s">
        <v>1158</v>
      </c>
      <c r="G514" s="11">
        <v>1</v>
      </c>
      <c r="I514" s="23" t="e">
        <f>IF($B514="","",(VLOOKUP($B514,所属・種目コード!$A$3:$C$67,2)))</f>
        <v>#N/A</v>
      </c>
      <c r="J514" s="24" t="str">
        <f>IF($B514="","",(VLOOKUP($B514,所属・種目コード!$G$3:$H$119,2)))</f>
        <v>八幡平市ﾄﾗ協</v>
      </c>
      <c r="K514" s="25" t="e">
        <f>IF($B514="","",(VLOOKUP($B514,所属・種目コード!M497:N597,2)))</f>
        <v>#N/A</v>
      </c>
      <c r="L514" s="22" t="e">
        <f>IF($B514="","",(VLOOKUP($B514,所属・種目コード!$J$3:$K$59,2)))</f>
        <v>#N/A</v>
      </c>
    </row>
    <row r="515" spans="1:12">
      <c r="A515" s="11">
        <v>1300</v>
      </c>
      <c r="B515" s="11">
        <v>1032</v>
      </c>
      <c r="C515" s="11">
        <v>228</v>
      </c>
      <c r="E515" s="11" t="s">
        <v>1159</v>
      </c>
      <c r="F515" s="11" t="s">
        <v>1160</v>
      </c>
      <c r="G515" s="11">
        <v>1</v>
      </c>
      <c r="I515" s="23" t="e">
        <f>IF($B515="","",(VLOOKUP($B515,所属・種目コード!$A$3:$C$67,2)))</f>
        <v>#N/A</v>
      </c>
      <c r="J515" s="24" t="str">
        <f>IF($B515="","",(VLOOKUP($B515,所属・種目コード!$G$3:$H$119,2)))</f>
        <v>八幡平市ﾄﾗ協</v>
      </c>
      <c r="K515" s="25" t="e">
        <f>IF($B515="","",(VLOOKUP($B515,所属・種目コード!M498:N598,2)))</f>
        <v>#N/A</v>
      </c>
      <c r="L515" s="22" t="e">
        <f>IF($B515="","",(VLOOKUP($B515,所属・種目コード!$J$3:$K$59,2)))</f>
        <v>#N/A</v>
      </c>
    </row>
    <row r="516" spans="1:12">
      <c r="A516" s="11">
        <v>1301</v>
      </c>
      <c r="B516" s="11">
        <v>1032</v>
      </c>
      <c r="C516" s="11">
        <v>229</v>
      </c>
      <c r="E516" s="11" t="s">
        <v>1161</v>
      </c>
      <c r="F516" s="11" t="s">
        <v>1162</v>
      </c>
      <c r="G516" s="11">
        <v>1</v>
      </c>
      <c r="I516" s="23" t="e">
        <f>IF($B516="","",(VLOOKUP($B516,所属・種目コード!$A$3:$C$67,2)))</f>
        <v>#N/A</v>
      </c>
      <c r="J516" s="24" t="str">
        <f>IF($B516="","",(VLOOKUP($B516,所属・種目コード!$G$3:$H$119,2)))</f>
        <v>八幡平市ﾄﾗ協</v>
      </c>
      <c r="K516" s="25" t="e">
        <f>IF($B516="","",(VLOOKUP($B516,所属・種目コード!M499:N599,2)))</f>
        <v>#N/A</v>
      </c>
      <c r="L516" s="22" t="e">
        <f>IF($B516="","",(VLOOKUP($B516,所属・種目コード!$J$3:$K$59,2)))</f>
        <v>#N/A</v>
      </c>
    </row>
    <row r="517" spans="1:12">
      <c r="A517" s="11">
        <v>1302</v>
      </c>
      <c r="B517" s="11">
        <v>1032</v>
      </c>
      <c r="C517" s="11">
        <v>230</v>
      </c>
      <c r="E517" s="11" t="s">
        <v>1163</v>
      </c>
      <c r="F517" s="11" t="s">
        <v>1164</v>
      </c>
      <c r="G517" s="11">
        <v>1</v>
      </c>
      <c r="I517" s="23" t="e">
        <f>IF($B517="","",(VLOOKUP($B517,所属・種目コード!$A$3:$C$67,2)))</f>
        <v>#N/A</v>
      </c>
      <c r="J517" s="24" t="str">
        <f>IF($B517="","",(VLOOKUP($B517,所属・種目コード!$G$3:$H$119,2)))</f>
        <v>八幡平市ﾄﾗ協</v>
      </c>
      <c r="K517" s="25" t="e">
        <f>IF($B517="","",(VLOOKUP($B517,所属・種目コード!M500:N600,2)))</f>
        <v>#N/A</v>
      </c>
      <c r="L517" s="22" t="e">
        <f>IF($B517="","",(VLOOKUP($B517,所属・種目コード!$J$3:$K$59,2)))</f>
        <v>#N/A</v>
      </c>
    </row>
    <row r="518" spans="1:12">
      <c r="A518" s="11">
        <v>1303</v>
      </c>
      <c r="B518" s="11">
        <v>1032</v>
      </c>
      <c r="C518" s="11">
        <v>231</v>
      </c>
      <c r="E518" s="11" t="s">
        <v>1165</v>
      </c>
      <c r="F518" s="11" t="s">
        <v>1166</v>
      </c>
      <c r="G518" s="11">
        <v>1</v>
      </c>
      <c r="I518" s="23" t="e">
        <f>IF($B518="","",(VLOOKUP($B518,所属・種目コード!$A$3:$C$67,2)))</f>
        <v>#N/A</v>
      </c>
      <c r="J518" s="24" t="str">
        <f>IF($B518="","",(VLOOKUP($B518,所属・種目コード!$G$3:$H$119,2)))</f>
        <v>八幡平市ﾄﾗ協</v>
      </c>
      <c r="K518" s="25" t="e">
        <f>IF($B518="","",(VLOOKUP($B518,所属・種目コード!M501:N601,2)))</f>
        <v>#N/A</v>
      </c>
      <c r="L518" s="22" t="e">
        <f>IF($B518="","",(VLOOKUP($B518,所属・種目コード!$J$3:$K$59,2)))</f>
        <v>#N/A</v>
      </c>
    </row>
    <row r="519" spans="1:12">
      <c r="A519" s="11">
        <v>1304</v>
      </c>
      <c r="B519" s="11">
        <v>1033</v>
      </c>
      <c r="C519" s="11">
        <v>232</v>
      </c>
      <c r="E519" s="11" t="s">
        <v>1167</v>
      </c>
      <c r="F519" s="11" t="s">
        <v>1168</v>
      </c>
      <c r="G519" s="11">
        <v>1</v>
      </c>
      <c r="I519" s="23" t="e">
        <f>IF($B519="","",(VLOOKUP($B519,所属・種目コード!$A$3:$C$67,2)))</f>
        <v>#N/A</v>
      </c>
      <c r="J519" s="24" t="str">
        <f>IF($B519="","",(VLOOKUP($B519,所属・種目コード!$G$3:$H$119,2)))</f>
        <v>TAKAHIRO RC</v>
      </c>
      <c r="K519" s="25" t="e">
        <f>IF($B519="","",(VLOOKUP($B519,所属・種目コード!M502:N602,2)))</f>
        <v>#N/A</v>
      </c>
      <c r="L519" s="22" t="e">
        <f>IF($B519="","",(VLOOKUP($B519,所属・種目コード!$J$3:$K$59,2)))</f>
        <v>#N/A</v>
      </c>
    </row>
    <row r="520" spans="1:12">
      <c r="A520" s="11">
        <v>1305</v>
      </c>
      <c r="B520" s="11">
        <v>1033</v>
      </c>
      <c r="C520" s="11">
        <v>233</v>
      </c>
      <c r="E520" s="11" t="s">
        <v>1169</v>
      </c>
      <c r="F520" s="11" t="s">
        <v>1170</v>
      </c>
      <c r="G520" s="11">
        <v>1</v>
      </c>
      <c r="I520" s="23" t="e">
        <f>IF($B520="","",(VLOOKUP($B520,所属・種目コード!$A$3:$C$67,2)))</f>
        <v>#N/A</v>
      </c>
      <c r="J520" s="24" t="str">
        <f>IF($B520="","",(VLOOKUP($B520,所属・種目コード!$G$3:$H$119,2)))</f>
        <v>TAKAHIRO RC</v>
      </c>
      <c r="K520" s="25" t="e">
        <f>IF($B520="","",(VLOOKUP($B520,所属・種目コード!M503:N603,2)))</f>
        <v>#N/A</v>
      </c>
      <c r="L520" s="22" t="e">
        <f>IF($B520="","",(VLOOKUP($B520,所属・種目コード!$J$3:$K$59,2)))</f>
        <v>#N/A</v>
      </c>
    </row>
    <row r="521" spans="1:12">
      <c r="A521" s="11">
        <v>1306</v>
      </c>
      <c r="B521" s="11">
        <v>1033</v>
      </c>
      <c r="C521" s="11">
        <v>234</v>
      </c>
      <c r="E521" s="11" t="s">
        <v>1171</v>
      </c>
      <c r="F521" s="11" t="s">
        <v>1172</v>
      </c>
      <c r="G521" s="11">
        <v>1</v>
      </c>
      <c r="I521" s="23" t="e">
        <f>IF($B521="","",(VLOOKUP($B521,所属・種目コード!$A$3:$C$67,2)))</f>
        <v>#N/A</v>
      </c>
      <c r="J521" s="24" t="str">
        <f>IF($B521="","",(VLOOKUP($B521,所属・種目コード!$G$3:$H$119,2)))</f>
        <v>TAKAHIRO RC</v>
      </c>
      <c r="K521" s="25" t="e">
        <f>IF($B521="","",(VLOOKUP($B521,所属・種目コード!M504:N604,2)))</f>
        <v>#N/A</v>
      </c>
      <c r="L521" s="22" t="e">
        <f>IF($B521="","",(VLOOKUP($B521,所属・種目コード!$J$3:$K$59,2)))</f>
        <v>#N/A</v>
      </c>
    </row>
    <row r="522" spans="1:12">
      <c r="A522" s="11">
        <v>1307</v>
      </c>
      <c r="B522" s="11">
        <v>1033</v>
      </c>
      <c r="C522" s="11">
        <v>235</v>
      </c>
      <c r="E522" s="11" t="s">
        <v>1173</v>
      </c>
      <c r="F522" s="11" t="s">
        <v>956</v>
      </c>
      <c r="G522" s="11">
        <v>1</v>
      </c>
      <c r="I522" s="23" t="e">
        <f>IF($B522="","",(VLOOKUP($B522,所属・種目コード!$A$3:$C$67,2)))</f>
        <v>#N/A</v>
      </c>
      <c r="J522" s="24" t="str">
        <f>IF($B522="","",(VLOOKUP($B522,所属・種目コード!$G$3:$H$119,2)))</f>
        <v>TAKAHIRO RC</v>
      </c>
      <c r="K522" s="25" t="e">
        <f>IF($B522="","",(VLOOKUP($B522,所属・種目コード!M505:N605,2)))</f>
        <v>#N/A</v>
      </c>
      <c r="L522" s="22" t="e">
        <f>IF($B522="","",(VLOOKUP($B522,所属・種目コード!$J$3:$K$59,2)))</f>
        <v>#N/A</v>
      </c>
    </row>
    <row r="523" spans="1:12">
      <c r="A523" s="11">
        <v>1308</v>
      </c>
      <c r="B523" s="11">
        <v>1033</v>
      </c>
      <c r="C523" s="11">
        <v>236</v>
      </c>
      <c r="E523" s="11" t="s">
        <v>1174</v>
      </c>
      <c r="F523" s="11" t="s">
        <v>1175</v>
      </c>
      <c r="G523" s="11">
        <v>1</v>
      </c>
      <c r="I523" s="23" t="e">
        <f>IF($B523="","",(VLOOKUP($B523,所属・種目コード!$A$3:$C$67,2)))</f>
        <v>#N/A</v>
      </c>
      <c r="J523" s="24" t="str">
        <f>IF($B523="","",(VLOOKUP($B523,所属・種目コード!$G$3:$H$119,2)))</f>
        <v>TAKAHIRO RC</v>
      </c>
      <c r="K523" s="25" t="e">
        <f>IF($B523="","",(VLOOKUP($B523,所属・種目コード!M506:N606,2)))</f>
        <v>#N/A</v>
      </c>
      <c r="L523" s="22" t="e">
        <f>IF($B523="","",(VLOOKUP($B523,所属・種目コード!$J$3:$K$59,2)))</f>
        <v>#N/A</v>
      </c>
    </row>
    <row r="524" spans="1:12">
      <c r="A524" s="11">
        <v>1309</v>
      </c>
      <c r="B524" s="11">
        <v>1033</v>
      </c>
      <c r="C524" s="11">
        <v>237</v>
      </c>
      <c r="E524" s="11" t="s">
        <v>1176</v>
      </c>
      <c r="F524" s="11" t="s">
        <v>1177</v>
      </c>
      <c r="G524" s="11">
        <v>1</v>
      </c>
      <c r="I524" s="23" t="e">
        <f>IF($B524="","",(VLOOKUP($B524,所属・種目コード!$A$3:$C$67,2)))</f>
        <v>#N/A</v>
      </c>
      <c r="J524" s="24" t="str">
        <f>IF($B524="","",(VLOOKUP($B524,所属・種目コード!$G$3:$H$119,2)))</f>
        <v>TAKAHIRO RC</v>
      </c>
      <c r="K524" s="25" t="e">
        <f>IF($B524="","",(VLOOKUP($B524,所属・種目コード!M507:N607,2)))</f>
        <v>#N/A</v>
      </c>
      <c r="L524" s="22" t="e">
        <f>IF($B524="","",(VLOOKUP($B524,所属・種目コード!$J$3:$K$59,2)))</f>
        <v>#N/A</v>
      </c>
    </row>
    <row r="525" spans="1:12">
      <c r="A525" s="11">
        <v>1331</v>
      </c>
      <c r="B525" s="11">
        <v>1034</v>
      </c>
      <c r="C525" s="11">
        <v>266</v>
      </c>
      <c r="E525" s="11" t="s">
        <v>1220</v>
      </c>
      <c r="F525" s="11" t="s">
        <v>1221</v>
      </c>
      <c r="G525" s="11">
        <v>1</v>
      </c>
      <c r="I525" s="23" t="e">
        <f>IF($B525="","",(VLOOKUP($B525,所属・種目コード!$A$3:$C$67,2)))</f>
        <v>#N/A</v>
      </c>
      <c r="J525" s="24" t="str">
        <f>IF($B525="","",(VLOOKUP($B525,所属・種目コード!$G$3:$H$119,2)))</f>
        <v>一戸町陸協</v>
      </c>
      <c r="K525" s="25" t="e">
        <f>IF($B525="","",(VLOOKUP($B525,所属・種目コード!M508:N608,2)))</f>
        <v>#N/A</v>
      </c>
      <c r="L525" s="22" t="e">
        <f>IF($B525="","",(VLOOKUP($B525,所属・種目コード!$J$3:$K$59,2)))</f>
        <v>#N/A</v>
      </c>
    </row>
    <row r="526" spans="1:12">
      <c r="A526" s="11">
        <v>1332</v>
      </c>
      <c r="B526" s="11">
        <v>1034</v>
      </c>
      <c r="C526" s="11">
        <v>267</v>
      </c>
      <c r="E526" s="11" t="s">
        <v>1222</v>
      </c>
      <c r="F526" s="11" t="s">
        <v>1223</v>
      </c>
      <c r="G526" s="11">
        <v>1</v>
      </c>
      <c r="I526" s="23" t="e">
        <f>IF($B526="","",(VLOOKUP($B526,所属・種目コード!$A$3:$C$67,2)))</f>
        <v>#N/A</v>
      </c>
      <c r="J526" s="24" t="str">
        <f>IF($B526="","",(VLOOKUP($B526,所属・種目コード!$G$3:$H$119,2)))</f>
        <v>一戸町陸協</v>
      </c>
      <c r="K526" s="25" t="e">
        <f>IF($B526="","",(VLOOKUP($B526,所属・種目コード!M509:N609,2)))</f>
        <v>#N/A</v>
      </c>
      <c r="L526" s="22" t="e">
        <f>IF($B526="","",(VLOOKUP($B526,所属・種目コード!$J$3:$K$59,2)))</f>
        <v>#N/A</v>
      </c>
    </row>
    <row r="527" spans="1:12">
      <c r="A527" s="11">
        <v>1333</v>
      </c>
      <c r="B527" s="11">
        <v>1034</v>
      </c>
      <c r="C527" s="11">
        <v>268</v>
      </c>
      <c r="E527" s="11" t="s">
        <v>1224</v>
      </c>
      <c r="F527" s="11" t="s">
        <v>1225</v>
      </c>
      <c r="G527" s="11">
        <v>1</v>
      </c>
      <c r="I527" s="23" t="e">
        <f>IF($B527="","",(VLOOKUP($B527,所属・種目コード!$A$3:$C$67,2)))</f>
        <v>#N/A</v>
      </c>
      <c r="J527" s="24" t="str">
        <f>IF($B527="","",(VLOOKUP($B527,所属・種目コード!$G$3:$H$119,2)))</f>
        <v>一戸町陸協</v>
      </c>
      <c r="K527" s="25" t="e">
        <f>IF($B527="","",(VLOOKUP($B527,所属・種目コード!M510:N610,2)))</f>
        <v>#N/A</v>
      </c>
      <c r="L527" s="22" t="e">
        <f>IF($B527="","",(VLOOKUP($B527,所属・種目コード!$J$3:$K$59,2)))</f>
        <v>#N/A</v>
      </c>
    </row>
    <row r="528" spans="1:12">
      <c r="A528" s="11">
        <v>1334</v>
      </c>
      <c r="B528" s="11">
        <v>1034</v>
      </c>
      <c r="C528" s="11">
        <v>269</v>
      </c>
      <c r="E528" s="11" t="s">
        <v>1226</v>
      </c>
      <c r="F528" s="11" t="s">
        <v>1227</v>
      </c>
      <c r="G528" s="11">
        <v>1</v>
      </c>
      <c r="I528" s="23" t="e">
        <f>IF($B528="","",(VLOOKUP($B528,所属・種目コード!$A$3:$C$67,2)))</f>
        <v>#N/A</v>
      </c>
      <c r="J528" s="24" t="str">
        <f>IF($B528="","",(VLOOKUP($B528,所属・種目コード!$G$3:$H$119,2)))</f>
        <v>一戸町陸協</v>
      </c>
      <c r="K528" s="25" t="e">
        <f>IF($B528="","",(VLOOKUP($B528,所属・種目コード!M511:N611,2)))</f>
        <v>#N/A</v>
      </c>
      <c r="L528" s="22" t="e">
        <f>IF($B528="","",(VLOOKUP($B528,所属・種目コード!$J$3:$K$59,2)))</f>
        <v>#N/A</v>
      </c>
    </row>
    <row r="529" spans="1:12">
      <c r="A529" s="11">
        <v>1335</v>
      </c>
      <c r="B529" s="11">
        <v>1034</v>
      </c>
      <c r="C529" s="11">
        <v>270</v>
      </c>
      <c r="E529" s="11" t="s">
        <v>1228</v>
      </c>
      <c r="F529" s="11" t="s">
        <v>1229</v>
      </c>
      <c r="G529" s="11">
        <v>1</v>
      </c>
      <c r="I529" s="23" t="e">
        <f>IF($B529="","",(VLOOKUP($B529,所属・種目コード!$A$3:$C$67,2)))</f>
        <v>#N/A</v>
      </c>
      <c r="J529" s="24" t="str">
        <f>IF($B529="","",(VLOOKUP($B529,所属・種目コード!$G$3:$H$119,2)))</f>
        <v>一戸町陸協</v>
      </c>
      <c r="K529" s="25" t="e">
        <f>IF($B529="","",(VLOOKUP($B529,所属・種目コード!M512:N612,2)))</f>
        <v>#N/A</v>
      </c>
      <c r="L529" s="22" t="e">
        <f>IF($B529="","",(VLOOKUP($B529,所属・種目コード!$J$3:$K$59,2)))</f>
        <v>#N/A</v>
      </c>
    </row>
    <row r="530" spans="1:12">
      <c r="A530" s="11">
        <v>1336</v>
      </c>
      <c r="B530" s="11">
        <v>1034</v>
      </c>
      <c r="C530" s="11">
        <v>271</v>
      </c>
      <c r="E530" s="11" t="s">
        <v>1230</v>
      </c>
      <c r="F530" s="11" t="s">
        <v>1231</v>
      </c>
      <c r="G530" s="11">
        <v>1</v>
      </c>
      <c r="I530" s="23" t="e">
        <f>IF($B530="","",(VLOOKUP($B530,所属・種目コード!$A$3:$C$67,2)))</f>
        <v>#N/A</v>
      </c>
      <c r="J530" s="24" t="str">
        <f>IF($B530="","",(VLOOKUP($B530,所属・種目コード!$G$3:$H$119,2)))</f>
        <v>一戸町陸協</v>
      </c>
      <c r="K530" s="25" t="e">
        <f>IF($B530="","",(VLOOKUP($B530,所属・種目コード!M513:N613,2)))</f>
        <v>#N/A</v>
      </c>
      <c r="L530" s="22" t="e">
        <f>IF($B530="","",(VLOOKUP($B530,所属・種目コード!$J$3:$K$59,2)))</f>
        <v>#N/A</v>
      </c>
    </row>
    <row r="531" spans="1:12">
      <c r="A531" s="11">
        <v>1337</v>
      </c>
      <c r="B531" s="11">
        <v>1034</v>
      </c>
      <c r="C531" s="11">
        <v>272</v>
      </c>
      <c r="E531" s="11" t="s">
        <v>1232</v>
      </c>
      <c r="F531" s="11" t="s">
        <v>1233</v>
      </c>
      <c r="G531" s="11">
        <v>1</v>
      </c>
      <c r="I531" s="23" t="e">
        <f>IF($B531="","",(VLOOKUP($B531,所属・種目コード!$A$3:$C$67,2)))</f>
        <v>#N/A</v>
      </c>
      <c r="J531" s="24" t="str">
        <f>IF($B531="","",(VLOOKUP($B531,所属・種目コード!$G$3:$H$119,2)))</f>
        <v>一戸町陸協</v>
      </c>
      <c r="K531" s="25" t="e">
        <f>IF($B531="","",(VLOOKUP($B531,所属・種目コード!M514:N614,2)))</f>
        <v>#N/A</v>
      </c>
      <c r="L531" s="22" t="e">
        <f>IF($B531="","",(VLOOKUP($B531,所属・種目コード!$J$3:$K$59,2)))</f>
        <v>#N/A</v>
      </c>
    </row>
    <row r="532" spans="1:12">
      <c r="A532" s="11">
        <v>1338</v>
      </c>
      <c r="B532" s="11">
        <v>1034</v>
      </c>
      <c r="C532" s="11">
        <v>273</v>
      </c>
      <c r="E532" s="11" t="s">
        <v>1234</v>
      </c>
      <c r="F532" s="11" t="s">
        <v>1235</v>
      </c>
      <c r="G532" s="11">
        <v>1</v>
      </c>
      <c r="I532" s="23" t="e">
        <f>IF($B532="","",(VLOOKUP($B532,所属・種目コード!$A$3:$C$67,2)))</f>
        <v>#N/A</v>
      </c>
      <c r="J532" s="24" t="str">
        <f>IF($B532="","",(VLOOKUP($B532,所属・種目コード!$G$3:$H$119,2)))</f>
        <v>一戸町陸協</v>
      </c>
      <c r="K532" s="25" t="e">
        <f>IF($B532="","",(VLOOKUP($B532,所属・種目コード!M515:N615,2)))</f>
        <v>#N/A</v>
      </c>
      <c r="L532" s="22" t="e">
        <f>IF($B532="","",(VLOOKUP($B532,所属・種目コード!$J$3:$K$59,2)))</f>
        <v>#N/A</v>
      </c>
    </row>
    <row r="533" spans="1:12">
      <c r="A533" s="11">
        <v>1339</v>
      </c>
      <c r="B533" s="11">
        <v>1034</v>
      </c>
      <c r="C533" s="11">
        <v>274</v>
      </c>
      <c r="E533" s="11" t="s">
        <v>1236</v>
      </c>
      <c r="F533" s="11" t="s">
        <v>1237</v>
      </c>
      <c r="G533" s="11">
        <v>1</v>
      </c>
      <c r="I533" s="23" t="e">
        <f>IF($B533="","",(VLOOKUP($B533,所属・種目コード!$A$3:$C$67,2)))</f>
        <v>#N/A</v>
      </c>
      <c r="J533" s="24" t="str">
        <f>IF($B533="","",(VLOOKUP($B533,所属・種目コード!$G$3:$H$119,2)))</f>
        <v>一戸町陸協</v>
      </c>
      <c r="K533" s="25" t="e">
        <f>IF($B533="","",(VLOOKUP($B533,所属・種目コード!M516:N616,2)))</f>
        <v>#N/A</v>
      </c>
      <c r="L533" s="22" t="e">
        <f>IF($B533="","",(VLOOKUP($B533,所属・種目コード!$J$3:$K$59,2)))</f>
        <v>#N/A</v>
      </c>
    </row>
    <row r="534" spans="1:12">
      <c r="A534" s="11">
        <v>1340</v>
      </c>
      <c r="B534" s="11">
        <v>1034</v>
      </c>
      <c r="C534" s="11">
        <v>275</v>
      </c>
      <c r="E534" s="11" t="s">
        <v>1238</v>
      </c>
      <c r="F534" s="11" t="s">
        <v>1239</v>
      </c>
      <c r="G534" s="11">
        <v>1</v>
      </c>
      <c r="I534" s="23" t="e">
        <f>IF($B534="","",(VLOOKUP($B534,所属・種目コード!$A$3:$C$67,2)))</f>
        <v>#N/A</v>
      </c>
      <c r="J534" s="24" t="str">
        <f>IF($B534="","",(VLOOKUP($B534,所属・種目コード!$G$3:$H$119,2)))</f>
        <v>一戸町陸協</v>
      </c>
      <c r="K534" s="25" t="e">
        <f>IF($B534="","",(VLOOKUP($B534,所属・種目コード!M517:N617,2)))</f>
        <v>#N/A</v>
      </c>
      <c r="L534" s="22" t="e">
        <f>IF($B534="","",(VLOOKUP($B534,所属・種目コード!$J$3:$K$59,2)))</f>
        <v>#N/A</v>
      </c>
    </row>
    <row r="535" spans="1:12">
      <c r="A535" s="11">
        <v>1341</v>
      </c>
      <c r="B535" s="11">
        <v>1034</v>
      </c>
      <c r="C535" s="11">
        <v>276</v>
      </c>
      <c r="E535" s="11" t="s">
        <v>1240</v>
      </c>
      <c r="F535" s="11" t="s">
        <v>1241</v>
      </c>
      <c r="G535" s="11">
        <v>1</v>
      </c>
      <c r="I535" s="23" t="e">
        <f>IF($B535="","",(VLOOKUP($B535,所属・種目コード!$A$3:$C$67,2)))</f>
        <v>#N/A</v>
      </c>
      <c r="J535" s="24" t="str">
        <f>IF($B535="","",(VLOOKUP($B535,所属・種目コード!$G$3:$H$119,2)))</f>
        <v>一戸町陸協</v>
      </c>
      <c r="K535" s="25" t="e">
        <f>IF($B535="","",(VLOOKUP($B535,所属・種目コード!M518:N618,2)))</f>
        <v>#N/A</v>
      </c>
      <c r="L535" s="22" t="e">
        <f>IF($B535="","",(VLOOKUP($B535,所属・種目コード!$J$3:$K$59,2)))</f>
        <v>#N/A</v>
      </c>
    </row>
    <row r="536" spans="1:12">
      <c r="A536" s="11">
        <v>1342</v>
      </c>
      <c r="B536" s="11">
        <v>1034</v>
      </c>
      <c r="C536" s="11">
        <v>277</v>
      </c>
      <c r="E536" s="11" t="s">
        <v>1242</v>
      </c>
      <c r="F536" s="11" t="s">
        <v>1243</v>
      </c>
      <c r="G536" s="11">
        <v>1</v>
      </c>
      <c r="I536" s="23" t="e">
        <f>IF($B536="","",(VLOOKUP($B536,所属・種目コード!$A$3:$C$67,2)))</f>
        <v>#N/A</v>
      </c>
      <c r="J536" s="24" t="str">
        <f>IF($B536="","",(VLOOKUP($B536,所属・種目コード!$G$3:$H$119,2)))</f>
        <v>一戸町陸協</v>
      </c>
      <c r="K536" s="25" t="e">
        <f>IF($B536="","",(VLOOKUP($B536,所属・種目コード!M519:N619,2)))</f>
        <v>#N/A</v>
      </c>
      <c r="L536" s="22" t="e">
        <f>IF($B536="","",(VLOOKUP($B536,所属・種目コード!$J$3:$K$59,2)))</f>
        <v>#N/A</v>
      </c>
    </row>
    <row r="537" spans="1:12">
      <c r="A537" s="11">
        <v>1343</v>
      </c>
      <c r="B537" s="11">
        <v>1034</v>
      </c>
      <c r="C537" s="11">
        <v>278</v>
      </c>
      <c r="E537" s="11" t="s">
        <v>1244</v>
      </c>
      <c r="F537" s="11" t="s">
        <v>1245</v>
      </c>
      <c r="G537" s="11">
        <v>1</v>
      </c>
      <c r="I537" s="23" t="e">
        <f>IF($B537="","",(VLOOKUP($B537,所属・種目コード!$A$3:$C$67,2)))</f>
        <v>#N/A</v>
      </c>
      <c r="J537" s="24" t="str">
        <f>IF($B537="","",(VLOOKUP($B537,所属・種目コード!$G$3:$H$119,2)))</f>
        <v>一戸町陸協</v>
      </c>
      <c r="K537" s="25" t="e">
        <f>IF($B537="","",(VLOOKUP($B537,所属・種目コード!M520:N620,2)))</f>
        <v>#N/A</v>
      </c>
      <c r="L537" s="22" t="e">
        <f>IF($B537="","",(VLOOKUP($B537,所属・種目コード!$J$3:$K$59,2)))</f>
        <v>#N/A</v>
      </c>
    </row>
    <row r="538" spans="1:12">
      <c r="A538" s="11">
        <v>1344</v>
      </c>
      <c r="B538" s="11">
        <v>1035</v>
      </c>
      <c r="C538" s="11">
        <v>279</v>
      </c>
      <c r="E538" s="11" t="s">
        <v>1246</v>
      </c>
      <c r="F538" s="11" t="s">
        <v>1247</v>
      </c>
      <c r="G538" s="11">
        <v>1</v>
      </c>
      <c r="I538" s="23" t="e">
        <f>IF($B538="","",(VLOOKUP($B538,所属・種目コード!$A$3:$C$67,2)))</f>
        <v>#N/A</v>
      </c>
      <c r="J538" s="24" t="str">
        <f>IF($B538="","",(VLOOKUP($B538,所属・種目コード!$G$3:$H$119,2)))</f>
        <v>矢巾町陸協</v>
      </c>
      <c r="K538" s="25" t="e">
        <f>IF($B538="","",(VLOOKUP($B538,所属・種目コード!M521:N621,2)))</f>
        <v>#N/A</v>
      </c>
      <c r="L538" s="22" t="e">
        <f>IF($B538="","",(VLOOKUP($B538,所属・種目コード!$J$3:$K$59,2)))</f>
        <v>#N/A</v>
      </c>
    </row>
    <row r="539" spans="1:12">
      <c r="A539" s="11">
        <v>1345</v>
      </c>
      <c r="B539" s="11">
        <v>1035</v>
      </c>
      <c r="C539" s="11">
        <v>280</v>
      </c>
      <c r="E539" s="11" t="s">
        <v>1248</v>
      </c>
      <c r="F539" s="11" t="s">
        <v>1249</v>
      </c>
      <c r="G539" s="11">
        <v>1</v>
      </c>
      <c r="I539" s="23" t="e">
        <f>IF($B539="","",(VLOOKUP($B539,所属・種目コード!$A$3:$C$67,2)))</f>
        <v>#N/A</v>
      </c>
      <c r="J539" s="24" t="str">
        <f>IF($B539="","",(VLOOKUP($B539,所属・種目コード!$G$3:$H$119,2)))</f>
        <v>矢巾町陸協</v>
      </c>
      <c r="K539" s="25" t="e">
        <f>IF($B539="","",(VLOOKUP($B539,所属・種目コード!M522:N622,2)))</f>
        <v>#N/A</v>
      </c>
      <c r="L539" s="22" t="e">
        <f>IF($B539="","",(VLOOKUP($B539,所属・種目コード!$J$3:$K$59,2)))</f>
        <v>#N/A</v>
      </c>
    </row>
    <row r="540" spans="1:12">
      <c r="A540" s="11">
        <v>1346</v>
      </c>
      <c r="B540" s="11">
        <v>1035</v>
      </c>
      <c r="C540" s="11">
        <v>281</v>
      </c>
      <c r="E540" s="11" t="s">
        <v>1250</v>
      </c>
      <c r="F540" s="11" t="s">
        <v>1251</v>
      </c>
      <c r="G540" s="11">
        <v>1</v>
      </c>
      <c r="I540" s="23" t="e">
        <f>IF($B540="","",(VLOOKUP($B540,所属・種目コード!$A$3:$C$67,2)))</f>
        <v>#N/A</v>
      </c>
      <c r="J540" s="24" t="str">
        <f>IF($B540="","",(VLOOKUP($B540,所属・種目コード!$G$3:$H$119,2)))</f>
        <v>矢巾町陸協</v>
      </c>
      <c r="K540" s="25" t="e">
        <f>IF($B540="","",(VLOOKUP($B540,所属・種目コード!M523:N623,2)))</f>
        <v>#N/A</v>
      </c>
      <c r="L540" s="22" t="e">
        <f>IF($B540="","",(VLOOKUP($B540,所属・種目コード!$J$3:$K$59,2)))</f>
        <v>#N/A</v>
      </c>
    </row>
    <row r="541" spans="1:12">
      <c r="A541" s="11">
        <v>1347</v>
      </c>
      <c r="B541" s="11">
        <v>1035</v>
      </c>
      <c r="C541" s="11">
        <v>282</v>
      </c>
      <c r="E541" s="11" t="s">
        <v>1252</v>
      </c>
      <c r="F541" s="11" t="s">
        <v>1253</v>
      </c>
      <c r="G541" s="11">
        <v>1</v>
      </c>
      <c r="I541" s="23" t="e">
        <f>IF($B541="","",(VLOOKUP($B541,所属・種目コード!$A$3:$C$67,2)))</f>
        <v>#N/A</v>
      </c>
      <c r="J541" s="24" t="str">
        <f>IF($B541="","",(VLOOKUP($B541,所属・種目コード!$G$3:$H$119,2)))</f>
        <v>矢巾町陸協</v>
      </c>
      <c r="K541" s="25" t="e">
        <f>IF($B541="","",(VLOOKUP($B541,所属・種目コード!M524:N624,2)))</f>
        <v>#N/A</v>
      </c>
      <c r="L541" s="22" t="e">
        <f>IF($B541="","",(VLOOKUP($B541,所属・種目コード!$J$3:$K$59,2)))</f>
        <v>#N/A</v>
      </c>
    </row>
    <row r="542" spans="1:12">
      <c r="A542" s="11">
        <v>1348</v>
      </c>
      <c r="B542" s="11">
        <v>1035</v>
      </c>
      <c r="C542" s="11">
        <v>283</v>
      </c>
      <c r="E542" s="11" t="s">
        <v>1254</v>
      </c>
      <c r="F542" s="11" t="s">
        <v>1255</v>
      </c>
      <c r="G542" s="11">
        <v>1</v>
      </c>
      <c r="I542" s="23" t="e">
        <f>IF($B542="","",(VLOOKUP($B542,所属・種目コード!$A$3:$C$67,2)))</f>
        <v>#N/A</v>
      </c>
      <c r="J542" s="24" t="str">
        <f>IF($B542="","",(VLOOKUP($B542,所属・種目コード!$G$3:$H$119,2)))</f>
        <v>矢巾町陸協</v>
      </c>
      <c r="K542" s="25" t="e">
        <f>IF($B542="","",(VLOOKUP($B542,所属・種目コード!M525:N625,2)))</f>
        <v>#N/A</v>
      </c>
      <c r="L542" s="22" t="e">
        <f>IF($B542="","",(VLOOKUP($B542,所属・種目コード!$J$3:$K$59,2)))</f>
        <v>#N/A</v>
      </c>
    </row>
    <row r="543" spans="1:12">
      <c r="A543" s="11">
        <v>1349</v>
      </c>
      <c r="B543" s="11">
        <v>1036</v>
      </c>
      <c r="C543" s="11">
        <v>284</v>
      </c>
      <c r="E543" s="11" t="s">
        <v>1256</v>
      </c>
      <c r="F543" s="11" t="s">
        <v>1257</v>
      </c>
      <c r="G543" s="11">
        <v>1</v>
      </c>
      <c r="I543" s="23" t="e">
        <f>IF($B543="","",(VLOOKUP($B543,所属・種目コード!$A$3:$C$67,2)))</f>
        <v>#N/A</v>
      </c>
      <c r="J543" s="24" t="str">
        <f>IF($B543="","",(VLOOKUP($B543,所属・種目コード!$G$3:$H$119,2)))</f>
        <v>紫波郡陸協</v>
      </c>
      <c r="K543" s="25" t="e">
        <f>IF($B543="","",(VLOOKUP($B543,所属・種目コード!M526:N626,2)))</f>
        <v>#N/A</v>
      </c>
      <c r="L543" s="22" t="e">
        <f>IF($B543="","",(VLOOKUP($B543,所属・種目コード!$J$3:$K$59,2)))</f>
        <v>#N/A</v>
      </c>
    </row>
    <row r="544" spans="1:12">
      <c r="A544" s="11">
        <v>1350</v>
      </c>
      <c r="B544" s="11">
        <v>1036</v>
      </c>
      <c r="C544" s="11">
        <v>285</v>
      </c>
      <c r="E544" s="11" t="s">
        <v>1258</v>
      </c>
      <c r="F544" s="11" t="s">
        <v>1259</v>
      </c>
      <c r="G544" s="11">
        <v>1</v>
      </c>
      <c r="I544" s="23" t="e">
        <f>IF($B544="","",(VLOOKUP($B544,所属・種目コード!$A$3:$C$67,2)))</f>
        <v>#N/A</v>
      </c>
      <c r="J544" s="24" t="str">
        <f>IF($B544="","",(VLOOKUP($B544,所属・種目コード!$G$3:$H$119,2)))</f>
        <v>紫波郡陸協</v>
      </c>
      <c r="K544" s="25" t="e">
        <f>IF($B544="","",(VLOOKUP($B544,所属・種目コード!M527:N627,2)))</f>
        <v>#N/A</v>
      </c>
      <c r="L544" s="22" t="e">
        <f>IF($B544="","",(VLOOKUP($B544,所属・種目コード!$J$3:$K$59,2)))</f>
        <v>#N/A</v>
      </c>
    </row>
    <row r="545" spans="1:12">
      <c r="A545" s="11">
        <v>1351</v>
      </c>
      <c r="B545" s="11">
        <v>1036</v>
      </c>
      <c r="C545" s="11">
        <v>286</v>
      </c>
      <c r="E545" s="11" t="s">
        <v>1260</v>
      </c>
      <c r="F545" s="11" t="s">
        <v>1261</v>
      </c>
      <c r="G545" s="11">
        <v>1</v>
      </c>
      <c r="I545" s="23" t="e">
        <f>IF($B545="","",(VLOOKUP($B545,所属・種目コード!$A$3:$C$67,2)))</f>
        <v>#N/A</v>
      </c>
      <c r="J545" s="24" t="str">
        <f>IF($B545="","",(VLOOKUP($B545,所属・種目コード!$G$3:$H$119,2)))</f>
        <v>紫波郡陸協</v>
      </c>
      <c r="K545" s="25" t="e">
        <f>IF($B545="","",(VLOOKUP($B545,所属・種目コード!M528:N628,2)))</f>
        <v>#N/A</v>
      </c>
      <c r="L545" s="22" t="e">
        <f>IF($B545="","",(VLOOKUP($B545,所属・種目コード!$J$3:$K$59,2)))</f>
        <v>#N/A</v>
      </c>
    </row>
    <row r="546" spans="1:12">
      <c r="A546" s="11">
        <v>1352</v>
      </c>
      <c r="B546" s="11">
        <v>1036</v>
      </c>
      <c r="C546" s="11">
        <v>287</v>
      </c>
      <c r="E546" s="11" t="s">
        <v>1262</v>
      </c>
      <c r="F546" s="11" t="s">
        <v>1263</v>
      </c>
      <c r="G546" s="11">
        <v>1</v>
      </c>
      <c r="I546" s="23" t="e">
        <f>IF($B546="","",(VLOOKUP($B546,所属・種目コード!$A$3:$C$67,2)))</f>
        <v>#N/A</v>
      </c>
      <c r="J546" s="24" t="str">
        <f>IF($B546="","",(VLOOKUP($B546,所属・種目コード!$G$3:$H$119,2)))</f>
        <v>紫波郡陸協</v>
      </c>
      <c r="K546" s="25" t="e">
        <f>IF($B546="","",(VLOOKUP($B546,所属・種目コード!M529:N629,2)))</f>
        <v>#N/A</v>
      </c>
      <c r="L546" s="22" t="e">
        <f>IF($B546="","",(VLOOKUP($B546,所属・種目コード!$J$3:$K$59,2)))</f>
        <v>#N/A</v>
      </c>
    </row>
    <row r="547" spans="1:12">
      <c r="A547" s="11">
        <v>1353</v>
      </c>
      <c r="B547" s="11">
        <v>1036</v>
      </c>
      <c r="C547" s="11">
        <v>288</v>
      </c>
      <c r="E547" s="11" t="s">
        <v>1264</v>
      </c>
      <c r="F547" s="11" t="s">
        <v>1265</v>
      </c>
      <c r="G547" s="11">
        <v>1</v>
      </c>
      <c r="I547" s="23" t="e">
        <f>IF($B547="","",(VLOOKUP($B547,所属・種目コード!$A$3:$C$67,2)))</f>
        <v>#N/A</v>
      </c>
      <c r="J547" s="24" t="str">
        <f>IF($B547="","",(VLOOKUP($B547,所属・種目コード!$G$3:$H$119,2)))</f>
        <v>紫波郡陸協</v>
      </c>
      <c r="K547" s="25" t="e">
        <f>IF($B547="","",(VLOOKUP($B547,所属・種目コード!M530:N630,2)))</f>
        <v>#N/A</v>
      </c>
      <c r="L547" s="22" t="e">
        <f>IF($B547="","",(VLOOKUP($B547,所属・種目コード!$J$3:$K$59,2)))</f>
        <v>#N/A</v>
      </c>
    </row>
    <row r="548" spans="1:12">
      <c r="A548" s="11">
        <v>1354</v>
      </c>
      <c r="B548" s="11">
        <v>1036</v>
      </c>
      <c r="C548" s="11">
        <v>289</v>
      </c>
      <c r="E548" s="11" t="s">
        <v>1266</v>
      </c>
      <c r="F548" s="11" t="s">
        <v>1267</v>
      </c>
      <c r="G548" s="11">
        <v>1</v>
      </c>
      <c r="I548" s="23" t="e">
        <f>IF($B548="","",(VLOOKUP($B548,所属・種目コード!$A$3:$C$67,2)))</f>
        <v>#N/A</v>
      </c>
      <c r="J548" s="24" t="str">
        <f>IF($B548="","",(VLOOKUP($B548,所属・種目コード!$G$3:$H$119,2)))</f>
        <v>紫波郡陸協</v>
      </c>
      <c r="K548" s="25" t="e">
        <f>IF($B548="","",(VLOOKUP($B548,所属・種目コード!M531:N631,2)))</f>
        <v>#N/A</v>
      </c>
      <c r="L548" s="22" t="e">
        <f>IF($B548="","",(VLOOKUP($B548,所属・種目コード!$J$3:$K$59,2)))</f>
        <v>#N/A</v>
      </c>
    </row>
    <row r="549" spans="1:12">
      <c r="A549" s="11">
        <v>1355</v>
      </c>
      <c r="B549" s="11">
        <v>1036</v>
      </c>
      <c r="C549" s="11">
        <v>290</v>
      </c>
      <c r="E549" s="11" t="s">
        <v>1268</v>
      </c>
      <c r="F549" s="11" t="s">
        <v>1269</v>
      </c>
      <c r="G549" s="11">
        <v>1</v>
      </c>
      <c r="I549" s="23" t="e">
        <f>IF($B549="","",(VLOOKUP($B549,所属・種目コード!$A$3:$C$67,2)))</f>
        <v>#N/A</v>
      </c>
      <c r="J549" s="24" t="str">
        <f>IF($B549="","",(VLOOKUP($B549,所属・種目コード!$G$3:$H$119,2)))</f>
        <v>紫波郡陸協</v>
      </c>
      <c r="K549" s="25" t="e">
        <f>IF($B549="","",(VLOOKUP($B549,所属・種目コード!M532:N632,2)))</f>
        <v>#N/A</v>
      </c>
      <c r="L549" s="22" t="e">
        <f>IF($B549="","",(VLOOKUP($B549,所属・種目コード!$J$3:$K$59,2)))</f>
        <v>#N/A</v>
      </c>
    </row>
    <row r="550" spans="1:12">
      <c r="A550" s="11">
        <v>1356</v>
      </c>
      <c r="B550" s="11">
        <v>1036</v>
      </c>
      <c r="C550" s="11">
        <v>291</v>
      </c>
      <c r="E550" s="11" t="s">
        <v>1270</v>
      </c>
      <c r="F550" s="11" t="s">
        <v>1271</v>
      </c>
      <c r="G550" s="11">
        <v>1</v>
      </c>
      <c r="I550" s="23" t="e">
        <f>IF($B550="","",(VLOOKUP($B550,所属・種目コード!$A$3:$C$67,2)))</f>
        <v>#N/A</v>
      </c>
      <c r="J550" s="24" t="str">
        <f>IF($B550="","",(VLOOKUP($B550,所属・種目コード!$G$3:$H$119,2)))</f>
        <v>紫波郡陸協</v>
      </c>
      <c r="K550" s="25" t="e">
        <f>IF($B550="","",(VLOOKUP($B550,所属・種目コード!M533:N633,2)))</f>
        <v>#N/A</v>
      </c>
      <c r="L550" s="22" t="e">
        <f>IF($B550="","",(VLOOKUP($B550,所属・種目コード!$J$3:$K$59,2)))</f>
        <v>#N/A</v>
      </c>
    </row>
    <row r="551" spans="1:12">
      <c r="A551" s="11">
        <v>1357</v>
      </c>
      <c r="B551" s="11">
        <v>1036</v>
      </c>
      <c r="C551" s="11">
        <v>292</v>
      </c>
      <c r="E551" s="11" t="s">
        <v>1272</v>
      </c>
      <c r="F551" s="11" t="s">
        <v>1273</v>
      </c>
      <c r="G551" s="11">
        <v>1</v>
      </c>
      <c r="I551" s="23" t="e">
        <f>IF($B551="","",(VLOOKUP($B551,所属・種目コード!$A$3:$C$67,2)))</f>
        <v>#N/A</v>
      </c>
      <c r="J551" s="24" t="str">
        <f>IF($B551="","",(VLOOKUP($B551,所属・種目コード!$G$3:$H$119,2)))</f>
        <v>紫波郡陸協</v>
      </c>
      <c r="K551" s="25" t="e">
        <f>IF($B551="","",(VLOOKUP($B551,所属・種目コード!M534:N634,2)))</f>
        <v>#N/A</v>
      </c>
      <c r="L551" s="22" t="e">
        <f>IF($B551="","",(VLOOKUP($B551,所属・種目コード!$J$3:$K$59,2)))</f>
        <v>#N/A</v>
      </c>
    </row>
    <row r="552" spans="1:12">
      <c r="A552" s="11">
        <v>1368</v>
      </c>
      <c r="B552" s="11">
        <v>1037</v>
      </c>
      <c r="C552" s="11">
        <v>303</v>
      </c>
      <c r="E552" s="11" t="s">
        <v>1294</v>
      </c>
      <c r="F552" s="11" t="s">
        <v>1295</v>
      </c>
      <c r="G552" s="11">
        <v>1</v>
      </c>
      <c r="I552" s="23" t="e">
        <f>IF($B552="","",(VLOOKUP($B552,所属・種目コード!$A$3:$C$67,2)))</f>
        <v>#N/A</v>
      </c>
      <c r="J552" s="24" t="str">
        <f>IF($B552="","",(VLOOKUP($B552,所属・種目コード!$G$3:$H$119,2)))</f>
        <v>大船渡陸倶</v>
      </c>
      <c r="K552" s="25" t="e">
        <f>IF($B552="","",(VLOOKUP($B552,所属・種目コード!M535:N635,2)))</f>
        <v>#N/A</v>
      </c>
      <c r="L552" s="22" t="e">
        <f>IF($B552="","",(VLOOKUP($B552,所属・種目コード!$J$3:$K$59,2)))</f>
        <v>#N/A</v>
      </c>
    </row>
    <row r="553" spans="1:12">
      <c r="A553" s="11">
        <v>1369</v>
      </c>
      <c r="B553" s="11">
        <v>1037</v>
      </c>
      <c r="C553" s="11">
        <v>304</v>
      </c>
      <c r="E553" s="11" t="s">
        <v>1296</v>
      </c>
      <c r="F553" s="11" t="s">
        <v>1297</v>
      </c>
      <c r="G553" s="11">
        <v>1</v>
      </c>
      <c r="I553" s="23" t="e">
        <f>IF($B553="","",(VLOOKUP($B553,所属・種目コード!$A$3:$C$67,2)))</f>
        <v>#N/A</v>
      </c>
      <c r="J553" s="24" t="str">
        <f>IF($B553="","",(VLOOKUP($B553,所属・種目コード!$G$3:$H$119,2)))</f>
        <v>大船渡陸倶</v>
      </c>
      <c r="K553" s="25" t="e">
        <f>IF($B553="","",(VLOOKUP($B553,所属・種目コード!M536:N636,2)))</f>
        <v>#N/A</v>
      </c>
      <c r="L553" s="22" t="e">
        <f>IF($B553="","",(VLOOKUP($B553,所属・種目コード!$J$3:$K$59,2)))</f>
        <v>#N/A</v>
      </c>
    </row>
    <row r="554" spans="1:12">
      <c r="A554" s="11">
        <v>1370</v>
      </c>
      <c r="B554" s="11">
        <v>1037</v>
      </c>
      <c r="C554" s="11">
        <v>305</v>
      </c>
      <c r="E554" s="11" t="s">
        <v>1298</v>
      </c>
      <c r="F554" s="11" t="s">
        <v>1299</v>
      </c>
      <c r="G554" s="11">
        <v>1</v>
      </c>
      <c r="I554" s="23" t="e">
        <f>IF($B554="","",(VLOOKUP($B554,所属・種目コード!$A$3:$C$67,2)))</f>
        <v>#N/A</v>
      </c>
      <c r="J554" s="24" t="str">
        <f>IF($B554="","",(VLOOKUP($B554,所属・種目コード!$G$3:$H$119,2)))</f>
        <v>大船渡陸倶</v>
      </c>
      <c r="K554" s="25" t="e">
        <f>IF($B554="","",(VLOOKUP($B554,所属・種目コード!M537:N637,2)))</f>
        <v>#N/A</v>
      </c>
      <c r="L554" s="22" t="e">
        <f>IF($B554="","",(VLOOKUP($B554,所属・種目コード!$J$3:$K$59,2)))</f>
        <v>#N/A</v>
      </c>
    </row>
    <row r="555" spans="1:12">
      <c r="A555" s="11">
        <v>1371</v>
      </c>
      <c r="B555" s="11">
        <v>1037</v>
      </c>
      <c r="C555" s="11">
        <v>306</v>
      </c>
      <c r="E555" s="11" t="s">
        <v>1300</v>
      </c>
      <c r="F555" s="11" t="s">
        <v>1301</v>
      </c>
      <c r="G555" s="11">
        <v>1</v>
      </c>
      <c r="I555" s="23" t="e">
        <f>IF($B555="","",(VLOOKUP($B555,所属・種目コード!$A$3:$C$67,2)))</f>
        <v>#N/A</v>
      </c>
      <c r="J555" s="24" t="str">
        <f>IF($B555="","",(VLOOKUP($B555,所属・種目コード!$G$3:$H$119,2)))</f>
        <v>大船渡陸倶</v>
      </c>
      <c r="K555" s="25" t="e">
        <f>IF($B555="","",(VLOOKUP($B555,所属・種目コード!M538:N638,2)))</f>
        <v>#N/A</v>
      </c>
      <c r="L555" s="22" t="e">
        <f>IF($B555="","",(VLOOKUP($B555,所属・種目コード!$J$3:$K$59,2)))</f>
        <v>#N/A</v>
      </c>
    </row>
    <row r="556" spans="1:12">
      <c r="A556" s="11">
        <v>1372</v>
      </c>
      <c r="B556" s="11">
        <v>1037</v>
      </c>
      <c r="C556" s="11">
        <v>307</v>
      </c>
      <c r="E556" s="11" t="s">
        <v>1302</v>
      </c>
      <c r="F556" s="11" t="s">
        <v>1303</v>
      </c>
      <c r="G556" s="11">
        <v>1</v>
      </c>
      <c r="I556" s="23" t="e">
        <f>IF($B556="","",(VLOOKUP($B556,所属・種目コード!$A$3:$C$67,2)))</f>
        <v>#N/A</v>
      </c>
      <c r="J556" s="24" t="str">
        <f>IF($B556="","",(VLOOKUP($B556,所属・種目コード!$G$3:$H$119,2)))</f>
        <v>大船渡陸倶</v>
      </c>
      <c r="K556" s="25" t="e">
        <f>IF($B556="","",(VLOOKUP($B556,所属・種目コード!M539:N639,2)))</f>
        <v>#N/A</v>
      </c>
      <c r="L556" s="22" t="e">
        <f>IF($B556="","",(VLOOKUP($B556,所属・種目コード!$J$3:$K$59,2)))</f>
        <v>#N/A</v>
      </c>
    </row>
    <row r="557" spans="1:12">
      <c r="A557" s="11">
        <v>1373</v>
      </c>
      <c r="B557" s="11">
        <v>1037</v>
      </c>
      <c r="C557" s="11">
        <v>308</v>
      </c>
      <c r="E557" s="11" t="s">
        <v>1304</v>
      </c>
      <c r="F557" s="11" t="s">
        <v>1305</v>
      </c>
      <c r="G557" s="11">
        <v>1</v>
      </c>
      <c r="I557" s="23" t="e">
        <f>IF($B557="","",(VLOOKUP($B557,所属・種目コード!$A$3:$C$67,2)))</f>
        <v>#N/A</v>
      </c>
      <c r="J557" s="24" t="str">
        <f>IF($B557="","",(VLOOKUP($B557,所属・種目コード!$G$3:$H$119,2)))</f>
        <v>大船渡陸倶</v>
      </c>
      <c r="K557" s="25" t="e">
        <f>IF($B557="","",(VLOOKUP($B557,所属・種目コード!M540:N640,2)))</f>
        <v>#N/A</v>
      </c>
      <c r="L557" s="22" t="e">
        <f>IF($B557="","",(VLOOKUP($B557,所属・種目コード!$J$3:$K$59,2)))</f>
        <v>#N/A</v>
      </c>
    </row>
    <row r="558" spans="1:12">
      <c r="A558" s="11">
        <v>1374</v>
      </c>
      <c r="B558" s="11">
        <v>1037</v>
      </c>
      <c r="C558" s="11">
        <v>309</v>
      </c>
      <c r="E558" s="11" t="s">
        <v>1306</v>
      </c>
      <c r="F558" s="11" t="s">
        <v>1307</v>
      </c>
      <c r="G558" s="11">
        <v>1</v>
      </c>
      <c r="I558" s="23" t="e">
        <f>IF($B558="","",(VLOOKUP($B558,所属・種目コード!$A$3:$C$67,2)))</f>
        <v>#N/A</v>
      </c>
      <c r="J558" s="24" t="str">
        <f>IF($B558="","",(VLOOKUP($B558,所属・種目コード!$G$3:$H$119,2)))</f>
        <v>大船渡陸倶</v>
      </c>
      <c r="K558" s="25" t="e">
        <f>IF($B558="","",(VLOOKUP($B558,所属・種目コード!M541:N641,2)))</f>
        <v>#N/A</v>
      </c>
      <c r="L558" s="22" t="e">
        <f>IF($B558="","",(VLOOKUP($B558,所属・種目コード!$J$3:$K$59,2)))</f>
        <v>#N/A</v>
      </c>
    </row>
    <row r="559" spans="1:12">
      <c r="A559" s="11">
        <v>1375</v>
      </c>
      <c r="B559" s="11">
        <v>1037</v>
      </c>
      <c r="C559" s="11">
        <v>310</v>
      </c>
      <c r="E559" s="11" t="s">
        <v>1308</v>
      </c>
      <c r="F559" s="11" t="s">
        <v>1309</v>
      </c>
      <c r="G559" s="11">
        <v>1</v>
      </c>
      <c r="I559" s="23" t="e">
        <f>IF($B559="","",(VLOOKUP($B559,所属・種目コード!$A$3:$C$67,2)))</f>
        <v>#N/A</v>
      </c>
      <c r="J559" s="24" t="str">
        <f>IF($B559="","",(VLOOKUP($B559,所属・種目コード!$G$3:$H$119,2)))</f>
        <v>大船渡陸倶</v>
      </c>
      <c r="K559" s="25" t="e">
        <f>IF($B559="","",(VLOOKUP($B559,所属・種目コード!M542:N642,2)))</f>
        <v>#N/A</v>
      </c>
      <c r="L559" s="22" t="e">
        <f>IF($B559="","",(VLOOKUP($B559,所属・種目コード!$J$3:$K$59,2)))</f>
        <v>#N/A</v>
      </c>
    </row>
    <row r="560" spans="1:12">
      <c r="A560" s="11">
        <v>1376</v>
      </c>
      <c r="B560" s="11">
        <v>1037</v>
      </c>
      <c r="C560" s="11">
        <v>311</v>
      </c>
      <c r="E560" s="11" t="s">
        <v>1310</v>
      </c>
      <c r="F560" s="11" t="s">
        <v>1311</v>
      </c>
      <c r="G560" s="11">
        <v>1</v>
      </c>
      <c r="I560" s="23" t="e">
        <f>IF($B560="","",(VLOOKUP($B560,所属・種目コード!$A$3:$C$67,2)))</f>
        <v>#N/A</v>
      </c>
      <c r="J560" s="24" t="str">
        <f>IF($B560="","",(VLOOKUP($B560,所属・種目コード!$G$3:$H$119,2)))</f>
        <v>大船渡陸倶</v>
      </c>
      <c r="K560" s="25" t="e">
        <f>IF($B560="","",(VLOOKUP($B560,所属・種目コード!M543:N643,2)))</f>
        <v>#N/A</v>
      </c>
      <c r="L560" s="22" t="e">
        <f>IF($B560="","",(VLOOKUP($B560,所属・種目コード!$J$3:$K$59,2)))</f>
        <v>#N/A</v>
      </c>
    </row>
    <row r="561" spans="1:12">
      <c r="A561" s="11">
        <v>1377</v>
      </c>
      <c r="B561" s="11">
        <v>1037</v>
      </c>
      <c r="C561" s="11">
        <v>312</v>
      </c>
      <c r="E561" s="11" t="s">
        <v>1312</v>
      </c>
      <c r="F561" s="11" t="s">
        <v>1313</v>
      </c>
      <c r="G561" s="11">
        <v>1</v>
      </c>
      <c r="I561" s="23" t="e">
        <f>IF($B561="","",(VLOOKUP($B561,所属・種目コード!$A$3:$C$67,2)))</f>
        <v>#N/A</v>
      </c>
      <c r="J561" s="24" t="str">
        <f>IF($B561="","",(VLOOKUP($B561,所属・種目コード!$G$3:$H$119,2)))</f>
        <v>大船渡陸倶</v>
      </c>
      <c r="K561" s="25" t="e">
        <f>IF($B561="","",(VLOOKUP($B561,所属・種目コード!M544:N644,2)))</f>
        <v>#N/A</v>
      </c>
      <c r="L561" s="22" t="e">
        <f>IF($B561="","",(VLOOKUP($B561,所属・種目コード!$J$3:$K$59,2)))</f>
        <v>#N/A</v>
      </c>
    </row>
    <row r="562" spans="1:12">
      <c r="A562" s="11">
        <v>1378</v>
      </c>
      <c r="B562" s="11">
        <v>1037</v>
      </c>
      <c r="C562" s="11">
        <v>313</v>
      </c>
      <c r="E562" s="11" t="s">
        <v>1314</v>
      </c>
      <c r="F562" s="11" t="s">
        <v>1315</v>
      </c>
      <c r="G562" s="11">
        <v>1</v>
      </c>
      <c r="I562" s="23" t="e">
        <f>IF($B562="","",(VLOOKUP($B562,所属・種目コード!$A$3:$C$67,2)))</f>
        <v>#N/A</v>
      </c>
      <c r="J562" s="24" t="str">
        <f>IF($B562="","",(VLOOKUP($B562,所属・種目コード!$G$3:$H$119,2)))</f>
        <v>大船渡陸倶</v>
      </c>
      <c r="K562" s="25" t="e">
        <f>IF($B562="","",(VLOOKUP($B562,所属・種目コード!M545:N645,2)))</f>
        <v>#N/A</v>
      </c>
      <c r="L562" s="22" t="e">
        <f>IF($B562="","",(VLOOKUP($B562,所属・種目コード!$J$3:$K$59,2)))</f>
        <v>#N/A</v>
      </c>
    </row>
    <row r="563" spans="1:12">
      <c r="A563" s="11">
        <v>1604</v>
      </c>
      <c r="B563" s="11">
        <v>1037</v>
      </c>
      <c r="C563" s="11">
        <v>572</v>
      </c>
      <c r="E563" s="11" t="s">
        <v>1761</v>
      </c>
      <c r="F563" s="11" t="s">
        <v>1762</v>
      </c>
      <c r="G563" s="11">
        <v>1</v>
      </c>
      <c r="I563" s="23" t="e">
        <f>IF($B563="","",(VLOOKUP($B563,所属・種目コード!$A$3:$C$67,2)))</f>
        <v>#N/A</v>
      </c>
      <c r="J563" s="24" t="str">
        <f>IF($B563="","",(VLOOKUP($B563,所属・種目コード!$G$3:$H$119,2)))</f>
        <v>大船渡陸倶</v>
      </c>
      <c r="K563" s="25" t="e">
        <f>IF($B563="","",(VLOOKUP($B563,所属・種目コード!M546:N646,2)))</f>
        <v>#N/A</v>
      </c>
      <c r="L563" s="22" t="e">
        <f>IF($B563="","",(VLOOKUP($B563,所属・種目コード!$J$3:$K$59,2)))</f>
        <v>#N/A</v>
      </c>
    </row>
    <row r="564" spans="1:12">
      <c r="A564" s="11">
        <v>5320</v>
      </c>
      <c r="B564" s="11">
        <v>1037</v>
      </c>
      <c r="C564" s="11">
        <v>780</v>
      </c>
      <c r="E564" s="11" t="s">
        <v>8515</v>
      </c>
      <c r="F564" s="11" t="s">
        <v>8516</v>
      </c>
      <c r="G564" s="11">
        <v>1</v>
      </c>
      <c r="I564" s="23" t="e">
        <f>IF($B564="","",(VLOOKUP($B564,所属・種目コード!$A$3:$C$67,2)))</f>
        <v>#N/A</v>
      </c>
      <c r="J564" s="24" t="str">
        <f>IF($B564="","",(VLOOKUP($B564,所属・種目コード!$G$3:$H$119,2)))</f>
        <v>大船渡陸倶</v>
      </c>
      <c r="K564" s="25" t="e">
        <f>IF($B564="","",(VLOOKUP($B564,所属・種目コード!M547:N647,2)))</f>
        <v>#N/A</v>
      </c>
      <c r="L564" s="22" t="e">
        <f>IF($B564="","",(VLOOKUP($B564,所属・種目コード!$J$3:$K$59,2)))</f>
        <v>#N/A</v>
      </c>
    </row>
    <row r="565" spans="1:12">
      <c r="A565" s="11">
        <v>5327</v>
      </c>
      <c r="B565" s="11">
        <v>1037</v>
      </c>
      <c r="C565" s="11">
        <v>782</v>
      </c>
      <c r="E565" s="11" t="s">
        <v>8528</v>
      </c>
      <c r="F565" s="11" t="s">
        <v>8529</v>
      </c>
      <c r="G565" s="11">
        <v>1</v>
      </c>
      <c r="I565" s="23" t="e">
        <f>IF($B565="","",(VLOOKUP($B565,所属・種目コード!$A$3:$C$67,2)))</f>
        <v>#N/A</v>
      </c>
      <c r="J565" s="24" t="str">
        <f>IF($B565="","",(VLOOKUP($B565,所属・種目コード!$G$3:$H$119,2)))</f>
        <v>大船渡陸倶</v>
      </c>
      <c r="K565" s="25" t="e">
        <f>IF($B565="","",(VLOOKUP($B565,所属・種目コード!M548:N648,2)))</f>
        <v>#N/A</v>
      </c>
      <c r="L565" s="22" t="e">
        <f>IF($B565="","",(VLOOKUP($B565,所属・種目コード!$J$3:$K$59,2)))</f>
        <v>#N/A</v>
      </c>
    </row>
    <row r="566" spans="1:12">
      <c r="A566" s="11">
        <v>5329</v>
      </c>
      <c r="B566" s="11">
        <v>1037</v>
      </c>
      <c r="C566" s="11">
        <v>779</v>
      </c>
      <c r="E566" s="11" t="s">
        <v>8532</v>
      </c>
      <c r="F566" s="11" t="s">
        <v>8533</v>
      </c>
      <c r="G566" s="11">
        <v>1</v>
      </c>
      <c r="I566" s="23" t="e">
        <f>IF($B566="","",(VLOOKUP($B566,所属・種目コード!$A$3:$C$67,2)))</f>
        <v>#N/A</v>
      </c>
      <c r="J566" s="24" t="str">
        <f>IF($B566="","",(VLOOKUP($B566,所属・種目コード!$G$3:$H$119,2)))</f>
        <v>大船渡陸倶</v>
      </c>
      <c r="K566" s="25" t="e">
        <f>IF($B566="","",(VLOOKUP($B566,所属・種目コード!M549:N649,2)))</f>
        <v>#N/A</v>
      </c>
      <c r="L566" s="22" t="e">
        <f>IF($B566="","",(VLOOKUP($B566,所属・種目コード!$J$3:$K$59,2)))</f>
        <v>#N/A</v>
      </c>
    </row>
    <row r="567" spans="1:12">
      <c r="A567" s="11">
        <v>5338</v>
      </c>
      <c r="B567" s="11">
        <v>1037</v>
      </c>
      <c r="C567" s="11">
        <v>781</v>
      </c>
      <c r="E567" s="11" t="s">
        <v>8549</v>
      </c>
      <c r="F567" s="11" t="s">
        <v>8550</v>
      </c>
      <c r="G567" s="11">
        <v>1</v>
      </c>
      <c r="I567" s="23" t="e">
        <f>IF($B567="","",(VLOOKUP($B567,所属・種目コード!$A$3:$C$67,2)))</f>
        <v>#N/A</v>
      </c>
      <c r="J567" s="24" t="str">
        <f>IF($B567="","",(VLOOKUP($B567,所属・種目コード!$G$3:$H$119,2)))</f>
        <v>大船渡陸倶</v>
      </c>
      <c r="K567" s="25" t="e">
        <f>IF($B567="","",(VLOOKUP($B567,所属・種目コード!M550:N650,2)))</f>
        <v>#N/A</v>
      </c>
      <c r="L567" s="22" t="e">
        <f>IF($B567="","",(VLOOKUP($B567,所属・種目コード!$J$3:$K$59,2)))</f>
        <v>#N/A</v>
      </c>
    </row>
    <row r="568" spans="1:12">
      <c r="A568" s="11">
        <v>5354</v>
      </c>
      <c r="B568" s="11">
        <v>1037</v>
      </c>
      <c r="C568" s="11">
        <v>783</v>
      </c>
      <c r="E568" s="11" t="s">
        <v>8581</v>
      </c>
      <c r="F568" s="11" t="s">
        <v>8582</v>
      </c>
      <c r="G568" s="11">
        <v>1</v>
      </c>
      <c r="I568" s="23" t="e">
        <f>IF($B568="","",(VLOOKUP($B568,所属・種目コード!$A$3:$C$67,2)))</f>
        <v>#N/A</v>
      </c>
      <c r="J568" s="24" t="str">
        <f>IF($B568="","",(VLOOKUP($B568,所属・種目コード!$G$3:$H$119,2)))</f>
        <v>大船渡陸倶</v>
      </c>
      <c r="K568" s="25" t="e">
        <f>IF($B568="","",(VLOOKUP($B568,所属・種目コード!M551:N651,2)))</f>
        <v>#N/A</v>
      </c>
      <c r="L568" s="22" t="e">
        <f>IF($B568="","",(VLOOKUP($B568,所属・種目コード!$J$3:$K$59,2)))</f>
        <v>#N/A</v>
      </c>
    </row>
    <row r="569" spans="1:12">
      <c r="A569" s="11">
        <v>1379</v>
      </c>
      <c r="B569" s="11">
        <v>1038</v>
      </c>
      <c r="C569" s="11">
        <v>314</v>
      </c>
      <c r="E569" s="11" t="s">
        <v>1316</v>
      </c>
      <c r="F569" s="11" t="s">
        <v>1317</v>
      </c>
      <c r="G569" s="11">
        <v>1</v>
      </c>
      <c r="I569" s="23" t="e">
        <f>IF($B569="","",(VLOOKUP($B569,所属・種目コード!$A$3:$C$67,2)))</f>
        <v>#N/A</v>
      </c>
      <c r="J569" s="24" t="str">
        <f>IF($B569="","",(VLOOKUP($B569,所属・種目コード!$G$3:$H$119,2)))</f>
        <v>盛岡市陸協</v>
      </c>
      <c r="K569" s="25" t="e">
        <f>IF($B569="","",(VLOOKUP($B569,所属・種目コード!M552:N652,2)))</f>
        <v>#N/A</v>
      </c>
      <c r="L569" s="22" t="e">
        <f>IF($B569="","",(VLOOKUP($B569,所属・種目コード!$J$3:$K$59,2)))</f>
        <v>#N/A</v>
      </c>
    </row>
    <row r="570" spans="1:12">
      <c r="A570" s="11">
        <v>1621</v>
      </c>
      <c r="B570" s="11">
        <v>1038</v>
      </c>
      <c r="C570" s="11">
        <v>600</v>
      </c>
      <c r="E570" s="11" t="s">
        <v>1795</v>
      </c>
      <c r="F570" s="11" t="s">
        <v>1796</v>
      </c>
      <c r="G570" s="11">
        <v>1</v>
      </c>
      <c r="I570" s="23" t="e">
        <f>IF($B570="","",(VLOOKUP($B570,所属・種目コード!$A$3:$C$67,2)))</f>
        <v>#N/A</v>
      </c>
      <c r="J570" s="24" t="str">
        <f>IF($B570="","",(VLOOKUP($B570,所属・種目コード!$G$3:$H$119,2)))</f>
        <v>盛岡市陸協</v>
      </c>
      <c r="K570" s="25" t="e">
        <f>IF($B570="","",(VLOOKUP($B570,所属・種目コード!M553:N653,2)))</f>
        <v>#N/A</v>
      </c>
      <c r="L570" s="22" t="e">
        <f>IF($B570="","",(VLOOKUP($B570,所属・種目コード!$J$3:$K$59,2)))</f>
        <v>#N/A</v>
      </c>
    </row>
    <row r="571" spans="1:12">
      <c r="A571" s="11">
        <v>5297</v>
      </c>
      <c r="B571" s="11">
        <v>1038</v>
      </c>
      <c r="C571" s="11">
        <v>805</v>
      </c>
      <c r="E571" s="11" t="s">
        <v>8476</v>
      </c>
      <c r="F571" s="11" t="s">
        <v>8477</v>
      </c>
      <c r="G571" s="11">
        <v>1</v>
      </c>
      <c r="I571" s="23" t="e">
        <f>IF($B571="","",(VLOOKUP($B571,所属・種目コード!$A$3:$C$67,2)))</f>
        <v>#N/A</v>
      </c>
      <c r="J571" s="24" t="str">
        <f>IF($B571="","",(VLOOKUP($B571,所属・種目コード!$G$3:$H$119,2)))</f>
        <v>盛岡市陸協</v>
      </c>
      <c r="K571" s="25" t="e">
        <f>IF($B571="","",(VLOOKUP($B571,所属・種目コード!M554:N654,2)))</f>
        <v>#N/A</v>
      </c>
      <c r="L571" s="22" t="e">
        <f>IF($B571="","",(VLOOKUP($B571,所属・種目コード!$J$3:$K$59,2)))</f>
        <v>#N/A</v>
      </c>
    </row>
    <row r="572" spans="1:12">
      <c r="A572" s="11">
        <v>5298</v>
      </c>
      <c r="B572" s="11">
        <v>1038</v>
      </c>
      <c r="C572" s="11">
        <v>807</v>
      </c>
      <c r="E572" s="11" t="s">
        <v>8478</v>
      </c>
      <c r="F572" s="11" t="s">
        <v>8479</v>
      </c>
      <c r="G572" s="11">
        <v>1</v>
      </c>
      <c r="I572" s="23" t="e">
        <f>IF($B572="","",(VLOOKUP($B572,所属・種目コード!$A$3:$C$67,2)))</f>
        <v>#N/A</v>
      </c>
      <c r="J572" s="24" t="str">
        <f>IF($B572="","",(VLOOKUP($B572,所属・種目コード!$G$3:$H$119,2)))</f>
        <v>盛岡市陸協</v>
      </c>
      <c r="K572" s="25" t="e">
        <f>IF($B572="","",(VLOOKUP($B572,所属・種目コード!M555:N655,2)))</f>
        <v>#N/A</v>
      </c>
      <c r="L572" s="22" t="e">
        <f>IF($B572="","",(VLOOKUP($B572,所属・種目コード!$J$3:$K$59,2)))</f>
        <v>#N/A</v>
      </c>
    </row>
    <row r="573" spans="1:12">
      <c r="A573" s="11">
        <v>1413</v>
      </c>
      <c r="B573" s="11">
        <v>1039</v>
      </c>
      <c r="C573" s="11">
        <v>350</v>
      </c>
      <c r="E573" s="11" t="s">
        <v>1383</v>
      </c>
      <c r="F573" s="11" t="s">
        <v>1384</v>
      </c>
      <c r="G573" s="11">
        <v>1</v>
      </c>
      <c r="I573" s="23" t="e">
        <f>IF($B573="","",(VLOOKUP($B573,所属・種目コード!$A$3:$C$67,2)))</f>
        <v>#N/A</v>
      </c>
      <c r="J573" s="24" t="str">
        <f>IF($B573="","",(VLOOKUP($B573,所属・種目コード!$G$3:$H$119,2)))</f>
        <v>軽米町陸協</v>
      </c>
      <c r="K573" s="25" t="e">
        <f>IF($B573="","",(VLOOKUP($B573,所属・種目コード!M556:N656,2)))</f>
        <v>#N/A</v>
      </c>
      <c r="L573" s="22" t="e">
        <f>IF($B573="","",(VLOOKUP($B573,所属・種目コード!$J$3:$K$59,2)))</f>
        <v>#N/A</v>
      </c>
    </row>
    <row r="574" spans="1:12">
      <c r="A574" s="11">
        <v>1414</v>
      </c>
      <c r="B574" s="11">
        <v>1039</v>
      </c>
      <c r="C574" s="11">
        <v>351</v>
      </c>
      <c r="E574" s="11" t="s">
        <v>1385</v>
      </c>
      <c r="F574" s="11" t="s">
        <v>1386</v>
      </c>
      <c r="G574" s="11">
        <v>1</v>
      </c>
      <c r="I574" s="23" t="e">
        <f>IF($B574="","",(VLOOKUP($B574,所属・種目コード!$A$3:$C$67,2)))</f>
        <v>#N/A</v>
      </c>
      <c r="J574" s="24" t="str">
        <f>IF($B574="","",(VLOOKUP($B574,所属・種目コード!$G$3:$H$119,2)))</f>
        <v>軽米町陸協</v>
      </c>
      <c r="K574" s="25" t="e">
        <f>IF($B574="","",(VLOOKUP($B574,所属・種目コード!M557:N657,2)))</f>
        <v>#N/A</v>
      </c>
      <c r="L574" s="22" t="e">
        <f>IF($B574="","",(VLOOKUP($B574,所属・種目コード!$J$3:$K$59,2)))</f>
        <v>#N/A</v>
      </c>
    </row>
    <row r="575" spans="1:12">
      <c r="A575" s="11">
        <v>1415</v>
      </c>
      <c r="B575" s="11">
        <v>1039</v>
      </c>
      <c r="C575" s="11">
        <v>352</v>
      </c>
      <c r="E575" s="11" t="s">
        <v>1387</v>
      </c>
      <c r="F575" s="11" t="s">
        <v>1388</v>
      </c>
      <c r="G575" s="11">
        <v>1</v>
      </c>
      <c r="I575" s="23" t="e">
        <f>IF($B575="","",(VLOOKUP($B575,所属・種目コード!$A$3:$C$67,2)))</f>
        <v>#N/A</v>
      </c>
      <c r="J575" s="24" t="str">
        <f>IF($B575="","",(VLOOKUP($B575,所属・種目コード!$G$3:$H$119,2)))</f>
        <v>軽米町陸協</v>
      </c>
      <c r="K575" s="25" t="e">
        <f>IF($B575="","",(VLOOKUP($B575,所属・種目コード!M558:N658,2)))</f>
        <v>#N/A</v>
      </c>
      <c r="L575" s="22" t="e">
        <f>IF($B575="","",(VLOOKUP($B575,所属・種目コード!$J$3:$K$59,2)))</f>
        <v>#N/A</v>
      </c>
    </row>
    <row r="576" spans="1:12">
      <c r="A576" s="11">
        <v>1416</v>
      </c>
      <c r="B576" s="11">
        <v>1039</v>
      </c>
      <c r="C576" s="11">
        <v>353</v>
      </c>
      <c r="E576" s="11" t="s">
        <v>1389</v>
      </c>
      <c r="F576" s="11" t="s">
        <v>1390</v>
      </c>
      <c r="G576" s="11">
        <v>1</v>
      </c>
      <c r="I576" s="23" t="e">
        <f>IF($B576="","",(VLOOKUP($B576,所属・種目コード!$A$3:$C$67,2)))</f>
        <v>#N/A</v>
      </c>
      <c r="J576" s="24" t="str">
        <f>IF($B576="","",(VLOOKUP($B576,所属・種目コード!$G$3:$H$119,2)))</f>
        <v>軽米町陸協</v>
      </c>
      <c r="K576" s="25" t="e">
        <f>IF($B576="","",(VLOOKUP($B576,所属・種目コード!M559:N659,2)))</f>
        <v>#N/A</v>
      </c>
      <c r="L576" s="22" t="e">
        <f>IF($B576="","",(VLOOKUP($B576,所属・種目コード!$J$3:$K$59,2)))</f>
        <v>#N/A</v>
      </c>
    </row>
    <row r="577" spans="1:12">
      <c r="A577" s="11">
        <v>1417</v>
      </c>
      <c r="B577" s="11">
        <v>1039</v>
      </c>
      <c r="C577" s="11">
        <v>354</v>
      </c>
      <c r="E577" s="11" t="s">
        <v>1391</v>
      </c>
      <c r="F577" s="11" t="s">
        <v>1392</v>
      </c>
      <c r="G577" s="11">
        <v>1</v>
      </c>
      <c r="I577" s="23" t="e">
        <f>IF($B577="","",(VLOOKUP($B577,所属・種目コード!$A$3:$C$67,2)))</f>
        <v>#N/A</v>
      </c>
      <c r="J577" s="24" t="str">
        <f>IF($B577="","",(VLOOKUP($B577,所属・種目コード!$G$3:$H$119,2)))</f>
        <v>軽米町陸協</v>
      </c>
      <c r="K577" s="25" t="e">
        <f>IF($B577="","",(VLOOKUP($B577,所属・種目コード!M560:N660,2)))</f>
        <v>#N/A</v>
      </c>
      <c r="L577" s="22" t="e">
        <f>IF($B577="","",(VLOOKUP($B577,所属・種目コード!$J$3:$K$59,2)))</f>
        <v>#N/A</v>
      </c>
    </row>
    <row r="578" spans="1:12">
      <c r="A578" s="11">
        <v>1418</v>
      </c>
      <c r="B578" s="11">
        <v>1039</v>
      </c>
      <c r="C578" s="11">
        <v>355</v>
      </c>
      <c r="E578" s="11" t="s">
        <v>1393</v>
      </c>
      <c r="F578" s="11" t="s">
        <v>1394</v>
      </c>
      <c r="G578" s="11">
        <v>1</v>
      </c>
      <c r="I578" s="23" t="e">
        <f>IF($B578="","",(VLOOKUP($B578,所属・種目コード!$A$3:$C$67,2)))</f>
        <v>#N/A</v>
      </c>
      <c r="J578" s="24" t="str">
        <f>IF($B578="","",(VLOOKUP($B578,所属・種目コード!$G$3:$H$119,2)))</f>
        <v>軽米町陸協</v>
      </c>
      <c r="K578" s="25" t="e">
        <f>IF($B578="","",(VLOOKUP($B578,所属・種目コード!M561:N661,2)))</f>
        <v>#N/A</v>
      </c>
      <c r="L578" s="22" t="e">
        <f>IF($B578="","",(VLOOKUP($B578,所属・種目コード!$J$3:$K$59,2)))</f>
        <v>#N/A</v>
      </c>
    </row>
    <row r="579" spans="1:12">
      <c r="A579" s="11">
        <v>1419</v>
      </c>
      <c r="B579" s="11">
        <v>1039</v>
      </c>
      <c r="C579" s="11">
        <v>356</v>
      </c>
      <c r="E579" s="11" t="s">
        <v>1395</v>
      </c>
      <c r="F579" s="11" t="s">
        <v>1396</v>
      </c>
      <c r="G579" s="11">
        <v>1</v>
      </c>
      <c r="I579" s="23" t="e">
        <f>IF($B579="","",(VLOOKUP($B579,所属・種目コード!$A$3:$C$67,2)))</f>
        <v>#N/A</v>
      </c>
      <c r="J579" s="24" t="str">
        <f>IF($B579="","",(VLOOKUP($B579,所属・種目コード!$G$3:$H$119,2)))</f>
        <v>軽米町陸協</v>
      </c>
      <c r="K579" s="25" t="e">
        <f>IF($B579="","",(VLOOKUP($B579,所属・種目コード!M562:N662,2)))</f>
        <v>#N/A</v>
      </c>
      <c r="L579" s="22" t="e">
        <f>IF($B579="","",(VLOOKUP($B579,所属・種目コード!$J$3:$K$59,2)))</f>
        <v>#N/A</v>
      </c>
    </row>
    <row r="580" spans="1:12">
      <c r="A580" s="11">
        <v>1420</v>
      </c>
      <c r="B580" s="11">
        <v>1039</v>
      </c>
      <c r="C580" s="11">
        <v>357</v>
      </c>
      <c r="E580" s="11" t="s">
        <v>1397</v>
      </c>
      <c r="F580" s="11" t="s">
        <v>1398</v>
      </c>
      <c r="G580" s="11">
        <v>1</v>
      </c>
      <c r="I580" s="23" t="e">
        <f>IF($B580="","",(VLOOKUP($B580,所属・種目コード!$A$3:$C$67,2)))</f>
        <v>#N/A</v>
      </c>
      <c r="J580" s="24" t="str">
        <f>IF($B580="","",(VLOOKUP($B580,所属・種目コード!$G$3:$H$119,2)))</f>
        <v>軽米町陸協</v>
      </c>
      <c r="K580" s="25" t="e">
        <f>IF($B580="","",(VLOOKUP($B580,所属・種目コード!M563:N663,2)))</f>
        <v>#N/A</v>
      </c>
      <c r="L580" s="22" t="e">
        <f>IF($B580="","",(VLOOKUP($B580,所属・種目コード!$J$3:$K$59,2)))</f>
        <v>#N/A</v>
      </c>
    </row>
    <row r="581" spans="1:12">
      <c r="A581" s="11">
        <v>1421</v>
      </c>
      <c r="B581" s="11">
        <v>1039</v>
      </c>
      <c r="C581" s="11">
        <v>358</v>
      </c>
      <c r="E581" s="11" t="s">
        <v>1399</v>
      </c>
      <c r="F581" s="11" t="s">
        <v>1400</v>
      </c>
      <c r="G581" s="11">
        <v>1</v>
      </c>
      <c r="I581" s="23" t="e">
        <f>IF($B581="","",(VLOOKUP($B581,所属・種目コード!$A$3:$C$67,2)))</f>
        <v>#N/A</v>
      </c>
      <c r="J581" s="24" t="str">
        <f>IF($B581="","",(VLOOKUP($B581,所属・種目コード!$G$3:$H$119,2)))</f>
        <v>軽米町陸協</v>
      </c>
      <c r="K581" s="25" t="e">
        <f>IF($B581="","",(VLOOKUP($B581,所属・種目コード!M564:N664,2)))</f>
        <v>#N/A</v>
      </c>
      <c r="L581" s="22" t="e">
        <f>IF($B581="","",(VLOOKUP($B581,所属・種目コード!$J$3:$K$59,2)))</f>
        <v>#N/A</v>
      </c>
    </row>
    <row r="582" spans="1:12">
      <c r="A582" s="11">
        <v>1422</v>
      </c>
      <c r="B582" s="11">
        <v>1039</v>
      </c>
      <c r="C582" s="11">
        <v>359</v>
      </c>
      <c r="E582" s="11" t="s">
        <v>1401</v>
      </c>
      <c r="F582" s="11" t="s">
        <v>1402</v>
      </c>
      <c r="G582" s="11">
        <v>1</v>
      </c>
      <c r="I582" s="23" t="e">
        <f>IF($B582="","",(VLOOKUP($B582,所属・種目コード!$A$3:$C$67,2)))</f>
        <v>#N/A</v>
      </c>
      <c r="J582" s="24" t="str">
        <f>IF($B582="","",(VLOOKUP($B582,所属・種目コード!$G$3:$H$119,2)))</f>
        <v>軽米町陸協</v>
      </c>
      <c r="K582" s="25" t="e">
        <f>IF($B582="","",(VLOOKUP($B582,所属・種目コード!M565:N665,2)))</f>
        <v>#N/A</v>
      </c>
      <c r="L582" s="22" t="e">
        <f>IF($B582="","",(VLOOKUP($B582,所属・種目コード!$J$3:$K$59,2)))</f>
        <v>#N/A</v>
      </c>
    </row>
    <row r="583" spans="1:12">
      <c r="A583" s="11">
        <v>1423</v>
      </c>
      <c r="B583" s="11">
        <v>1039</v>
      </c>
      <c r="C583" s="11">
        <v>360</v>
      </c>
      <c r="E583" s="11" t="s">
        <v>1403</v>
      </c>
      <c r="F583" s="11" t="s">
        <v>1404</v>
      </c>
      <c r="G583" s="11">
        <v>1</v>
      </c>
      <c r="I583" s="23" t="e">
        <f>IF($B583="","",(VLOOKUP($B583,所属・種目コード!$A$3:$C$67,2)))</f>
        <v>#N/A</v>
      </c>
      <c r="J583" s="24" t="str">
        <f>IF($B583="","",(VLOOKUP($B583,所属・種目コード!$G$3:$H$119,2)))</f>
        <v>軽米町陸協</v>
      </c>
      <c r="K583" s="25" t="e">
        <f>IF($B583="","",(VLOOKUP($B583,所属・種目コード!M566:N666,2)))</f>
        <v>#N/A</v>
      </c>
      <c r="L583" s="22" t="e">
        <f>IF($B583="","",(VLOOKUP($B583,所属・種目コード!$J$3:$K$59,2)))</f>
        <v>#N/A</v>
      </c>
    </row>
    <row r="584" spans="1:12">
      <c r="A584" s="11">
        <v>1424</v>
      </c>
      <c r="B584" s="11">
        <v>1039</v>
      </c>
      <c r="C584" s="11">
        <v>361</v>
      </c>
      <c r="E584" s="11" t="s">
        <v>1405</v>
      </c>
      <c r="F584" s="11" t="s">
        <v>1406</v>
      </c>
      <c r="G584" s="11">
        <v>1</v>
      </c>
      <c r="I584" s="23" t="e">
        <f>IF($B584="","",(VLOOKUP($B584,所属・種目コード!$A$3:$C$67,2)))</f>
        <v>#N/A</v>
      </c>
      <c r="J584" s="24" t="str">
        <f>IF($B584="","",(VLOOKUP($B584,所属・種目コード!$G$3:$H$119,2)))</f>
        <v>軽米町陸協</v>
      </c>
      <c r="K584" s="25" t="e">
        <f>IF($B584="","",(VLOOKUP($B584,所属・種目コード!M567:N667,2)))</f>
        <v>#N/A</v>
      </c>
      <c r="L584" s="22" t="e">
        <f>IF($B584="","",(VLOOKUP($B584,所属・種目コード!$J$3:$K$59,2)))</f>
        <v>#N/A</v>
      </c>
    </row>
    <row r="585" spans="1:12">
      <c r="A585" s="11">
        <v>1620</v>
      </c>
      <c r="B585" s="11">
        <v>1039</v>
      </c>
      <c r="C585" s="11">
        <v>596</v>
      </c>
      <c r="E585" s="11" t="s">
        <v>1793</v>
      </c>
      <c r="F585" s="11" t="s">
        <v>1794</v>
      </c>
      <c r="G585" s="11">
        <v>1</v>
      </c>
      <c r="I585" s="23" t="e">
        <f>IF($B585="","",(VLOOKUP($B585,所属・種目コード!$A$3:$C$67,2)))</f>
        <v>#N/A</v>
      </c>
      <c r="J585" s="24" t="str">
        <f>IF($B585="","",(VLOOKUP($B585,所属・種目コード!$G$3:$H$119,2)))</f>
        <v>軽米町陸協</v>
      </c>
      <c r="K585" s="25" t="e">
        <f>IF($B585="","",(VLOOKUP($B585,所属・種目コード!M568:N668,2)))</f>
        <v>#N/A</v>
      </c>
      <c r="L585" s="22" t="e">
        <f>IF($B585="","",(VLOOKUP($B585,所属・種目コード!$J$3:$K$59,2)))</f>
        <v>#N/A</v>
      </c>
    </row>
    <row r="586" spans="1:12">
      <c r="A586" s="11">
        <v>1442</v>
      </c>
      <c r="B586" s="11">
        <v>1040</v>
      </c>
      <c r="C586" s="11">
        <v>379</v>
      </c>
      <c r="E586" s="11" t="s">
        <v>1441</v>
      </c>
      <c r="F586" s="11" t="s">
        <v>1442</v>
      </c>
      <c r="G586" s="11">
        <v>1</v>
      </c>
      <c r="I586" s="23" t="e">
        <f>IF($B586="","",(VLOOKUP($B586,所属・種目コード!$A$3:$C$67,2)))</f>
        <v>#N/A</v>
      </c>
      <c r="J586" s="24" t="str">
        <f>IF($B586="","",(VLOOKUP($B586,所属・種目コード!$G$3:$H$119,2)))</f>
        <v>ヨコミチＲＣ</v>
      </c>
      <c r="K586" s="25" t="e">
        <f>IF($B586="","",(VLOOKUP($B586,所属・種目コード!M569:N669,2)))</f>
        <v>#N/A</v>
      </c>
      <c r="L586" s="22" t="e">
        <f>IF($B586="","",(VLOOKUP($B586,所属・種目コード!$J$3:$K$59,2)))</f>
        <v>#N/A</v>
      </c>
    </row>
    <row r="587" spans="1:12">
      <c r="A587" s="11">
        <v>1443</v>
      </c>
      <c r="B587" s="11">
        <v>1040</v>
      </c>
      <c r="C587" s="11">
        <v>380</v>
      </c>
      <c r="E587" s="11" t="s">
        <v>1443</v>
      </c>
      <c r="F587" s="11" t="s">
        <v>1444</v>
      </c>
      <c r="G587" s="11">
        <v>1</v>
      </c>
      <c r="I587" s="23" t="e">
        <f>IF($B587="","",(VLOOKUP($B587,所属・種目コード!$A$3:$C$67,2)))</f>
        <v>#N/A</v>
      </c>
      <c r="J587" s="24" t="str">
        <f>IF($B587="","",(VLOOKUP($B587,所属・種目コード!$G$3:$H$119,2)))</f>
        <v>ヨコミチＲＣ</v>
      </c>
      <c r="K587" s="25" t="e">
        <f>IF($B587="","",(VLOOKUP($B587,所属・種目コード!M570:N670,2)))</f>
        <v>#N/A</v>
      </c>
      <c r="L587" s="22" t="e">
        <f>IF($B587="","",(VLOOKUP($B587,所属・種目コード!$J$3:$K$59,2)))</f>
        <v>#N/A</v>
      </c>
    </row>
    <row r="588" spans="1:12">
      <c r="A588" s="11">
        <v>1444</v>
      </c>
      <c r="B588" s="11">
        <v>1040</v>
      </c>
      <c r="C588" s="11">
        <v>381</v>
      </c>
      <c r="E588" s="11" t="s">
        <v>1445</v>
      </c>
      <c r="F588" s="11" t="s">
        <v>1446</v>
      </c>
      <c r="G588" s="11">
        <v>1</v>
      </c>
      <c r="I588" s="23" t="e">
        <f>IF($B588="","",(VLOOKUP($B588,所属・種目コード!$A$3:$C$67,2)))</f>
        <v>#N/A</v>
      </c>
      <c r="J588" s="24" t="str">
        <f>IF($B588="","",(VLOOKUP($B588,所属・種目コード!$G$3:$H$119,2)))</f>
        <v>ヨコミチＲＣ</v>
      </c>
      <c r="K588" s="25" t="e">
        <f>IF($B588="","",(VLOOKUP($B588,所属・種目コード!M571:N671,2)))</f>
        <v>#N/A</v>
      </c>
      <c r="L588" s="22" t="e">
        <f>IF($B588="","",(VLOOKUP($B588,所属・種目コード!$J$3:$K$59,2)))</f>
        <v>#N/A</v>
      </c>
    </row>
    <row r="589" spans="1:12">
      <c r="A589" s="11">
        <v>1445</v>
      </c>
      <c r="B589" s="11">
        <v>1040</v>
      </c>
      <c r="C589" s="11">
        <v>382</v>
      </c>
      <c r="E589" s="11" t="s">
        <v>1447</v>
      </c>
      <c r="F589" s="11" t="s">
        <v>1448</v>
      </c>
      <c r="G589" s="11">
        <v>1</v>
      </c>
      <c r="I589" s="23" t="e">
        <f>IF($B589="","",(VLOOKUP($B589,所属・種目コード!$A$3:$C$67,2)))</f>
        <v>#N/A</v>
      </c>
      <c r="J589" s="24" t="str">
        <f>IF($B589="","",(VLOOKUP($B589,所属・種目コード!$G$3:$H$119,2)))</f>
        <v>ヨコミチＲＣ</v>
      </c>
      <c r="K589" s="25" t="e">
        <f>IF($B589="","",(VLOOKUP($B589,所属・種目コード!M572:N672,2)))</f>
        <v>#N/A</v>
      </c>
      <c r="L589" s="22" t="e">
        <f>IF($B589="","",(VLOOKUP($B589,所属・種目コード!$J$3:$K$59,2)))</f>
        <v>#N/A</v>
      </c>
    </row>
    <row r="590" spans="1:12">
      <c r="A590" s="11">
        <v>1446</v>
      </c>
      <c r="B590" s="11">
        <v>1040</v>
      </c>
      <c r="C590" s="11">
        <v>383</v>
      </c>
      <c r="E590" s="11" t="s">
        <v>1449</v>
      </c>
      <c r="F590" s="11" t="s">
        <v>1450</v>
      </c>
      <c r="G590" s="11">
        <v>1</v>
      </c>
      <c r="I590" s="23" t="e">
        <f>IF($B590="","",(VLOOKUP($B590,所属・種目コード!$A$3:$C$67,2)))</f>
        <v>#N/A</v>
      </c>
      <c r="J590" s="24" t="str">
        <f>IF($B590="","",(VLOOKUP($B590,所属・種目コード!$G$3:$H$119,2)))</f>
        <v>ヨコミチＲＣ</v>
      </c>
      <c r="K590" s="25" t="e">
        <f>IF($B590="","",(VLOOKUP($B590,所属・種目コード!M573:N673,2)))</f>
        <v>#N/A</v>
      </c>
      <c r="L590" s="22" t="e">
        <f>IF($B590="","",(VLOOKUP($B590,所属・種目コード!$J$3:$K$59,2)))</f>
        <v>#N/A</v>
      </c>
    </row>
    <row r="591" spans="1:12">
      <c r="A591" s="11">
        <v>1447</v>
      </c>
      <c r="B591" s="11">
        <v>1041</v>
      </c>
      <c r="C591" s="11">
        <v>384</v>
      </c>
      <c r="E591" s="11" t="s">
        <v>1451</v>
      </c>
      <c r="F591" s="11" t="s">
        <v>1452</v>
      </c>
      <c r="G591" s="11">
        <v>1</v>
      </c>
      <c r="I591" s="23" t="e">
        <f>IF($B591="","",(VLOOKUP($B591,所属・種目コード!$A$3:$C$67,2)))</f>
        <v>#N/A</v>
      </c>
      <c r="J591" s="24" t="str">
        <f>IF($B591="","",(VLOOKUP($B591,所属・種目コード!$G$3:$H$119,2)))</f>
        <v>雫石町陸協</v>
      </c>
      <c r="K591" s="25" t="e">
        <f>IF($B591="","",(VLOOKUP($B591,所属・種目コード!M574:N674,2)))</f>
        <v>#N/A</v>
      </c>
      <c r="L591" s="22" t="e">
        <f>IF($B591="","",(VLOOKUP($B591,所属・種目コード!$J$3:$K$59,2)))</f>
        <v>#N/A</v>
      </c>
    </row>
    <row r="592" spans="1:12">
      <c r="A592" s="11">
        <v>1448</v>
      </c>
      <c r="B592" s="11">
        <v>1041</v>
      </c>
      <c r="C592" s="11">
        <v>385</v>
      </c>
      <c r="E592" s="11" t="s">
        <v>1453</v>
      </c>
      <c r="F592" s="11" t="s">
        <v>1454</v>
      </c>
      <c r="G592" s="11">
        <v>1</v>
      </c>
      <c r="I592" s="23" t="e">
        <f>IF($B592="","",(VLOOKUP($B592,所属・種目コード!$A$3:$C$67,2)))</f>
        <v>#N/A</v>
      </c>
      <c r="J592" s="24" t="str">
        <f>IF($B592="","",(VLOOKUP($B592,所属・種目コード!$G$3:$H$119,2)))</f>
        <v>雫石町陸協</v>
      </c>
      <c r="K592" s="25" t="e">
        <f>IF($B592="","",(VLOOKUP($B592,所属・種目コード!M575:N675,2)))</f>
        <v>#N/A</v>
      </c>
      <c r="L592" s="22" t="e">
        <f>IF($B592="","",(VLOOKUP($B592,所属・種目コード!$J$3:$K$59,2)))</f>
        <v>#N/A</v>
      </c>
    </row>
    <row r="593" spans="1:12">
      <c r="A593" s="11">
        <v>1449</v>
      </c>
      <c r="B593" s="11">
        <v>1041</v>
      </c>
      <c r="C593" s="11">
        <v>386</v>
      </c>
      <c r="E593" s="11" t="s">
        <v>1455</v>
      </c>
      <c r="F593" s="11" t="s">
        <v>1456</v>
      </c>
      <c r="G593" s="11">
        <v>1</v>
      </c>
      <c r="I593" s="23" t="e">
        <f>IF($B593="","",(VLOOKUP($B593,所属・種目コード!$A$3:$C$67,2)))</f>
        <v>#N/A</v>
      </c>
      <c r="J593" s="24" t="str">
        <f>IF($B593="","",(VLOOKUP($B593,所属・種目コード!$G$3:$H$119,2)))</f>
        <v>雫石町陸協</v>
      </c>
      <c r="K593" s="25" t="e">
        <f>IF($B593="","",(VLOOKUP($B593,所属・種目コード!M576:N676,2)))</f>
        <v>#N/A</v>
      </c>
      <c r="L593" s="22" t="e">
        <f>IF($B593="","",(VLOOKUP($B593,所属・種目コード!$J$3:$K$59,2)))</f>
        <v>#N/A</v>
      </c>
    </row>
    <row r="594" spans="1:12">
      <c r="A594" s="11">
        <v>1450</v>
      </c>
      <c r="B594" s="11">
        <v>1041</v>
      </c>
      <c r="C594" s="11">
        <v>387</v>
      </c>
      <c r="E594" s="11" t="s">
        <v>1457</v>
      </c>
      <c r="F594" s="11" t="s">
        <v>1458</v>
      </c>
      <c r="G594" s="11">
        <v>1</v>
      </c>
      <c r="I594" s="23" t="e">
        <f>IF($B594="","",(VLOOKUP($B594,所属・種目コード!$A$3:$C$67,2)))</f>
        <v>#N/A</v>
      </c>
      <c r="J594" s="24" t="str">
        <f>IF($B594="","",(VLOOKUP($B594,所属・種目コード!$G$3:$H$119,2)))</f>
        <v>雫石町陸協</v>
      </c>
      <c r="K594" s="25" t="e">
        <f>IF($B594="","",(VLOOKUP($B594,所属・種目コード!M577:N677,2)))</f>
        <v>#N/A</v>
      </c>
      <c r="L594" s="22" t="e">
        <f>IF($B594="","",(VLOOKUP($B594,所属・種目コード!$J$3:$K$59,2)))</f>
        <v>#N/A</v>
      </c>
    </row>
    <row r="595" spans="1:12">
      <c r="A595" s="11">
        <v>1451</v>
      </c>
      <c r="B595" s="11">
        <v>1041</v>
      </c>
      <c r="C595" s="11">
        <v>388</v>
      </c>
      <c r="E595" s="11" t="s">
        <v>1459</v>
      </c>
      <c r="F595" s="11" t="s">
        <v>1460</v>
      </c>
      <c r="G595" s="11">
        <v>1</v>
      </c>
      <c r="I595" s="23" t="e">
        <f>IF($B595="","",(VLOOKUP($B595,所属・種目コード!$A$3:$C$67,2)))</f>
        <v>#N/A</v>
      </c>
      <c r="J595" s="24" t="str">
        <f>IF($B595="","",(VLOOKUP($B595,所属・種目コード!$G$3:$H$119,2)))</f>
        <v>雫石町陸協</v>
      </c>
      <c r="K595" s="25" t="e">
        <f>IF($B595="","",(VLOOKUP($B595,所属・種目コード!M578:N678,2)))</f>
        <v>#N/A</v>
      </c>
      <c r="L595" s="22" t="e">
        <f>IF($B595="","",(VLOOKUP($B595,所属・種目コード!$J$3:$K$59,2)))</f>
        <v>#N/A</v>
      </c>
    </row>
    <row r="596" spans="1:12">
      <c r="A596" s="11">
        <v>1452</v>
      </c>
      <c r="B596" s="11">
        <v>1041</v>
      </c>
      <c r="C596" s="11">
        <v>389</v>
      </c>
      <c r="E596" s="11" t="s">
        <v>1461</v>
      </c>
      <c r="F596" s="11" t="s">
        <v>1462</v>
      </c>
      <c r="G596" s="11">
        <v>1</v>
      </c>
      <c r="I596" s="23" t="e">
        <f>IF($B596="","",(VLOOKUP($B596,所属・種目コード!$A$3:$C$67,2)))</f>
        <v>#N/A</v>
      </c>
      <c r="J596" s="24" t="str">
        <f>IF($B596="","",(VLOOKUP($B596,所属・種目コード!$G$3:$H$119,2)))</f>
        <v>雫石町陸協</v>
      </c>
      <c r="K596" s="25" t="e">
        <f>IF($B596="","",(VLOOKUP($B596,所属・種目コード!M579:N679,2)))</f>
        <v>#N/A</v>
      </c>
      <c r="L596" s="22" t="e">
        <f>IF($B596="","",(VLOOKUP($B596,所属・種目コード!$J$3:$K$59,2)))</f>
        <v>#N/A</v>
      </c>
    </row>
    <row r="597" spans="1:12">
      <c r="A597" s="11">
        <v>1453</v>
      </c>
      <c r="B597" s="11">
        <v>1041</v>
      </c>
      <c r="C597" s="11">
        <v>390</v>
      </c>
      <c r="E597" s="11" t="s">
        <v>1463</v>
      </c>
      <c r="F597" s="11" t="s">
        <v>1464</v>
      </c>
      <c r="G597" s="11">
        <v>1</v>
      </c>
      <c r="I597" s="23" t="e">
        <f>IF($B597="","",(VLOOKUP($B597,所属・種目コード!$A$3:$C$67,2)))</f>
        <v>#N/A</v>
      </c>
      <c r="J597" s="24" t="str">
        <f>IF($B597="","",(VLOOKUP($B597,所属・種目コード!$G$3:$H$119,2)))</f>
        <v>雫石町陸協</v>
      </c>
      <c r="K597" s="25" t="e">
        <f>IF($B597="","",(VLOOKUP($B597,所属・種目コード!M580:N680,2)))</f>
        <v>#N/A</v>
      </c>
      <c r="L597" s="22" t="e">
        <f>IF($B597="","",(VLOOKUP($B597,所属・種目コード!$J$3:$K$59,2)))</f>
        <v>#N/A</v>
      </c>
    </row>
    <row r="598" spans="1:12">
      <c r="A598" s="11">
        <v>1454</v>
      </c>
      <c r="B598" s="11">
        <v>1041</v>
      </c>
      <c r="C598" s="11">
        <v>391</v>
      </c>
      <c r="E598" s="11" t="s">
        <v>1465</v>
      </c>
      <c r="F598" s="11" t="s">
        <v>1466</v>
      </c>
      <c r="G598" s="11">
        <v>1</v>
      </c>
      <c r="I598" s="23" t="e">
        <f>IF($B598="","",(VLOOKUP($B598,所属・種目コード!$A$3:$C$67,2)))</f>
        <v>#N/A</v>
      </c>
      <c r="J598" s="24" t="str">
        <f>IF($B598="","",(VLOOKUP($B598,所属・種目コード!$G$3:$H$119,2)))</f>
        <v>雫石町陸協</v>
      </c>
      <c r="K598" s="25" t="e">
        <f>IF($B598="","",(VLOOKUP($B598,所属・種目コード!M581:N681,2)))</f>
        <v>#N/A</v>
      </c>
      <c r="L598" s="22" t="e">
        <f>IF($B598="","",(VLOOKUP($B598,所属・種目コード!$J$3:$K$59,2)))</f>
        <v>#N/A</v>
      </c>
    </row>
    <row r="599" spans="1:12">
      <c r="A599" s="11">
        <v>1455</v>
      </c>
      <c r="B599" s="11">
        <v>1041</v>
      </c>
      <c r="C599" s="11">
        <v>392</v>
      </c>
      <c r="E599" s="11" t="s">
        <v>1467</v>
      </c>
      <c r="F599" s="11" t="s">
        <v>1468</v>
      </c>
      <c r="G599" s="11">
        <v>1</v>
      </c>
      <c r="I599" s="23" t="e">
        <f>IF($B599="","",(VLOOKUP($B599,所属・種目コード!$A$3:$C$67,2)))</f>
        <v>#N/A</v>
      </c>
      <c r="J599" s="24" t="str">
        <f>IF($B599="","",(VLOOKUP($B599,所属・種目コード!$G$3:$H$119,2)))</f>
        <v>雫石町陸協</v>
      </c>
      <c r="K599" s="25" t="e">
        <f>IF($B599="","",(VLOOKUP($B599,所属・種目コード!M582:N682,2)))</f>
        <v>#N/A</v>
      </c>
      <c r="L599" s="22" t="e">
        <f>IF($B599="","",(VLOOKUP($B599,所属・種目コード!$J$3:$K$59,2)))</f>
        <v>#N/A</v>
      </c>
    </row>
    <row r="600" spans="1:12">
      <c r="A600" s="11">
        <v>1456</v>
      </c>
      <c r="B600" s="11">
        <v>1041</v>
      </c>
      <c r="C600" s="11">
        <v>393</v>
      </c>
      <c r="E600" s="11" t="s">
        <v>1469</v>
      </c>
      <c r="F600" s="11" t="s">
        <v>1470</v>
      </c>
      <c r="G600" s="11">
        <v>1</v>
      </c>
      <c r="I600" s="23" t="e">
        <f>IF($B600="","",(VLOOKUP($B600,所属・種目コード!$A$3:$C$67,2)))</f>
        <v>#N/A</v>
      </c>
      <c r="J600" s="24" t="str">
        <f>IF($B600="","",(VLOOKUP($B600,所属・種目コード!$G$3:$H$119,2)))</f>
        <v>雫石町陸協</v>
      </c>
      <c r="K600" s="25" t="e">
        <f>IF($B600="","",(VLOOKUP($B600,所属・種目コード!M583:N683,2)))</f>
        <v>#N/A</v>
      </c>
      <c r="L600" s="22" t="e">
        <f>IF($B600="","",(VLOOKUP($B600,所属・種目コード!$J$3:$K$59,2)))</f>
        <v>#N/A</v>
      </c>
    </row>
    <row r="601" spans="1:12">
      <c r="A601" s="11">
        <v>1462</v>
      </c>
      <c r="B601" s="11">
        <v>1041</v>
      </c>
      <c r="C601" s="11">
        <v>399</v>
      </c>
      <c r="E601" s="11" t="s">
        <v>1481</v>
      </c>
      <c r="F601" s="11" t="s">
        <v>1482</v>
      </c>
      <c r="G601" s="11">
        <v>1</v>
      </c>
      <c r="I601" s="23" t="e">
        <f>IF($B601="","",(VLOOKUP($B601,所属・種目コード!$A$3:$C$67,2)))</f>
        <v>#N/A</v>
      </c>
      <c r="J601" s="24" t="str">
        <f>IF($B601="","",(VLOOKUP($B601,所属・種目コード!$G$3:$H$119,2)))</f>
        <v>雫石町陸協</v>
      </c>
      <c r="K601" s="25" t="e">
        <f>IF($B601="","",(VLOOKUP($B601,所属・種目コード!M584:N684,2)))</f>
        <v>#N/A</v>
      </c>
      <c r="L601" s="22" t="e">
        <f>IF($B601="","",(VLOOKUP($B601,所属・種目コード!$J$3:$K$59,2)))</f>
        <v>#N/A</v>
      </c>
    </row>
    <row r="602" spans="1:12">
      <c r="A602" s="11">
        <v>1457</v>
      </c>
      <c r="B602" s="11">
        <v>1042</v>
      </c>
      <c r="C602" s="11">
        <v>394</v>
      </c>
      <c r="E602" s="11" t="s">
        <v>1471</v>
      </c>
      <c r="F602" s="11" t="s">
        <v>1472</v>
      </c>
      <c r="G602" s="11">
        <v>1</v>
      </c>
      <c r="I602" s="23" t="e">
        <f>IF($B602="","",(VLOOKUP($B602,所属・種目コード!$A$3:$C$67,2)))</f>
        <v>#N/A</v>
      </c>
      <c r="J602" s="24" t="str">
        <f>IF($B602="","",(VLOOKUP($B602,所属・種目コード!$G$3:$H$119,2)))</f>
        <v>遠野市陸協</v>
      </c>
      <c r="K602" s="25" t="e">
        <f>IF($B602="","",(VLOOKUP($B602,所属・種目コード!M585:N685,2)))</f>
        <v>#N/A</v>
      </c>
      <c r="L602" s="22" t="e">
        <f>IF($B602="","",(VLOOKUP($B602,所属・種目コード!$J$3:$K$59,2)))</f>
        <v>#N/A</v>
      </c>
    </row>
    <row r="603" spans="1:12">
      <c r="A603" s="11">
        <v>1483</v>
      </c>
      <c r="B603" s="11">
        <v>1043</v>
      </c>
      <c r="C603" s="11">
        <v>449</v>
      </c>
      <c r="E603" s="11" t="s">
        <v>1523</v>
      </c>
      <c r="F603" s="11" t="s">
        <v>1524</v>
      </c>
      <c r="G603" s="11">
        <v>1</v>
      </c>
      <c r="I603" s="23" t="e">
        <f>IF($B603="","",(VLOOKUP($B603,所属・種目コード!$A$3:$C$67,2)))</f>
        <v>#N/A</v>
      </c>
      <c r="J603" s="24" t="str">
        <f>IF($B603="","",(VLOOKUP($B603,所属・種目コード!$G$3:$H$119,2)))</f>
        <v>情報中隊</v>
      </c>
      <c r="K603" s="25" t="e">
        <f>IF($B603="","",(VLOOKUP($B603,所属・種目コード!M586:N686,2)))</f>
        <v>#N/A</v>
      </c>
      <c r="L603" s="22" t="e">
        <f>IF($B603="","",(VLOOKUP($B603,所属・種目コード!$J$3:$K$59,2)))</f>
        <v>#N/A</v>
      </c>
    </row>
    <row r="604" spans="1:12">
      <c r="A604" s="11">
        <v>1484</v>
      </c>
      <c r="B604" s="11">
        <v>1043</v>
      </c>
      <c r="C604" s="11">
        <v>450</v>
      </c>
      <c r="E604" s="11" t="s">
        <v>1525</v>
      </c>
      <c r="F604" s="11" t="s">
        <v>1526</v>
      </c>
      <c r="G604" s="11">
        <v>1</v>
      </c>
      <c r="I604" s="23" t="e">
        <f>IF($B604="","",(VLOOKUP($B604,所属・種目コード!$A$3:$C$67,2)))</f>
        <v>#N/A</v>
      </c>
      <c r="J604" s="24" t="str">
        <f>IF($B604="","",(VLOOKUP($B604,所属・種目コード!$G$3:$H$119,2)))</f>
        <v>情報中隊</v>
      </c>
      <c r="K604" s="25" t="e">
        <f>IF($B604="","",(VLOOKUP($B604,所属・種目コード!M587:N687,2)))</f>
        <v>#N/A</v>
      </c>
      <c r="L604" s="22" t="e">
        <f>IF($B604="","",(VLOOKUP($B604,所属・種目コード!$J$3:$K$59,2)))</f>
        <v>#N/A</v>
      </c>
    </row>
    <row r="605" spans="1:12">
      <c r="A605" s="11">
        <v>1485</v>
      </c>
      <c r="B605" s="11">
        <v>1043</v>
      </c>
      <c r="C605" s="11">
        <v>451</v>
      </c>
      <c r="E605" s="11" t="s">
        <v>1527</v>
      </c>
      <c r="F605" s="11" t="s">
        <v>1528</v>
      </c>
      <c r="G605" s="11">
        <v>1</v>
      </c>
      <c r="I605" s="23" t="e">
        <f>IF($B605="","",(VLOOKUP($B605,所属・種目コード!$A$3:$C$67,2)))</f>
        <v>#N/A</v>
      </c>
      <c r="J605" s="24" t="str">
        <f>IF($B605="","",(VLOOKUP($B605,所属・種目コード!$G$3:$H$119,2)))</f>
        <v>情報中隊</v>
      </c>
      <c r="K605" s="25" t="e">
        <f>IF($B605="","",(VLOOKUP($B605,所属・種目コード!M588:N688,2)))</f>
        <v>#N/A</v>
      </c>
      <c r="L605" s="22" t="e">
        <f>IF($B605="","",(VLOOKUP($B605,所属・種目コード!$J$3:$K$59,2)))</f>
        <v>#N/A</v>
      </c>
    </row>
    <row r="606" spans="1:12">
      <c r="A606" s="11">
        <v>1486</v>
      </c>
      <c r="B606" s="11">
        <v>1043</v>
      </c>
      <c r="C606" s="11">
        <v>452</v>
      </c>
      <c r="E606" s="11" t="s">
        <v>1529</v>
      </c>
      <c r="F606" s="11" t="s">
        <v>1530</v>
      </c>
      <c r="G606" s="11">
        <v>1</v>
      </c>
      <c r="I606" s="23" t="e">
        <f>IF($B606="","",(VLOOKUP($B606,所属・種目コード!$A$3:$C$67,2)))</f>
        <v>#N/A</v>
      </c>
      <c r="J606" s="24" t="str">
        <f>IF($B606="","",(VLOOKUP($B606,所属・種目コード!$G$3:$H$119,2)))</f>
        <v>情報中隊</v>
      </c>
      <c r="K606" s="25" t="e">
        <f>IF($B606="","",(VLOOKUP($B606,所属・種目コード!M589:N689,2)))</f>
        <v>#N/A</v>
      </c>
      <c r="L606" s="22" t="e">
        <f>IF($B606="","",(VLOOKUP($B606,所属・種目コード!$J$3:$K$59,2)))</f>
        <v>#N/A</v>
      </c>
    </row>
    <row r="607" spans="1:12">
      <c r="A607" s="11">
        <v>1487</v>
      </c>
      <c r="B607" s="11">
        <v>1043</v>
      </c>
      <c r="C607" s="11">
        <v>453</v>
      </c>
      <c r="E607" s="11" t="s">
        <v>1531</v>
      </c>
      <c r="F607" s="11" t="s">
        <v>1532</v>
      </c>
      <c r="G607" s="11">
        <v>1</v>
      </c>
      <c r="I607" s="23" t="e">
        <f>IF($B607="","",(VLOOKUP($B607,所属・種目コード!$A$3:$C$67,2)))</f>
        <v>#N/A</v>
      </c>
      <c r="J607" s="24" t="str">
        <f>IF($B607="","",(VLOOKUP($B607,所属・種目コード!$G$3:$H$119,2)))</f>
        <v>情報中隊</v>
      </c>
      <c r="K607" s="25" t="e">
        <f>IF($B607="","",(VLOOKUP($B607,所属・種目コード!M590:N690,2)))</f>
        <v>#N/A</v>
      </c>
      <c r="L607" s="22" t="e">
        <f>IF($B607="","",(VLOOKUP($B607,所属・種目コード!$J$3:$K$59,2)))</f>
        <v>#N/A</v>
      </c>
    </row>
    <row r="608" spans="1:12">
      <c r="A608" s="11">
        <v>1500</v>
      </c>
      <c r="B608" s="11">
        <v>1044</v>
      </c>
      <c r="C608" s="11">
        <v>467</v>
      </c>
      <c r="E608" s="11" t="s">
        <v>1557</v>
      </c>
      <c r="F608" s="11" t="s">
        <v>1558</v>
      </c>
      <c r="G608" s="11">
        <v>1</v>
      </c>
      <c r="I608" s="23" t="e">
        <f>IF($B608="","",(VLOOKUP($B608,所属・種目コード!$A$3:$C$67,2)))</f>
        <v>#N/A</v>
      </c>
      <c r="J608" s="24" t="str">
        <f>IF($B608="","",(VLOOKUP($B608,所属・種目コード!$G$3:$H$119,2)))</f>
        <v>盛岡消防本部</v>
      </c>
      <c r="K608" s="25" t="e">
        <f>IF($B608="","",(VLOOKUP($B608,所属・種目コード!M591:N691,2)))</f>
        <v>#N/A</v>
      </c>
      <c r="L608" s="22" t="e">
        <f>IF($B608="","",(VLOOKUP($B608,所属・種目コード!$J$3:$K$59,2)))</f>
        <v>#N/A</v>
      </c>
    </row>
    <row r="609" spans="1:12">
      <c r="A609" s="11">
        <v>1501</v>
      </c>
      <c r="B609" s="11">
        <v>1044</v>
      </c>
      <c r="C609" s="11">
        <v>468</v>
      </c>
      <c r="E609" s="11" t="s">
        <v>1559</v>
      </c>
      <c r="F609" s="11" t="s">
        <v>1560</v>
      </c>
      <c r="G609" s="11">
        <v>1</v>
      </c>
      <c r="I609" s="23" t="e">
        <f>IF($B609="","",(VLOOKUP($B609,所属・種目コード!$A$3:$C$67,2)))</f>
        <v>#N/A</v>
      </c>
      <c r="J609" s="24" t="str">
        <f>IF($B609="","",(VLOOKUP($B609,所属・種目コード!$G$3:$H$119,2)))</f>
        <v>盛岡消防本部</v>
      </c>
      <c r="K609" s="25" t="e">
        <f>IF($B609="","",(VLOOKUP($B609,所属・種目コード!M592:N692,2)))</f>
        <v>#N/A</v>
      </c>
      <c r="L609" s="22" t="e">
        <f>IF($B609="","",(VLOOKUP($B609,所属・種目コード!$J$3:$K$59,2)))</f>
        <v>#N/A</v>
      </c>
    </row>
    <row r="610" spans="1:12">
      <c r="A610" s="11">
        <v>1502</v>
      </c>
      <c r="B610" s="11">
        <v>1044</v>
      </c>
      <c r="C610" s="11">
        <v>469</v>
      </c>
      <c r="E610" s="11" t="s">
        <v>1561</v>
      </c>
      <c r="F610" s="11" t="s">
        <v>823</v>
      </c>
      <c r="G610" s="11">
        <v>1</v>
      </c>
      <c r="I610" s="23" t="e">
        <f>IF($B610="","",(VLOOKUP($B610,所属・種目コード!$A$3:$C$67,2)))</f>
        <v>#N/A</v>
      </c>
      <c r="J610" s="24" t="str">
        <f>IF($B610="","",(VLOOKUP($B610,所属・種目コード!$G$3:$H$119,2)))</f>
        <v>盛岡消防本部</v>
      </c>
      <c r="K610" s="25" t="e">
        <f>IF($B610="","",(VLOOKUP($B610,所属・種目コード!M593:N693,2)))</f>
        <v>#N/A</v>
      </c>
      <c r="L610" s="22" t="e">
        <f>IF($B610="","",(VLOOKUP($B610,所属・種目コード!$J$3:$K$59,2)))</f>
        <v>#N/A</v>
      </c>
    </row>
    <row r="611" spans="1:12">
      <c r="A611" s="11">
        <v>1503</v>
      </c>
      <c r="B611" s="11">
        <v>1044</v>
      </c>
      <c r="C611" s="11">
        <v>470</v>
      </c>
      <c r="E611" s="11" t="s">
        <v>1562</v>
      </c>
      <c r="F611" s="11" t="s">
        <v>1563</v>
      </c>
      <c r="G611" s="11">
        <v>1</v>
      </c>
      <c r="I611" s="23" t="e">
        <f>IF($B611="","",(VLOOKUP($B611,所属・種目コード!$A$3:$C$67,2)))</f>
        <v>#N/A</v>
      </c>
      <c r="J611" s="24" t="str">
        <f>IF($B611="","",(VLOOKUP($B611,所属・種目コード!$G$3:$H$119,2)))</f>
        <v>盛岡消防本部</v>
      </c>
      <c r="K611" s="25" t="e">
        <f>IF($B611="","",(VLOOKUP($B611,所属・種目コード!M594:N694,2)))</f>
        <v>#N/A</v>
      </c>
      <c r="L611" s="22" t="e">
        <f>IF($B611="","",(VLOOKUP($B611,所属・種目コード!$J$3:$K$59,2)))</f>
        <v>#N/A</v>
      </c>
    </row>
    <row r="612" spans="1:12">
      <c r="A612" s="11">
        <v>1504</v>
      </c>
      <c r="B612" s="11">
        <v>1044</v>
      </c>
      <c r="C612" s="11">
        <v>471</v>
      </c>
      <c r="E612" s="11" t="s">
        <v>1564</v>
      </c>
      <c r="F612" s="11" t="s">
        <v>1565</v>
      </c>
      <c r="G612" s="11">
        <v>1</v>
      </c>
      <c r="I612" s="23" t="e">
        <f>IF($B612="","",(VLOOKUP($B612,所属・種目コード!$A$3:$C$67,2)))</f>
        <v>#N/A</v>
      </c>
      <c r="J612" s="24" t="str">
        <f>IF($B612="","",(VLOOKUP($B612,所属・種目コード!$G$3:$H$119,2)))</f>
        <v>盛岡消防本部</v>
      </c>
      <c r="K612" s="25" t="e">
        <f>IF($B612="","",(VLOOKUP($B612,所属・種目コード!M595:N695,2)))</f>
        <v>#N/A</v>
      </c>
      <c r="L612" s="22" t="e">
        <f>IF($B612="","",(VLOOKUP($B612,所属・種目コード!$J$3:$K$59,2)))</f>
        <v>#N/A</v>
      </c>
    </row>
    <row r="613" spans="1:12">
      <c r="A613" s="11">
        <v>1505</v>
      </c>
      <c r="B613" s="11">
        <v>1044</v>
      </c>
      <c r="C613" s="11">
        <v>472</v>
      </c>
      <c r="E613" s="11" t="s">
        <v>1566</v>
      </c>
      <c r="F613" s="11" t="s">
        <v>1567</v>
      </c>
      <c r="G613" s="11">
        <v>1</v>
      </c>
      <c r="I613" s="23" t="e">
        <f>IF($B613="","",(VLOOKUP($B613,所属・種目コード!$A$3:$C$67,2)))</f>
        <v>#N/A</v>
      </c>
      <c r="J613" s="24" t="str">
        <f>IF($B613="","",(VLOOKUP($B613,所属・種目コード!$G$3:$H$119,2)))</f>
        <v>盛岡消防本部</v>
      </c>
      <c r="K613" s="25" t="e">
        <f>IF($B613="","",(VLOOKUP($B613,所属・種目コード!M596:N696,2)))</f>
        <v>#N/A</v>
      </c>
      <c r="L613" s="22" t="e">
        <f>IF($B613="","",(VLOOKUP($B613,所属・種目コード!$J$3:$K$59,2)))</f>
        <v>#N/A</v>
      </c>
    </row>
    <row r="614" spans="1:12">
      <c r="A614" s="11">
        <v>1506</v>
      </c>
      <c r="B614" s="11">
        <v>1044</v>
      </c>
      <c r="C614" s="11">
        <v>473</v>
      </c>
      <c r="E614" s="11" t="s">
        <v>1568</v>
      </c>
      <c r="F614" s="11" t="s">
        <v>1569</v>
      </c>
      <c r="G614" s="11">
        <v>1</v>
      </c>
      <c r="I614" s="23" t="e">
        <f>IF($B614="","",(VLOOKUP($B614,所属・種目コード!$A$3:$C$67,2)))</f>
        <v>#N/A</v>
      </c>
      <c r="J614" s="24" t="str">
        <f>IF($B614="","",(VLOOKUP($B614,所属・種目コード!$G$3:$H$119,2)))</f>
        <v>盛岡消防本部</v>
      </c>
      <c r="K614" s="25" t="e">
        <f>IF($B614="","",(VLOOKUP($B614,所属・種目コード!M597:N697,2)))</f>
        <v>#N/A</v>
      </c>
      <c r="L614" s="22" t="e">
        <f>IF($B614="","",(VLOOKUP($B614,所属・種目コード!$J$3:$K$59,2)))</f>
        <v>#N/A</v>
      </c>
    </row>
    <row r="615" spans="1:12">
      <c r="A615" s="11">
        <v>1507</v>
      </c>
      <c r="B615" s="11">
        <v>1044</v>
      </c>
      <c r="C615" s="11">
        <v>474</v>
      </c>
      <c r="E615" s="11" t="s">
        <v>1570</v>
      </c>
      <c r="F615" s="11" t="s">
        <v>1571</v>
      </c>
      <c r="G615" s="11">
        <v>1</v>
      </c>
      <c r="I615" s="23" t="e">
        <f>IF($B615="","",(VLOOKUP($B615,所属・種目コード!$A$3:$C$67,2)))</f>
        <v>#N/A</v>
      </c>
      <c r="J615" s="24" t="str">
        <f>IF($B615="","",(VLOOKUP($B615,所属・種目コード!$G$3:$H$119,2)))</f>
        <v>盛岡消防本部</v>
      </c>
      <c r="K615" s="25" t="e">
        <f>IF($B615="","",(VLOOKUP($B615,所属・種目コード!M598:N698,2)))</f>
        <v>#N/A</v>
      </c>
      <c r="L615" s="22" t="e">
        <f>IF($B615="","",(VLOOKUP($B615,所属・種目コード!$J$3:$K$59,2)))</f>
        <v>#N/A</v>
      </c>
    </row>
    <row r="616" spans="1:12">
      <c r="A616" s="11">
        <v>1508</v>
      </c>
      <c r="B616" s="11">
        <v>1044</v>
      </c>
      <c r="C616" s="11">
        <v>475</v>
      </c>
      <c r="E616" s="11" t="s">
        <v>1572</v>
      </c>
      <c r="F616" s="11" t="s">
        <v>1573</v>
      </c>
      <c r="G616" s="11">
        <v>1</v>
      </c>
      <c r="I616" s="23" t="e">
        <f>IF($B616="","",(VLOOKUP($B616,所属・種目コード!$A$3:$C$67,2)))</f>
        <v>#N/A</v>
      </c>
      <c r="J616" s="24" t="str">
        <f>IF($B616="","",(VLOOKUP($B616,所属・種目コード!$G$3:$H$119,2)))</f>
        <v>盛岡消防本部</v>
      </c>
      <c r="K616" s="25" t="e">
        <f>IF($B616="","",(VLOOKUP($B616,所属・種目コード!M599:N699,2)))</f>
        <v>#N/A</v>
      </c>
      <c r="L616" s="22" t="e">
        <f>IF($B616="","",(VLOOKUP($B616,所属・種目コード!$J$3:$K$59,2)))</f>
        <v>#N/A</v>
      </c>
    </row>
    <row r="617" spans="1:12">
      <c r="A617" s="11">
        <v>1509</v>
      </c>
      <c r="B617" s="11">
        <v>1044</v>
      </c>
      <c r="C617" s="11">
        <v>476</v>
      </c>
      <c r="E617" s="11" t="s">
        <v>1574</v>
      </c>
      <c r="F617" s="11" t="s">
        <v>1575</v>
      </c>
      <c r="G617" s="11">
        <v>1</v>
      </c>
      <c r="I617" s="23" t="e">
        <f>IF($B617="","",(VLOOKUP($B617,所属・種目コード!$A$3:$C$67,2)))</f>
        <v>#N/A</v>
      </c>
      <c r="J617" s="24" t="str">
        <f>IF($B617="","",(VLOOKUP($B617,所属・種目コード!$G$3:$H$119,2)))</f>
        <v>盛岡消防本部</v>
      </c>
      <c r="K617" s="25" t="e">
        <f>IF($B617="","",(VLOOKUP($B617,所属・種目コード!M600:N700,2)))</f>
        <v>#N/A</v>
      </c>
      <c r="L617" s="22" t="e">
        <f>IF($B617="","",(VLOOKUP($B617,所属・種目コード!$J$3:$K$59,2)))</f>
        <v>#N/A</v>
      </c>
    </row>
    <row r="618" spans="1:12">
      <c r="A618" s="11">
        <v>1510</v>
      </c>
      <c r="B618" s="11">
        <v>1044</v>
      </c>
      <c r="C618" s="11">
        <v>477</v>
      </c>
      <c r="E618" s="11" t="s">
        <v>1576</v>
      </c>
      <c r="F618" s="11" t="s">
        <v>1577</v>
      </c>
      <c r="G618" s="11">
        <v>1</v>
      </c>
      <c r="I618" s="23" t="e">
        <f>IF($B618="","",(VLOOKUP($B618,所属・種目コード!$A$3:$C$67,2)))</f>
        <v>#N/A</v>
      </c>
      <c r="J618" s="24" t="str">
        <f>IF($B618="","",(VLOOKUP($B618,所属・種目コード!$G$3:$H$119,2)))</f>
        <v>盛岡消防本部</v>
      </c>
      <c r="K618" s="25" t="e">
        <f>IF($B618="","",(VLOOKUP($B618,所属・種目コード!M601:N701,2)))</f>
        <v>#N/A</v>
      </c>
      <c r="L618" s="22" t="e">
        <f>IF($B618="","",(VLOOKUP($B618,所属・種目コード!$J$3:$K$59,2)))</f>
        <v>#N/A</v>
      </c>
    </row>
    <row r="619" spans="1:12">
      <c r="A619" s="11">
        <v>1523</v>
      </c>
      <c r="B619" s="11">
        <v>1045</v>
      </c>
      <c r="C619" s="11">
        <v>490</v>
      </c>
      <c r="E619" s="11" t="s">
        <v>1601</v>
      </c>
      <c r="F619" s="11" t="s">
        <v>1602</v>
      </c>
      <c r="G619" s="11">
        <v>1</v>
      </c>
      <c r="I619" s="23" t="e">
        <f>IF($B619="","",(VLOOKUP($B619,所属・種目コード!$A$3:$C$67,2)))</f>
        <v>#N/A</v>
      </c>
      <c r="J619" s="24" t="str">
        <f>IF($B619="","",(VLOOKUP($B619,所属・種目コード!$G$3:$H$119,2)))</f>
        <v>下閉伊ｸﾗﾌﾞ</v>
      </c>
      <c r="K619" s="25" t="e">
        <f>IF($B619="","",(VLOOKUP($B619,所属・種目コード!M602:N702,2)))</f>
        <v>#N/A</v>
      </c>
      <c r="L619" s="22" t="e">
        <f>IF($B619="","",(VLOOKUP($B619,所属・種目コード!$J$3:$K$59,2)))</f>
        <v>#N/A</v>
      </c>
    </row>
    <row r="620" spans="1:12">
      <c r="A620" s="11">
        <v>1524</v>
      </c>
      <c r="B620" s="11">
        <v>1045</v>
      </c>
      <c r="C620" s="11">
        <v>491</v>
      </c>
      <c r="E620" s="11" t="s">
        <v>1603</v>
      </c>
      <c r="F620" s="11" t="s">
        <v>1604</v>
      </c>
      <c r="G620" s="11">
        <v>1</v>
      </c>
      <c r="I620" s="23" t="e">
        <f>IF($B620="","",(VLOOKUP($B620,所属・種目コード!$A$3:$C$67,2)))</f>
        <v>#N/A</v>
      </c>
      <c r="J620" s="24" t="str">
        <f>IF($B620="","",(VLOOKUP($B620,所属・種目コード!$G$3:$H$119,2)))</f>
        <v>下閉伊ｸﾗﾌﾞ</v>
      </c>
      <c r="K620" s="25" t="e">
        <f>IF($B620="","",(VLOOKUP($B620,所属・種目コード!M603:N703,2)))</f>
        <v>#N/A</v>
      </c>
      <c r="L620" s="22" t="e">
        <f>IF($B620="","",(VLOOKUP($B620,所属・種目コード!$J$3:$K$59,2)))</f>
        <v>#N/A</v>
      </c>
    </row>
    <row r="621" spans="1:12">
      <c r="A621" s="11">
        <v>1525</v>
      </c>
      <c r="B621" s="11">
        <v>1045</v>
      </c>
      <c r="C621" s="11">
        <v>492</v>
      </c>
      <c r="E621" s="11" t="s">
        <v>1605</v>
      </c>
      <c r="F621" s="11" t="s">
        <v>1606</v>
      </c>
      <c r="G621" s="11">
        <v>1</v>
      </c>
      <c r="I621" s="23" t="e">
        <f>IF($B621="","",(VLOOKUP($B621,所属・種目コード!$A$3:$C$67,2)))</f>
        <v>#N/A</v>
      </c>
      <c r="J621" s="24" t="str">
        <f>IF($B621="","",(VLOOKUP($B621,所属・種目コード!$G$3:$H$119,2)))</f>
        <v>下閉伊ｸﾗﾌﾞ</v>
      </c>
      <c r="K621" s="25" t="e">
        <f>IF($B621="","",(VLOOKUP($B621,所属・種目コード!M604:N704,2)))</f>
        <v>#N/A</v>
      </c>
      <c r="L621" s="22" t="e">
        <f>IF($B621="","",(VLOOKUP($B621,所属・種目コード!$J$3:$K$59,2)))</f>
        <v>#N/A</v>
      </c>
    </row>
    <row r="622" spans="1:12">
      <c r="A622" s="11">
        <v>1526</v>
      </c>
      <c r="B622" s="11">
        <v>1045</v>
      </c>
      <c r="C622" s="11">
        <v>493</v>
      </c>
      <c r="E622" s="11" t="s">
        <v>1607</v>
      </c>
      <c r="F622" s="11" t="s">
        <v>1608</v>
      </c>
      <c r="G622" s="11">
        <v>1</v>
      </c>
      <c r="I622" s="23" t="e">
        <f>IF($B622="","",(VLOOKUP($B622,所属・種目コード!$A$3:$C$67,2)))</f>
        <v>#N/A</v>
      </c>
      <c r="J622" s="24" t="str">
        <f>IF($B622="","",(VLOOKUP($B622,所属・種目コード!$G$3:$H$119,2)))</f>
        <v>下閉伊ｸﾗﾌﾞ</v>
      </c>
      <c r="K622" s="25" t="e">
        <f>IF($B622="","",(VLOOKUP($B622,所属・種目コード!M605:N705,2)))</f>
        <v>#N/A</v>
      </c>
      <c r="L622" s="22" t="e">
        <f>IF($B622="","",(VLOOKUP($B622,所属・種目コード!$J$3:$K$59,2)))</f>
        <v>#N/A</v>
      </c>
    </row>
    <row r="623" spans="1:12">
      <c r="A623" s="11">
        <v>1527</v>
      </c>
      <c r="B623" s="11">
        <v>1045</v>
      </c>
      <c r="C623" s="11">
        <v>494</v>
      </c>
      <c r="E623" s="11" t="s">
        <v>1609</v>
      </c>
      <c r="F623" s="11" t="s">
        <v>1610</v>
      </c>
      <c r="G623" s="11">
        <v>1</v>
      </c>
      <c r="I623" s="23" t="e">
        <f>IF($B623="","",(VLOOKUP($B623,所属・種目コード!$A$3:$C$67,2)))</f>
        <v>#N/A</v>
      </c>
      <c r="J623" s="24" t="str">
        <f>IF($B623="","",(VLOOKUP($B623,所属・種目コード!$G$3:$H$119,2)))</f>
        <v>下閉伊ｸﾗﾌﾞ</v>
      </c>
      <c r="K623" s="25" t="e">
        <f>IF($B623="","",(VLOOKUP($B623,所属・種目コード!M606:N706,2)))</f>
        <v>#N/A</v>
      </c>
      <c r="L623" s="22" t="e">
        <f>IF($B623="","",(VLOOKUP($B623,所属・種目コード!$J$3:$K$59,2)))</f>
        <v>#N/A</v>
      </c>
    </row>
    <row r="624" spans="1:12">
      <c r="A624" s="11">
        <v>1528</v>
      </c>
      <c r="B624" s="11">
        <v>1045</v>
      </c>
      <c r="C624" s="11">
        <v>495</v>
      </c>
      <c r="E624" s="11" t="s">
        <v>1611</v>
      </c>
      <c r="F624" s="11" t="s">
        <v>1612</v>
      </c>
      <c r="G624" s="11">
        <v>1</v>
      </c>
      <c r="I624" s="23" t="e">
        <f>IF($B624="","",(VLOOKUP($B624,所属・種目コード!$A$3:$C$67,2)))</f>
        <v>#N/A</v>
      </c>
      <c r="J624" s="24" t="str">
        <f>IF($B624="","",(VLOOKUP($B624,所属・種目コード!$G$3:$H$119,2)))</f>
        <v>下閉伊ｸﾗﾌﾞ</v>
      </c>
      <c r="K624" s="25" t="e">
        <f>IF($B624="","",(VLOOKUP($B624,所属・種目コード!M607:N707,2)))</f>
        <v>#N/A</v>
      </c>
      <c r="L624" s="22" t="e">
        <f>IF($B624="","",(VLOOKUP($B624,所属・種目コード!$J$3:$K$59,2)))</f>
        <v>#N/A</v>
      </c>
    </row>
    <row r="625" spans="1:12">
      <c r="A625" s="11">
        <v>1529</v>
      </c>
      <c r="B625" s="11">
        <v>1045</v>
      </c>
      <c r="C625" s="11">
        <v>496</v>
      </c>
      <c r="E625" s="11" t="s">
        <v>1613</v>
      </c>
      <c r="F625" s="11" t="s">
        <v>1614</v>
      </c>
      <c r="G625" s="11">
        <v>1</v>
      </c>
      <c r="I625" s="23" t="e">
        <f>IF($B625="","",(VLOOKUP($B625,所属・種目コード!$A$3:$C$67,2)))</f>
        <v>#N/A</v>
      </c>
      <c r="J625" s="24" t="str">
        <f>IF($B625="","",(VLOOKUP($B625,所属・種目コード!$G$3:$H$119,2)))</f>
        <v>下閉伊ｸﾗﾌﾞ</v>
      </c>
      <c r="K625" s="25" t="e">
        <f>IF($B625="","",(VLOOKUP($B625,所属・種目コード!M608:N708,2)))</f>
        <v>#N/A</v>
      </c>
      <c r="L625" s="22" t="e">
        <f>IF($B625="","",(VLOOKUP($B625,所属・種目コード!$J$3:$K$59,2)))</f>
        <v>#N/A</v>
      </c>
    </row>
    <row r="626" spans="1:12">
      <c r="A626" s="11">
        <v>1530</v>
      </c>
      <c r="B626" s="11">
        <v>1045</v>
      </c>
      <c r="C626" s="11">
        <v>497</v>
      </c>
      <c r="E626" s="11" t="s">
        <v>1615</v>
      </c>
      <c r="F626" s="11" t="s">
        <v>1616</v>
      </c>
      <c r="G626" s="11">
        <v>1</v>
      </c>
      <c r="I626" s="23" t="e">
        <f>IF($B626="","",(VLOOKUP($B626,所属・種目コード!$A$3:$C$67,2)))</f>
        <v>#N/A</v>
      </c>
      <c r="J626" s="24" t="str">
        <f>IF($B626="","",(VLOOKUP($B626,所属・種目コード!$G$3:$H$119,2)))</f>
        <v>下閉伊ｸﾗﾌﾞ</v>
      </c>
      <c r="K626" s="25" t="e">
        <f>IF($B626="","",(VLOOKUP($B626,所属・種目コード!M609:N709,2)))</f>
        <v>#N/A</v>
      </c>
      <c r="L626" s="22" t="e">
        <f>IF($B626="","",(VLOOKUP($B626,所属・種目コード!$J$3:$K$59,2)))</f>
        <v>#N/A</v>
      </c>
    </row>
    <row r="627" spans="1:12">
      <c r="A627" s="11">
        <v>1531</v>
      </c>
      <c r="B627" s="11">
        <v>1045</v>
      </c>
      <c r="C627" s="11">
        <v>498</v>
      </c>
      <c r="E627" s="11" t="s">
        <v>1617</v>
      </c>
      <c r="F627" s="11" t="s">
        <v>1618</v>
      </c>
      <c r="G627" s="11">
        <v>1</v>
      </c>
      <c r="I627" s="23" t="e">
        <f>IF($B627="","",(VLOOKUP($B627,所属・種目コード!$A$3:$C$67,2)))</f>
        <v>#N/A</v>
      </c>
      <c r="J627" s="24" t="str">
        <f>IF($B627="","",(VLOOKUP($B627,所属・種目コード!$G$3:$H$119,2)))</f>
        <v>下閉伊ｸﾗﾌﾞ</v>
      </c>
      <c r="K627" s="25" t="e">
        <f>IF($B627="","",(VLOOKUP($B627,所属・種目コード!M610:N710,2)))</f>
        <v>#N/A</v>
      </c>
      <c r="L627" s="22" t="e">
        <f>IF($B627="","",(VLOOKUP($B627,所属・種目コード!$J$3:$K$59,2)))</f>
        <v>#N/A</v>
      </c>
    </row>
    <row r="628" spans="1:12">
      <c r="A628" s="11">
        <v>1532</v>
      </c>
      <c r="B628" s="11">
        <v>1045</v>
      </c>
      <c r="C628" s="11">
        <v>499</v>
      </c>
      <c r="E628" s="11" t="s">
        <v>1619</v>
      </c>
      <c r="F628" s="11" t="s">
        <v>1249</v>
      </c>
      <c r="G628" s="11">
        <v>1</v>
      </c>
      <c r="I628" s="23" t="e">
        <f>IF($B628="","",(VLOOKUP($B628,所属・種目コード!$A$3:$C$67,2)))</f>
        <v>#N/A</v>
      </c>
      <c r="J628" s="24" t="str">
        <f>IF($B628="","",(VLOOKUP($B628,所属・種目コード!$G$3:$H$119,2)))</f>
        <v>下閉伊ｸﾗﾌﾞ</v>
      </c>
      <c r="K628" s="25" t="e">
        <f>IF($B628="","",(VLOOKUP($B628,所属・種目コード!M611:N711,2)))</f>
        <v>#N/A</v>
      </c>
      <c r="L628" s="22" t="e">
        <f>IF($B628="","",(VLOOKUP($B628,所属・種目コード!$J$3:$K$59,2)))</f>
        <v>#N/A</v>
      </c>
    </row>
    <row r="629" spans="1:12">
      <c r="A629" s="11">
        <v>1533</v>
      </c>
      <c r="B629" s="11">
        <v>1045</v>
      </c>
      <c r="C629" s="11">
        <v>500</v>
      </c>
      <c r="E629" s="11" t="s">
        <v>1620</v>
      </c>
      <c r="F629" s="11" t="s">
        <v>1621</v>
      </c>
      <c r="G629" s="11">
        <v>1</v>
      </c>
      <c r="I629" s="23" t="e">
        <f>IF($B629="","",(VLOOKUP($B629,所属・種目コード!$A$3:$C$67,2)))</f>
        <v>#N/A</v>
      </c>
      <c r="J629" s="24" t="str">
        <f>IF($B629="","",(VLOOKUP($B629,所属・種目コード!$G$3:$H$119,2)))</f>
        <v>下閉伊ｸﾗﾌﾞ</v>
      </c>
      <c r="K629" s="25" t="e">
        <f>IF($B629="","",(VLOOKUP($B629,所属・種目コード!M612:N712,2)))</f>
        <v>#N/A</v>
      </c>
      <c r="L629" s="22" t="e">
        <f>IF($B629="","",(VLOOKUP($B629,所属・種目コード!$J$3:$K$59,2)))</f>
        <v>#N/A</v>
      </c>
    </row>
    <row r="630" spans="1:12">
      <c r="A630" s="11">
        <v>1534</v>
      </c>
      <c r="B630" s="11">
        <v>1045</v>
      </c>
      <c r="C630" s="11">
        <v>501</v>
      </c>
      <c r="E630" s="11" t="s">
        <v>1622</v>
      </c>
      <c r="F630" s="11" t="s">
        <v>1623</v>
      </c>
      <c r="G630" s="11">
        <v>1</v>
      </c>
      <c r="I630" s="23" t="e">
        <f>IF($B630="","",(VLOOKUP($B630,所属・種目コード!$A$3:$C$67,2)))</f>
        <v>#N/A</v>
      </c>
      <c r="J630" s="24" t="str">
        <f>IF($B630="","",(VLOOKUP($B630,所属・種目コード!$G$3:$H$119,2)))</f>
        <v>下閉伊ｸﾗﾌﾞ</v>
      </c>
      <c r="K630" s="25" t="e">
        <f>IF($B630="","",(VLOOKUP($B630,所属・種目コード!M613:N713,2)))</f>
        <v>#N/A</v>
      </c>
      <c r="L630" s="22" t="e">
        <f>IF($B630="","",(VLOOKUP($B630,所属・種目コード!$J$3:$K$59,2)))</f>
        <v>#N/A</v>
      </c>
    </row>
    <row r="631" spans="1:12">
      <c r="A631" s="11">
        <v>1535</v>
      </c>
      <c r="B631" s="11">
        <v>1045</v>
      </c>
      <c r="C631" s="11">
        <v>502</v>
      </c>
      <c r="E631" s="11" t="s">
        <v>1624</v>
      </c>
      <c r="F631" s="11" t="s">
        <v>1625</v>
      </c>
      <c r="G631" s="11">
        <v>1</v>
      </c>
      <c r="I631" s="23" t="e">
        <f>IF($B631="","",(VLOOKUP($B631,所属・種目コード!$A$3:$C$67,2)))</f>
        <v>#N/A</v>
      </c>
      <c r="J631" s="24" t="str">
        <f>IF($B631="","",(VLOOKUP($B631,所属・種目コード!$G$3:$H$119,2)))</f>
        <v>下閉伊ｸﾗﾌﾞ</v>
      </c>
      <c r="K631" s="25" t="e">
        <f>IF($B631="","",(VLOOKUP($B631,所属・種目コード!M614:N714,2)))</f>
        <v>#N/A</v>
      </c>
      <c r="L631" s="22" t="e">
        <f>IF($B631="","",(VLOOKUP($B631,所属・種目コード!$J$3:$K$59,2)))</f>
        <v>#N/A</v>
      </c>
    </row>
    <row r="632" spans="1:12">
      <c r="A632" s="11">
        <v>1536</v>
      </c>
      <c r="B632" s="11">
        <v>1045</v>
      </c>
      <c r="C632" s="11">
        <v>503</v>
      </c>
      <c r="E632" s="11" t="s">
        <v>1626</v>
      </c>
      <c r="F632" s="11" t="s">
        <v>1627</v>
      </c>
      <c r="G632" s="11">
        <v>1</v>
      </c>
      <c r="I632" s="23" t="e">
        <f>IF($B632="","",(VLOOKUP($B632,所属・種目コード!$A$3:$C$67,2)))</f>
        <v>#N/A</v>
      </c>
      <c r="J632" s="24" t="str">
        <f>IF($B632="","",(VLOOKUP($B632,所属・種目コード!$G$3:$H$119,2)))</f>
        <v>下閉伊ｸﾗﾌﾞ</v>
      </c>
      <c r="K632" s="25" t="e">
        <f>IF($B632="","",(VLOOKUP($B632,所属・種目コード!M615:N715,2)))</f>
        <v>#N/A</v>
      </c>
      <c r="L632" s="22" t="e">
        <f>IF($B632="","",(VLOOKUP($B632,所属・種目コード!$J$3:$K$59,2)))</f>
        <v>#N/A</v>
      </c>
    </row>
    <row r="633" spans="1:12">
      <c r="A633" s="11">
        <v>1537</v>
      </c>
      <c r="B633" s="11">
        <v>1045</v>
      </c>
      <c r="C633" s="11">
        <v>504</v>
      </c>
      <c r="E633" s="11" t="s">
        <v>1628</v>
      </c>
      <c r="F633" s="11" t="s">
        <v>1629</v>
      </c>
      <c r="G633" s="11">
        <v>1</v>
      </c>
      <c r="I633" s="23" t="e">
        <f>IF($B633="","",(VLOOKUP($B633,所属・種目コード!$A$3:$C$67,2)))</f>
        <v>#N/A</v>
      </c>
      <c r="J633" s="24" t="str">
        <f>IF($B633="","",(VLOOKUP($B633,所属・種目コード!$G$3:$H$119,2)))</f>
        <v>下閉伊ｸﾗﾌﾞ</v>
      </c>
      <c r="K633" s="25" t="e">
        <f>IF($B633="","",(VLOOKUP($B633,所属・種目コード!M616:N716,2)))</f>
        <v>#N/A</v>
      </c>
      <c r="L633" s="22" t="e">
        <f>IF($B633="","",(VLOOKUP($B633,所属・種目コード!$J$3:$K$59,2)))</f>
        <v>#N/A</v>
      </c>
    </row>
    <row r="634" spans="1:12">
      <c r="A634" s="11">
        <v>1538</v>
      </c>
      <c r="B634" s="11">
        <v>1045</v>
      </c>
      <c r="C634" s="11">
        <v>505</v>
      </c>
      <c r="E634" s="11" t="s">
        <v>1630</v>
      </c>
      <c r="F634" s="11" t="s">
        <v>1631</v>
      </c>
      <c r="G634" s="11">
        <v>1</v>
      </c>
      <c r="I634" s="23" t="e">
        <f>IF($B634="","",(VLOOKUP($B634,所属・種目コード!$A$3:$C$67,2)))</f>
        <v>#N/A</v>
      </c>
      <c r="J634" s="24" t="str">
        <f>IF($B634="","",(VLOOKUP($B634,所属・種目コード!$G$3:$H$119,2)))</f>
        <v>下閉伊ｸﾗﾌﾞ</v>
      </c>
      <c r="K634" s="25" t="e">
        <f>IF($B634="","",(VLOOKUP($B634,所属・種目コード!M617:N717,2)))</f>
        <v>#N/A</v>
      </c>
      <c r="L634" s="22" t="e">
        <f>IF($B634="","",(VLOOKUP($B634,所属・種目コード!$J$3:$K$59,2)))</f>
        <v>#N/A</v>
      </c>
    </row>
    <row r="635" spans="1:12">
      <c r="A635" s="11">
        <v>1539</v>
      </c>
      <c r="B635" s="11">
        <v>1045</v>
      </c>
      <c r="C635" s="11">
        <v>506</v>
      </c>
      <c r="E635" s="11" t="s">
        <v>1632</v>
      </c>
      <c r="F635" s="11" t="s">
        <v>1633</v>
      </c>
      <c r="G635" s="11">
        <v>1</v>
      </c>
      <c r="I635" s="23" t="e">
        <f>IF($B635="","",(VLOOKUP($B635,所属・種目コード!$A$3:$C$67,2)))</f>
        <v>#N/A</v>
      </c>
      <c r="J635" s="24" t="str">
        <f>IF($B635="","",(VLOOKUP($B635,所属・種目コード!$G$3:$H$119,2)))</f>
        <v>下閉伊ｸﾗﾌﾞ</v>
      </c>
      <c r="K635" s="25" t="e">
        <f>IF($B635="","",(VLOOKUP($B635,所属・種目コード!M618:N718,2)))</f>
        <v>#N/A</v>
      </c>
      <c r="L635" s="22" t="e">
        <f>IF($B635="","",(VLOOKUP($B635,所属・種目コード!$J$3:$K$59,2)))</f>
        <v>#N/A</v>
      </c>
    </row>
    <row r="636" spans="1:12">
      <c r="A636" s="11">
        <v>1540</v>
      </c>
      <c r="B636" s="11">
        <v>1046</v>
      </c>
      <c r="C636" s="11">
        <v>507</v>
      </c>
      <c r="E636" s="11" t="s">
        <v>1634</v>
      </c>
      <c r="F636" s="11" t="s">
        <v>1635</v>
      </c>
      <c r="G636" s="11">
        <v>1</v>
      </c>
      <c r="I636" s="23" t="e">
        <f>IF($B636="","",(VLOOKUP($B636,所属・種目コード!$A$3:$C$67,2)))</f>
        <v>#N/A</v>
      </c>
      <c r="J636" s="24" t="str">
        <f>IF($B636="","",(VLOOKUP($B636,所属・種目コード!$G$3:$H$119,2)))</f>
        <v>釜石市陸協</v>
      </c>
      <c r="K636" s="25" t="e">
        <f>IF($B636="","",(VLOOKUP($B636,所属・種目コード!M619:N719,2)))</f>
        <v>#N/A</v>
      </c>
      <c r="L636" s="22" t="e">
        <f>IF($B636="","",(VLOOKUP($B636,所属・種目コード!$J$3:$K$59,2)))</f>
        <v>#N/A</v>
      </c>
    </row>
    <row r="637" spans="1:12">
      <c r="A637" s="11">
        <v>1541</v>
      </c>
      <c r="B637" s="11">
        <v>1046</v>
      </c>
      <c r="C637" s="11">
        <v>508</v>
      </c>
      <c r="E637" s="11" t="s">
        <v>1636</v>
      </c>
      <c r="F637" s="11" t="s">
        <v>1637</v>
      </c>
      <c r="G637" s="11">
        <v>1</v>
      </c>
      <c r="I637" s="23" t="e">
        <f>IF($B637="","",(VLOOKUP($B637,所属・種目コード!$A$3:$C$67,2)))</f>
        <v>#N/A</v>
      </c>
      <c r="J637" s="24" t="str">
        <f>IF($B637="","",(VLOOKUP($B637,所属・種目コード!$G$3:$H$119,2)))</f>
        <v>釜石市陸協</v>
      </c>
      <c r="K637" s="25" t="e">
        <f>IF($B637="","",(VLOOKUP($B637,所属・種目コード!M620:N720,2)))</f>
        <v>#N/A</v>
      </c>
      <c r="L637" s="22" t="e">
        <f>IF($B637="","",(VLOOKUP($B637,所属・種目コード!$J$3:$K$59,2)))</f>
        <v>#N/A</v>
      </c>
    </row>
    <row r="638" spans="1:12">
      <c r="A638" s="11">
        <v>1542</v>
      </c>
      <c r="B638" s="11">
        <v>1046</v>
      </c>
      <c r="C638" s="11">
        <v>509</v>
      </c>
      <c r="E638" s="11" t="s">
        <v>1638</v>
      </c>
      <c r="F638" s="11" t="s">
        <v>1639</v>
      </c>
      <c r="G638" s="11">
        <v>1</v>
      </c>
      <c r="I638" s="23" t="e">
        <f>IF($B638="","",(VLOOKUP($B638,所属・種目コード!$A$3:$C$67,2)))</f>
        <v>#N/A</v>
      </c>
      <c r="J638" s="24" t="str">
        <f>IF($B638="","",(VLOOKUP($B638,所属・種目コード!$G$3:$H$119,2)))</f>
        <v>釜石市陸協</v>
      </c>
      <c r="K638" s="25" t="e">
        <f>IF($B638="","",(VLOOKUP($B638,所属・種目コード!M621:N721,2)))</f>
        <v>#N/A</v>
      </c>
      <c r="L638" s="22" t="e">
        <f>IF($B638="","",(VLOOKUP($B638,所属・種目コード!$J$3:$K$59,2)))</f>
        <v>#N/A</v>
      </c>
    </row>
    <row r="639" spans="1:12">
      <c r="A639" s="11">
        <v>1543</v>
      </c>
      <c r="B639" s="11">
        <v>1046</v>
      </c>
      <c r="C639" s="11">
        <v>510</v>
      </c>
      <c r="E639" s="11" t="s">
        <v>1640</v>
      </c>
      <c r="F639" s="11" t="s">
        <v>1641</v>
      </c>
      <c r="G639" s="11">
        <v>1</v>
      </c>
      <c r="I639" s="23" t="e">
        <f>IF($B639="","",(VLOOKUP($B639,所属・種目コード!$A$3:$C$67,2)))</f>
        <v>#N/A</v>
      </c>
      <c r="J639" s="24" t="str">
        <f>IF($B639="","",(VLOOKUP($B639,所属・種目コード!$G$3:$H$119,2)))</f>
        <v>釜石市陸協</v>
      </c>
      <c r="K639" s="25" t="e">
        <f>IF($B639="","",(VLOOKUP($B639,所属・種目コード!M622:N722,2)))</f>
        <v>#N/A</v>
      </c>
      <c r="L639" s="22" t="e">
        <f>IF($B639="","",(VLOOKUP($B639,所属・種目コード!$J$3:$K$59,2)))</f>
        <v>#N/A</v>
      </c>
    </row>
    <row r="640" spans="1:12">
      <c r="A640" s="11">
        <v>1544</v>
      </c>
      <c r="B640" s="11">
        <v>1046</v>
      </c>
      <c r="C640" s="11">
        <v>511</v>
      </c>
      <c r="E640" s="11" t="s">
        <v>1642</v>
      </c>
      <c r="F640" s="11" t="s">
        <v>1643</v>
      </c>
      <c r="G640" s="11">
        <v>1</v>
      </c>
      <c r="I640" s="23" t="e">
        <f>IF($B640="","",(VLOOKUP($B640,所属・種目コード!$A$3:$C$67,2)))</f>
        <v>#N/A</v>
      </c>
      <c r="J640" s="24" t="str">
        <f>IF($B640="","",(VLOOKUP($B640,所属・種目コード!$G$3:$H$119,2)))</f>
        <v>釜石市陸協</v>
      </c>
      <c r="K640" s="25" t="e">
        <f>IF($B640="","",(VLOOKUP($B640,所属・種目コード!M623:N723,2)))</f>
        <v>#N/A</v>
      </c>
      <c r="L640" s="22" t="e">
        <f>IF($B640="","",(VLOOKUP($B640,所属・種目コード!$J$3:$K$59,2)))</f>
        <v>#N/A</v>
      </c>
    </row>
    <row r="641" spans="1:12">
      <c r="A641" s="11">
        <v>1545</v>
      </c>
      <c r="B641" s="11">
        <v>1046</v>
      </c>
      <c r="C641" s="11">
        <v>512</v>
      </c>
      <c r="E641" s="11" t="s">
        <v>1644</v>
      </c>
      <c r="F641" s="11" t="s">
        <v>1645</v>
      </c>
      <c r="G641" s="11">
        <v>1</v>
      </c>
      <c r="I641" s="23" t="e">
        <f>IF($B641="","",(VLOOKUP($B641,所属・種目コード!$A$3:$C$67,2)))</f>
        <v>#N/A</v>
      </c>
      <c r="J641" s="24" t="str">
        <f>IF($B641="","",(VLOOKUP($B641,所属・種目コード!$G$3:$H$119,2)))</f>
        <v>釜石市陸協</v>
      </c>
      <c r="K641" s="25" t="e">
        <f>IF($B641="","",(VLOOKUP($B641,所属・種目コード!M624:N724,2)))</f>
        <v>#N/A</v>
      </c>
      <c r="L641" s="22" t="e">
        <f>IF($B641="","",(VLOOKUP($B641,所属・種目コード!$J$3:$K$59,2)))</f>
        <v>#N/A</v>
      </c>
    </row>
    <row r="642" spans="1:12">
      <c r="A642" s="11">
        <v>1546</v>
      </c>
      <c r="B642" s="11">
        <v>1046</v>
      </c>
      <c r="C642" s="11">
        <v>513</v>
      </c>
      <c r="E642" s="11" t="s">
        <v>1646</v>
      </c>
      <c r="F642" s="11" t="s">
        <v>1647</v>
      </c>
      <c r="G642" s="11">
        <v>1</v>
      </c>
      <c r="I642" s="23" t="e">
        <f>IF($B642="","",(VLOOKUP($B642,所属・種目コード!$A$3:$C$67,2)))</f>
        <v>#N/A</v>
      </c>
      <c r="J642" s="24" t="str">
        <f>IF($B642="","",(VLOOKUP($B642,所属・種目コード!$G$3:$H$119,2)))</f>
        <v>釜石市陸協</v>
      </c>
      <c r="K642" s="25" t="e">
        <f>IF($B642="","",(VLOOKUP($B642,所属・種目コード!M625:N725,2)))</f>
        <v>#N/A</v>
      </c>
      <c r="L642" s="22" t="e">
        <f>IF($B642="","",(VLOOKUP($B642,所属・種目コード!$J$3:$K$59,2)))</f>
        <v>#N/A</v>
      </c>
    </row>
    <row r="643" spans="1:12">
      <c r="A643" s="11">
        <v>1547</v>
      </c>
      <c r="B643" s="11">
        <v>1046</v>
      </c>
      <c r="C643" s="11">
        <v>514</v>
      </c>
      <c r="E643" s="11" t="s">
        <v>1648</v>
      </c>
      <c r="F643" s="11" t="s">
        <v>1649</v>
      </c>
      <c r="G643" s="11">
        <v>1</v>
      </c>
      <c r="I643" s="23" t="e">
        <f>IF($B643="","",(VLOOKUP($B643,所属・種目コード!$A$3:$C$67,2)))</f>
        <v>#N/A</v>
      </c>
      <c r="J643" s="24" t="str">
        <f>IF($B643="","",(VLOOKUP($B643,所属・種目コード!$G$3:$H$119,2)))</f>
        <v>釜石市陸協</v>
      </c>
      <c r="K643" s="25" t="e">
        <f>IF($B643="","",(VLOOKUP($B643,所属・種目コード!M626:N726,2)))</f>
        <v>#N/A</v>
      </c>
      <c r="L643" s="22" t="e">
        <f>IF($B643="","",(VLOOKUP($B643,所属・種目コード!$J$3:$K$59,2)))</f>
        <v>#N/A</v>
      </c>
    </row>
    <row r="644" spans="1:12">
      <c r="A644" s="11">
        <v>5317</v>
      </c>
      <c r="B644" s="11">
        <v>1046</v>
      </c>
      <c r="C644" s="11">
        <v>729</v>
      </c>
      <c r="E644" s="11" t="s">
        <v>8509</v>
      </c>
      <c r="F644" s="11" t="s">
        <v>8510</v>
      </c>
      <c r="G644" s="11">
        <v>1</v>
      </c>
      <c r="I644" s="23" t="e">
        <f>IF($B644="","",(VLOOKUP($B644,所属・種目コード!$A$3:$C$67,2)))</f>
        <v>#N/A</v>
      </c>
      <c r="J644" s="24" t="str">
        <f>IF($B644="","",(VLOOKUP($B644,所属・種目コード!$G$3:$H$119,2)))</f>
        <v>釜石市陸協</v>
      </c>
      <c r="K644" s="25" t="e">
        <f>IF($B644="","",(VLOOKUP($B644,所属・種目コード!M627:N727,2)))</f>
        <v>#N/A</v>
      </c>
      <c r="L644" s="22" t="e">
        <f>IF($B644="","",(VLOOKUP($B644,所属・種目コード!$J$3:$K$59,2)))</f>
        <v>#N/A</v>
      </c>
    </row>
    <row r="645" spans="1:12">
      <c r="A645" s="11">
        <v>1550</v>
      </c>
      <c r="B645" s="11">
        <v>1047</v>
      </c>
      <c r="C645" s="11">
        <v>518</v>
      </c>
      <c r="E645" s="11" t="s">
        <v>1654</v>
      </c>
      <c r="F645" s="11" t="s">
        <v>1655</v>
      </c>
      <c r="G645" s="11">
        <v>1</v>
      </c>
      <c r="I645" s="23" t="e">
        <f>IF($B645="","",(VLOOKUP($B645,所属・種目コード!$A$3:$C$67,2)))</f>
        <v>#N/A</v>
      </c>
      <c r="J645" s="24" t="str">
        <f>IF($B645="","",(VLOOKUP($B645,所属・種目コード!$G$3:$H$119,2)))</f>
        <v>遠野AC</v>
      </c>
      <c r="K645" s="25" t="e">
        <f>IF($B645="","",(VLOOKUP($B645,所属・種目コード!M628:N728,2)))</f>
        <v>#N/A</v>
      </c>
      <c r="L645" s="22" t="e">
        <f>IF($B645="","",(VLOOKUP($B645,所属・種目コード!$J$3:$K$59,2)))</f>
        <v>#N/A</v>
      </c>
    </row>
    <row r="646" spans="1:12">
      <c r="A646" s="11">
        <v>1551</v>
      </c>
      <c r="B646" s="11">
        <v>1047</v>
      </c>
      <c r="C646" s="11">
        <v>519</v>
      </c>
      <c r="E646" s="11" t="s">
        <v>1656</v>
      </c>
      <c r="F646" s="11" t="s">
        <v>1657</v>
      </c>
      <c r="G646" s="11">
        <v>1</v>
      </c>
      <c r="I646" s="23" t="e">
        <f>IF($B646="","",(VLOOKUP($B646,所属・種目コード!$A$3:$C$67,2)))</f>
        <v>#N/A</v>
      </c>
      <c r="J646" s="24" t="str">
        <f>IF($B646="","",(VLOOKUP($B646,所属・種目コード!$G$3:$H$119,2)))</f>
        <v>遠野AC</v>
      </c>
      <c r="K646" s="25" t="e">
        <f>IF($B646="","",(VLOOKUP($B646,所属・種目コード!M629:N729,2)))</f>
        <v>#N/A</v>
      </c>
      <c r="L646" s="22" t="e">
        <f>IF($B646="","",(VLOOKUP($B646,所属・種目コード!$J$3:$K$59,2)))</f>
        <v>#N/A</v>
      </c>
    </row>
    <row r="647" spans="1:12">
      <c r="A647" s="11">
        <v>1552</v>
      </c>
      <c r="B647" s="11">
        <v>1047</v>
      </c>
      <c r="C647" s="11">
        <v>520</v>
      </c>
      <c r="E647" s="11" t="s">
        <v>1658</v>
      </c>
      <c r="F647" s="11" t="s">
        <v>1659</v>
      </c>
      <c r="G647" s="11">
        <v>1</v>
      </c>
      <c r="I647" s="23" t="e">
        <f>IF($B647="","",(VLOOKUP($B647,所属・種目コード!$A$3:$C$67,2)))</f>
        <v>#N/A</v>
      </c>
      <c r="J647" s="24" t="str">
        <f>IF($B647="","",(VLOOKUP($B647,所属・種目コード!$G$3:$H$119,2)))</f>
        <v>遠野AC</v>
      </c>
      <c r="K647" s="25" t="e">
        <f>IF($B647="","",(VLOOKUP($B647,所属・種目コード!M630:N730,2)))</f>
        <v>#N/A</v>
      </c>
      <c r="L647" s="22" t="e">
        <f>IF($B647="","",(VLOOKUP($B647,所属・種目コード!$J$3:$K$59,2)))</f>
        <v>#N/A</v>
      </c>
    </row>
    <row r="648" spans="1:12">
      <c r="A648" s="11">
        <v>1553</v>
      </c>
      <c r="B648" s="11">
        <v>1047</v>
      </c>
      <c r="C648" s="11">
        <v>521</v>
      </c>
      <c r="E648" s="11" t="s">
        <v>1660</v>
      </c>
      <c r="F648" s="11" t="s">
        <v>1661</v>
      </c>
      <c r="G648" s="11">
        <v>1</v>
      </c>
      <c r="I648" s="23" t="e">
        <f>IF($B648="","",(VLOOKUP($B648,所属・種目コード!$A$3:$C$67,2)))</f>
        <v>#N/A</v>
      </c>
      <c r="J648" s="24" t="str">
        <f>IF($B648="","",(VLOOKUP($B648,所属・種目コード!$G$3:$H$119,2)))</f>
        <v>遠野AC</v>
      </c>
      <c r="K648" s="25" t="e">
        <f>IF($B648="","",(VLOOKUP($B648,所属・種目コード!M631:N731,2)))</f>
        <v>#N/A</v>
      </c>
      <c r="L648" s="22" t="e">
        <f>IF($B648="","",(VLOOKUP($B648,所属・種目コード!$J$3:$K$59,2)))</f>
        <v>#N/A</v>
      </c>
    </row>
    <row r="649" spans="1:12">
      <c r="A649" s="11">
        <v>1554</v>
      </c>
      <c r="B649" s="11">
        <v>1047</v>
      </c>
      <c r="C649" s="11">
        <v>522</v>
      </c>
      <c r="E649" s="11" t="s">
        <v>1662</v>
      </c>
      <c r="F649" s="11" t="s">
        <v>1663</v>
      </c>
      <c r="G649" s="11">
        <v>1</v>
      </c>
      <c r="I649" s="23" t="e">
        <f>IF($B649="","",(VLOOKUP($B649,所属・種目コード!$A$3:$C$67,2)))</f>
        <v>#N/A</v>
      </c>
      <c r="J649" s="24" t="str">
        <f>IF($B649="","",(VLOOKUP($B649,所属・種目コード!$G$3:$H$119,2)))</f>
        <v>遠野AC</v>
      </c>
      <c r="K649" s="25" t="e">
        <f>IF($B649="","",(VLOOKUP($B649,所属・種目コード!M632:N732,2)))</f>
        <v>#N/A</v>
      </c>
      <c r="L649" s="22" t="e">
        <f>IF($B649="","",(VLOOKUP($B649,所属・種目コード!$J$3:$K$59,2)))</f>
        <v>#N/A</v>
      </c>
    </row>
    <row r="650" spans="1:12">
      <c r="A650" s="11">
        <v>1555</v>
      </c>
      <c r="B650" s="11">
        <v>1047</v>
      </c>
      <c r="C650" s="11">
        <v>523</v>
      </c>
      <c r="E650" s="11" t="s">
        <v>1664</v>
      </c>
      <c r="F650" s="11" t="s">
        <v>1665</v>
      </c>
      <c r="G650" s="11">
        <v>1</v>
      </c>
      <c r="I650" s="23" t="e">
        <f>IF($B650="","",(VLOOKUP($B650,所属・種目コード!$A$3:$C$67,2)))</f>
        <v>#N/A</v>
      </c>
      <c r="J650" s="24" t="str">
        <f>IF($B650="","",(VLOOKUP($B650,所属・種目コード!$G$3:$H$119,2)))</f>
        <v>遠野AC</v>
      </c>
      <c r="K650" s="25" t="e">
        <f>IF($B650="","",(VLOOKUP($B650,所属・種目コード!M633:N733,2)))</f>
        <v>#N/A</v>
      </c>
      <c r="L650" s="22" t="e">
        <f>IF($B650="","",(VLOOKUP($B650,所属・種目コード!$J$3:$K$59,2)))</f>
        <v>#N/A</v>
      </c>
    </row>
    <row r="651" spans="1:12">
      <c r="A651" s="11">
        <v>1556</v>
      </c>
      <c r="B651" s="11">
        <v>1047</v>
      </c>
      <c r="C651" s="11">
        <v>524</v>
      </c>
      <c r="E651" s="11" t="s">
        <v>1666</v>
      </c>
      <c r="F651" s="11" t="s">
        <v>1667</v>
      </c>
      <c r="G651" s="11">
        <v>1</v>
      </c>
      <c r="I651" s="23" t="e">
        <f>IF($B651="","",(VLOOKUP($B651,所属・種目コード!$A$3:$C$67,2)))</f>
        <v>#N/A</v>
      </c>
      <c r="J651" s="24" t="str">
        <f>IF($B651="","",(VLOOKUP($B651,所属・種目コード!$G$3:$H$119,2)))</f>
        <v>遠野AC</v>
      </c>
      <c r="K651" s="25" t="e">
        <f>IF($B651="","",(VLOOKUP($B651,所属・種目コード!M634:N734,2)))</f>
        <v>#N/A</v>
      </c>
      <c r="L651" s="22" t="e">
        <f>IF($B651="","",(VLOOKUP($B651,所属・種目コード!$J$3:$K$59,2)))</f>
        <v>#N/A</v>
      </c>
    </row>
    <row r="652" spans="1:12">
      <c r="A652" s="11">
        <v>1557</v>
      </c>
      <c r="B652" s="11">
        <v>1047</v>
      </c>
      <c r="C652" s="11">
        <v>525</v>
      </c>
      <c r="E652" s="11" t="s">
        <v>1668</v>
      </c>
      <c r="F652" s="11" t="s">
        <v>1669</v>
      </c>
      <c r="G652" s="11">
        <v>1</v>
      </c>
      <c r="I652" s="23" t="e">
        <f>IF($B652="","",(VLOOKUP($B652,所属・種目コード!$A$3:$C$67,2)))</f>
        <v>#N/A</v>
      </c>
      <c r="J652" s="24" t="str">
        <f>IF($B652="","",(VLOOKUP($B652,所属・種目コード!$G$3:$H$119,2)))</f>
        <v>遠野AC</v>
      </c>
      <c r="K652" s="25" t="e">
        <f>IF($B652="","",(VLOOKUP($B652,所属・種目コード!M635:N735,2)))</f>
        <v>#N/A</v>
      </c>
      <c r="L652" s="22" t="e">
        <f>IF($B652="","",(VLOOKUP($B652,所属・種目コード!$J$3:$K$59,2)))</f>
        <v>#N/A</v>
      </c>
    </row>
    <row r="653" spans="1:12">
      <c r="A653" s="11">
        <v>1558</v>
      </c>
      <c r="B653" s="11">
        <v>1047</v>
      </c>
      <c r="C653" s="11">
        <v>526</v>
      </c>
      <c r="E653" s="11" t="s">
        <v>1670</v>
      </c>
      <c r="F653" s="11" t="s">
        <v>1671</v>
      </c>
      <c r="G653" s="11">
        <v>1</v>
      </c>
      <c r="I653" s="23" t="e">
        <f>IF($B653="","",(VLOOKUP($B653,所属・種目コード!$A$3:$C$67,2)))</f>
        <v>#N/A</v>
      </c>
      <c r="J653" s="24" t="str">
        <f>IF($B653="","",(VLOOKUP($B653,所属・種目コード!$G$3:$H$119,2)))</f>
        <v>遠野AC</v>
      </c>
      <c r="K653" s="25" t="e">
        <f>IF($B653="","",(VLOOKUP($B653,所属・種目コード!M636:N736,2)))</f>
        <v>#N/A</v>
      </c>
      <c r="L653" s="22" t="e">
        <f>IF($B653="","",(VLOOKUP($B653,所属・種目コード!$J$3:$K$59,2)))</f>
        <v>#N/A</v>
      </c>
    </row>
    <row r="654" spans="1:12">
      <c r="A654" s="11">
        <v>1559</v>
      </c>
      <c r="B654" s="11">
        <v>1047</v>
      </c>
      <c r="C654" s="11">
        <v>527</v>
      </c>
      <c r="E654" s="11" t="s">
        <v>1672</v>
      </c>
      <c r="F654" s="11" t="s">
        <v>1673</v>
      </c>
      <c r="G654" s="11">
        <v>1</v>
      </c>
      <c r="I654" s="23" t="e">
        <f>IF($B654="","",(VLOOKUP($B654,所属・種目コード!$A$3:$C$67,2)))</f>
        <v>#N/A</v>
      </c>
      <c r="J654" s="24" t="str">
        <f>IF($B654="","",(VLOOKUP($B654,所属・種目コード!$G$3:$H$119,2)))</f>
        <v>遠野AC</v>
      </c>
      <c r="K654" s="25" t="e">
        <f>IF($B654="","",(VLOOKUP($B654,所属・種目コード!M637:N737,2)))</f>
        <v>#N/A</v>
      </c>
      <c r="L654" s="22" t="e">
        <f>IF($B654="","",(VLOOKUP($B654,所属・種目コード!$J$3:$K$59,2)))</f>
        <v>#N/A</v>
      </c>
    </row>
    <row r="655" spans="1:12">
      <c r="A655" s="11">
        <v>1560</v>
      </c>
      <c r="B655" s="11">
        <v>1047</v>
      </c>
      <c r="C655" s="11">
        <v>528</v>
      </c>
      <c r="E655" s="11" t="s">
        <v>1674</v>
      </c>
      <c r="F655" s="11" t="s">
        <v>1675</v>
      </c>
      <c r="G655" s="11">
        <v>1</v>
      </c>
      <c r="I655" s="23" t="e">
        <f>IF($B655="","",(VLOOKUP($B655,所属・種目コード!$A$3:$C$67,2)))</f>
        <v>#N/A</v>
      </c>
      <c r="J655" s="24" t="str">
        <f>IF($B655="","",(VLOOKUP($B655,所属・種目コード!$G$3:$H$119,2)))</f>
        <v>遠野AC</v>
      </c>
      <c r="K655" s="25" t="e">
        <f>IF($B655="","",(VLOOKUP($B655,所属・種目コード!M638:N738,2)))</f>
        <v>#N/A</v>
      </c>
      <c r="L655" s="22" t="e">
        <f>IF($B655="","",(VLOOKUP($B655,所属・種目コード!$J$3:$K$59,2)))</f>
        <v>#N/A</v>
      </c>
    </row>
    <row r="656" spans="1:12">
      <c r="A656" s="11">
        <v>1561</v>
      </c>
      <c r="B656" s="11">
        <v>1047</v>
      </c>
      <c r="C656" s="11">
        <v>529</v>
      </c>
      <c r="E656" s="11" t="s">
        <v>1676</v>
      </c>
      <c r="F656" s="11" t="s">
        <v>1677</v>
      </c>
      <c r="G656" s="11">
        <v>1</v>
      </c>
      <c r="I656" s="23" t="e">
        <f>IF($B656="","",(VLOOKUP($B656,所属・種目コード!$A$3:$C$67,2)))</f>
        <v>#N/A</v>
      </c>
      <c r="J656" s="24" t="str">
        <f>IF($B656="","",(VLOOKUP($B656,所属・種目コード!$G$3:$H$119,2)))</f>
        <v>遠野AC</v>
      </c>
      <c r="K656" s="25" t="e">
        <f>IF($B656="","",(VLOOKUP($B656,所属・種目コード!M639:N739,2)))</f>
        <v>#N/A</v>
      </c>
      <c r="L656" s="22" t="e">
        <f>IF($B656="","",(VLOOKUP($B656,所属・種目コード!$J$3:$K$59,2)))</f>
        <v>#N/A</v>
      </c>
    </row>
    <row r="657" spans="1:12">
      <c r="A657" s="11">
        <v>1562</v>
      </c>
      <c r="B657" s="11">
        <v>1047</v>
      </c>
      <c r="C657" s="11">
        <v>530</v>
      </c>
      <c r="E657" s="11" t="s">
        <v>1678</v>
      </c>
      <c r="F657" s="11" t="s">
        <v>1679</v>
      </c>
      <c r="G657" s="11">
        <v>1</v>
      </c>
      <c r="I657" s="23" t="e">
        <f>IF($B657="","",(VLOOKUP($B657,所属・種目コード!$A$3:$C$67,2)))</f>
        <v>#N/A</v>
      </c>
      <c r="J657" s="24" t="str">
        <f>IF($B657="","",(VLOOKUP($B657,所属・種目コード!$G$3:$H$119,2)))</f>
        <v>遠野AC</v>
      </c>
      <c r="K657" s="25" t="e">
        <f>IF($B657="","",(VLOOKUP($B657,所属・種目コード!M640:N740,2)))</f>
        <v>#N/A</v>
      </c>
      <c r="L657" s="22" t="e">
        <f>IF($B657="","",(VLOOKUP($B657,所属・種目コード!$J$3:$K$59,2)))</f>
        <v>#N/A</v>
      </c>
    </row>
    <row r="658" spans="1:12">
      <c r="A658" s="11">
        <v>1563</v>
      </c>
      <c r="B658" s="11">
        <v>1047</v>
      </c>
      <c r="C658" s="11">
        <v>531</v>
      </c>
      <c r="E658" s="11" t="s">
        <v>1680</v>
      </c>
      <c r="F658" s="11" t="s">
        <v>1681</v>
      </c>
      <c r="G658" s="11">
        <v>1</v>
      </c>
      <c r="I658" s="23" t="e">
        <f>IF($B658="","",(VLOOKUP($B658,所属・種目コード!$A$3:$C$67,2)))</f>
        <v>#N/A</v>
      </c>
      <c r="J658" s="24" t="str">
        <f>IF($B658="","",(VLOOKUP($B658,所属・種目コード!$G$3:$H$119,2)))</f>
        <v>遠野AC</v>
      </c>
      <c r="K658" s="25" t="e">
        <f>IF($B658="","",(VLOOKUP($B658,所属・種目コード!M641:N741,2)))</f>
        <v>#N/A</v>
      </c>
      <c r="L658" s="22" t="e">
        <f>IF($B658="","",(VLOOKUP($B658,所属・種目コード!$J$3:$K$59,2)))</f>
        <v>#N/A</v>
      </c>
    </row>
    <row r="659" spans="1:12">
      <c r="A659" s="11">
        <v>1564</v>
      </c>
      <c r="B659" s="11">
        <v>1047</v>
      </c>
      <c r="C659" s="11">
        <v>532</v>
      </c>
      <c r="E659" s="11" t="s">
        <v>1682</v>
      </c>
      <c r="F659" s="11" t="s">
        <v>1683</v>
      </c>
      <c r="G659" s="11">
        <v>1</v>
      </c>
      <c r="I659" s="23" t="e">
        <f>IF($B659="","",(VLOOKUP($B659,所属・種目コード!$A$3:$C$67,2)))</f>
        <v>#N/A</v>
      </c>
      <c r="J659" s="24" t="str">
        <f>IF($B659="","",(VLOOKUP($B659,所属・種目コード!$G$3:$H$119,2)))</f>
        <v>遠野AC</v>
      </c>
      <c r="K659" s="25" t="e">
        <f>IF($B659="","",(VLOOKUP($B659,所属・種目コード!M642:N742,2)))</f>
        <v>#N/A</v>
      </c>
      <c r="L659" s="22" t="e">
        <f>IF($B659="","",(VLOOKUP($B659,所属・種目コード!$J$3:$K$59,2)))</f>
        <v>#N/A</v>
      </c>
    </row>
    <row r="660" spans="1:12">
      <c r="A660" s="11">
        <v>1565</v>
      </c>
      <c r="B660" s="11">
        <v>1047</v>
      </c>
      <c r="C660" s="11">
        <v>533</v>
      </c>
      <c r="E660" s="11" t="s">
        <v>1684</v>
      </c>
      <c r="F660" s="11" t="s">
        <v>1685</v>
      </c>
      <c r="G660" s="11">
        <v>1</v>
      </c>
      <c r="I660" s="23" t="e">
        <f>IF($B660="","",(VLOOKUP($B660,所属・種目コード!$A$3:$C$67,2)))</f>
        <v>#N/A</v>
      </c>
      <c r="J660" s="24" t="str">
        <f>IF($B660="","",(VLOOKUP($B660,所属・種目コード!$G$3:$H$119,2)))</f>
        <v>遠野AC</v>
      </c>
      <c r="K660" s="25" t="e">
        <f>IF($B660="","",(VLOOKUP($B660,所属・種目コード!M643:N743,2)))</f>
        <v>#N/A</v>
      </c>
      <c r="L660" s="22" t="e">
        <f>IF($B660="","",(VLOOKUP($B660,所属・種目コード!$J$3:$K$59,2)))</f>
        <v>#N/A</v>
      </c>
    </row>
    <row r="661" spans="1:12">
      <c r="A661" s="11">
        <v>1566</v>
      </c>
      <c r="B661" s="11">
        <v>1047</v>
      </c>
      <c r="C661" s="11">
        <v>534</v>
      </c>
      <c r="E661" s="11" t="s">
        <v>1686</v>
      </c>
      <c r="F661" s="11" t="s">
        <v>1687</v>
      </c>
      <c r="G661" s="11">
        <v>1</v>
      </c>
      <c r="I661" s="23" t="e">
        <f>IF($B661="","",(VLOOKUP($B661,所属・種目コード!$A$3:$C$67,2)))</f>
        <v>#N/A</v>
      </c>
      <c r="J661" s="24" t="str">
        <f>IF($B661="","",(VLOOKUP($B661,所属・種目コード!$G$3:$H$119,2)))</f>
        <v>遠野AC</v>
      </c>
      <c r="K661" s="25" t="e">
        <f>IF($B661="","",(VLOOKUP($B661,所属・種目コード!M644:N744,2)))</f>
        <v>#N/A</v>
      </c>
      <c r="L661" s="22" t="e">
        <f>IF($B661="","",(VLOOKUP($B661,所属・種目コード!$J$3:$K$59,2)))</f>
        <v>#N/A</v>
      </c>
    </row>
    <row r="662" spans="1:12">
      <c r="A662" s="11">
        <v>1572</v>
      </c>
      <c r="B662" s="11">
        <v>1048</v>
      </c>
      <c r="C662" s="11">
        <v>540</v>
      </c>
      <c r="E662" s="11" t="s">
        <v>1698</v>
      </c>
      <c r="F662" s="11" t="s">
        <v>1699</v>
      </c>
      <c r="G662" s="11">
        <v>1</v>
      </c>
      <c r="I662" s="23" t="e">
        <f>IF($B662="","",(VLOOKUP($B662,所属・種目コード!$A$3:$C$67,2)))</f>
        <v>#N/A</v>
      </c>
      <c r="J662" s="24" t="str">
        <f>IF($B662="","",(VLOOKUP($B662,所属・種目コード!$G$3:$H$119,2)))</f>
        <v>大槌走友会</v>
      </c>
      <c r="K662" s="25" t="e">
        <f>IF($B662="","",(VLOOKUP($B662,所属・種目コード!M645:N745,2)))</f>
        <v>#N/A</v>
      </c>
      <c r="L662" s="22" t="e">
        <f>IF($B662="","",(VLOOKUP($B662,所属・種目コード!$J$3:$K$59,2)))</f>
        <v>#N/A</v>
      </c>
    </row>
    <row r="663" spans="1:12">
      <c r="A663" s="11">
        <v>1573</v>
      </c>
      <c r="B663" s="11">
        <v>1048</v>
      </c>
      <c r="C663" s="11">
        <v>541</v>
      </c>
      <c r="E663" s="11" t="s">
        <v>1700</v>
      </c>
      <c r="F663" s="11" t="s">
        <v>1076</v>
      </c>
      <c r="G663" s="11">
        <v>1</v>
      </c>
      <c r="I663" s="23" t="e">
        <f>IF($B663="","",(VLOOKUP($B663,所属・種目コード!$A$3:$C$67,2)))</f>
        <v>#N/A</v>
      </c>
      <c r="J663" s="24" t="str">
        <f>IF($B663="","",(VLOOKUP($B663,所属・種目コード!$G$3:$H$119,2)))</f>
        <v>大槌走友会</v>
      </c>
      <c r="K663" s="25" t="e">
        <f>IF($B663="","",(VLOOKUP($B663,所属・種目コード!M646:N746,2)))</f>
        <v>#N/A</v>
      </c>
      <c r="L663" s="22" t="e">
        <f>IF($B663="","",(VLOOKUP($B663,所属・種目コード!$J$3:$K$59,2)))</f>
        <v>#N/A</v>
      </c>
    </row>
    <row r="664" spans="1:12">
      <c r="A664" s="11">
        <v>1574</v>
      </c>
      <c r="B664" s="11">
        <v>1048</v>
      </c>
      <c r="C664" s="11">
        <v>542</v>
      </c>
      <c r="E664" s="11" t="s">
        <v>1701</v>
      </c>
      <c r="F664" s="11" t="s">
        <v>1702</v>
      </c>
      <c r="G664" s="11">
        <v>1</v>
      </c>
      <c r="I664" s="23" t="e">
        <f>IF($B664="","",(VLOOKUP($B664,所属・種目コード!$A$3:$C$67,2)))</f>
        <v>#N/A</v>
      </c>
      <c r="J664" s="24" t="str">
        <f>IF($B664="","",(VLOOKUP($B664,所属・種目コード!$G$3:$H$119,2)))</f>
        <v>大槌走友会</v>
      </c>
      <c r="K664" s="25" t="e">
        <f>IF($B664="","",(VLOOKUP($B664,所属・種目コード!M647:N747,2)))</f>
        <v>#N/A</v>
      </c>
      <c r="L664" s="22" t="e">
        <f>IF($B664="","",(VLOOKUP($B664,所属・種目コード!$J$3:$K$59,2)))</f>
        <v>#N/A</v>
      </c>
    </row>
    <row r="665" spans="1:12">
      <c r="A665" s="11">
        <v>1575</v>
      </c>
      <c r="B665" s="11">
        <v>1048</v>
      </c>
      <c r="C665" s="11">
        <v>543</v>
      </c>
      <c r="E665" s="11" t="s">
        <v>1703</v>
      </c>
      <c r="F665" s="11" t="s">
        <v>1704</v>
      </c>
      <c r="G665" s="11">
        <v>1</v>
      </c>
      <c r="I665" s="23" t="e">
        <f>IF($B665="","",(VLOOKUP($B665,所属・種目コード!$A$3:$C$67,2)))</f>
        <v>#N/A</v>
      </c>
      <c r="J665" s="24" t="str">
        <f>IF($B665="","",(VLOOKUP($B665,所属・種目コード!$G$3:$H$119,2)))</f>
        <v>大槌走友会</v>
      </c>
      <c r="K665" s="25" t="e">
        <f>IF($B665="","",(VLOOKUP($B665,所属・種目コード!M648:N748,2)))</f>
        <v>#N/A</v>
      </c>
      <c r="L665" s="22" t="e">
        <f>IF($B665="","",(VLOOKUP($B665,所属・種目コード!$J$3:$K$59,2)))</f>
        <v>#N/A</v>
      </c>
    </row>
    <row r="666" spans="1:12">
      <c r="A666" s="11">
        <v>1576</v>
      </c>
      <c r="B666" s="11">
        <v>1048</v>
      </c>
      <c r="C666" s="11">
        <v>544</v>
      </c>
      <c r="E666" s="11" t="s">
        <v>1705</v>
      </c>
      <c r="F666" s="11" t="s">
        <v>1706</v>
      </c>
      <c r="G666" s="11">
        <v>1</v>
      </c>
      <c r="I666" s="23" t="e">
        <f>IF($B666="","",(VLOOKUP($B666,所属・種目コード!$A$3:$C$67,2)))</f>
        <v>#N/A</v>
      </c>
      <c r="J666" s="24" t="str">
        <f>IF($B666="","",(VLOOKUP($B666,所属・種目コード!$G$3:$H$119,2)))</f>
        <v>大槌走友会</v>
      </c>
      <c r="K666" s="25" t="e">
        <f>IF($B666="","",(VLOOKUP($B666,所属・種目コード!M649:N749,2)))</f>
        <v>#N/A</v>
      </c>
      <c r="L666" s="22" t="e">
        <f>IF($B666="","",(VLOOKUP($B666,所属・種目コード!$J$3:$K$59,2)))</f>
        <v>#N/A</v>
      </c>
    </row>
    <row r="667" spans="1:12">
      <c r="A667" s="11">
        <v>1586</v>
      </c>
      <c r="B667" s="11">
        <v>1049</v>
      </c>
      <c r="C667" s="11">
        <v>554</v>
      </c>
      <c r="E667" s="11" t="s">
        <v>1725</v>
      </c>
      <c r="F667" s="11" t="s">
        <v>1726</v>
      </c>
      <c r="G667" s="11">
        <v>1</v>
      </c>
      <c r="I667" s="23" t="e">
        <f>IF($B667="","",(VLOOKUP($B667,所属・種目コード!$A$3:$C$67,2)))</f>
        <v>#N/A</v>
      </c>
      <c r="J667" s="24" t="str">
        <f>IF($B667="","",(VLOOKUP($B667,所属・種目コード!$G$3:$H$119,2)))</f>
        <v>上野法律</v>
      </c>
      <c r="K667" s="25" t="e">
        <f>IF($B667="","",(VLOOKUP($B667,所属・種目コード!M650:N750,2)))</f>
        <v>#N/A</v>
      </c>
      <c r="L667" s="22" t="e">
        <f>IF($B667="","",(VLOOKUP($B667,所属・種目コード!$J$3:$K$59,2)))</f>
        <v>#N/A</v>
      </c>
    </row>
    <row r="668" spans="1:12">
      <c r="A668" s="11">
        <v>1587</v>
      </c>
      <c r="B668" s="11">
        <v>1049</v>
      </c>
      <c r="C668" s="11">
        <v>555</v>
      </c>
      <c r="E668" s="11" t="s">
        <v>1727</v>
      </c>
      <c r="F668" s="11" t="s">
        <v>1728</v>
      </c>
      <c r="G668" s="11">
        <v>1</v>
      </c>
      <c r="I668" s="23" t="e">
        <f>IF($B668="","",(VLOOKUP($B668,所属・種目コード!$A$3:$C$67,2)))</f>
        <v>#N/A</v>
      </c>
      <c r="J668" s="24" t="str">
        <f>IF($B668="","",(VLOOKUP($B668,所属・種目コード!$G$3:$H$119,2)))</f>
        <v>上野法律</v>
      </c>
      <c r="K668" s="25" t="e">
        <f>IF($B668="","",(VLOOKUP($B668,所属・種目コード!M651:N751,2)))</f>
        <v>#N/A</v>
      </c>
      <c r="L668" s="22" t="e">
        <f>IF($B668="","",(VLOOKUP($B668,所属・種目コード!$J$3:$K$59,2)))</f>
        <v>#N/A</v>
      </c>
    </row>
    <row r="669" spans="1:12">
      <c r="A669" s="11">
        <v>1588</v>
      </c>
      <c r="B669" s="11">
        <v>1049</v>
      </c>
      <c r="C669" s="11">
        <v>556</v>
      </c>
      <c r="E669" s="11" t="s">
        <v>1729</v>
      </c>
      <c r="F669" s="11" t="s">
        <v>1730</v>
      </c>
      <c r="G669" s="11">
        <v>1</v>
      </c>
      <c r="I669" s="23" t="e">
        <f>IF($B669="","",(VLOOKUP($B669,所属・種目コード!$A$3:$C$67,2)))</f>
        <v>#N/A</v>
      </c>
      <c r="J669" s="24" t="str">
        <f>IF($B669="","",(VLOOKUP($B669,所属・種目コード!$G$3:$H$119,2)))</f>
        <v>上野法律</v>
      </c>
      <c r="K669" s="25" t="e">
        <f>IF($B669="","",(VLOOKUP($B669,所属・種目コード!M652:N752,2)))</f>
        <v>#N/A</v>
      </c>
      <c r="L669" s="22" t="e">
        <f>IF($B669="","",(VLOOKUP($B669,所属・種目コード!$J$3:$K$59,2)))</f>
        <v>#N/A</v>
      </c>
    </row>
    <row r="670" spans="1:12">
      <c r="A670" s="11">
        <v>1589</v>
      </c>
      <c r="B670" s="11">
        <v>1049</v>
      </c>
      <c r="C670" s="11">
        <v>557</v>
      </c>
      <c r="E670" s="11" t="s">
        <v>1731</v>
      </c>
      <c r="F670" s="11" t="s">
        <v>1732</v>
      </c>
      <c r="G670" s="11">
        <v>1</v>
      </c>
      <c r="I670" s="23" t="e">
        <f>IF($B670="","",(VLOOKUP($B670,所属・種目コード!$A$3:$C$67,2)))</f>
        <v>#N/A</v>
      </c>
      <c r="J670" s="24" t="str">
        <f>IF($B670="","",(VLOOKUP($B670,所属・種目コード!$G$3:$H$119,2)))</f>
        <v>上野法律</v>
      </c>
      <c r="K670" s="25" t="e">
        <f>IF($B670="","",(VLOOKUP($B670,所属・種目コード!M653:N753,2)))</f>
        <v>#N/A</v>
      </c>
      <c r="L670" s="22" t="e">
        <f>IF($B670="","",(VLOOKUP($B670,所属・種目コード!$J$3:$K$59,2)))</f>
        <v>#N/A</v>
      </c>
    </row>
    <row r="671" spans="1:12">
      <c r="A671" s="11">
        <v>1590</v>
      </c>
      <c r="B671" s="11">
        <v>1049</v>
      </c>
      <c r="C671" s="11">
        <v>558</v>
      </c>
      <c r="E671" s="11" t="s">
        <v>1733</v>
      </c>
      <c r="F671" s="11" t="s">
        <v>1734</v>
      </c>
      <c r="G671" s="11">
        <v>1</v>
      </c>
      <c r="I671" s="23" t="e">
        <f>IF($B671="","",(VLOOKUP($B671,所属・種目コード!$A$3:$C$67,2)))</f>
        <v>#N/A</v>
      </c>
      <c r="J671" s="24" t="str">
        <f>IF($B671="","",(VLOOKUP($B671,所属・種目コード!$G$3:$H$119,2)))</f>
        <v>上野法律</v>
      </c>
      <c r="K671" s="25" t="e">
        <f>IF($B671="","",(VLOOKUP($B671,所属・種目コード!M654:N754,2)))</f>
        <v>#N/A</v>
      </c>
      <c r="L671" s="22" t="e">
        <f>IF($B671="","",(VLOOKUP($B671,所属・種目コード!$J$3:$K$59,2)))</f>
        <v>#N/A</v>
      </c>
    </row>
    <row r="672" spans="1:12">
      <c r="A672" s="11">
        <v>1591</v>
      </c>
      <c r="B672" s="11">
        <v>1050</v>
      </c>
      <c r="C672" s="11">
        <v>559</v>
      </c>
      <c r="E672" s="11" t="s">
        <v>1735</v>
      </c>
      <c r="F672" s="11" t="s">
        <v>1736</v>
      </c>
      <c r="G672" s="11">
        <v>1</v>
      </c>
      <c r="I672" s="23" t="e">
        <f>IF($B672="","",(VLOOKUP($B672,所属・種目コード!$A$3:$C$67,2)))</f>
        <v>#N/A</v>
      </c>
      <c r="J672" s="24" t="str">
        <f>IF($B672="","",(VLOOKUP($B672,所属・種目コード!$G$3:$H$119,2)))</f>
        <v>北上ＧＡＣ</v>
      </c>
      <c r="K672" s="25" t="e">
        <f>IF($B672="","",(VLOOKUP($B672,所属・種目コード!M655:N755,2)))</f>
        <v>#N/A</v>
      </c>
      <c r="L672" s="22" t="e">
        <f>IF($B672="","",(VLOOKUP($B672,所属・種目コード!$J$3:$K$59,2)))</f>
        <v>#N/A</v>
      </c>
    </row>
    <row r="673" spans="1:12">
      <c r="A673" s="11">
        <v>1592</v>
      </c>
      <c r="B673" s="11">
        <v>1050</v>
      </c>
      <c r="C673" s="11">
        <v>560</v>
      </c>
      <c r="E673" s="11" t="s">
        <v>1737</v>
      </c>
      <c r="F673" s="11" t="s">
        <v>1738</v>
      </c>
      <c r="G673" s="11">
        <v>1</v>
      </c>
      <c r="I673" s="23" t="e">
        <f>IF($B673="","",(VLOOKUP($B673,所属・種目コード!$A$3:$C$67,2)))</f>
        <v>#N/A</v>
      </c>
      <c r="J673" s="24" t="str">
        <f>IF($B673="","",(VLOOKUP($B673,所属・種目コード!$G$3:$H$119,2)))</f>
        <v>北上ＧＡＣ</v>
      </c>
      <c r="K673" s="25" t="e">
        <f>IF($B673="","",(VLOOKUP($B673,所属・種目コード!M656:N756,2)))</f>
        <v>#N/A</v>
      </c>
      <c r="L673" s="22" t="e">
        <f>IF($B673="","",(VLOOKUP($B673,所属・種目コード!$J$3:$K$59,2)))</f>
        <v>#N/A</v>
      </c>
    </row>
    <row r="674" spans="1:12">
      <c r="A674" s="11">
        <v>1593</v>
      </c>
      <c r="B674" s="11">
        <v>1050</v>
      </c>
      <c r="C674" s="11">
        <v>561</v>
      </c>
      <c r="E674" s="11" t="s">
        <v>1739</v>
      </c>
      <c r="F674" s="11" t="s">
        <v>1740</v>
      </c>
      <c r="G674" s="11">
        <v>1</v>
      </c>
      <c r="I674" s="23" t="e">
        <f>IF($B674="","",(VLOOKUP($B674,所属・種目コード!$A$3:$C$67,2)))</f>
        <v>#N/A</v>
      </c>
      <c r="J674" s="24" t="str">
        <f>IF($B674="","",(VLOOKUP($B674,所属・種目コード!$G$3:$H$119,2)))</f>
        <v>北上ＧＡＣ</v>
      </c>
      <c r="K674" s="25" t="e">
        <f>IF($B674="","",(VLOOKUP($B674,所属・種目コード!M657:N757,2)))</f>
        <v>#N/A</v>
      </c>
      <c r="L674" s="22" t="e">
        <f>IF($B674="","",(VLOOKUP($B674,所属・種目コード!$J$3:$K$59,2)))</f>
        <v>#N/A</v>
      </c>
    </row>
    <row r="675" spans="1:12">
      <c r="A675" s="11">
        <v>1594</v>
      </c>
      <c r="B675" s="11">
        <v>1050</v>
      </c>
      <c r="C675" s="11">
        <v>562</v>
      </c>
      <c r="E675" s="11" t="s">
        <v>1741</v>
      </c>
      <c r="F675" s="11" t="s">
        <v>1742</v>
      </c>
      <c r="G675" s="11">
        <v>1</v>
      </c>
      <c r="I675" s="23" t="e">
        <f>IF($B675="","",(VLOOKUP($B675,所属・種目コード!$A$3:$C$67,2)))</f>
        <v>#N/A</v>
      </c>
      <c r="J675" s="24" t="str">
        <f>IF($B675="","",(VLOOKUP($B675,所属・種目コード!$G$3:$H$119,2)))</f>
        <v>北上ＧＡＣ</v>
      </c>
      <c r="K675" s="25" t="e">
        <f>IF($B675="","",(VLOOKUP($B675,所属・種目コード!M658:N758,2)))</f>
        <v>#N/A</v>
      </c>
      <c r="L675" s="22" t="e">
        <f>IF($B675="","",(VLOOKUP($B675,所属・種目コード!$J$3:$K$59,2)))</f>
        <v>#N/A</v>
      </c>
    </row>
    <row r="676" spans="1:12">
      <c r="A676" s="11">
        <v>1595</v>
      </c>
      <c r="B676" s="11">
        <v>1050</v>
      </c>
      <c r="C676" s="11">
        <v>563</v>
      </c>
      <c r="E676" s="11" t="s">
        <v>1743</v>
      </c>
      <c r="F676" s="11" t="s">
        <v>1744</v>
      </c>
      <c r="G676" s="11">
        <v>1</v>
      </c>
      <c r="I676" s="23" t="e">
        <f>IF($B676="","",(VLOOKUP($B676,所属・種目コード!$A$3:$C$67,2)))</f>
        <v>#N/A</v>
      </c>
      <c r="J676" s="24" t="str">
        <f>IF($B676="","",(VLOOKUP($B676,所属・種目コード!$G$3:$H$119,2)))</f>
        <v>北上ＧＡＣ</v>
      </c>
      <c r="K676" s="25" t="e">
        <f>IF($B676="","",(VLOOKUP($B676,所属・種目コード!M659:N759,2)))</f>
        <v>#N/A</v>
      </c>
      <c r="L676" s="22" t="e">
        <f>IF($B676="","",(VLOOKUP($B676,所属・種目コード!$J$3:$K$59,2)))</f>
        <v>#N/A</v>
      </c>
    </row>
    <row r="677" spans="1:12">
      <c r="A677" s="11">
        <v>1596</v>
      </c>
      <c r="B677" s="11">
        <v>1050</v>
      </c>
      <c r="C677" s="11">
        <v>564</v>
      </c>
      <c r="E677" s="11" t="s">
        <v>1745</v>
      </c>
      <c r="F677" s="11" t="s">
        <v>1746</v>
      </c>
      <c r="G677" s="11">
        <v>1</v>
      </c>
      <c r="I677" s="23" t="e">
        <f>IF($B677="","",(VLOOKUP($B677,所属・種目コード!$A$3:$C$67,2)))</f>
        <v>#N/A</v>
      </c>
      <c r="J677" s="24" t="str">
        <f>IF($B677="","",(VLOOKUP($B677,所属・種目コード!$G$3:$H$119,2)))</f>
        <v>北上ＧＡＣ</v>
      </c>
      <c r="K677" s="25" t="e">
        <f>IF($B677="","",(VLOOKUP($B677,所属・種目コード!M660:N760,2)))</f>
        <v>#N/A</v>
      </c>
      <c r="L677" s="22" t="e">
        <f>IF($B677="","",(VLOOKUP($B677,所属・種目コード!$J$3:$K$59,2)))</f>
        <v>#N/A</v>
      </c>
    </row>
    <row r="678" spans="1:12">
      <c r="A678" s="11">
        <v>1639</v>
      </c>
      <c r="B678" s="11">
        <v>1050</v>
      </c>
      <c r="C678" s="11">
        <v>628</v>
      </c>
      <c r="E678" s="11" t="s">
        <v>1831</v>
      </c>
      <c r="F678" s="11" t="s">
        <v>1832</v>
      </c>
      <c r="G678" s="11">
        <v>1</v>
      </c>
      <c r="I678" s="23" t="e">
        <f>IF($B678="","",(VLOOKUP($B678,所属・種目コード!$A$3:$C$67,2)))</f>
        <v>#N/A</v>
      </c>
      <c r="J678" s="24" t="str">
        <f>IF($B678="","",(VLOOKUP($B678,所属・種目コード!$G$3:$H$119,2)))</f>
        <v>北上ＧＡＣ</v>
      </c>
      <c r="K678" s="25" t="e">
        <f>IF($B678="","",(VLOOKUP($B678,所属・種目コード!M661:N761,2)))</f>
        <v>#N/A</v>
      </c>
      <c r="L678" s="22" t="e">
        <f>IF($B678="","",(VLOOKUP($B678,所属・種目コード!$J$3:$K$59,2)))</f>
        <v>#N/A</v>
      </c>
    </row>
    <row r="679" spans="1:12">
      <c r="A679" s="11">
        <v>1597</v>
      </c>
      <c r="B679" s="11">
        <v>1051</v>
      </c>
      <c r="C679" s="11">
        <v>565</v>
      </c>
      <c r="E679" s="11" t="s">
        <v>1747</v>
      </c>
      <c r="F679" s="11" t="s">
        <v>1748</v>
      </c>
      <c r="G679" s="11">
        <v>1</v>
      </c>
      <c r="I679" s="23" t="e">
        <f>IF($B679="","",(VLOOKUP($B679,所属・種目コード!$A$3:$C$67,2)))</f>
        <v>#N/A</v>
      </c>
      <c r="J679" s="24" t="str">
        <f>IF($B679="","",(VLOOKUP($B679,所属・種目コード!$G$3:$H$119,2)))</f>
        <v>NOW</v>
      </c>
      <c r="K679" s="25" t="e">
        <f>IF($B679="","",(VLOOKUP($B679,所属・種目コード!M662:N762,2)))</f>
        <v>#N/A</v>
      </c>
      <c r="L679" s="22" t="e">
        <f>IF($B679="","",(VLOOKUP($B679,所属・種目コード!$J$3:$K$59,2)))</f>
        <v>#N/A</v>
      </c>
    </row>
    <row r="680" spans="1:12">
      <c r="A680" s="11">
        <v>1598</v>
      </c>
      <c r="B680" s="11">
        <v>1051</v>
      </c>
      <c r="C680" s="11">
        <v>566</v>
      </c>
      <c r="E680" s="11" t="s">
        <v>1749</v>
      </c>
      <c r="F680" s="11" t="s">
        <v>1750</v>
      </c>
      <c r="G680" s="11">
        <v>1</v>
      </c>
      <c r="I680" s="23" t="e">
        <f>IF($B680="","",(VLOOKUP($B680,所属・種目コード!$A$3:$C$67,2)))</f>
        <v>#N/A</v>
      </c>
      <c r="J680" s="24" t="str">
        <f>IF($B680="","",(VLOOKUP($B680,所属・種目コード!$G$3:$H$119,2)))</f>
        <v>NOW</v>
      </c>
      <c r="K680" s="25" t="e">
        <f>IF($B680="","",(VLOOKUP($B680,所属・種目コード!M663:N763,2)))</f>
        <v>#N/A</v>
      </c>
      <c r="L680" s="22" t="e">
        <f>IF($B680="","",(VLOOKUP($B680,所属・種目コード!$J$3:$K$59,2)))</f>
        <v>#N/A</v>
      </c>
    </row>
    <row r="681" spans="1:12">
      <c r="A681" s="11">
        <v>1599</v>
      </c>
      <c r="B681" s="11">
        <v>1051</v>
      </c>
      <c r="C681" s="11">
        <v>567</v>
      </c>
      <c r="E681" s="11" t="s">
        <v>1751</v>
      </c>
      <c r="F681" s="11" t="s">
        <v>1752</v>
      </c>
      <c r="G681" s="11">
        <v>1</v>
      </c>
      <c r="I681" s="23" t="e">
        <f>IF($B681="","",(VLOOKUP($B681,所属・種目コード!$A$3:$C$67,2)))</f>
        <v>#N/A</v>
      </c>
      <c r="J681" s="24" t="str">
        <f>IF($B681="","",(VLOOKUP($B681,所属・種目コード!$G$3:$H$119,2)))</f>
        <v>NOW</v>
      </c>
      <c r="K681" s="25" t="e">
        <f>IF($B681="","",(VLOOKUP($B681,所属・種目コード!M664:N764,2)))</f>
        <v>#N/A</v>
      </c>
      <c r="L681" s="22" t="e">
        <f>IF($B681="","",(VLOOKUP($B681,所属・種目コード!$J$3:$K$59,2)))</f>
        <v>#N/A</v>
      </c>
    </row>
    <row r="682" spans="1:12">
      <c r="A682" s="11">
        <v>1600</v>
      </c>
      <c r="B682" s="11">
        <v>1051</v>
      </c>
      <c r="C682" s="11">
        <v>568</v>
      </c>
      <c r="E682" s="11" t="s">
        <v>1753</v>
      </c>
      <c r="F682" s="11" t="s">
        <v>1754</v>
      </c>
      <c r="G682" s="11">
        <v>1</v>
      </c>
      <c r="I682" s="23" t="e">
        <f>IF($B682="","",(VLOOKUP($B682,所属・種目コード!$A$3:$C$67,2)))</f>
        <v>#N/A</v>
      </c>
      <c r="J682" s="24" t="str">
        <f>IF($B682="","",(VLOOKUP($B682,所属・種目コード!$G$3:$H$119,2)))</f>
        <v>NOW</v>
      </c>
      <c r="K682" s="25" t="e">
        <f>IF($B682="","",(VLOOKUP($B682,所属・種目コード!M665:N765,2)))</f>
        <v>#N/A</v>
      </c>
      <c r="L682" s="22" t="e">
        <f>IF($B682="","",(VLOOKUP($B682,所属・種目コード!$J$3:$K$59,2)))</f>
        <v>#N/A</v>
      </c>
    </row>
    <row r="683" spans="1:12">
      <c r="A683" s="11">
        <v>1601</v>
      </c>
      <c r="B683" s="11">
        <v>1051</v>
      </c>
      <c r="C683" s="11">
        <v>569</v>
      </c>
      <c r="E683" s="11" t="s">
        <v>1755</v>
      </c>
      <c r="F683" s="11" t="s">
        <v>1756</v>
      </c>
      <c r="G683" s="11">
        <v>1</v>
      </c>
      <c r="I683" s="23" t="e">
        <f>IF($B683="","",(VLOOKUP($B683,所属・種目コード!$A$3:$C$67,2)))</f>
        <v>#N/A</v>
      </c>
      <c r="J683" s="24" t="str">
        <f>IF($B683="","",(VLOOKUP($B683,所属・種目コード!$G$3:$H$119,2)))</f>
        <v>NOW</v>
      </c>
      <c r="K683" s="25" t="e">
        <f>IF($B683="","",(VLOOKUP($B683,所属・種目コード!M666:N766,2)))</f>
        <v>#N/A</v>
      </c>
      <c r="L683" s="22" t="e">
        <f>IF($B683="","",(VLOOKUP($B683,所属・種目コード!$J$3:$K$59,2)))</f>
        <v>#N/A</v>
      </c>
    </row>
    <row r="684" spans="1:12">
      <c r="A684" s="11">
        <v>1607</v>
      </c>
      <c r="B684" s="11">
        <v>1052</v>
      </c>
      <c r="C684" s="11">
        <v>576</v>
      </c>
      <c r="E684" s="11" t="s">
        <v>1767</v>
      </c>
      <c r="F684" s="11" t="s">
        <v>1768</v>
      </c>
      <c r="G684" s="11">
        <v>1</v>
      </c>
      <c r="I684" s="23" t="e">
        <f>IF($B684="","",(VLOOKUP($B684,所属・種目コード!$A$3:$C$67,2)))</f>
        <v>#N/A</v>
      </c>
      <c r="J684" s="24" t="str">
        <f>IF($B684="","",(VLOOKUP($B684,所属・種目コード!$G$3:$H$119,2)))</f>
        <v>洋野町陸協</v>
      </c>
      <c r="K684" s="25" t="e">
        <f>IF($B684="","",(VLOOKUP($B684,所属・種目コード!M667:N767,2)))</f>
        <v>#N/A</v>
      </c>
      <c r="L684" s="22" t="e">
        <f>IF($B684="","",(VLOOKUP($B684,所属・種目コード!$J$3:$K$59,2)))</f>
        <v>#N/A</v>
      </c>
    </row>
    <row r="685" spans="1:12">
      <c r="A685" s="11">
        <v>1608</v>
      </c>
      <c r="B685" s="11">
        <v>1052</v>
      </c>
      <c r="C685" s="11">
        <v>577</v>
      </c>
      <c r="E685" s="11" t="s">
        <v>1769</v>
      </c>
      <c r="F685" s="11" t="s">
        <v>1770</v>
      </c>
      <c r="G685" s="11">
        <v>1</v>
      </c>
      <c r="I685" s="23" t="e">
        <f>IF($B685="","",(VLOOKUP($B685,所属・種目コード!$A$3:$C$67,2)))</f>
        <v>#N/A</v>
      </c>
      <c r="J685" s="24" t="str">
        <f>IF($B685="","",(VLOOKUP($B685,所属・種目コード!$G$3:$H$119,2)))</f>
        <v>洋野町陸協</v>
      </c>
      <c r="K685" s="25" t="e">
        <f>IF($B685="","",(VLOOKUP($B685,所属・種目コード!M668:N768,2)))</f>
        <v>#N/A</v>
      </c>
      <c r="L685" s="22" t="e">
        <f>IF($B685="","",(VLOOKUP($B685,所属・種目コード!$J$3:$K$59,2)))</f>
        <v>#N/A</v>
      </c>
    </row>
    <row r="686" spans="1:12">
      <c r="A686" s="11">
        <v>1609</v>
      </c>
      <c r="B686" s="11">
        <v>1052</v>
      </c>
      <c r="C686" s="11">
        <v>578</v>
      </c>
      <c r="E686" s="11" t="s">
        <v>1771</v>
      </c>
      <c r="F686" s="11" t="s">
        <v>1772</v>
      </c>
      <c r="G686" s="11">
        <v>1</v>
      </c>
      <c r="I686" s="23" t="e">
        <f>IF($B686="","",(VLOOKUP($B686,所属・種目コード!$A$3:$C$67,2)))</f>
        <v>#N/A</v>
      </c>
      <c r="J686" s="24" t="str">
        <f>IF($B686="","",(VLOOKUP($B686,所属・種目コード!$G$3:$H$119,2)))</f>
        <v>洋野町陸協</v>
      </c>
      <c r="K686" s="25" t="e">
        <f>IF($B686="","",(VLOOKUP($B686,所属・種目コード!M669:N769,2)))</f>
        <v>#N/A</v>
      </c>
      <c r="L686" s="22" t="e">
        <f>IF($B686="","",(VLOOKUP($B686,所属・種目コード!$J$3:$K$59,2)))</f>
        <v>#N/A</v>
      </c>
    </row>
    <row r="687" spans="1:12">
      <c r="A687" s="11">
        <v>1610</v>
      </c>
      <c r="B687" s="11">
        <v>1052</v>
      </c>
      <c r="C687" s="11">
        <v>579</v>
      </c>
      <c r="E687" s="11" t="s">
        <v>1773</v>
      </c>
      <c r="F687" s="11" t="s">
        <v>1774</v>
      </c>
      <c r="G687" s="11">
        <v>1</v>
      </c>
      <c r="I687" s="23" t="e">
        <f>IF($B687="","",(VLOOKUP($B687,所属・種目コード!$A$3:$C$67,2)))</f>
        <v>#N/A</v>
      </c>
      <c r="J687" s="24" t="str">
        <f>IF($B687="","",(VLOOKUP($B687,所属・種目コード!$G$3:$H$119,2)))</f>
        <v>洋野町陸協</v>
      </c>
      <c r="K687" s="25" t="e">
        <f>IF($B687="","",(VLOOKUP($B687,所属・種目コード!M670:N770,2)))</f>
        <v>#N/A</v>
      </c>
      <c r="L687" s="22" t="e">
        <f>IF($B687="","",(VLOOKUP($B687,所属・種目コード!$J$3:$K$59,2)))</f>
        <v>#N/A</v>
      </c>
    </row>
    <row r="688" spans="1:12">
      <c r="A688" s="11">
        <v>1611</v>
      </c>
      <c r="B688" s="11">
        <v>1052</v>
      </c>
      <c r="C688" s="11">
        <v>580</v>
      </c>
      <c r="E688" s="11" t="s">
        <v>1775</v>
      </c>
      <c r="F688" s="11" t="s">
        <v>1776</v>
      </c>
      <c r="G688" s="11">
        <v>1</v>
      </c>
      <c r="I688" s="23" t="e">
        <f>IF($B688="","",(VLOOKUP($B688,所属・種目コード!$A$3:$C$67,2)))</f>
        <v>#N/A</v>
      </c>
      <c r="J688" s="24" t="str">
        <f>IF($B688="","",(VLOOKUP($B688,所属・種目コード!$G$3:$H$119,2)))</f>
        <v>洋野町陸協</v>
      </c>
      <c r="K688" s="25" t="e">
        <f>IF($B688="","",(VLOOKUP($B688,所属・種目コード!M671:N771,2)))</f>
        <v>#N/A</v>
      </c>
      <c r="L688" s="22" t="e">
        <f>IF($B688="","",(VLOOKUP($B688,所属・種目コード!$J$3:$K$59,2)))</f>
        <v>#N/A</v>
      </c>
    </row>
    <row r="689" spans="1:12">
      <c r="A689" s="11">
        <v>1612</v>
      </c>
      <c r="B689" s="11">
        <v>1052</v>
      </c>
      <c r="C689" s="11">
        <v>581</v>
      </c>
      <c r="E689" s="11" t="s">
        <v>1777</v>
      </c>
      <c r="F689" s="11" t="s">
        <v>1778</v>
      </c>
      <c r="G689" s="11">
        <v>1</v>
      </c>
      <c r="I689" s="23" t="e">
        <f>IF($B689="","",(VLOOKUP($B689,所属・種目コード!$A$3:$C$67,2)))</f>
        <v>#N/A</v>
      </c>
      <c r="J689" s="24" t="str">
        <f>IF($B689="","",(VLOOKUP($B689,所属・種目コード!$G$3:$H$119,2)))</f>
        <v>洋野町陸協</v>
      </c>
      <c r="K689" s="25" t="e">
        <f>IF($B689="","",(VLOOKUP($B689,所属・種目コード!M672:N772,2)))</f>
        <v>#N/A</v>
      </c>
      <c r="L689" s="22" t="e">
        <f>IF($B689="","",(VLOOKUP($B689,所属・種目コード!$J$3:$K$59,2)))</f>
        <v>#N/A</v>
      </c>
    </row>
    <row r="690" spans="1:12">
      <c r="A690" s="11">
        <v>1613</v>
      </c>
      <c r="B690" s="11">
        <v>1052</v>
      </c>
      <c r="C690" s="11">
        <v>582</v>
      </c>
      <c r="E690" s="11" t="s">
        <v>1779</v>
      </c>
      <c r="F690" s="11" t="s">
        <v>1780</v>
      </c>
      <c r="G690" s="11">
        <v>1</v>
      </c>
      <c r="I690" s="23" t="e">
        <f>IF($B690="","",(VLOOKUP($B690,所属・種目コード!$A$3:$C$67,2)))</f>
        <v>#N/A</v>
      </c>
      <c r="J690" s="24" t="str">
        <f>IF($B690="","",(VLOOKUP($B690,所属・種目コード!$G$3:$H$119,2)))</f>
        <v>洋野町陸協</v>
      </c>
      <c r="K690" s="25" t="e">
        <f>IF($B690="","",(VLOOKUP($B690,所属・種目コード!M673:N773,2)))</f>
        <v>#N/A</v>
      </c>
      <c r="L690" s="22" t="e">
        <f>IF($B690="","",(VLOOKUP($B690,所属・種目コード!$J$3:$K$59,2)))</f>
        <v>#N/A</v>
      </c>
    </row>
    <row r="691" spans="1:12">
      <c r="A691" s="11">
        <v>1614</v>
      </c>
      <c r="B691" s="11">
        <v>1052</v>
      </c>
      <c r="C691" s="11">
        <v>583</v>
      </c>
      <c r="E691" s="11" t="s">
        <v>1781</v>
      </c>
      <c r="F691" s="11" t="s">
        <v>1782</v>
      </c>
      <c r="G691" s="11">
        <v>1</v>
      </c>
      <c r="I691" s="23" t="e">
        <f>IF($B691="","",(VLOOKUP($B691,所属・種目コード!$A$3:$C$67,2)))</f>
        <v>#N/A</v>
      </c>
      <c r="J691" s="24" t="str">
        <f>IF($B691="","",(VLOOKUP($B691,所属・種目コード!$G$3:$H$119,2)))</f>
        <v>洋野町陸協</v>
      </c>
      <c r="K691" s="25" t="e">
        <f>IF($B691="","",(VLOOKUP($B691,所属・種目コード!M674:N774,2)))</f>
        <v>#N/A</v>
      </c>
      <c r="L691" s="22" t="e">
        <f>IF($B691="","",(VLOOKUP($B691,所属・種目コード!$J$3:$K$59,2)))</f>
        <v>#N/A</v>
      </c>
    </row>
    <row r="692" spans="1:12">
      <c r="A692" s="11">
        <v>1615</v>
      </c>
      <c r="B692" s="11">
        <v>1052</v>
      </c>
      <c r="C692" s="11">
        <v>584</v>
      </c>
      <c r="E692" s="11" t="s">
        <v>1783</v>
      </c>
      <c r="F692" s="11" t="s">
        <v>1784</v>
      </c>
      <c r="G692" s="11">
        <v>1</v>
      </c>
      <c r="I692" s="23" t="e">
        <f>IF($B692="","",(VLOOKUP($B692,所属・種目コード!$A$3:$C$67,2)))</f>
        <v>#N/A</v>
      </c>
      <c r="J692" s="24" t="str">
        <f>IF($B692="","",(VLOOKUP($B692,所属・種目コード!$G$3:$H$119,2)))</f>
        <v>洋野町陸協</v>
      </c>
      <c r="K692" s="25" t="e">
        <f>IF($B692="","",(VLOOKUP($B692,所属・種目コード!M675:N775,2)))</f>
        <v>#N/A</v>
      </c>
      <c r="L692" s="22" t="e">
        <f>IF($B692="","",(VLOOKUP($B692,所属・種目コード!$J$3:$K$59,2)))</f>
        <v>#N/A</v>
      </c>
    </row>
    <row r="693" spans="1:12">
      <c r="A693" s="11">
        <v>1636</v>
      </c>
      <c r="B693" s="11">
        <v>1052</v>
      </c>
      <c r="C693" s="11">
        <v>619</v>
      </c>
      <c r="E693" s="11" t="s">
        <v>1825</v>
      </c>
      <c r="F693" s="11" t="s">
        <v>1826</v>
      </c>
      <c r="G693" s="11">
        <v>1</v>
      </c>
      <c r="I693" s="23" t="e">
        <f>IF($B693="","",(VLOOKUP($B693,所属・種目コード!$A$3:$C$67,2)))</f>
        <v>#N/A</v>
      </c>
      <c r="J693" s="24" t="str">
        <f>IF($B693="","",(VLOOKUP($B693,所属・種目コード!$G$3:$H$119,2)))</f>
        <v>洋野町陸協</v>
      </c>
      <c r="K693" s="25" t="e">
        <f>IF($B693="","",(VLOOKUP($B693,所属・種目コード!M676:N776,2)))</f>
        <v>#N/A</v>
      </c>
      <c r="L693" s="22" t="e">
        <f>IF($B693="","",(VLOOKUP($B693,所属・種目コード!$J$3:$K$59,2)))</f>
        <v>#N/A</v>
      </c>
    </row>
    <row r="694" spans="1:12">
      <c r="A694" s="11">
        <v>1623</v>
      </c>
      <c r="B694" s="11">
        <v>1053</v>
      </c>
      <c r="C694" s="11">
        <v>602</v>
      </c>
      <c r="E694" s="11" t="s">
        <v>1799</v>
      </c>
      <c r="F694" s="11" t="s">
        <v>1800</v>
      </c>
      <c r="G694" s="11">
        <v>1</v>
      </c>
      <c r="I694" s="23" t="e">
        <f>IF($B694="","",(VLOOKUP($B694,所属・種目コード!$A$3:$C$67,2)))</f>
        <v>#N/A</v>
      </c>
      <c r="J694" s="24" t="str">
        <f>IF($B694="","",(VLOOKUP($B694,所属・種目コード!$G$3:$H$119,2)))</f>
        <v>西和賀町陸協</v>
      </c>
      <c r="K694" s="25" t="e">
        <f>IF($B694="","",(VLOOKUP($B694,所属・種目コード!M677:N777,2)))</f>
        <v>#N/A</v>
      </c>
      <c r="L694" s="22" t="e">
        <f>IF($B694="","",(VLOOKUP($B694,所属・種目コード!$J$3:$K$59,2)))</f>
        <v>#N/A</v>
      </c>
    </row>
    <row r="695" spans="1:12">
      <c r="A695" s="11">
        <v>1624</v>
      </c>
      <c r="B695" s="11">
        <v>1053</v>
      </c>
      <c r="C695" s="11">
        <v>603</v>
      </c>
      <c r="E695" s="11" t="s">
        <v>1801</v>
      </c>
      <c r="F695" s="11" t="s">
        <v>1802</v>
      </c>
      <c r="G695" s="11">
        <v>1</v>
      </c>
      <c r="I695" s="23" t="e">
        <f>IF($B695="","",(VLOOKUP($B695,所属・種目コード!$A$3:$C$67,2)))</f>
        <v>#N/A</v>
      </c>
      <c r="J695" s="24" t="str">
        <f>IF($B695="","",(VLOOKUP($B695,所属・種目コード!$G$3:$H$119,2)))</f>
        <v>西和賀町陸協</v>
      </c>
      <c r="K695" s="25" t="e">
        <f>IF($B695="","",(VLOOKUP($B695,所属・種目コード!M678:N778,2)))</f>
        <v>#N/A</v>
      </c>
      <c r="L695" s="22" t="e">
        <f>IF($B695="","",(VLOOKUP($B695,所属・種目コード!$J$3:$K$59,2)))</f>
        <v>#N/A</v>
      </c>
    </row>
    <row r="696" spans="1:12">
      <c r="A696" s="11">
        <v>1625</v>
      </c>
      <c r="B696" s="11">
        <v>1053</v>
      </c>
      <c r="C696" s="11">
        <v>604</v>
      </c>
      <c r="E696" s="11" t="s">
        <v>1803</v>
      </c>
      <c r="F696" s="11" t="s">
        <v>1804</v>
      </c>
      <c r="G696" s="11">
        <v>1</v>
      </c>
      <c r="I696" s="23" t="e">
        <f>IF($B696="","",(VLOOKUP($B696,所属・種目コード!$A$3:$C$67,2)))</f>
        <v>#N/A</v>
      </c>
      <c r="J696" s="24" t="str">
        <f>IF($B696="","",(VLOOKUP($B696,所属・種目コード!$G$3:$H$119,2)))</f>
        <v>西和賀町陸協</v>
      </c>
      <c r="K696" s="25" t="e">
        <f>IF($B696="","",(VLOOKUP($B696,所属・種目コード!M679:N779,2)))</f>
        <v>#N/A</v>
      </c>
      <c r="L696" s="22" t="e">
        <f>IF($B696="","",(VLOOKUP($B696,所属・種目コード!$J$3:$K$59,2)))</f>
        <v>#N/A</v>
      </c>
    </row>
    <row r="697" spans="1:12">
      <c r="A697" s="11">
        <v>1626</v>
      </c>
      <c r="B697" s="11">
        <v>1053</v>
      </c>
      <c r="C697" s="11">
        <v>605</v>
      </c>
      <c r="E697" s="11" t="s">
        <v>1805</v>
      </c>
      <c r="F697" s="11" t="s">
        <v>1806</v>
      </c>
      <c r="G697" s="11">
        <v>1</v>
      </c>
      <c r="I697" s="23" t="e">
        <f>IF($B697="","",(VLOOKUP($B697,所属・種目コード!$A$3:$C$67,2)))</f>
        <v>#N/A</v>
      </c>
      <c r="J697" s="24" t="str">
        <f>IF($B697="","",(VLOOKUP($B697,所属・種目コード!$G$3:$H$119,2)))</f>
        <v>西和賀町陸協</v>
      </c>
      <c r="K697" s="25" t="e">
        <f>IF($B697="","",(VLOOKUP($B697,所属・種目コード!M680:N780,2)))</f>
        <v>#N/A</v>
      </c>
      <c r="L697" s="22" t="e">
        <f>IF($B697="","",(VLOOKUP($B697,所属・種目コード!$J$3:$K$59,2)))</f>
        <v>#N/A</v>
      </c>
    </row>
    <row r="698" spans="1:12">
      <c r="A698" s="11">
        <v>1627</v>
      </c>
      <c r="B698" s="11">
        <v>1053</v>
      </c>
      <c r="C698" s="11">
        <v>606</v>
      </c>
      <c r="E698" s="11" t="s">
        <v>1807</v>
      </c>
      <c r="F698" s="11" t="s">
        <v>1808</v>
      </c>
      <c r="G698" s="11">
        <v>1</v>
      </c>
      <c r="I698" s="23" t="e">
        <f>IF($B698="","",(VLOOKUP($B698,所属・種目コード!$A$3:$C$67,2)))</f>
        <v>#N/A</v>
      </c>
      <c r="J698" s="24" t="str">
        <f>IF($B698="","",(VLOOKUP($B698,所属・種目コード!$G$3:$H$119,2)))</f>
        <v>西和賀町陸協</v>
      </c>
      <c r="K698" s="25" t="e">
        <f>IF($B698="","",(VLOOKUP($B698,所属・種目コード!M681:N781,2)))</f>
        <v>#N/A</v>
      </c>
      <c r="L698" s="22" t="e">
        <f>IF($B698="","",(VLOOKUP($B698,所属・種目コード!$J$3:$K$59,2)))</f>
        <v>#N/A</v>
      </c>
    </row>
    <row r="699" spans="1:12">
      <c r="A699" s="11">
        <v>1642</v>
      </c>
      <c r="B699" s="11">
        <v>1054</v>
      </c>
      <c r="C699" s="11">
        <v>554</v>
      </c>
      <c r="E699" s="11" t="s">
        <v>1837</v>
      </c>
      <c r="F699" s="11" t="s">
        <v>1838</v>
      </c>
      <c r="G699" s="11">
        <v>1</v>
      </c>
      <c r="I699" s="23" t="str">
        <f>IF($B699="","",(VLOOKUP($B699,所属・種目コード!$A$3:$C$67,2)))</f>
        <v>031054</v>
      </c>
      <c r="K699" s="25" t="e">
        <f>IF($B699="","",(VLOOKUP($B699,所属・種目コード!M682:N782,2)))</f>
        <v>#N/A</v>
      </c>
      <c r="L699" s="22" t="e">
        <f>IF($B699="","",(VLOOKUP($B699,所属・種目コード!$J$3:$K$59,2)))</f>
        <v>#N/A</v>
      </c>
    </row>
    <row r="700" spans="1:12">
      <c r="A700" s="11">
        <v>1643</v>
      </c>
      <c r="B700" s="11">
        <v>1054</v>
      </c>
      <c r="C700" s="11">
        <v>555</v>
      </c>
      <c r="E700" s="11" t="s">
        <v>1839</v>
      </c>
      <c r="F700" s="11" t="s">
        <v>1840</v>
      </c>
      <c r="G700" s="11">
        <v>1</v>
      </c>
      <c r="I700" s="23" t="str">
        <f>IF($B700="","",(VLOOKUP($B700,所属・種目コード!$A$3:$C$67,2)))</f>
        <v>031054</v>
      </c>
      <c r="K700" s="25" t="e">
        <f>IF($B700="","",(VLOOKUP($B700,所属・種目コード!M683:N783,2)))</f>
        <v>#N/A</v>
      </c>
      <c r="L700" s="22" t="e">
        <f>IF($B700="","",(VLOOKUP($B700,所属・種目コード!$J$3:$K$59,2)))</f>
        <v>#N/A</v>
      </c>
    </row>
    <row r="701" spans="1:12">
      <c r="A701" s="11">
        <v>1644</v>
      </c>
      <c r="B701" s="11">
        <v>1054</v>
      </c>
      <c r="C701" s="11">
        <v>561</v>
      </c>
      <c r="E701" s="11" t="s">
        <v>1841</v>
      </c>
      <c r="F701" s="11" t="s">
        <v>1842</v>
      </c>
      <c r="G701" s="11">
        <v>1</v>
      </c>
      <c r="I701" s="23" t="str">
        <f>IF($B701="","",(VLOOKUP($B701,所属・種目コード!$A$3:$C$67,2)))</f>
        <v>031054</v>
      </c>
      <c r="K701" s="25" t="e">
        <f>IF($B701="","",(VLOOKUP($B701,所属・種目コード!M684:N784,2)))</f>
        <v>#N/A</v>
      </c>
      <c r="L701" s="22" t="e">
        <f>IF($B701="","",(VLOOKUP($B701,所属・種目コード!$J$3:$K$59,2)))</f>
        <v>#N/A</v>
      </c>
    </row>
    <row r="702" spans="1:12">
      <c r="A702" s="11">
        <v>1645</v>
      </c>
      <c r="B702" s="11">
        <v>1054</v>
      </c>
      <c r="C702" s="11">
        <v>556</v>
      </c>
      <c r="E702" s="11" t="s">
        <v>1843</v>
      </c>
      <c r="F702" s="11" t="s">
        <v>1844</v>
      </c>
      <c r="G702" s="11">
        <v>1</v>
      </c>
      <c r="I702" s="23" t="str">
        <f>IF($B702="","",(VLOOKUP($B702,所属・種目コード!$A$3:$C$67,2)))</f>
        <v>031054</v>
      </c>
      <c r="K702" s="25" t="e">
        <f>IF($B702="","",(VLOOKUP($B702,所属・種目コード!M685:N785,2)))</f>
        <v>#N/A</v>
      </c>
      <c r="L702" s="22" t="e">
        <f>IF($B702="","",(VLOOKUP($B702,所属・種目コード!$J$3:$K$59,2)))</f>
        <v>#N/A</v>
      </c>
    </row>
    <row r="703" spans="1:12">
      <c r="A703" s="11">
        <v>1646</v>
      </c>
      <c r="B703" s="11">
        <v>1054</v>
      </c>
      <c r="C703" s="11">
        <v>557</v>
      </c>
      <c r="E703" s="11" t="s">
        <v>1845</v>
      </c>
      <c r="F703" s="11" t="s">
        <v>1846</v>
      </c>
      <c r="G703" s="11">
        <v>1</v>
      </c>
      <c r="I703" s="23" t="str">
        <f>IF($B703="","",(VLOOKUP($B703,所属・種目コード!$A$3:$C$67,2)))</f>
        <v>031054</v>
      </c>
      <c r="K703" s="25" t="e">
        <f>IF($B703="","",(VLOOKUP($B703,所属・種目コード!M686:N786,2)))</f>
        <v>#N/A</v>
      </c>
      <c r="L703" s="22" t="e">
        <f>IF($B703="","",(VLOOKUP($B703,所属・種目コード!$J$3:$K$59,2)))</f>
        <v>#N/A</v>
      </c>
    </row>
    <row r="704" spans="1:12">
      <c r="A704" s="11">
        <v>1647</v>
      </c>
      <c r="B704" s="11">
        <v>1054</v>
      </c>
      <c r="C704" s="11">
        <v>558</v>
      </c>
      <c r="E704" s="11" t="s">
        <v>1847</v>
      </c>
      <c r="F704" s="11" t="s">
        <v>1848</v>
      </c>
      <c r="G704" s="11">
        <v>1</v>
      </c>
      <c r="I704" s="23" t="str">
        <f>IF($B704="","",(VLOOKUP($B704,所属・種目コード!$A$3:$C$67,2)))</f>
        <v>031054</v>
      </c>
      <c r="K704" s="25" t="e">
        <f>IF($B704="","",(VLOOKUP($B704,所属・種目コード!M687:N787,2)))</f>
        <v>#N/A</v>
      </c>
      <c r="L704" s="22" t="e">
        <f>IF($B704="","",(VLOOKUP($B704,所属・種目コード!$J$3:$K$59,2)))</f>
        <v>#N/A</v>
      </c>
    </row>
    <row r="705" spans="1:12">
      <c r="A705" s="11">
        <v>1648</v>
      </c>
      <c r="B705" s="11">
        <v>1054</v>
      </c>
      <c r="C705" s="11">
        <v>562</v>
      </c>
      <c r="E705" s="11" t="s">
        <v>1849</v>
      </c>
      <c r="F705" s="11" t="s">
        <v>1850</v>
      </c>
      <c r="G705" s="11">
        <v>1</v>
      </c>
      <c r="I705" s="23" t="str">
        <f>IF($B705="","",(VLOOKUP($B705,所属・種目コード!$A$3:$C$67,2)))</f>
        <v>031054</v>
      </c>
      <c r="K705" s="25" t="e">
        <f>IF($B705="","",(VLOOKUP($B705,所属・種目コード!M688:N788,2)))</f>
        <v>#N/A</v>
      </c>
      <c r="L705" s="22" t="e">
        <f>IF($B705="","",(VLOOKUP($B705,所属・種目コード!$J$3:$K$59,2)))</f>
        <v>#N/A</v>
      </c>
    </row>
    <row r="706" spans="1:12">
      <c r="A706" s="11">
        <v>1649</v>
      </c>
      <c r="B706" s="11">
        <v>1054</v>
      </c>
      <c r="C706" s="11">
        <v>548</v>
      </c>
      <c r="E706" s="11" t="s">
        <v>1851</v>
      </c>
      <c r="F706" s="11" t="s">
        <v>1852</v>
      </c>
      <c r="G706" s="11">
        <v>1</v>
      </c>
      <c r="I706" s="23" t="str">
        <f>IF($B706="","",(VLOOKUP($B706,所属・種目コード!$A$3:$C$67,2)))</f>
        <v>031054</v>
      </c>
      <c r="K706" s="25" t="e">
        <f>IF($B706="","",(VLOOKUP($B706,所属・種目コード!M689:N789,2)))</f>
        <v>#N/A</v>
      </c>
      <c r="L706" s="22" t="e">
        <f>IF($B706="","",(VLOOKUP($B706,所属・種目コード!$J$3:$K$59,2)))</f>
        <v>#N/A</v>
      </c>
    </row>
    <row r="707" spans="1:12">
      <c r="A707" s="11">
        <v>1650</v>
      </c>
      <c r="B707" s="11">
        <v>1054</v>
      </c>
      <c r="C707" s="11">
        <v>549</v>
      </c>
      <c r="E707" s="11" t="s">
        <v>1853</v>
      </c>
      <c r="F707" s="11" t="s">
        <v>1854</v>
      </c>
      <c r="G707" s="11">
        <v>1</v>
      </c>
      <c r="I707" s="23" t="str">
        <f>IF($B707="","",(VLOOKUP($B707,所属・種目コード!$A$3:$C$67,2)))</f>
        <v>031054</v>
      </c>
      <c r="K707" s="25" t="e">
        <f>IF($B707="","",(VLOOKUP($B707,所属・種目コード!M690:N790,2)))</f>
        <v>#N/A</v>
      </c>
      <c r="L707" s="22" t="e">
        <f>IF($B707="","",(VLOOKUP($B707,所属・種目コード!$J$3:$K$59,2)))</f>
        <v>#N/A</v>
      </c>
    </row>
    <row r="708" spans="1:12">
      <c r="A708" s="11">
        <v>1651</v>
      </c>
      <c r="B708" s="11">
        <v>1054</v>
      </c>
      <c r="C708" s="11">
        <v>550</v>
      </c>
      <c r="E708" s="11" t="s">
        <v>1855</v>
      </c>
      <c r="F708" s="11" t="s">
        <v>1856</v>
      </c>
      <c r="G708" s="11">
        <v>1</v>
      </c>
      <c r="I708" s="23" t="str">
        <f>IF($B708="","",(VLOOKUP($B708,所属・種目コード!$A$3:$C$67,2)))</f>
        <v>031054</v>
      </c>
      <c r="K708" s="25" t="e">
        <f>IF($B708="","",(VLOOKUP($B708,所属・種目コード!M691:N791,2)))</f>
        <v>#N/A</v>
      </c>
      <c r="L708" s="22" t="e">
        <f>IF($B708="","",(VLOOKUP($B708,所属・種目コード!$J$3:$K$59,2)))</f>
        <v>#N/A</v>
      </c>
    </row>
    <row r="709" spans="1:12">
      <c r="A709" s="11">
        <v>1652</v>
      </c>
      <c r="B709" s="11">
        <v>1054</v>
      </c>
      <c r="C709" s="11">
        <v>551</v>
      </c>
      <c r="E709" s="11" t="s">
        <v>1857</v>
      </c>
      <c r="F709" s="11" t="s">
        <v>1858</v>
      </c>
      <c r="G709" s="11">
        <v>1</v>
      </c>
      <c r="I709" s="23" t="str">
        <f>IF($B709="","",(VLOOKUP($B709,所属・種目コード!$A$3:$C$67,2)))</f>
        <v>031054</v>
      </c>
      <c r="K709" s="25" t="e">
        <f>IF($B709="","",(VLOOKUP($B709,所属・種目コード!M692:N792,2)))</f>
        <v>#N/A</v>
      </c>
      <c r="L709" s="22" t="e">
        <f>IF($B709="","",(VLOOKUP($B709,所属・種目コード!$J$3:$K$59,2)))</f>
        <v>#N/A</v>
      </c>
    </row>
    <row r="710" spans="1:12">
      <c r="A710" s="11">
        <v>1653</v>
      </c>
      <c r="B710" s="11">
        <v>1054</v>
      </c>
      <c r="C710" s="11">
        <v>559</v>
      </c>
      <c r="E710" s="11" t="s">
        <v>1859</v>
      </c>
      <c r="F710" s="11" t="s">
        <v>714</v>
      </c>
      <c r="G710" s="11">
        <v>1</v>
      </c>
      <c r="I710" s="23" t="str">
        <f>IF($B710="","",(VLOOKUP($B710,所属・種目コード!$A$3:$C$67,2)))</f>
        <v>031054</v>
      </c>
      <c r="K710" s="25" t="e">
        <f>IF($B710="","",(VLOOKUP($B710,所属・種目コード!M693:N793,2)))</f>
        <v>#N/A</v>
      </c>
      <c r="L710" s="22" t="e">
        <f>IF($B710="","",(VLOOKUP($B710,所属・種目コード!$J$3:$K$59,2)))</f>
        <v>#N/A</v>
      </c>
    </row>
    <row r="711" spans="1:12">
      <c r="A711" s="11">
        <v>1654</v>
      </c>
      <c r="B711" s="11">
        <v>1054</v>
      </c>
      <c r="C711" s="11">
        <v>560</v>
      </c>
      <c r="E711" s="11" t="s">
        <v>1860</v>
      </c>
      <c r="F711" s="11" t="s">
        <v>1861</v>
      </c>
      <c r="G711" s="11">
        <v>1</v>
      </c>
      <c r="I711" s="23" t="str">
        <f>IF($B711="","",(VLOOKUP($B711,所属・種目コード!$A$3:$C$67,2)))</f>
        <v>031054</v>
      </c>
      <c r="K711" s="25" t="e">
        <f>IF($B711="","",(VLOOKUP($B711,所属・種目コード!M694:N794,2)))</f>
        <v>#N/A</v>
      </c>
      <c r="L711" s="22" t="e">
        <f>IF($B711="","",(VLOOKUP($B711,所属・種目コード!$J$3:$K$59,2)))</f>
        <v>#N/A</v>
      </c>
    </row>
    <row r="712" spans="1:12">
      <c r="A712" s="11">
        <v>1655</v>
      </c>
      <c r="B712" s="11">
        <v>1054</v>
      </c>
      <c r="C712" s="11">
        <v>552</v>
      </c>
      <c r="E712" s="11" t="s">
        <v>1862</v>
      </c>
      <c r="F712" s="11" t="s">
        <v>1863</v>
      </c>
      <c r="G712" s="11">
        <v>1</v>
      </c>
      <c r="I712" s="23" t="str">
        <f>IF($B712="","",(VLOOKUP($B712,所属・種目コード!$A$3:$C$67,2)))</f>
        <v>031054</v>
      </c>
      <c r="K712" s="25" t="e">
        <f>IF($B712="","",(VLOOKUP($B712,所属・種目コード!M695:N795,2)))</f>
        <v>#N/A</v>
      </c>
      <c r="L712" s="22" t="e">
        <f>IF($B712="","",(VLOOKUP($B712,所属・種目コード!$J$3:$K$59,2)))</f>
        <v>#N/A</v>
      </c>
    </row>
    <row r="713" spans="1:12">
      <c r="A713" s="11">
        <v>1656</v>
      </c>
      <c r="B713" s="11">
        <v>1054</v>
      </c>
      <c r="C713" s="11">
        <v>553</v>
      </c>
      <c r="E713" s="11" t="s">
        <v>1864</v>
      </c>
      <c r="F713" s="11" t="s">
        <v>1865</v>
      </c>
      <c r="G713" s="11">
        <v>1</v>
      </c>
      <c r="I713" s="23" t="str">
        <f>IF($B713="","",(VLOOKUP($B713,所属・種目コード!$A$3:$C$67,2)))</f>
        <v>031054</v>
      </c>
      <c r="K713" s="25" t="e">
        <f>IF($B713="","",(VLOOKUP($B713,所属・種目コード!M696:N796,2)))</f>
        <v>#N/A</v>
      </c>
      <c r="L713" s="22" t="e">
        <f>IF($B713="","",(VLOOKUP($B713,所属・種目コード!$J$3:$K$59,2)))</f>
        <v>#N/A</v>
      </c>
    </row>
    <row r="714" spans="1:12">
      <c r="A714" s="11">
        <v>1657</v>
      </c>
      <c r="B714" s="11">
        <v>1055</v>
      </c>
      <c r="C714" s="11">
        <v>514</v>
      </c>
      <c r="E714" s="11" t="s">
        <v>1866</v>
      </c>
      <c r="F714" s="11" t="s">
        <v>1867</v>
      </c>
      <c r="G714" s="11">
        <v>1</v>
      </c>
      <c r="I714" s="23" t="str">
        <f>IF($B714="","",(VLOOKUP($B714,所属・種目コード!$A$3:$C$67,2)))</f>
        <v>031055</v>
      </c>
      <c r="K714" s="25" t="e">
        <f>IF($B714="","",(VLOOKUP($B714,所属・種目コード!M697:N797,2)))</f>
        <v>#N/A</v>
      </c>
      <c r="L714" s="22" t="e">
        <f>IF($B714="","",(VLOOKUP($B714,所属・種目コード!$J$3:$K$59,2)))</f>
        <v>#N/A</v>
      </c>
    </row>
    <row r="715" spans="1:12">
      <c r="A715" s="11">
        <v>1658</v>
      </c>
      <c r="B715" s="11">
        <v>1055</v>
      </c>
      <c r="C715" s="11">
        <v>515</v>
      </c>
      <c r="E715" s="11" t="s">
        <v>1868</v>
      </c>
      <c r="F715" s="11" t="s">
        <v>1869</v>
      </c>
      <c r="G715" s="11">
        <v>1</v>
      </c>
      <c r="I715" s="23" t="str">
        <f>IF($B715="","",(VLOOKUP($B715,所属・種目コード!$A$3:$C$67,2)))</f>
        <v>031055</v>
      </c>
      <c r="K715" s="25" t="e">
        <f>IF($B715="","",(VLOOKUP($B715,所属・種目コード!M698:N798,2)))</f>
        <v>#N/A</v>
      </c>
      <c r="L715" s="22" t="e">
        <f>IF($B715="","",(VLOOKUP($B715,所属・種目コード!$J$3:$K$59,2)))</f>
        <v>#N/A</v>
      </c>
    </row>
    <row r="716" spans="1:12">
      <c r="A716" s="11">
        <v>1659</v>
      </c>
      <c r="B716" s="11">
        <v>1055</v>
      </c>
      <c r="C716" s="11">
        <v>521</v>
      </c>
      <c r="E716" s="11" t="s">
        <v>1870</v>
      </c>
      <c r="F716" s="11" t="s">
        <v>1871</v>
      </c>
      <c r="G716" s="11">
        <v>1</v>
      </c>
      <c r="I716" s="23" t="str">
        <f>IF($B716="","",(VLOOKUP($B716,所属・種目コード!$A$3:$C$67,2)))</f>
        <v>031055</v>
      </c>
      <c r="K716" s="25" t="e">
        <f>IF($B716="","",(VLOOKUP($B716,所属・種目コード!M699:N799,2)))</f>
        <v>#N/A</v>
      </c>
      <c r="L716" s="22" t="e">
        <f>IF($B716="","",(VLOOKUP($B716,所属・種目コード!$J$3:$K$59,2)))</f>
        <v>#N/A</v>
      </c>
    </row>
    <row r="717" spans="1:12">
      <c r="A717" s="11">
        <v>1660</v>
      </c>
      <c r="B717" s="11">
        <v>1055</v>
      </c>
      <c r="C717" s="11">
        <v>919</v>
      </c>
      <c r="E717" s="11" t="s">
        <v>1872</v>
      </c>
      <c r="F717" s="11" t="s">
        <v>1873</v>
      </c>
      <c r="G717" s="11">
        <v>1</v>
      </c>
      <c r="I717" s="23" t="str">
        <f>IF($B717="","",(VLOOKUP($B717,所属・種目コード!$A$3:$C$67,2)))</f>
        <v>031055</v>
      </c>
      <c r="K717" s="25" t="e">
        <f>IF($B717="","",(VLOOKUP($B717,所属・種目コード!M700:N800,2)))</f>
        <v>#N/A</v>
      </c>
      <c r="L717" s="22" t="e">
        <f>IF($B717="","",(VLOOKUP($B717,所属・種目コード!$J$3:$K$59,2)))</f>
        <v>#N/A</v>
      </c>
    </row>
    <row r="718" spans="1:12">
      <c r="A718" s="11">
        <v>1661</v>
      </c>
      <c r="B718" s="11">
        <v>1055</v>
      </c>
      <c r="C718" s="11">
        <v>920</v>
      </c>
      <c r="E718" s="11" t="s">
        <v>1874</v>
      </c>
      <c r="F718" s="11" t="s">
        <v>1875</v>
      </c>
      <c r="G718" s="11">
        <v>1</v>
      </c>
      <c r="I718" s="23" t="str">
        <f>IF($B718="","",(VLOOKUP($B718,所属・種目コード!$A$3:$C$67,2)))</f>
        <v>031055</v>
      </c>
      <c r="K718" s="25" t="e">
        <f>IF($B718="","",(VLOOKUP($B718,所属・種目コード!M701:N801,2)))</f>
        <v>#N/A</v>
      </c>
      <c r="L718" s="22" t="e">
        <f>IF($B718="","",(VLOOKUP($B718,所属・種目コード!$J$3:$K$59,2)))</f>
        <v>#N/A</v>
      </c>
    </row>
    <row r="719" spans="1:12">
      <c r="A719" s="11">
        <v>1662</v>
      </c>
      <c r="B719" s="11">
        <v>1055</v>
      </c>
      <c r="C719" s="11">
        <v>516</v>
      </c>
      <c r="E719" s="11" t="s">
        <v>1876</v>
      </c>
      <c r="F719" s="11" t="s">
        <v>1877</v>
      </c>
      <c r="G719" s="11">
        <v>1</v>
      </c>
      <c r="I719" s="23" t="str">
        <f>IF($B719="","",(VLOOKUP($B719,所属・種目コード!$A$3:$C$67,2)))</f>
        <v>031055</v>
      </c>
      <c r="K719" s="25" t="e">
        <f>IF($B719="","",(VLOOKUP($B719,所属・種目コード!M702:N802,2)))</f>
        <v>#N/A</v>
      </c>
      <c r="L719" s="22" t="e">
        <f>IF($B719="","",(VLOOKUP($B719,所属・種目コード!$J$3:$K$59,2)))</f>
        <v>#N/A</v>
      </c>
    </row>
    <row r="720" spans="1:12">
      <c r="A720" s="11">
        <v>1663</v>
      </c>
      <c r="B720" s="11">
        <v>1055</v>
      </c>
      <c r="C720" s="11">
        <v>517</v>
      </c>
      <c r="E720" s="11" t="s">
        <v>1878</v>
      </c>
      <c r="F720" s="11" t="s">
        <v>1879</v>
      </c>
      <c r="G720" s="11">
        <v>1</v>
      </c>
      <c r="I720" s="23" t="str">
        <f>IF($B720="","",(VLOOKUP($B720,所属・種目コード!$A$3:$C$67,2)))</f>
        <v>031055</v>
      </c>
      <c r="K720" s="25" t="e">
        <f>IF($B720="","",(VLOOKUP($B720,所属・種目コード!M703:N803,2)))</f>
        <v>#N/A</v>
      </c>
      <c r="L720" s="22" t="e">
        <f>IF($B720="","",(VLOOKUP($B720,所属・種目コード!$J$3:$K$59,2)))</f>
        <v>#N/A</v>
      </c>
    </row>
    <row r="721" spans="1:12">
      <c r="A721" s="11">
        <v>1664</v>
      </c>
      <c r="B721" s="11">
        <v>1055</v>
      </c>
      <c r="C721" s="11">
        <v>921</v>
      </c>
      <c r="E721" s="11" t="s">
        <v>1880</v>
      </c>
      <c r="F721" s="11" t="s">
        <v>1881</v>
      </c>
      <c r="G721" s="11">
        <v>1</v>
      </c>
      <c r="I721" s="23" t="str">
        <f>IF($B721="","",(VLOOKUP($B721,所属・種目コード!$A$3:$C$67,2)))</f>
        <v>031055</v>
      </c>
      <c r="K721" s="25" t="e">
        <f>IF($B721="","",(VLOOKUP($B721,所属・種目コード!M704:N804,2)))</f>
        <v>#N/A</v>
      </c>
      <c r="L721" s="22" t="e">
        <f>IF($B721="","",(VLOOKUP($B721,所属・種目コード!$J$3:$K$59,2)))</f>
        <v>#N/A</v>
      </c>
    </row>
    <row r="722" spans="1:12">
      <c r="A722" s="11">
        <v>1665</v>
      </c>
      <c r="B722" s="11">
        <v>1055</v>
      </c>
      <c r="C722" s="11">
        <v>518</v>
      </c>
      <c r="E722" s="11" t="s">
        <v>1882</v>
      </c>
      <c r="F722" s="11" t="s">
        <v>1883</v>
      </c>
      <c r="G722" s="11">
        <v>1</v>
      </c>
      <c r="I722" s="23" t="str">
        <f>IF($B722="","",(VLOOKUP($B722,所属・種目コード!$A$3:$C$67,2)))</f>
        <v>031055</v>
      </c>
      <c r="K722" s="25" t="e">
        <f>IF($B722="","",(VLOOKUP($B722,所属・種目コード!M705:N805,2)))</f>
        <v>#N/A</v>
      </c>
      <c r="L722" s="22" t="e">
        <f>IF($B722="","",(VLOOKUP($B722,所属・種目コード!$J$3:$K$59,2)))</f>
        <v>#N/A</v>
      </c>
    </row>
    <row r="723" spans="1:12">
      <c r="A723" s="11">
        <v>1666</v>
      </c>
      <c r="B723" s="11">
        <v>1055</v>
      </c>
      <c r="C723" s="11">
        <v>519</v>
      </c>
      <c r="E723" s="11" t="s">
        <v>1884</v>
      </c>
      <c r="F723" s="11" t="s">
        <v>1885</v>
      </c>
      <c r="G723" s="11">
        <v>1</v>
      </c>
      <c r="I723" s="23" t="str">
        <f>IF($B723="","",(VLOOKUP($B723,所属・種目コード!$A$3:$C$67,2)))</f>
        <v>031055</v>
      </c>
      <c r="K723" s="25" t="e">
        <f>IF($B723="","",(VLOOKUP($B723,所属・種目コード!M706:N806,2)))</f>
        <v>#N/A</v>
      </c>
      <c r="L723" s="22" t="e">
        <f>IF($B723="","",(VLOOKUP($B723,所属・種目コード!$J$3:$K$59,2)))</f>
        <v>#N/A</v>
      </c>
    </row>
    <row r="724" spans="1:12">
      <c r="A724" s="11">
        <v>1667</v>
      </c>
      <c r="B724" s="11">
        <v>1055</v>
      </c>
      <c r="C724" s="11">
        <v>520</v>
      </c>
      <c r="E724" s="11" t="s">
        <v>1886</v>
      </c>
      <c r="F724" s="11" t="s">
        <v>1887</v>
      </c>
      <c r="G724" s="11">
        <v>1</v>
      </c>
      <c r="I724" s="23" t="str">
        <f>IF($B724="","",(VLOOKUP($B724,所属・種目コード!$A$3:$C$67,2)))</f>
        <v>031055</v>
      </c>
      <c r="K724" s="25" t="e">
        <f>IF($B724="","",(VLOOKUP($B724,所属・種目コード!M707:N807,2)))</f>
        <v>#N/A</v>
      </c>
      <c r="L724" s="22" t="e">
        <f>IF($B724="","",(VLOOKUP($B724,所属・種目コード!$J$3:$K$59,2)))</f>
        <v>#N/A</v>
      </c>
    </row>
    <row r="725" spans="1:12">
      <c r="A725" s="11">
        <v>1668</v>
      </c>
      <c r="B725" s="11">
        <v>1055</v>
      </c>
      <c r="C725" s="11">
        <v>742</v>
      </c>
      <c r="E725" s="11" t="s">
        <v>1888</v>
      </c>
      <c r="F725" s="11" t="s">
        <v>1889</v>
      </c>
      <c r="G725" s="11">
        <v>2</v>
      </c>
      <c r="I725" s="23" t="str">
        <f>IF($B725="","",(VLOOKUP($B725,所属・種目コード!$A$3:$C$67,2)))</f>
        <v>031055</v>
      </c>
      <c r="K725" s="25" t="e">
        <f>IF($B725="","",(VLOOKUP($B725,所属・種目コード!M708:N808,2)))</f>
        <v>#N/A</v>
      </c>
      <c r="L725" s="22" t="e">
        <f>IF($B725="","",(VLOOKUP($B725,所属・種目コード!$J$3:$K$59,2)))</f>
        <v>#N/A</v>
      </c>
    </row>
    <row r="726" spans="1:12">
      <c r="A726" s="11">
        <v>1669</v>
      </c>
      <c r="B726" s="11">
        <v>1055</v>
      </c>
      <c r="C726" s="11">
        <v>922</v>
      </c>
      <c r="E726" s="11" t="s">
        <v>1890</v>
      </c>
      <c r="F726" s="11" t="s">
        <v>1891</v>
      </c>
      <c r="G726" s="11">
        <v>1</v>
      </c>
      <c r="I726" s="23" t="str">
        <f>IF($B726="","",(VLOOKUP($B726,所属・種目コード!$A$3:$C$67,2)))</f>
        <v>031055</v>
      </c>
      <c r="K726" s="25" t="e">
        <f>IF($B726="","",(VLOOKUP($B726,所属・種目コード!M709:N809,2)))</f>
        <v>#N/A</v>
      </c>
      <c r="L726" s="22" t="e">
        <f>IF($B726="","",(VLOOKUP($B726,所属・種目コード!$J$3:$K$59,2)))</f>
        <v>#N/A</v>
      </c>
    </row>
    <row r="727" spans="1:12">
      <c r="A727" s="11">
        <v>1670</v>
      </c>
      <c r="B727" s="11">
        <v>1056</v>
      </c>
      <c r="C727" s="11">
        <v>379</v>
      </c>
      <c r="E727" s="11" t="s">
        <v>1892</v>
      </c>
      <c r="F727" s="11" t="s">
        <v>1893</v>
      </c>
      <c r="G727" s="11">
        <v>1</v>
      </c>
      <c r="I727" s="23" t="str">
        <f>IF($B727="","",(VLOOKUP($B727,所属・種目コード!$A$3:$C$67,2)))</f>
        <v>031056</v>
      </c>
      <c r="K727" s="25" t="e">
        <f>IF($B727="","",(VLOOKUP($B727,所属・種目コード!M710:N810,2)))</f>
        <v>#N/A</v>
      </c>
      <c r="L727" s="22" t="e">
        <f>IF($B727="","",(VLOOKUP($B727,所属・種目コード!$J$3:$K$59,2)))</f>
        <v>#N/A</v>
      </c>
    </row>
    <row r="728" spans="1:12">
      <c r="A728" s="11">
        <v>1671</v>
      </c>
      <c r="B728" s="11">
        <v>1056</v>
      </c>
      <c r="C728" s="11">
        <v>377</v>
      </c>
      <c r="E728" s="11" t="s">
        <v>1894</v>
      </c>
      <c r="F728" s="11" t="s">
        <v>1895</v>
      </c>
      <c r="G728" s="11">
        <v>1</v>
      </c>
      <c r="I728" s="23" t="str">
        <f>IF($B728="","",(VLOOKUP($B728,所属・種目コード!$A$3:$C$67,2)))</f>
        <v>031056</v>
      </c>
      <c r="K728" s="25" t="e">
        <f>IF($B728="","",(VLOOKUP($B728,所属・種目コード!M711:N811,2)))</f>
        <v>#N/A</v>
      </c>
      <c r="L728" s="22" t="e">
        <f>IF($B728="","",(VLOOKUP($B728,所属・種目コード!$J$3:$K$59,2)))</f>
        <v>#N/A</v>
      </c>
    </row>
    <row r="729" spans="1:12">
      <c r="A729" s="11">
        <v>1672</v>
      </c>
      <c r="B729" s="11">
        <v>1056</v>
      </c>
      <c r="C729" s="11">
        <v>712</v>
      </c>
      <c r="E729" s="11" t="s">
        <v>1896</v>
      </c>
      <c r="F729" s="11" t="s">
        <v>1897</v>
      </c>
      <c r="G729" s="11">
        <v>1</v>
      </c>
      <c r="I729" s="23" t="str">
        <f>IF($B729="","",(VLOOKUP($B729,所属・種目コード!$A$3:$C$67,2)))</f>
        <v>031056</v>
      </c>
      <c r="K729" s="25" t="e">
        <f>IF($B729="","",(VLOOKUP($B729,所属・種目コード!M712:N812,2)))</f>
        <v>#N/A</v>
      </c>
      <c r="L729" s="22" t="e">
        <f>IF($B729="","",(VLOOKUP($B729,所属・種目コード!$J$3:$K$59,2)))</f>
        <v>#N/A</v>
      </c>
    </row>
    <row r="730" spans="1:12">
      <c r="A730" s="11">
        <v>1673</v>
      </c>
      <c r="B730" s="11">
        <v>1056</v>
      </c>
      <c r="C730" s="11">
        <v>380</v>
      </c>
      <c r="E730" s="11" t="s">
        <v>1898</v>
      </c>
      <c r="F730" s="11" t="s">
        <v>1899</v>
      </c>
      <c r="G730" s="11">
        <v>1</v>
      </c>
      <c r="I730" s="23" t="str">
        <f>IF($B730="","",(VLOOKUP($B730,所属・種目コード!$A$3:$C$67,2)))</f>
        <v>031056</v>
      </c>
      <c r="K730" s="25" t="e">
        <f>IF($B730="","",(VLOOKUP($B730,所属・種目コード!M713:N813,2)))</f>
        <v>#N/A</v>
      </c>
      <c r="L730" s="22" t="e">
        <f>IF($B730="","",(VLOOKUP($B730,所属・種目コード!$J$3:$K$59,2)))</f>
        <v>#N/A</v>
      </c>
    </row>
    <row r="731" spans="1:12">
      <c r="A731" s="11">
        <v>1674</v>
      </c>
      <c r="B731" s="11">
        <v>1056</v>
      </c>
      <c r="C731" s="11">
        <v>381</v>
      </c>
      <c r="E731" s="11" t="s">
        <v>1900</v>
      </c>
      <c r="F731" s="11" t="s">
        <v>1901</v>
      </c>
      <c r="G731" s="11">
        <v>1</v>
      </c>
      <c r="I731" s="23" t="str">
        <f>IF($B731="","",(VLOOKUP($B731,所属・種目コード!$A$3:$C$67,2)))</f>
        <v>031056</v>
      </c>
      <c r="K731" s="25" t="e">
        <f>IF($B731="","",(VLOOKUP($B731,所属・種目コード!M714:N814,2)))</f>
        <v>#N/A</v>
      </c>
      <c r="L731" s="22" t="e">
        <f>IF($B731="","",(VLOOKUP($B731,所属・種目コード!$J$3:$K$59,2)))</f>
        <v>#N/A</v>
      </c>
    </row>
    <row r="732" spans="1:12">
      <c r="A732" s="11">
        <v>1675</v>
      </c>
      <c r="B732" s="11">
        <v>1056</v>
      </c>
      <c r="C732" s="11">
        <v>382</v>
      </c>
      <c r="E732" s="11" t="s">
        <v>1902</v>
      </c>
      <c r="F732" s="11" t="s">
        <v>1903</v>
      </c>
      <c r="G732" s="11">
        <v>1</v>
      </c>
      <c r="I732" s="23" t="str">
        <f>IF($B732="","",(VLOOKUP($B732,所属・種目コード!$A$3:$C$67,2)))</f>
        <v>031056</v>
      </c>
      <c r="K732" s="25" t="e">
        <f>IF($B732="","",(VLOOKUP($B732,所属・種目コード!M715:N815,2)))</f>
        <v>#N/A</v>
      </c>
      <c r="L732" s="22" t="e">
        <f>IF($B732="","",(VLOOKUP($B732,所属・種目コード!$J$3:$K$59,2)))</f>
        <v>#N/A</v>
      </c>
    </row>
    <row r="733" spans="1:12">
      <c r="A733" s="11">
        <v>1676</v>
      </c>
      <c r="B733" s="11">
        <v>1056</v>
      </c>
      <c r="C733" s="11">
        <v>276</v>
      </c>
      <c r="E733" s="11" t="s">
        <v>1904</v>
      </c>
      <c r="F733" s="11" t="s">
        <v>1905</v>
      </c>
      <c r="G733" s="11">
        <v>2</v>
      </c>
      <c r="I733" s="23" t="str">
        <f>IF($B733="","",(VLOOKUP($B733,所属・種目コード!$A$3:$C$67,2)))</f>
        <v>031056</v>
      </c>
      <c r="K733" s="25" t="e">
        <f>IF($B733="","",(VLOOKUP($B733,所属・種目コード!M716:N816,2)))</f>
        <v>#N/A</v>
      </c>
      <c r="L733" s="22" t="e">
        <f>IF($B733="","",(VLOOKUP($B733,所属・種目コード!$J$3:$K$59,2)))</f>
        <v>#N/A</v>
      </c>
    </row>
    <row r="734" spans="1:12">
      <c r="A734" s="11">
        <v>1677</v>
      </c>
      <c r="B734" s="11">
        <v>1056</v>
      </c>
      <c r="C734" s="11">
        <v>383</v>
      </c>
      <c r="E734" s="11" t="s">
        <v>1906</v>
      </c>
      <c r="F734" s="11" t="s">
        <v>1907</v>
      </c>
      <c r="G734" s="11">
        <v>1</v>
      </c>
      <c r="I734" s="23" t="str">
        <f>IF($B734="","",(VLOOKUP($B734,所属・種目コード!$A$3:$C$67,2)))</f>
        <v>031056</v>
      </c>
      <c r="K734" s="25" t="e">
        <f>IF($B734="","",(VLOOKUP($B734,所属・種目コード!M717:N817,2)))</f>
        <v>#N/A</v>
      </c>
      <c r="L734" s="22" t="e">
        <f>IF($B734="","",(VLOOKUP($B734,所属・種目コード!$J$3:$K$59,2)))</f>
        <v>#N/A</v>
      </c>
    </row>
    <row r="735" spans="1:12">
      <c r="A735" s="11">
        <v>1678</v>
      </c>
      <c r="B735" s="11">
        <v>1056</v>
      </c>
      <c r="C735" s="11">
        <v>741</v>
      </c>
      <c r="E735" s="11" t="s">
        <v>1908</v>
      </c>
      <c r="F735" s="11" t="s">
        <v>1909</v>
      </c>
      <c r="G735" s="11">
        <v>2</v>
      </c>
      <c r="I735" s="23" t="str">
        <f>IF($B735="","",(VLOOKUP($B735,所属・種目コード!$A$3:$C$67,2)))</f>
        <v>031056</v>
      </c>
      <c r="K735" s="25" t="e">
        <f>IF($B735="","",(VLOOKUP($B735,所属・種目コード!M718:N818,2)))</f>
        <v>#N/A</v>
      </c>
      <c r="L735" s="22" t="e">
        <f>IF($B735="","",(VLOOKUP($B735,所属・種目コード!$J$3:$K$59,2)))</f>
        <v>#N/A</v>
      </c>
    </row>
    <row r="736" spans="1:12">
      <c r="A736" s="11">
        <v>1679</v>
      </c>
      <c r="B736" s="11">
        <v>1056</v>
      </c>
      <c r="C736" s="11">
        <v>275</v>
      </c>
      <c r="E736" s="11" t="s">
        <v>1910</v>
      </c>
      <c r="F736" s="11" t="s">
        <v>1911</v>
      </c>
      <c r="G736" s="11">
        <v>2</v>
      </c>
      <c r="I736" s="23" t="str">
        <f>IF($B736="","",(VLOOKUP($B736,所属・種目コード!$A$3:$C$67,2)))</f>
        <v>031056</v>
      </c>
      <c r="K736" s="25" t="e">
        <f>IF($B736="","",(VLOOKUP($B736,所属・種目コード!M719:N819,2)))</f>
        <v>#N/A</v>
      </c>
      <c r="L736" s="22" t="e">
        <f>IF($B736="","",(VLOOKUP($B736,所属・種目コード!$J$3:$K$59,2)))</f>
        <v>#N/A</v>
      </c>
    </row>
    <row r="737" spans="1:12">
      <c r="A737" s="11">
        <v>1680</v>
      </c>
      <c r="B737" s="11">
        <v>1056</v>
      </c>
      <c r="C737" s="11">
        <v>996</v>
      </c>
      <c r="E737" s="11" t="s">
        <v>1912</v>
      </c>
      <c r="F737" s="11" t="s">
        <v>1913</v>
      </c>
      <c r="G737" s="11">
        <v>1</v>
      </c>
      <c r="I737" s="23" t="str">
        <f>IF($B737="","",(VLOOKUP($B737,所属・種目コード!$A$3:$C$67,2)))</f>
        <v>031056</v>
      </c>
      <c r="K737" s="25" t="e">
        <f>IF($B737="","",(VLOOKUP($B737,所属・種目コード!M720:N820,2)))</f>
        <v>#N/A</v>
      </c>
      <c r="L737" s="22" t="e">
        <f>IF($B737="","",(VLOOKUP($B737,所属・種目コード!$J$3:$K$59,2)))</f>
        <v>#N/A</v>
      </c>
    </row>
    <row r="738" spans="1:12">
      <c r="A738" s="11">
        <v>1681</v>
      </c>
      <c r="B738" s="11">
        <v>1056</v>
      </c>
      <c r="C738" s="11">
        <v>384</v>
      </c>
      <c r="E738" s="11" t="s">
        <v>1914</v>
      </c>
      <c r="F738" s="11" t="s">
        <v>1915</v>
      </c>
      <c r="G738" s="11">
        <v>1</v>
      </c>
      <c r="I738" s="23" t="str">
        <f>IF($B738="","",(VLOOKUP($B738,所属・種目コード!$A$3:$C$67,2)))</f>
        <v>031056</v>
      </c>
      <c r="K738" s="25" t="e">
        <f>IF($B738="","",(VLOOKUP($B738,所属・種目コード!M721:N821,2)))</f>
        <v>#N/A</v>
      </c>
      <c r="L738" s="22" t="e">
        <f>IF($B738="","",(VLOOKUP($B738,所属・種目コード!$J$3:$K$59,2)))</f>
        <v>#N/A</v>
      </c>
    </row>
    <row r="739" spans="1:12">
      <c r="A739" s="11">
        <v>1682</v>
      </c>
      <c r="B739" s="11">
        <v>1056</v>
      </c>
      <c r="C739" s="11">
        <v>997</v>
      </c>
      <c r="E739" s="11" t="s">
        <v>1916</v>
      </c>
      <c r="F739" s="11" t="s">
        <v>1917</v>
      </c>
      <c r="G739" s="11">
        <v>1</v>
      </c>
      <c r="I739" s="23" t="str">
        <f>IF($B739="","",(VLOOKUP($B739,所属・種目コード!$A$3:$C$67,2)))</f>
        <v>031056</v>
      </c>
      <c r="K739" s="25" t="e">
        <f>IF($B739="","",(VLOOKUP($B739,所属・種目コード!M722:N822,2)))</f>
        <v>#N/A</v>
      </c>
      <c r="L739" s="22" t="e">
        <f>IF($B739="","",(VLOOKUP($B739,所属・種目コード!$J$3:$K$59,2)))</f>
        <v>#N/A</v>
      </c>
    </row>
    <row r="740" spans="1:12">
      <c r="A740" s="11">
        <v>1683</v>
      </c>
      <c r="B740" s="11">
        <v>1056</v>
      </c>
      <c r="C740" s="11">
        <v>713</v>
      </c>
      <c r="E740" s="11" t="s">
        <v>1918</v>
      </c>
      <c r="F740" s="11" t="s">
        <v>1919</v>
      </c>
      <c r="G740" s="11">
        <v>1</v>
      </c>
      <c r="I740" s="23" t="str">
        <f>IF($B740="","",(VLOOKUP($B740,所属・種目コード!$A$3:$C$67,2)))</f>
        <v>031056</v>
      </c>
      <c r="K740" s="25" t="e">
        <f>IF($B740="","",(VLOOKUP($B740,所属・種目コード!M723:N823,2)))</f>
        <v>#N/A</v>
      </c>
      <c r="L740" s="22" t="e">
        <f>IF($B740="","",(VLOOKUP($B740,所属・種目コード!$J$3:$K$59,2)))</f>
        <v>#N/A</v>
      </c>
    </row>
    <row r="741" spans="1:12">
      <c r="A741" s="11">
        <v>1684</v>
      </c>
      <c r="B741" s="11">
        <v>1056</v>
      </c>
      <c r="C741" s="11">
        <v>385</v>
      </c>
      <c r="E741" s="11" t="s">
        <v>1920</v>
      </c>
      <c r="F741" s="11" t="s">
        <v>1921</v>
      </c>
      <c r="G741" s="11">
        <v>1</v>
      </c>
      <c r="I741" s="23" t="str">
        <f>IF($B741="","",(VLOOKUP($B741,所属・種目コード!$A$3:$C$67,2)))</f>
        <v>031056</v>
      </c>
      <c r="K741" s="25" t="e">
        <f>IF($B741="","",(VLOOKUP($B741,所属・種目コード!M724:N824,2)))</f>
        <v>#N/A</v>
      </c>
      <c r="L741" s="22" t="e">
        <f>IF($B741="","",(VLOOKUP($B741,所属・種目コード!$J$3:$K$59,2)))</f>
        <v>#N/A</v>
      </c>
    </row>
    <row r="742" spans="1:12">
      <c r="A742" s="11">
        <v>1685</v>
      </c>
      <c r="B742" s="11">
        <v>1056</v>
      </c>
      <c r="C742" s="11">
        <v>386</v>
      </c>
      <c r="E742" s="11" t="s">
        <v>1922</v>
      </c>
      <c r="F742" s="11" t="s">
        <v>1468</v>
      </c>
      <c r="G742" s="11">
        <v>1</v>
      </c>
      <c r="I742" s="23" t="str">
        <f>IF($B742="","",(VLOOKUP($B742,所属・種目コード!$A$3:$C$67,2)))</f>
        <v>031056</v>
      </c>
      <c r="K742" s="25" t="e">
        <f>IF($B742="","",(VLOOKUP($B742,所属・種目コード!M725:N825,2)))</f>
        <v>#N/A</v>
      </c>
      <c r="L742" s="22" t="e">
        <f>IF($B742="","",(VLOOKUP($B742,所属・種目コード!$J$3:$K$59,2)))</f>
        <v>#N/A</v>
      </c>
    </row>
    <row r="743" spans="1:12">
      <c r="A743" s="11">
        <v>1686</v>
      </c>
      <c r="B743" s="11">
        <v>1056</v>
      </c>
      <c r="C743" s="11">
        <v>378</v>
      </c>
      <c r="E743" s="11" t="s">
        <v>1923</v>
      </c>
      <c r="F743" s="11" t="s">
        <v>1924</v>
      </c>
      <c r="G743" s="11">
        <v>1</v>
      </c>
      <c r="I743" s="23" t="str">
        <f>IF($B743="","",(VLOOKUP($B743,所属・種目コード!$A$3:$C$67,2)))</f>
        <v>031056</v>
      </c>
      <c r="K743" s="25" t="e">
        <f>IF($B743="","",(VLOOKUP($B743,所属・種目コード!M726:N826,2)))</f>
        <v>#N/A</v>
      </c>
      <c r="L743" s="22" t="e">
        <f>IF($B743="","",(VLOOKUP($B743,所属・種目コード!$J$3:$K$59,2)))</f>
        <v>#N/A</v>
      </c>
    </row>
    <row r="744" spans="1:12">
      <c r="A744" s="11">
        <v>1687</v>
      </c>
      <c r="B744" s="11">
        <v>1056</v>
      </c>
      <c r="C744" s="11">
        <v>998</v>
      </c>
      <c r="E744" s="11" t="s">
        <v>1925</v>
      </c>
      <c r="F744" s="11" t="s">
        <v>1926</v>
      </c>
      <c r="G744" s="11">
        <v>1</v>
      </c>
      <c r="I744" s="23" t="str">
        <f>IF($B744="","",(VLOOKUP($B744,所属・種目コード!$A$3:$C$67,2)))</f>
        <v>031056</v>
      </c>
      <c r="K744" s="25" t="e">
        <f>IF($B744="","",(VLOOKUP($B744,所属・種目コード!M727:N827,2)))</f>
        <v>#N/A</v>
      </c>
      <c r="L744" s="22" t="e">
        <f>IF($B744="","",(VLOOKUP($B744,所属・種目コード!$J$3:$K$59,2)))</f>
        <v>#N/A</v>
      </c>
    </row>
    <row r="745" spans="1:12">
      <c r="A745" s="11">
        <v>1688</v>
      </c>
      <c r="B745" s="11">
        <v>1056</v>
      </c>
      <c r="C745" s="11">
        <v>714</v>
      </c>
      <c r="E745" s="11" t="s">
        <v>1927</v>
      </c>
      <c r="F745" s="11" t="s">
        <v>1928</v>
      </c>
      <c r="G745" s="11">
        <v>1</v>
      </c>
      <c r="I745" s="23" t="str">
        <f>IF($B745="","",(VLOOKUP($B745,所属・種目コード!$A$3:$C$67,2)))</f>
        <v>031056</v>
      </c>
      <c r="K745" s="25" t="e">
        <f>IF($B745="","",(VLOOKUP($B745,所属・種目コード!M728:N828,2)))</f>
        <v>#N/A</v>
      </c>
      <c r="L745" s="22" t="e">
        <f>IF($B745="","",(VLOOKUP($B745,所属・種目コード!$J$3:$K$59,2)))</f>
        <v>#N/A</v>
      </c>
    </row>
    <row r="746" spans="1:12">
      <c r="A746" s="11">
        <v>1689</v>
      </c>
      <c r="B746" s="11">
        <v>1057</v>
      </c>
      <c r="C746" s="11">
        <v>327</v>
      </c>
      <c r="E746" s="11" t="s">
        <v>1929</v>
      </c>
      <c r="F746" s="11" t="s">
        <v>1930</v>
      </c>
      <c r="G746" s="11">
        <v>1</v>
      </c>
      <c r="I746" s="23" t="str">
        <f>IF($B746="","",(VLOOKUP($B746,所属・種目コード!$A$3:$C$67,2)))</f>
        <v>031057</v>
      </c>
      <c r="K746" s="25" t="e">
        <f>IF($B746="","",(VLOOKUP($B746,所属・種目コード!M729:N829,2)))</f>
        <v>#N/A</v>
      </c>
      <c r="L746" s="22" t="e">
        <f>IF($B746="","",(VLOOKUP($B746,所属・種目コード!$J$3:$K$59,2)))</f>
        <v>#N/A</v>
      </c>
    </row>
    <row r="747" spans="1:12">
      <c r="A747" s="11">
        <v>1690</v>
      </c>
      <c r="B747" s="11">
        <v>1057</v>
      </c>
      <c r="C747" s="11">
        <v>975</v>
      </c>
      <c r="E747" s="11" t="s">
        <v>1931</v>
      </c>
      <c r="F747" s="11" t="s">
        <v>1932</v>
      </c>
      <c r="G747" s="11">
        <v>1</v>
      </c>
      <c r="I747" s="23" t="str">
        <f>IF($B747="","",(VLOOKUP($B747,所属・種目コード!$A$3:$C$67,2)))</f>
        <v>031057</v>
      </c>
      <c r="K747" s="25" t="e">
        <f>IF($B747="","",(VLOOKUP($B747,所属・種目コード!M730:N830,2)))</f>
        <v>#N/A</v>
      </c>
      <c r="L747" s="22" t="e">
        <f>IF($B747="","",(VLOOKUP($B747,所属・種目コード!$J$3:$K$59,2)))</f>
        <v>#N/A</v>
      </c>
    </row>
    <row r="748" spans="1:12">
      <c r="A748" s="11">
        <v>1691</v>
      </c>
      <c r="B748" s="11">
        <v>1057</v>
      </c>
      <c r="C748" s="11">
        <v>328</v>
      </c>
      <c r="E748" s="11" t="s">
        <v>1933</v>
      </c>
      <c r="F748" s="11" t="s">
        <v>1934</v>
      </c>
      <c r="G748" s="11">
        <v>1</v>
      </c>
      <c r="I748" s="23" t="str">
        <f>IF($B748="","",(VLOOKUP($B748,所属・種目コード!$A$3:$C$67,2)))</f>
        <v>031057</v>
      </c>
      <c r="K748" s="25" t="e">
        <f>IF($B748="","",(VLOOKUP($B748,所属・種目コード!M731:N831,2)))</f>
        <v>#N/A</v>
      </c>
      <c r="L748" s="22" t="e">
        <f>IF($B748="","",(VLOOKUP($B748,所属・種目コード!$J$3:$K$59,2)))</f>
        <v>#N/A</v>
      </c>
    </row>
    <row r="749" spans="1:12">
      <c r="A749" s="11">
        <v>1692</v>
      </c>
      <c r="B749" s="11">
        <v>1057</v>
      </c>
      <c r="C749" s="11">
        <v>330</v>
      </c>
      <c r="E749" s="11" t="s">
        <v>1935</v>
      </c>
      <c r="F749" s="11" t="s">
        <v>1936</v>
      </c>
      <c r="G749" s="11">
        <v>1</v>
      </c>
      <c r="I749" s="23" t="str">
        <f>IF($B749="","",(VLOOKUP($B749,所属・種目コード!$A$3:$C$67,2)))</f>
        <v>031057</v>
      </c>
      <c r="K749" s="25" t="e">
        <f>IF($B749="","",(VLOOKUP($B749,所属・種目コード!M732:N832,2)))</f>
        <v>#N/A</v>
      </c>
      <c r="L749" s="22" t="e">
        <f>IF($B749="","",(VLOOKUP($B749,所属・種目コード!$J$3:$K$59,2)))</f>
        <v>#N/A</v>
      </c>
    </row>
    <row r="750" spans="1:12">
      <c r="A750" s="11">
        <v>1693</v>
      </c>
      <c r="B750" s="11">
        <v>1057</v>
      </c>
      <c r="C750" s="11">
        <v>257</v>
      </c>
      <c r="E750" s="11" t="s">
        <v>1937</v>
      </c>
      <c r="F750" s="11" t="s">
        <v>1938</v>
      </c>
      <c r="G750" s="11">
        <v>2</v>
      </c>
      <c r="I750" s="23" t="str">
        <f>IF($B750="","",(VLOOKUP($B750,所属・種目コード!$A$3:$C$67,2)))</f>
        <v>031057</v>
      </c>
      <c r="K750" s="25" t="e">
        <f>IF($B750="","",(VLOOKUP($B750,所属・種目コード!M733:N833,2)))</f>
        <v>#N/A</v>
      </c>
      <c r="L750" s="22" t="e">
        <f>IF($B750="","",(VLOOKUP($B750,所属・種目コード!$J$3:$K$59,2)))</f>
        <v>#N/A</v>
      </c>
    </row>
    <row r="751" spans="1:12">
      <c r="A751" s="11">
        <v>1694</v>
      </c>
      <c r="B751" s="11">
        <v>1057</v>
      </c>
      <c r="C751" s="11">
        <v>976</v>
      </c>
      <c r="E751" s="11" t="s">
        <v>1939</v>
      </c>
      <c r="F751" s="11" t="s">
        <v>1940</v>
      </c>
      <c r="G751" s="11">
        <v>1</v>
      </c>
      <c r="I751" s="23" t="str">
        <f>IF($B751="","",(VLOOKUP($B751,所属・種目コード!$A$3:$C$67,2)))</f>
        <v>031057</v>
      </c>
      <c r="K751" s="25" t="e">
        <f>IF($B751="","",(VLOOKUP($B751,所属・種目コード!M734:N834,2)))</f>
        <v>#N/A</v>
      </c>
      <c r="L751" s="22" t="e">
        <f>IF($B751="","",(VLOOKUP($B751,所属・種目コード!$J$3:$K$59,2)))</f>
        <v>#N/A</v>
      </c>
    </row>
    <row r="752" spans="1:12">
      <c r="A752" s="11">
        <v>1695</v>
      </c>
      <c r="B752" s="11">
        <v>1057</v>
      </c>
      <c r="C752" s="11">
        <v>317</v>
      </c>
      <c r="E752" s="11" t="s">
        <v>1941</v>
      </c>
      <c r="F752" s="11" t="s">
        <v>1942</v>
      </c>
      <c r="G752" s="11">
        <v>1</v>
      </c>
      <c r="I752" s="23" t="str">
        <f>IF($B752="","",(VLOOKUP($B752,所属・種目コード!$A$3:$C$67,2)))</f>
        <v>031057</v>
      </c>
      <c r="K752" s="25" t="e">
        <f>IF($B752="","",(VLOOKUP($B752,所属・種目コード!M735:N835,2)))</f>
        <v>#N/A</v>
      </c>
      <c r="L752" s="22" t="e">
        <f>IF($B752="","",(VLOOKUP($B752,所属・種目コード!$J$3:$K$59,2)))</f>
        <v>#N/A</v>
      </c>
    </row>
    <row r="753" spans="1:12">
      <c r="A753" s="11">
        <v>1696</v>
      </c>
      <c r="B753" s="11">
        <v>1057</v>
      </c>
      <c r="C753" s="11">
        <v>318</v>
      </c>
      <c r="E753" s="11" t="s">
        <v>1943</v>
      </c>
      <c r="F753" s="11" t="s">
        <v>1944</v>
      </c>
      <c r="G753" s="11">
        <v>1</v>
      </c>
      <c r="I753" s="23" t="str">
        <f>IF($B753="","",(VLOOKUP($B753,所属・種目コード!$A$3:$C$67,2)))</f>
        <v>031057</v>
      </c>
      <c r="K753" s="25" t="e">
        <f>IF($B753="","",(VLOOKUP($B753,所属・種目コード!M736:N836,2)))</f>
        <v>#N/A</v>
      </c>
      <c r="L753" s="22" t="e">
        <f>IF($B753="","",(VLOOKUP($B753,所属・種目コード!$J$3:$K$59,2)))</f>
        <v>#N/A</v>
      </c>
    </row>
    <row r="754" spans="1:12">
      <c r="A754" s="11">
        <v>1697</v>
      </c>
      <c r="B754" s="11">
        <v>1057</v>
      </c>
      <c r="C754" s="11">
        <v>258</v>
      </c>
      <c r="E754" s="11" t="s">
        <v>1945</v>
      </c>
      <c r="F754" s="11" t="s">
        <v>1946</v>
      </c>
      <c r="G754" s="11">
        <v>2</v>
      </c>
      <c r="I754" s="23" t="str">
        <f>IF($B754="","",(VLOOKUP($B754,所属・種目コード!$A$3:$C$67,2)))</f>
        <v>031057</v>
      </c>
      <c r="K754" s="25" t="e">
        <f>IF($B754="","",(VLOOKUP($B754,所属・種目コード!M737:N837,2)))</f>
        <v>#N/A</v>
      </c>
      <c r="L754" s="22" t="e">
        <f>IF($B754="","",(VLOOKUP($B754,所属・種目コード!$J$3:$K$59,2)))</f>
        <v>#N/A</v>
      </c>
    </row>
    <row r="755" spans="1:12">
      <c r="A755" s="11">
        <v>1698</v>
      </c>
      <c r="B755" s="11">
        <v>1057</v>
      </c>
      <c r="C755" s="11">
        <v>319</v>
      </c>
      <c r="E755" s="11" t="s">
        <v>1947</v>
      </c>
      <c r="F755" s="11" t="s">
        <v>1948</v>
      </c>
      <c r="G755" s="11">
        <v>1</v>
      </c>
      <c r="I755" s="23" t="str">
        <f>IF($B755="","",(VLOOKUP($B755,所属・種目コード!$A$3:$C$67,2)))</f>
        <v>031057</v>
      </c>
      <c r="K755" s="25" t="e">
        <f>IF($B755="","",(VLOOKUP($B755,所属・種目コード!M738:N838,2)))</f>
        <v>#N/A</v>
      </c>
      <c r="L755" s="22" t="e">
        <f>IF($B755="","",(VLOOKUP($B755,所属・種目コード!$J$3:$K$59,2)))</f>
        <v>#N/A</v>
      </c>
    </row>
    <row r="756" spans="1:12">
      <c r="A756" s="11">
        <v>1699</v>
      </c>
      <c r="B756" s="11">
        <v>1057</v>
      </c>
      <c r="C756" s="11">
        <v>259</v>
      </c>
      <c r="E756" s="11" t="s">
        <v>433</v>
      </c>
      <c r="F756" s="11" t="s">
        <v>1949</v>
      </c>
      <c r="G756" s="11">
        <v>2</v>
      </c>
      <c r="I756" s="23" t="str">
        <f>IF($B756="","",(VLOOKUP($B756,所属・種目コード!$A$3:$C$67,2)))</f>
        <v>031057</v>
      </c>
      <c r="K756" s="25" t="e">
        <f>IF($B756="","",(VLOOKUP($B756,所属・種目コード!M739:N839,2)))</f>
        <v>#N/A</v>
      </c>
      <c r="L756" s="22" t="e">
        <f>IF($B756="","",(VLOOKUP($B756,所属・種目コード!$J$3:$K$59,2)))</f>
        <v>#N/A</v>
      </c>
    </row>
    <row r="757" spans="1:12">
      <c r="A757" s="11">
        <v>1700</v>
      </c>
      <c r="B757" s="11">
        <v>1057</v>
      </c>
      <c r="C757" s="11">
        <v>251</v>
      </c>
      <c r="E757" s="11" t="s">
        <v>1950</v>
      </c>
      <c r="F757" s="11" t="s">
        <v>1951</v>
      </c>
      <c r="G757" s="11">
        <v>2</v>
      </c>
      <c r="I757" s="23" t="str">
        <f>IF($B757="","",(VLOOKUP($B757,所属・種目コード!$A$3:$C$67,2)))</f>
        <v>031057</v>
      </c>
      <c r="K757" s="25" t="e">
        <f>IF($B757="","",(VLOOKUP($B757,所属・種目コード!M740:N840,2)))</f>
        <v>#N/A</v>
      </c>
      <c r="L757" s="22" t="e">
        <f>IF($B757="","",(VLOOKUP($B757,所属・種目コード!$J$3:$K$59,2)))</f>
        <v>#N/A</v>
      </c>
    </row>
    <row r="758" spans="1:12">
      <c r="A758" s="11">
        <v>1701</v>
      </c>
      <c r="B758" s="11">
        <v>1057</v>
      </c>
      <c r="C758" s="11">
        <v>331</v>
      </c>
      <c r="E758" s="11" t="s">
        <v>1952</v>
      </c>
      <c r="F758" s="11" t="s">
        <v>1953</v>
      </c>
      <c r="G758" s="11">
        <v>1</v>
      </c>
      <c r="I758" s="23" t="str">
        <f>IF($B758="","",(VLOOKUP($B758,所属・種目コード!$A$3:$C$67,2)))</f>
        <v>031057</v>
      </c>
      <c r="K758" s="25" t="e">
        <f>IF($B758="","",(VLOOKUP($B758,所属・種目コード!M741:N841,2)))</f>
        <v>#N/A</v>
      </c>
      <c r="L758" s="22" t="e">
        <f>IF($B758="","",(VLOOKUP($B758,所属・種目コード!$J$3:$K$59,2)))</f>
        <v>#N/A</v>
      </c>
    </row>
    <row r="759" spans="1:12">
      <c r="A759" s="11">
        <v>1702</v>
      </c>
      <c r="B759" s="11">
        <v>1057</v>
      </c>
      <c r="C759" s="11">
        <v>260</v>
      </c>
      <c r="E759" s="11" t="s">
        <v>1954</v>
      </c>
      <c r="F759" s="11" t="s">
        <v>1955</v>
      </c>
      <c r="G759" s="11">
        <v>2</v>
      </c>
      <c r="I759" s="23" t="str">
        <f>IF($B759="","",(VLOOKUP($B759,所属・種目コード!$A$3:$C$67,2)))</f>
        <v>031057</v>
      </c>
      <c r="K759" s="25" t="e">
        <f>IF($B759="","",(VLOOKUP($B759,所属・種目コード!M742:N842,2)))</f>
        <v>#N/A</v>
      </c>
      <c r="L759" s="22" t="e">
        <f>IF($B759="","",(VLOOKUP($B759,所属・種目コード!$J$3:$K$59,2)))</f>
        <v>#N/A</v>
      </c>
    </row>
    <row r="760" spans="1:12">
      <c r="A760" s="11">
        <v>1703</v>
      </c>
      <c r="B760" s="11">
        <v>1057</v>
      </c>
      <c r="C760" s="11">
        <v>320</v>
      </c>
      <c r="E760" s="11" t="s">
        <v>1956</v>
      </c>
      <c r="F760" s="11" t="s">
        <v>1957</v>
      </c>
      <c r="G760" s="11">
        <v>1</v>
      </c>
      <c r="I760" s="23" t="str">
        <f>IF($B760="","",(VLOOKUP($B760,所属・種目コード!$A$3:$C$67,2)))</f>
        <v>031057</v>
      </c>
      <c r="K760" s="25" t="e">
        <f>IF($B760="","",(VLOOKUP($B760,所属・種目コード!M743:N843,2)))</f>
        <v>#N/A</v>
      </c>
      <c r="L760" s="22" t="e">
        <f>IF($B760="","",(VLOOKUP($B760,所属・種目コード!$J$3:$K$59,2)))</f>
        <v>#N/A</v>
      </c>
    </row>
    <row r="761" spans="1:12">
      <c r="A761" s="11">
        <v>1704</v>
      </c>
      <c r="B761" s="11">
        <v>1057</v>
      </c>
      <c r="C761" s="11">
        <v>261</v>
      </c>
      <c r="E761" s="11" t="s">
        <v>1958</v>
      </c>
      <c r="F761" s="11" t="s">
        <v>1959</v>
      </c>
      <c r="G761" s="11">
        <v>2</v>
      </c>
      <c r="I761" s="23" t="str">
        <f>IF($B761="","",(VLOOKUP($B761,所属・種目コード!$A$3:$C$67,2)))</f>
        <v>031057</v>
      </c>
      <c r="K761" s="25" t="e">
        <f>IF($B761="","",(VLOOKUP($B761,所属・種目コード!M744:N844,2)))</f>
        <v>#N/A</v>
      </c>
      <c r="L761" s="22" t="e">
        <f>IF($B761="","",(VLOOKUP($B761,所属・種目コード!$J$3:$K$59,2)))</f>
        <v>#N/A</v>
      </c>
    </row>
    <row r="762" spans="1:12">
      <c r="A762" s="11">
        <v>1705</v>
      </c>
      <c r="B762" s="11">
        <v>1057</v>
      </c>
      <c r="C762" s="11">
        <v>321</v>
      </c>
      <c r="E762" s="11" t="s">
        <v>1960</v>
      </c>
      <c r="F762" s="11" t="s">
        <v>1961</v>
      </c>
      <c r="G762" s="11">
        <v>1</v>
      </c>
      <c r="I762" s="23" t="str">
        <f>IF($B762="","",(VLOOKUP($B762,所属・種目コード!$A$3:$C$67,2)))</f>
        <v>031057</v>
      </c>
      <c r="K762" s="25" t="e">
        <f>IF($B762="","",(VLOOKUP($B762,所属・種目コード!M745:N845,2)))</f>
        <v>#N/A</v>
      </c>
      <c r="L762" s="22" t="e">
        <f>IF($B762="","",(VLOOKUP($B762,所属・種目コード!$J$3:$K$59,2)))</f>
        <v>#N/A</v>
      </c>
    </row>
    <row r="763" spans="1:12">
      <c r="A763" s="11">
        <v>1706</v>
      </c>
      <c r="B763" s="11">
        <v>1057</v>
      </c>
      <c r="C763" s="11">
        <v>262</v>
      </c>
      <c r="E763" s="11" t="s">
        <v>434</v>
      </c>
      <c r="F763" s="11" t="s">
        <v>1962</v>
      </c>
      <c r="G763" s="11">
        <v>2</v>
      </c>
      <c r="I763" s="23" t="str">
        <f>IF($B763="","",(VLOOKUP($B763,所属・種目コード!$A$3:$C$67,2)))</f>
        <v>031057</v>
      </c>
      <c r="K763" s="25" t="e">
        <f>IF($B763="","",(VLOOKUP($B763,所属・種目コード!M746:N846,2)))</f>
        <v>#N/A</v>
      </c>
      <c r="L763" s="22" t="e">
        <f>IF($B763="","",(VLOOKUP($B763,所属・種目コード!$J$3:$K$59,2)))</f>
        <v>#N/A</v>
      </c>
    </row>
    <row r="764" spans="1:12">
      <c r="A764" s="11">
        <v>1707</v>
      </c>
      <c r="B764" s="11">
        <v>1057</v>
      </c>
      <c r="C764" s="11">
        <v>252</v>
      </c>
      <c r="E764" s="11" t="s">
        <v>1963</v>
      </c>
      <c r="F764" s="11" t="s">
        <v>1964</v>
      </c>
      <c r="G764" s="11">
        <v>2</v>
      </c>
      <c r="I764" s="23" t="str">
        <f>IF($B764="","",(VLOOKUP($B764,所属・種目コード!$A$3:$C$67,2)))</f>
        <v>031057</v>
      </c>
      <c r="K764" s="25" t="e">
        <f>IF($B764="","",(VLOOKUP($B764,所属・種目コード!M747:N847,2)))</f>
        <v>#N/A</v>
      </c>
      <c r="L764" s="22" t="e">
        <f>IF($B764="","",(VLOOKUP($B764,所属・種目コード!$J$3:$K$59,2)))</f>
        <v>#N/A</v>
      </c>
    </row>
    <row r="765" spans="1:12">
      <c r="A765" s="11">
        <v>1708</v>
      </c>
      <c r="B765" s="11">
        <v>1057</v>
      </c>
      <c r="C765" s="11">
        <v>725</v>
      </c>
      <c r="E765" s="11" t="s">
        <v>436</v>
      </c>
      <c r="F765" s="11" t="s">
        <v>1965</v>
      </c>
      <c r="G765" s="11">
        <v>2</v>
      </c>
      <c r="I765" s="23" t="str">
        <f>IF($B765="","",(VLOOKUP($B765,所属・種目コード!$A$3:$C$67,2)))</f>
        <v>031057</v>
      </c>
      <c r="K765" s="25" t="e">
        <f>IF($B765="","",(VLOOKUP($B765,所属・種目コード!M748:N848,2)))</f>
        <v>#N/A</v>
      </c>
      <c r="L765" s="22" t="e">
        <f>IF($B765="","",(VLOOKUP($B765,所属・種目コード!$J$3:$K$59,2)))</f>
        <v>#N/A</v>
      </c>
    </row>
    <row r="766" spans="1:12">
      <c r="A766" s="11">
        <v>1709</v>
      </c>
      <c r="B766" s="11">
        <v>1057</v>
      </c>
      <c r="C766" s="11">
        <v>332</v>
      </c>
      <c r="E766" s="11" t="s">
        <v>1966</v>
      </c>
      <c r="F766" s="11" t="s">
        <v>1967</v>
      </c>
      <c r="G766" s="11">
        <v>1</v>
      </c>
      <c r="I766" s="23" t="str">
        <f>IF($B766="","",(VLOOKUP($B766,所属・種目コード!$A$3:$C$67,2)))</f>
        <v>031057</v>
      </c>
      <c r="K766" s="25" t="e">
        <f>IF($B766="","",(VLOOKUP($B766,所属・種目コード!M749:N849,2)))</f>
        <v>#N/A</v>
      </c>
      <c r="L766" s="22" t="e">
        <f>IF($B766="","",(VLOOKUP($B766,所属・種目コード!$J$3:$K$59,2)))</f>
        <v>#N/A</v>
      </c>
    </row>
    <row r="767" spans="1:12">
      <c r="A767" s="11">
        <v>1710</v>
      </c>
      <c r="B767" s="11">
        <v>1057</v>
      </c>
      <c r="C767" s="11">
        <v>253</v>
      </c>
      <c r="E767" s="11" t="s">
        <v>1968</v>
      </c>
      <c r="F767" s="11" t="s">
        <v>1969</v>
      </c>
      <c r="G767" s="11">
        <v>2</v>
      </c>
      <c r="I767" s="23" t="str">
        <f>IF($B767="","",(VLOOKUP($B767,所属・種目コード!$A$3:$C$67,2)))</f>
        <v>031057</v>
      </c>
      <c r="K767" s="25" t="e">
        <f>IF($B767="","",(VLOOKUP($B767,所属・種目コード!M750:N850,2)))</f>
        <v>#N/A</v>
      </c>
      <c r="L767" s="22" t="e">
        <f>IF($B767="","",(VLOOKUP($B767,所属・種目コード!$J$3:$K$59,2)))</f>
        <v>#N/A</v>
      </c>
    </row>
    <row r="768" spans="1:12">
      <c r="A768" s="11">
        <v>1711</v>
      </c>
      <c r="B768" s="11">
        <v>1057</v>
      </c>
      <c r="C768" s="11">
        <v>254</v>
      </c>
      <c r="E768" s="11" t="s">
        <v>1970</v>
      </c>
      <c r="F768" s="11" t="s">
        <v>1971</v>
      </c>
      <c r="G768" s="11">
        <v>2</v>
      </c>
      <c r="I768" s="23" t="str">
        <f>IF($B768="","",(VLOOKUP($B768,所属・種目コード!$A$3:$C$67,2)))</f>
        <v>031057</v>
      </c>
      <c r="K768" s="25" t="e">
        <f>IF($B768="","",(VLOOKUP($B768,所属・種目コード!M751:N851,2)))</f>
        <v>#N/A</v>
      </c>
      <c r="L768" s="22" t="e">
        <f>IF($B768="","",(VLOOKUP($B768,所属・種目コード!$J$3:$K$59,2)))</f>
        <v>#N/A</v>
      </c>
    </row>
    <row r="769" spans="1:12">
      <c r="A769" s="11">
        <v>1712</v>
      </c>
      <c r="B769" s="11">
        <v>1057</v>
      </c>
      <c r="C769" s="11">
        <v>255</v>
      </c>
      <c r="E769" s="11" t="s">
        <v>1972</v>
      </c>
      <c r="F769" s="11" t="s">
        <v>1973</v>
      </c>
      <c r="G769" s="11">
        <v>2</v>
      </c>
      <c r="I769" s="23" t="str">
        <f>IF($B769="","",(VLOOKUP($B769,所属・種目コード!$A$3:$C$67,2)))</f>
        <v>031057</v>
      </c>
      <c r="K769" s="25" t="e">
        <f>IF($B769="","",(VLOOKUP($B769,所属・種目コード!M752:N852,2)))</f>
        <v>#N/A</v>
      </c>
      <c r="L769" s="22" t="e">
        <f>IF($B769="","",(VLOOKUP($B769,所属・種目コード!$J$3:$K$59,2)))</f>
        <v>#N/A</v>
      </c>
    </row>
    <row r="770" spans="1:12">
      <c r="A770" s="11">
        <v>1713</v>
      </c>
      <c r="B770" s="11">
        <v>1057</v>
      </c>
      <c r="C770" s="11">
        <v>266</v>
      </c>
      <c r="E770" s="11" t="s">
        <v>1974</v>
      </c>
      <c r="F770" s="11" t="s">
        <v>1975</v>
      </c>
      <c r="G770" s="11">
        <v>2</v>
      </c>
      <c r="I770" s="23" t="str">
        <f>IF($B770="","",(VLOOKUP($B770,所属・種目コード!$A$3:$C$67,2)))</f>
        <v>031057</v>
      </c>
      <c r="K770" s="25" t="e">
        <f>IF($B770="","",(VLOOKUP($B770,所属・種目コード!M753:N853,2)))</f>
        <v>#N/A</v>
      </c>
      <c r="L770" s="22" t="e">
        <f>IF($B770="","",(VLOOKUP($B770,所属・種目コード!$J$3:$K$59,2)))</f>
        <v>#N/A</v>
      </c>
    </row>
    <row r="771" spans="1:12">
      <c r="A771" s="11">
        <v>1714</v>
      </c>
      <c r="B771" s="11">
        <v>1057</v>
      </c>
      <c r="C771" s="11">
        <v>322</v>
      </c>
      <c r="E771" s="11" t="s">
        <v>1976</v>
      </c>
      <c r="F771" s="11" t="s">
        <v>1977</v>
      </c>
      <c r="G771" s="11">
        <v>1</v>
      </c>
      <c r="I771" s="23" t="str">
        <f>IF($B771="","",(VLOOKUP($B771,所属・種目コード!$A$3:$C$67,2)))</f>
        <v>031057</v>
      </c>
      <c r="K771" s="25" t="e">
        <f>IF($B771="","",(VLOOKUP($B771,所属・種目コード!M754:N854,2)))</f>
        <v>#N/A</v>
      </c>
      <c r="L771" s="22" t="e">
        <f>IF($B771="","",(VLOOKUP($B771,所属・種目コード!$J$3:$K$59,2)))</f>
        <v>#N/A</v>
      </c>
    </row>
    <row r="772" spans="1:12">
      <c r="A772" s="11">
        <v>1715</v>
      </c>
      <c r="B772" s="11">
        <v>1057</v>
      </c>
      <c r="C772" s="11">
        <v>977</v>
      </c>
      <c r="E772" s="11" t="s">
        <v>1978</v>
      </c>
      <c r="F772" s="11" t="s">
        <v>1979</v>
      </c>
      <c r="G772" s="11">
        <v>1</v>
      </c>
      <c r="I772" s="23" t="str">
        <f>IF($B772="","",(VLOOKUP($B772,所属・種目コード!$A$3:$C$67,2)))</f>
        <v>031057</v>
      </c>
      <c r="K772" s="25" t="e">
        <f>IF($B772="","",(VLOOKUP($B772,所属・種目コード!M755:N855,2)))</f>
        <v>#N/A</v>
      </c>
      <c r="L772" s="22" t="e">
        <f>IF($B772="","",(VLOOKUP($B772,所属・種目コード!$J$3:$K$59,2)))</f>
        <v>#N/A</v>
      </c>
    </row>
    <row r="773" spans="1:12">
      <c r="A773" s="11">
        <v>1716</v>
      </c>
      <c r="B773" s="11">
        <v>1057</v>
      </c>
      <c r="C773" s="11">
        <v>263</v>
      </c>
      <c r="E773" s="11" t="s">
        <v>435</v>
      </c>
      <c r="F773" s="11" t="s">
        <v>1980</v>
      </c>
      <c r="G773" s="11">
        <v>2</v>
      </c>
      <c r="I773" s="23" t="str">
        <f>IF($B773="","",(VLOOKUP($B773,所属・種目コード!$A$3:$C$67,2)))</f>
        <v>031057</v>
      </c>
      <c r="K773" s="25" t="e">
        <f>IF($B773="","",(VLOOKUP($B773,所属・種目コード!M756:N856,2)))</f>
        <v>#N/A</v>
      </c>
      <c r="L773" s="22" t="e">
        <f>IF($B773="","",(VLOOKUP($B773,所属・種目コード!$J$3:$K$59,2)))</f>
        <v>#N/A</v>
      </c>
    </row>
    <row r="774" spans="1:12">
      <c r="A774" s="11">
        <v>1717</v>
      </c>
      <c r="B774" s="11">
        <v>1057</v>
      </c>
      <c r="C774" s="11">
        <v>323</v>
      </c>
      <c r="E774" s="11" t="s">
        <v>1981</v>
      </c>
      <c r="F774" s="11" t="s">
        <v>1982</v>
      </c>
      <c r="G774" s="11">
        <v>1</v>
      </c>
      <c r="I774" s="23" t="str">
        <f>IF($B774="","",(VLOOKUP($B774,所属・種目コード!$A$3:$C$67,2)))</f>
        <v>031057</v>
      </c>
      <c r="K774" s="25" t="e">
        <f>IF($B774="","",(VLOOKUP($B774,所属・種目コード!M757:N857,2)))</f>
        <v>#N/A</v>
      </c>
      <c r="L774" s="22" t="e">
        <f>IF($B774="","",(VLOOKUP($B774,所属・種目コード!$J$3:$K$59,2)))</f>
        <v>#N/A</v>
      </c>
    </row>
    <row r="775" spans="1:12">
      <c r="A775" s="11">
        <v>1718</v>
      </c>
      <c r="B775" s="11">
        <v>1057</v>
      </c>
      <c r="C775" s="11">
        <v>333</v>
      </c>
      <c r="E775" s="11" t="s">
        <v>1983</v>
      </c>
      <c r="F775" s="11" t="s">
        <v>1984</v>
      </c>
      <c r="G775" s="11">
        <v>1</v>
      </c>
      <c r="I775" s="23" t="str">
        <f>IF($B775="","",(VLOOKUP($B775,所属・種目コード!$A$3:$C$67,2)))</f>
        <v>031057</v>
      </c>
      <c r="K775" s="25" t="e">
        <f>IF($B775="","",(VLOOKUP($B775,所属・種目コード!M758:N858,2)))</f>
        <v>#N/A</v>
      </c>
      <c r="L775" s="22" t="e">
        <f>IF($B775="","",(VLOOKUP($B775,所属・種目コード!$J$3:$K$59,2)))</f>
        <v>#N/A</v>
      </c>
    </row>
    <row r="776" spans="1:12">
      <c r="A776" s="11">
        <v>1719</v>
      </c>
      <c r="B776" s="11">
        <v>1057</v>
      </c>
      <c r="C776" s="11">
        <v>324</v>
      </c>
      <c r="E776" s="11" t="s">
        <v>1985</v>
      </c>
      <c r="F776" s="11" t="s">
        <v>1986</v>
      </c>
      <c r="G776" s="11">
        <v>1</v>
      </c>
      <c r="I776" s="23" t="str">
        <f>IF($B776="","",(VLOOKUP($B776,所属・種目コード!$A$3:$C$67,2)))</f>
        <v>031057</v>
      </c>
      <c r="K776" s="25" t="e">
        <f>IF($B776="","",(VLOOKUP($B776,所属・種目コード!M759:N859,2)))</f>
        <v>#N/A</v>
      </c>
      <c r="L776" s="22" t="e">
        <f>IF($B776="","",(VLOOKUP($B776,所属・種目コード!$J$3:$K$59,2)))</f>
        <v>#N/A</v>
      </c>
    </row>
    <row r="777" spans="1:12">
      <c r="A777" s="11">
        <v>1720</v>
      </c>
      <c r="B777" s="11">
        <v>1057</v>
      </c>
      <c r="C777" s="11">
        <v>334</v>
      </c>
      <c r="E777" s="11" t="s">
        <v>1987</v>
      </c>
      <c r="F777" s="11" t="s">
        <v>1988</v>
      </c>
      <c r="G777" s="11">
        <v>1</v>
      </c>
      <c r="I777" s="23" t="str">
        <f>IF($B777="","",(VLOOKUP($B777,所属・種目コード!$A$3:$C$67,2)))</f>
        <v>031057</v>
      </c>
      <c r="K777" s="25" t="e">
        <f>IF($B777="","",(VLOOKUP($B777,所属・種目コード!M760:N860,2)))</f>
        <v>#N/A</v>
      </c>
      <c r="L777" s="22" t="e">
        <f>IF($B777="","",(VLOOKUP($B777,所属・種目コード!$J$3:$K$59,2)))</f>
        <v>#N/A</v>
      </c>
    </row>
    <row r="778" spans="1:12">
      <c r="A778" s="11">
        <v>1721</v>
      </c>
      <c r="B778" s="11">
        <v>1057</v>
      </c>
      <c r="C778" s="11">
        <v>264</v>
      </c>
      <c r="E778" s="11" t="s">
        <v>1989</v>
      </c>
      <c r="F778" s="11" t="s">
        <v>1990</v>
      </c>
      <c r="G778" s="11">
        <v>2</v>
      </c>
      <c r="I778" s="23" t="str">
        <f>IF($B778="","",(VLOOKUP($B778,所属・種目コード!$A$3:$C$67,2)))</f>
        <v>031057</v>
      </c>
      <c r="K778" s="25" t="e">
        <f>IF($B778="","",(VLOOKUP($B778,所属・種目コード!M761:N861,2)))</f>
        <v>#N/A</v>
      </c>
      <c r="L778" s="22" t="e">
        <f>IF($B778="","",(VLOOKUP($B778,所属・種目コード!$J$3:$K$59,2)))</f>
        <v>#N/A</v>
      </c>
    </row>
    <row r="779" spans="1:12">
      <c r="A779" s="11">
        <v>1722</v>
      </c>
      <c r="B779" s="11">
        <v>1057</v>
      </c>
      <c r="C779" s="11">
        <v>726</v>
      </c>
      <c r="E779" s="11" t="s">
        <v>437</v>
      </c>
      <c r="F779" s="11" t="s">
        <v>1991</v>
      </c>
      <c r="G779" s="11">
        <v>2</v>
      </c>
      <c r="I779" s="23" t="str">
        <f>IF($B779="","",(VLOOKUP($B779,所属・種目コード!$A$3:$C$67,2)))</f>
        <v>031057</v>
      </c>
      <c r="K779" s="25" t="e">
        <f>IF($B779="","",(VLOOKUP($B779,所属・種目コード!M762:N862,2)))</f>
        <v>#N/A</v>
      </c>
      <c r="L779" s="22" t="e">
        <f>IF($B779="","",(VLOOKUP($B779,所属・種目コード!$J$3:$K$59,2)))</f>
        <v>#N/A</v>
      </c>
    </row>
    <row r="780" spans="1:12">
      <c r="A780" s="11">
        <v>1723</v>
      </c>
      <c r="B780" s="11">
        <v>1057</v>
      </c>
      <c r="C780" s="11">
        <v>265</v>
      </c>
      <c r="E780" s="11" t="s">
        <v>1992</v>
      </c>
      <c r="F780" s="11" t="s">
        <v>1993</v>
      </c>
      <c r="G780" s="11">
        <v>2</v>
      </c>
      <c r="I780" s="23" t="str">
        <f>IF($B780="","",(VLOOKUP($B780,所属・種目コード!$A$3:$C$67,2)))</f>
        <v>031057</v>
      </c>
      <c r="K780" s="25" t="e">
        <f>IF($B780="","",(VLOOKUP($B780,所属・種目コード!M763:N863,2)))</f>
        <v>#N/A</v>
      </c>
      <c r="L780" s="22" t="e">
        <f>IF($B780="","",(VLOOKUP($B780,所属・種目コード!$J$3:$K$59,2)))</f>
        <v>#N/A</v>
      </c>
    </row>
    <row r="781" spans="1:12">
      <c r="A781" s="11">
        <v>1724</v>
      </c>
      <c r="B781" s="11">
        <v>1057</v>
      </c>
      <c r="C781" s="11">
        <v>335</v>
      </c>
      <c r="E781" s="11" t="s">
        <v>1994</v>
      </c>
      <c r="F781" s="11" t="s">
        <v>1995</v>
      </c>
      <c r="G781" s="11">
        <v>1</v>
      </c>
      <c r="I781" s="23" t="str">
        <f>IF($B781="","",(VLOOKUP($B781,所属・種目コード!$A$3:$C$67,2)))</f>
        <v>031057</v>
      </c>
      <c r="K781" s="25" t="e">
        <f>IF($B781="","",(VLOOKUP($B781,所属・種目コード!M764:N864,2)))</f>
        <v>#N/A</v>
      </c>
      <c r="L781" s="22" t="e">
        <f>IF($B781="","",(VLOOKUP($B781,所属・種目コード!$J$3:$K$59,2)))</f>
        <v>#N/A</v>
      </c>
    </row>
    <row r="782" spans="1:12">
      <c r="A782" s="11">
        <v>1725</v>
      </c>
      <c r="B782" s="11">
        <v>1057</v>
      </c>
      <c r="C782" s="11">
        <v>329</v>
      </c>
      <c r="E782" s="11" t="s">
        <v>1996</v>
      </c>
      <c r="F782" s="11" t="s">
        <v>1997</v>
      </c>
      <c r="G782" s="11">
        <v>1</v>
      </c>
      <c r="I782" s="23" t="str">
        <f>IF($B782="","",(VLOOKUP($B782,所属・種目コード!$A$3:$C$67,2)))</f>
        <v>031057</v>
      </c>
      <c r="K782" s="25" t="e">
        <f>IF($B782="","",(VLOOKUP($B782,所属・種目コード!M765:N865,2)))</f>
        <v>#N/A</v>
      </c>
      <c r="L782" s="22" t="e">
        <f>IF($B782="","",(VLOOKUP($B782,所属・種目コード!$J$3:$K$59,2)))</f>
        <v>#N/A</v>
      </c>
    </row>
    <row r="783" spans="1:12">
      <c r="A783" s="11">
        <v>1726</v>
      </c>
      <c r="B783" s="11">
        <v>1057</v>
      </c>
      <c r="C783" s="11">
        <v>325</v>
      </c>
      <c r="E783" s="11" t="s">
        <v>1998</v>
      </c>
      <c r="F783" s="11" t="s">
        <v>1999</v>
      </c>
      <c r="G783" s="11">
        <v>1</v>
      </c>
      <c r="I783" s="23" t="str">
        <f>IF($B783="","",(VLOOKUP($B783,所属・種目コード!$A$3:$C$67,2)))</f>
        <v>031057</v>
      </c>
      <c r="K783" s="25" t="e">
        <f>IF($B783="","",(VLOOKUP($B783,所属・種目コード!M766:N866,2)))</f>
        <v>#N/A</v>
      </c>
      <c r="L783" s="22" t="e">
        <f>IF($B783="","",(VLOOKUP($B783,所属・種目コード!$J$3:$K$59,2)))</f>
        <v>#N/A</v>
      </c>
    </row>
    <row r="784" spans="1:12">
      <c r="A784" s="11">
        <v>1727</v>
      </c>
      <c r="B784" s="11">
        <v>1057</v>
      </c>
      <c r="C784" s="11">
        <v>256</v>
      </c>
      <c r="E784" s="11" t="s">
        <v>2000</v>
      </c>
      <c r="F784" s="11" t="s">
        <v>2001</v>
      </c>
      <c r="G784" s="11">
        <v>2</v>
      </c>
      <c r="I784" s="23" t="str">
        <f>IF($B784="","",(VLOOKUP($B784,所属・種目コード!$A$3:$C$67,2)))</f>
        <v>031057</v>
      </c>
      <c r="K784" s="25" t="e">
        <f>IF($B784="","",(VLOOKUP($B784,所属・種目コード!M767:N867,2)))</f>
        <v>#N/A</v>
      </c>
      <c r="L784" s="22" t="e">
        <f>IF($B784="","",(VLOOKUP($B784,所属・種目コード!$J$3:$K$59,2)))</f>
        <v>#N/A</v>
      </c>
    </row>
    <row r="785" spans="1:12">
      <c r="A785" s="11">
        <v>1728</v>
      </c>
      <c r="B785" s="11">
        <v>1057</v>
      </c>
      <c r="C785" s="11">
        <v>326</v>
      </c>
      <c r="E785" s="11" t="s">
        <v>2002</v>
      </c>
      <c r="F785" s="11" t="s">
        <v>2003</v>
      </c>
      <c r="G785" s="11">
        <v>1</v>
      </c>
      <c r="I785" s="23" t="str">
        <f>IF($B785="","",(VLOOKUP($B785,所属・種目コード!$A$3:$C$67,2)))</f>
        <v>031057</v>
      </c>
      <c r="K785" s="25" t="e">
        <f>IF($B785="","",(VLOOKUP($B785,所属・種目コード!M768:N868,2)))</f>
        <v>#N/A</v>
      </c>
      <c r="L785" s="22" t="e">
        <f>IF($B785="","",(VLOOKUP($B785,所属・種目コード!$J$3:$K$59,2)))</f>
        <v>#N/A</v>
      </c>
    </row>
    <row r="786" spans="1:12">
      <c r="A786" s="11">
        <v>1729</v>
      </c>
      <c r="B786" s="11">
        <v>1058</v>
      </c>
      <c r="C786" s="11">
        <v>547</v>
      </c>
      <c r="E786" s="11" t="s">
        <v>2004</v>
      </c>
      <c r="F786" s="11" t="s">
        <v>2005</v>
      </c>
      <c r="G786" s="11">
        <v>2</v>
      </c>
      <c r="I786" s="23" t="str">
        <f>IF($B786="","",(VLOOKUP($B786,所属・種目コード!$A$3:$C$67,2)))</f>
        <v>031058</v>
      </c>
      <c r="K786" s="25" t="e">
        <f>IF($B786="","",(VLOOKUP($B786,所属・種目コード!M769:N869,2)))</f>
        <v>#N/A</v>
      </c>
      <c r="L786" s="22" t="e">
        <f>IF($B786="","",(VLOOKUP($B786,所属・種目コード!$J$3:$K$59,2)))</f>
        <v>#N/A</v>
      </c>
    </row>
    <row r="787" spans="1:12">
      <c r="A787" s="11">
        <v>1730</v>
      </c>
      <c r="B787" s="11">
        <v>1058</v>
      </c>
      <c r="C787" s="11">
        <v>548</v>
      </c>
      <c r="E787" s="11" t="s">
        <v>2006</v>
      </c>
      <c r="F787" s="11" t="s">
        <v>2007</v>
      </c>
      <c r="G787" s="11">
        <v>2</v>
      </c>
      <c r="I787" s="23" t="str">
        <f>IF($B787="","",(VLOOKUP($B787,所属・種目コード!$A$3:$C$67,2)))</f>
        <v>031058</v>
      </c>
      <c r="K787" s="25" t="e">
        <f>IF($B787="","",(VLOOKUP($B787,所属・種目コード!M770:N870,2)))</f>
        <v>#N/A</v>
      </c>
      <c r="L787" s="22" t="e">
        <f>IF($B787="","",(VLOOKUP($B787,所属・種目コード!$J$3:$K$59,2)))</f>
        <v>#N/A</v>
      </c>
    </row>
    <row r="788" spans="1:12">
      <c r="A788" s="11">
        <v>1731</v>
      </c>
      <c r="B788" s="11">
        <v>1058</v>
      </c>
      <c r="C788" s="11">
        <v>945</v>
      </c>
      <c r="E788" s="11" t="s">
        <v>2008</v>
      </c>
      <c r="F788" s="11" t="s">
        <v>2009</v>
      </c>
      <c r="G788" s="11">
        <v>1</v>
      </c>
      <c r="I788" s="23" t="str">
        <f>IF($B788="","",(VLOOKUP($B788,所属・種目コード!$A$3:$C$67,2)))</f>
        <v>031058</v>
      </c>
      <c r="K788" s="25" t="e">
        <f>IF($B788="","",(VLOOKUP($B788,所属・種目コード!M771:N871,2)))</f>
        <v>#N/A</v>
      </c>
      <c r="L788" s="22" t="e">
        <f>IF($B788="","",(VLOOKUP($B788,所属・種目コード!$J$3:$K$59,2)))</f>
        <v>#N/A</v>
      </c>
    </row>
    <row r="789" spans="1:12">
      <c r="A789" s="11">
        <v>1732</v>
      </c>
      <c r="B789" s="11">
        <v>1058</v>
      </c>
      <c r="C789" s="11">
        <v>96</v>
      </c>
      <c r="E789" s="11" t="s">
        <v>2010</v>
      </c>
      <c r="F789" s="11" t="s">
        <v>2011</v>
      </c>
      <c r="G789" s="11">
        <v>2</v>
      </c>
      <c r="I789" s="23" t="str">
        <f>IF($B789="","",(VLOOKUP($B789,所属・種目コード!$A$3:$C$67,2)))</f>
        <v>031058</v>
      </c>
      <c r="K789" s="25" t="e">
        <f>IF($B789="","",(VLOOKUP($B789,所属・種目コード!M772:N872,2)))</f>
        <v>#N/A</v>
      </c>
      <c r="L789" s="22" t="e">
        <f>IF($B789="","",(VLOOKUP($B789,所属・種目コード!$J$3:$K$59,2)))</f>
        <v>#N/A</v>
      </c>
    </row>
    <row r="790" spans="1:12">
      <c r="A790" s="11">
        <v>1733</v>
      </c>
      <c r="B790" s="11">
        <v>1058</v>
      </c>
      <c r="C790" s="11">
        <v>763</v>
      </c>
      <c r="E790" s="11" t="s">
        <v>2012</v>
      </c>
      <c r="F790" s="11" t="s">
        <v>2013</v>
      </c>
      <c r="G790" s="11">
        <v>1</v>
      </c>
      <c r="I790" s="23" t="str">
        <f>IF($B790="","",(VLOOKUP($B790,所属・種目コード!$A$3:$C$67,2)))</f>
        <v>031058</v>
      </c>
      <c r="K790" s="25" t="e">
        <f>IF($B790="","",(VLOOKUP($B790,所属・種目コード!M773:N873,2)))</f>
        <v>#N/A</v>
      </c>
      <c r="L790" s="22" t="e">
        <f>IF($B790="","",(VLOOKUP($B790,所属・種目コード!$J$3:$K$59,2)))</f>
        <v>#N/A</v>
      </c>
    </row>
    <row r="791" spans="1:12">
      <c r="A791" s="11">
        <v>1734</v>
      </c>
      <c r="B791" s="11">
        <v>1058</v>
      </c>
      <c r="C791" s="11">
        <v>764</v>
      </c>
      <c r="E791" s="11" t="s">
        <v>2014</v>
      </c>
      <c r="F791" s="11" t="s">
        <v>2015</v>
      </c>
      <c r="G791" s="11">
        <v>1</v>
      </c>
      <c r="I791" s="23" t="str">
        <f>IF($B791="","",(VLOOKUP($B791,所属・種目コード!$A$3:$C$67,2)))</f>
        <v>031058</v>
      </c>
      <c r="K791" s="25" t="e">
        <f>IF($B791="","",(VLOOKUP($B791,所属・種目コード!M774:N874,2)))</f>
        <v>#N/A</v>
      </c>
      <c r="L791" s="22" t="e">
        <f>IF($B791="","",(VLOOKUP($B791,所属・種目コード!$J$3:$K$59,2)))</f>
        <v>#N/A</v>
      </c>
    </row>
    <row r="792" spans="1:12">
      <c r="A792" s="11">
        <v>1735</v>
      </c>
      <c r="B792" s="11">
        <v>1058</v>
      </c>
      <c r="C792" s="11">
        <v>97</v>
      </c>
      <c r="E792" s="11" t="s">
        <v>2016</v>
      </c>
      <c r="F792" s="11" t="s">
        <v>1946</v>
      </c>
      <c r="G792" s="11">
        <v>2</v>
      </c>
      <c r="I792" s="23" t="str">
        <f>IF($B792="","",(VLOOKUP($B792,所属・種目コード!$A$3:$C$67,2)))</f>
        <v>031058</v>
      </c>
      <c r="K792" s="25" t="e">
        <f>IF($B792="","",(VLOOKUP($B792,所属・種目コード!M775:N875,2)))</f>
        <v>#N/A</v>
      </c>
      <c r="L792" s="22" t="e">
        <f>IF($B792="","",(VLOOKUP($B792,所属・種目コード!$J$3:$K$59,2)))</f>
        <v>#N/A</v>
      </c>
    </row>
    <row r="793" spans="1:12">
      <c r="A793" s="11">
        <v>1736</v>
      </c>
      <c r="B793" s="11">
        <v>1058</v>
      </c>
      <c r="C793" s="11">
        <v>98</v>
      </c>
      <c r="E793" s="11" t="s">
        <v>499</v>
      </c>
      <c r="F793" s="11" t="s">
        <v>2017</v>
      </c>
      <c r="G793" s="11">
        <v>2</v>
      </c>
      <c r="I793" s="23" t="str">
        <f>IF($B793="","",(VLOOKUP($B793,所属・種目コード!$A$3:$C$67,2)))</f>
        <v>031058</v>
      </c>
      <c r="K793" s="25" t="e">
        <f>IF($B793="","",(VLOOKUP($B793,所属・種目コード!M776:N876,2)))</f>
        <v>#N/A</v>
      </c>
      <c r="L793" s="22" t="e">
        <f>IF($B793="","",(VLOOKUP($B793,所属・種目コード!$J$3:$K$59,2)))</f>
        <v>#N/A</v>
      </c>
    </row>
    <row r="794" spans="1:12">
      <c r="A794" s="11">
        <v>1737</v>
      </c>
      <c r="B794" s="11">
        <v>1058</v>
      </c>
      <c r="C794" s="11">
        <v>549</v>
      </c>
      <c r="E794" s="11" t="s">
        <v>502</v>
      </c>
      <c r="F794" s="11" t="s">
        <v>2018</v>
      </c>
      <c r="G794" s="11">
        <v>2</v>
      </c>
      <c r="I794" s="23" t="str">
        <f>IF($B794="","",(VLOOKUP($B794,所属・種目コード!$A$3:$C$67,2)))</f>
        <v>031058</v>
      </c>
      <c r="K794" s="25" t="e">
        <f>IF($B794="","",(VLOOKUP($B794,所属・種目コード!M777:N877,2)))</f>
        <v>#N/A</v>
      </c>
      <c r="L794" s="22" t="e">
        <f>IF($B794="","",(VLOOKUP($B794,所属・種目コード!$J$3:$K$59,2)))</f>
        <v>#N/A</v>
      </c>
    </row>
    <row r="795" spans="1:12">
      <c r="A795" s="11">
        <v>1738</v>
      </c>
      <c r="B795" s="11">
        <v>1058</v>
      </c>
      <c r="C795" s="11">
        <v>146</v>
      </c>
      <c r="E795" s="11" t="s">
        <v>2019</v>
      </c>
      <c r="F795" s="11" t="s">
        <v>2020</v>
      </c>
      <c r="G795" s="11">
        <v>1</v>
      </c>
      <c r="I795" s="23" t="str">
        <f>IF($B795="","",(VLOOKUP($B795,所属・種目コード!$A$3:$C$67,2)))</f>
        <v>031058</v>
      </c>
      <c r="K795" s="25" t="e">
        <f>IF($B795="","",(VLOOKUP($B795,所属・種目コード!M778:N878,2)))</f>
        <v>#N/A</v>
      </c>
      <c r="L795" s="22" t="e">
        <f>IF($B795="","",(VLOOKUP($B795,所属・種目コード!$J$3:$K$59,2)))</f>
        <v>#N/A</v>
      </c>
    </row>
    <row r="796" spans="1:12">
      <c r="A796" s="11">
        <v>1739</v>
      </c>
      <c r="B796" s="11">
        <v>1058</v>
      </c>
      <c r="C796" s="11">
        <v>147</v>
      </c>
      <c r="E796" s="11" t="s">
        <v>2021</v>
      </c>
      <c r="F796" s="11" t="s">
        <v>2022</v>
      </c>
      <c r="G796" s="11">
        <v>1</v>
      </c>
      <c r="I796" s="23" t="str">
        <f>IF($B796="","",(VLOOKUP($B796,所属・種目コード!$A$3:$C$67,2)))</f>
        <v>031058</v>
      </c>
      <c r="K796" s="25" t="e">
        <f>IF($B796="","",(VLOOKUP($B796,所属・種目コード!M779:N879,2)))</f>
        <v>#N/A</v>
      </c>
      <c r="L796" s="22" t="e">
        <f>IF($B796="","",(VLOOKUP($B796,所属・種目コード!$J$3:$K$59,2)))</f>
        <v>#N/A</v>
      </c>
    </row>
    <row r="797" spans="1:12">
      <c r="A797" s="11">
        <v>1740</v>
      </c>
      <c r="B797" s="11">
        <v>1058</v>
      </c>
      <c r="C797" s="11">
        <v>104</v>
      </c>
      <c r="E797" s="11" t="s">
        <v>501</v>
      </c>
      <c r="F797" s="11" t="s">
        <v>2023</v>
      </c>
      <c r="G797" s="11">
        <v>2</v>
      </c>
      <c r="I797" s="23" t="str">
        <f>IF($B797="","",(VLOOKUP($B797,所属・種目コード!$A$3:$C$67,2)))</f>
        <v>031058</v>
      </c>
      <c r="K797" s="25" t="e">
        <f>IF($B797="","",(VLOOKUP($B797,所属・種目コード!M780:N880,2)))</f>
        <v>#N/A</v>
      </c>
      <c r="L797" s="22" t="e">
        <f>IF($B797="","",(VLOOKUP($B797,所属・種目コード!$J$3:$K$59,2)))</f>
        <v>#N/A</v>
      </c>
    </row>
    <row r="798" spans="1:12">
      <c r="A798" s="11">
        <v>1741</v>
      </c>
      <c r="B798" s="11">
        <v>1058</v>
      </c>
      <c r="C798" s="11">
        <v>156</v>
      </c>
      <c r="E798" s="11" t="s">
        <v>2024</v>
      </c>
      <c r="F798" s="11" t="s">
        <v>2025</v>
      </c>
      <c r="G798" s="11">
        <v>1</v>
      </c>
      <c r="I798" s="23" t="str">
        <f>IF($B798="","",(VLOOKUP($B798,所属・種目コード!$A$3:$C$67,2)))</f>
        <v>031058</v>
      </c>
      <c r="K798" s="25" t="e">
        <f>IF($B798="","",(VLOOKUP($B798,所属・種目コード!M781:N881,2)))</f>
        <v>#N/A</v>
      </c>
      <c r="L798" s="22" t="e">
        <f>IF($B798="","",(VLOOKUP($B798,所属・種目コード!$J$3:$K$59,2)))</f>
        <v>#N/A</v>
      </c>
    </row>
    <row r="799" spans="1:12">
      <c r="A799" s="11">
        <v>1742</v>
      </c>
      <c r="B799" s="11">
        <v>1058</v>
      </c>
      <c r="C799" s="11">
        <v>550</v>
      </c>
      <c r="E799" s="11" t="s">
        <v>2026</v>
      </c>
      <c r="F799" s="11" t="s">
        <v>2027</v>
      </c>
      <c r="G799" s="11">
        <v>2</v>
      </c>
      <c r="I799" s="23" t="str">
        <f>IF($B799="","",(VLOOKUP($B799,所属・種目コード!$A$3:$C$67,2)))</f>
        <v>031058</v>
      </c>
      <c r="K799" s="25" t="e">
        <f>IF($B799="","",(VLOOKUP($B799,所属・種目コード!M782:N882,2)))</f>
        <v>#N/A</v>
      </c>
      <c r="L799" s="22" t="e">
        <f>IF($B799="","",(VLOOKUP($B799,所属・種目コード!$J$3:$K$59,2)))</f>
        <v>#N/A</v>
      </c>
    </row>
    <row r="800" spans="1:12">
      <c r="A800" s="11">
        <v>1743</v>
      </c>
      <c r="B800" s="11">
        <v>1058</v>
      </c>
      <c r="C800" s="11">
        <v>765</v>
      </c>
      <c r="E800" s="11" t="s">
        <v>2028</v>
      </c>
      <c r="F800" s="11" t="s">
        <v>2029</v>
      </c>
      <c r="G800" s="11">
        <v>1</v>
      </c>
      <c r="I800" s="23" t="str">
        <f>IF($B800="","",(VLOOKUP($B800,所属・種目コード!$A$3:$C$67,2)))</f>
        <v>031058</v>
      </c>
      <c r="K800" s="25" t="e">
        <f>IF($B800="","",(VLOOKUP($B800,所属・種目コード!M783:N883,2)))</f>
        <v>#N/A</v>
      </c>
      <c r="L800" s="22" t="e">
        <f>IF($B800="","",(VLOOKUP($B800,所属・種目コード!$J$3:$K$59,2)))</f>
        <v>#N/A</v>
      </c>
    </row>
    <row r="801" spans="1:12">
      <c r="A801" s="11">
        <v>1744</v>
      </c>
      <c r="B801" s="11">
        <v>1058</v>
      </c>
      <c r="C801" s="11">
        <v>99</v>
      </c>
      <c r="E801" s="11" t="s">
        <v>2030</v>
      </c>
      <c r="F801" s="11" t="s">
        <v>2031</v>
      </c>
      <c r="G801" s="11">
        <v>2</v>
      </c>
      <c r="I801" s="23" t="str">
        <f>IF($B801="","",(VLOOKUP($B801,所属・種目コード!$A$3:$C$67,2)))</f>
        <v>031058</v>
      </c>
      <c r="K801" s="25" t="e">
        <f>IF($B801="","",(VLOOKUP($B801,所属・種目コード!M784:N884,2)))</f>
        <v>#N/A</v>
      </c>
      <c r="L801" s="22" t="e">
        <f>IF($B801="","",(VLOOKUP($B801,所属・種目コード!$J$3:$K$59,2)))</f>
        <v>#N/A</v>
      </c>
    </row>
    <row r="802" spans="1:12">
      <c r="A802" s="11">
        <v>1745</v>
      </c>
      <c r="B802" s="11">
        <v>1058</v>
      </c>
      <c r="C802" s="11">
        <v>157</v>
      </c>
      <c r="E802" s="11" t="s">
        <v>2032</v>
      </c>
      <c r="F802" s="11" t="s">
        <v>2033</v>
      </c>
      <c r="G802" s="11">
        <v>1</v>
      </c>
      <c r="I802" s="23" t="str">
        <f>IF($B802="","",(VLOOKUP($B802,所属・種目コード!$A$3:$C$67,2)))</f>
        <v>031058</v>
      </c>
      <c r="K802" s="25" t="e">
        <f>IF($B802="","",(VLOOKUP($B802,所属・種目コード!M785:N885,2)))</f>
        <v>#N/A</v>
      </c>
      <c r="L802" s="22" t="e">
        <f>IF($B802="","",(VLOOKUP($B802,所属・種目コード!$J$3:$K$59,2)))</f>
        <v>#N/A</v>
      </c>
    </row>
    <row r="803" spans="1:12">
      <c r="A803" s="11">
        <v>1746</v>
      </c>
      <c r="B803" s="11">
        <v>1058</v>
      </c>
      <c r="C803" s="11">
        <v>697</v>
      </c>
      <c r="E803" s="11" t="s">
        <v>504</v>
      </c>
      <c r="F803" s="11" t="s">
        <v>2034</v>
      </c>
      <c r="G803" s="11">
        <v>2</v>
      </c>
      <c r="I803" s="23" t="str">
        <f>IF($B803="","",(VLOOKUP($B803,所属・種目コード!$A$3:$C$67,2)))</f>
        <v>031058</v>
      </c>
      <c r="K803" s="25" t="e">
        <f>IF($B803="","",(VLOOKUP($B803,所属・種目コード!M786:N886,2)))</f>
        <v>#N/A</v>
      </c>
      <c r="L803" s="22" t="e">
        <f>IF($B803="","",(VLOOKUP($B803,所属・種目コード!$J$3:$K$59,2)))</f>
        <v>#N/A</v>
      </c>
    </row>
    <row r="804" spans="1:12">
      <c r="A804" s="11">
        <v>1747</v>
      </c>
      <c r="B804" s="11">
        <v>1058</v>
      </c>
      <c r="C804" s="11">
        <v>148</v>
      </c>
      <c r="E804" s="11" t="s">
        <v>2035</v>
      </c>
      <c r="F804" s="11" t="s">
        <v>2036</v>
      </c>
      <c r="G804" s="11">
        <v>1</v>
      </c>
      <c r="I804" s="23" t="str">
        <f>IF($B804="","",(VLOOKUP($B804,所属・種目コード!$A$3:$C$67,2)))</f>
        <v>031058</v>
      </c>
      <c r="K804" s="25" t="e">
        <f>IF($B804="","",(VLOOKUP($B804,所属・種目コード!M787:N887,2)))</f>
        <v>#N/A</v>
      </c>
      <c r="L804" s="22" t="e">
        <f>IF($B804="","",(VLOOKUP($B804,所属・種目コード!$J$3:$K$59,2)))</f>
        <v>#N/A</v>
      </c>
    </row>
    <row r="805" spans="1:12">
      <c r="A805" s="11">
        <v>1748</v>
      </c>
      <c r="B805" s="11">
        <v>1058</v>
      </c>
      <c r="C805" s="11">
        <v>946</v>
      </c>
      <c r="E805" s="11" t="s">
        <v>2037</v>
      </c>
      <c r="F805" s="11" t="s">
        <v>2038</v>
      </c>
      <c r="G805" s="11">
        <v>1</v>
      </c>
      <c r="I805" s="23" t="str">
        <f>IF($B805="","",(VLOOKUP($B805,所属・種目コード!$A$3:$C$67,2)))</f>
        <v>031058</v>
      </c>
      <c r="K805" s="25" t="e">
        <f>IF($B805="","",(VLOOKUP($B805,所属・種目コード!M788:N888,2)))</f>
        <v>#N/A</v>
      </c>
      <c r="L805" s="22" t="e">
        <f>IF($B805="","",(VLOOKUP($B805,所属・種目コード!$J$3:$K$59,2)))</f>
        <v>#N/A</v>
      </c>
    </row>
    <row r="806" spans="1:12">
      <c r="A806" s="11">
        <v>1749</v>
      </c>
      <c r="B806" s="11">
        <v>1058</v>
      </c>
      <c r="C806" s="11">
        <v>149</v>
      </c>
      <c r="E806" s="11" t="s">
        <v>2039</v>
      </c>
      <c r="F806" s="11" t="s">
        <v>2040</v>
      </c>
      <c r="G806" s="11">
        <v>1</v>
      </c>
      <c r="I806" s="23" t="str">
        <f>IF($B806="","",(VLOOKUP($B806,所属・種目コード!$A$3:$C$67,2)))</f>
        <v>031058</v>
      </c>
      <c r="K806" s="25" t="e">
        <f>IF($B806="","",(VLOOKUP($B806,所属・種目コード!M789:N889,2)))</f>
        <v>#N/A</v>
      </c>
      <c r="L806" s="22" t="e">
        <f>IF($B806="","",(VLOOKUP($B806,所属・種目コード!$J$3:$K$59,2)))</f>
        <v>#N/A</v>
      </c>
    </row>
    <row r="807" spans="1:12">
      <c r="A807" s="11">
        <v>1750</v>
      </c>
      <c r="B807" s="11">
        <v>1058</v>
      </c>
      <c r="C807" s="11">
        <v>100</v>
      </c>
      <c r="E807" s="11" t="s">
        <v>500</v>
      </c>
      <c r="F807" s="11" t="s">
        <v>2041</v>
      </c>
      <c r="G807" s="11">
        <v>2</v>
      </c>
      <c r="I807" s="23" t="str">
        <f>IF($B807="","",(VLOOKUP($B807,所属・種目コード!$A$3:$C$67,2)))</f>
        <v>031058</v>
      </c>
      <c r="K807" s="25" t="e">
        <f>IF($B807="","",(VLOOKUP($B807,所属・種目コード!M790:N890,2)))</f>
        <v>#N/A</v>
      </c>
      <c r="L807" s="22" t="e">
        <f>IF($B807="","",(VLOOKUP($B807,所属・種目コード!$J$3:$K$59,2)))</f>
        <v>#N/A</v>
      </c>
    </row>
    <row r="808" spans="1:12">
      <c r="A808" s="11">
        <v>1751</v>
      </c>
      <c r="B808" s="11">
        <v>1058</v>
      </c>
      <c r="C808" s="11">
        <v>696</v>
      </c>
      <c r="E808" s="11" t="s">
        <v>2042</v>
      </c>
      <c r="F808" s="11" t="s">
        <v>2043</v>
      </c>
      <c r="G808" s="11">
        <v>2</v>
      </c>
      <c r="I808" s="23" t="str">
        <f>IF($B808="","",(VLOOKUP($B808,所属・種目コード!$A$3:$C$67,2)))</f>
        <v>031058</v>
      </c>
      <c r="K808" s="25" t="e">
        <f>IF($B808="","",(VLOOKUP($B808,所属・種目コード!M791:N891,2)))</f>
        <v>#N/A</v>
      </c>
      <c r="L808" s="22" t="e">
        <f>IF($B808="","",(VLOOKUP($B808,所属・種目コード!$J$3:$K$59,2)))</f>
        <v>#N/A</v>
      </c>
    </row>
    <row r="809" spans="1:12">
      <c r="A809" s="11">
        <v>1752</v>
      </c>
      <c r="B809" s="11">
        <v>1058</v>
      </c>
      <c r="C809" s="11">
        <v>101</v>
      </c>
      <c r="E809" s="11" t="s">
        <v>2044</v>
      </c>
      <c r="F809" s="11" t="s">
        <v>2045</v>
      </c>
      <c r="G809" s="11">
        <v>2</v>
      </c>
      <c r="I809" s="23" t="str">
        <f>IF($B809="","",(VLOOKUP($B809,所属・種目コード!$A$3:$C$67,2)))</f>
        <v>031058</v>
      </c>
      <c r="K809" s="25" t="e">
        <f>IF($B809="","",(VLOOKUP($B809,所属・種目コード!M792:N892,2)))</f>
        <v>#N/A</v>
      </c>
      <c r="L809" s="22" t="e">
        <f>IF($B809="","",(VLOOKUP($B809,所属・種目コード!$J$3:$K$59,2)))</f>
        <v>#N/A</v>
      </c>
    </row>
    <row r="810" spans="1:12">
      <c r="A810" s="11">
        <v>1753</v>
      </c>
      <c r="B810" s="11">
        <v>1058</v>
      </c>
      <c r="C810" s="11">
        <v>698</v>
      </c>
      <c r="E810" s="11" t="s">
        <v>2046</v>
      </c>
      <c r="F810" s="11" t="s">
        <v>2047</v>
      </c>
      <c r="G810" s="11">
        <v>2</v>
      </c>
      <c r="I810" s="23" t="str">
        <f>IF($B810="","",(VLOOKUP($B810,所属・種目コード!$A$3:$C$67,2)))</f>
        <v>031058</v>
      </c>
      <c r="K810" s="25" t="e">
        <f>IF($B810="","",(VLOOKUP($B810,所属・種目コード!M793:N893,2)))</f>
        <v>#N/A</v>
      </c>
      <c r="L810" s="22" t="e">
        <f>IF($B810="","",(VLOOKUP($B810,所属・種目コード!$J$3:$K$59,2)))</f>
        <v>#N/A</v>
      </c>
    </row>
    <row r="811" spans="1:12">
      <c r="A811" s="11">
        <v>1754</v>
      </c>
      <c r="B811" s="11">
        <v>1058</v>
      </c>
      <c r="C811" s="11">
        <v>150</v>
      </c>
      <c r="E811" s="11" t="s">
        <v>2048</v>
      </c>
      <c r="F811" s="11" t="s">
        <v>2049</v>
      </c>
      <c r="G811" s="11">
        <v>1</v>
      </c>
      <c r="I811" s="23" t="str">
        <f>IF($B811="","",(VLOOKUP($B811,所属・種目コード!$A$3:$C$67,2)))</f>
        <v>031058</v>
      </c>
      <c r="K811" s="25" t="e">
        <f>IF($B811="","",(VLOOKUP($B811,所属・種目コード!M794:N894,2)))</f>
        <v>#N/A</v>
      </c>
      <c r="L811" s="22" t="e">
        <f>IF($B811="","",(VLOOKUP($B811,所属・種目コード!$J$3:$K$59,2)))</f>
        <v>#N/A</v>
      </c>
    </row>
    <row r="812" spans="1:12">
      <c r="A812" s="11">
        <v>1755</v>
      </c>
      <c r="B812" s="11">
        <v>1058</v>
      </c>
      <c r="C812" s="11">
        <v>151</v>
      </c>
      <c r="E812" s="11" t="s">
        <v>2050</v>
      </c>
      <c r="F812" s="11" t="s">
        <v>2051</v>
      </c>
      <c r="G812" s="11">
        <v>1</v>
      </c>
      <c r="I812" s="23" t="str">
        <f>IF($B812="","",(VLOOKUP($B812,所属・種目コード!$A$3:$C$67,2)))</f>
        <v>031058</v>
      </c>
      <c r="K812" s="25" t="e">
        <f>IF($B812="","",(VLOOKUP($B812,所属・種目コード!M795:N895,2)))</f>
        <v>#N/A</v>
      </c>
      <c r="L812" s="22" t="e">
        <f>IF($B812="","",(VLOOKUP($B812,所属・種目コード!$J$3:$K$59,2)))</f>
        <v>#N/A</v>
      </c>
    </row>
    <row r="813" spans="1:12">
      <c r="A813" s="11">
        <v>1756</v>
      </c>
      <c r="B813" s="11">
        <v>1058</v>
      </c>
      <c r="C813" s="11">
        <v>551</v>
      </c>
      <c r="E813" s="11" t="s">
        <v>503</v>
      </c>
      <c r="F813" s="11" t="s">
        <v>2052</v>
      </c>
      <c r="G813" s="11">
        <v>2</v>
      </c>
      <c r="I813" s="23" t="str">
        <f>IF($B813="","",(VLOOKUP($B813,所属・種目コード!$A$3:$C$67,2)))</f>
        <v>031058</v>
      </c>
      <c r="K813" s="25" t="e">
        <f>IF($B813="","",(VLOOKUP($B813,所属・種目コード!M796:N896,2)))</f>
        <v>#N/A</v>
      </c>
      <c r="L813" s="22" t="e">
        <f>IF($B813="","",(VLOOKUP($B813,所属・種目コード!$J$3:$K$59,2)))</f>
        <v>#N/A</v>
      </c>
    </row>
    <row r="814" spans="1:12">
      <c r="A814" s="11">
        <v>1757</v>
      </c>
      <c r="B814" s="11">
        <v>1058</v>
      </c>
      <c r="C814" s="11">
        <v>947</v>
      </c>
      <c r="E814" s="11" t="s">
        <v>2053</v>
      </c>
      <c r="F814" s="11" t="s">
        <v>2054</v>
      </c>
      <c r="G814" s="11">
        <v>1</v>
      </c>
      <c r="I814" s="23" t="str">
        <f>IF($B814="","",(VLOOKUP($B814,所属・種目コード!$A$3:$C$67,2)))</f>
        <v>031058</v>
      </c>
      <c r="K814" s="25" t="e">
        <f>IF($B814="","",(VLOOKUP($B814,所属・種目コード!M797:N897,2)))</f>
        <v>#N/A</v>
      </c>
      <c r="L814" s="22" t="e">
        <f>IF($B814="","",(VLOOKUP($B814,所属・種目コード!$J$3:$K$59,2)))</f>
        <v>#N/A</v>
      </c>
    </row>
    <row r="815" spans="1:12">
      <c r="A815" s="11">
        <v>1758</v>
      </c>
      <c r="B815" s="11">
        <v>1058</v>
      </c>
      <c r="C815" s="11">
        <v>158</v>
      </c>
      <c r="E815" s="11" t="s">
        <v>2055</v>
      </c>
      <c r="F815" s="11" t="s">
        <v>2056</v>
      </c>
      <c r="G815" s="11">
        <v>1</v>
      </c>
      <c r="I815" s="23" t="str">
        <f>IF($B815="","",(VLOOKUP($B815,所属・種目コード!$A$3:$C$67,2)))</f>
        <v>031058</v>
      </c>
      <c r="K815" s="25" t="e">
        <f>IF($B815="","",(VLOOKUP($B815,所属・種目コード!M798:N898,2)))</f>
        <v>#N/A</v>
      </c>
      <c r="L815" s="22" t="e">
        <f>IF($B815="","",(VLOOKUP($B815,所属・種目コード!$J$3:$K$59,2)))</f>
        <v>#N/A</v>
      </c>
    </row>
    <row r="816" spans="1:12">
      <c r="A816" s="11">
        <v>1759</v>
      </c>
      <c r="B816" s="11">
        <v>1058</v>
      </c>
      <c r="C816" s="11">
        <v>152</v>
      </c>
      <c r="E816" s="11" t="s">
        <v>2057</v>
      </c>
      <c r="F816" s="11" t="s">
        <v>2058</v>
      </c>
      <c r="G816" s="11">
        <v>1</v>
      </c>
      <c r="I816" s="23" t="str">
        <f>IF($B816="","",(VLOOKUP($B816,所属・種目コード!$A$3:$C$67,2)))</f>
        <v>031058</v>
      </c>
      <c r="K816" s="25" t="e">
        <f>IF($B816="","",(VLOOKUP($B816,所属・種目コード!M799:N899,2)))</f>
        <v>#N/A</v>
      </c>
      <c r="L816" s="22" t="e">
        <f>IF($B816="","",(VLOOKUP($B816,所属・種目コード!$J$3:$K$59,2)))</f>
        <v>#N/A</v>
      </c>
    </row>
    <row r="817" spans="1:12">
      <c r="A817" s="11">
        <v>1760</v>
      </c>
      <c r="B817" s="11">
        <v>1058</v>
      </c>
      <c r="C817" s="11">
        <v>699</v>
      </c>
      <c r="E817" s="11" t="s">
        <v>2059</v>
      </c>
      <c r="F817" s="11" t="s">
        <v>2060</v>
      </c>
      <c r="G817" s="11">
        <v>2</v>
      </c>
      <c r="I817" s="23" t="str">
        <f>IF($B817="","",(VLOOKUP($B817,所属・種目コード!$A$3:$C$67,2)))</f>
        <v>031058</v>
      </c>
      <c r="K817" s="25" t="e">
        <f>IF($B817="","",(VLOOKUP($B817,所属・種目コード!M800:N900,2)))</f>
        <v>#N/A</v>
      </c>
      <c r="L817" s="22" t="e">
        <f>IF($B817="","",(VLOOKUP($B817,所属・種目コード!$J$3:$K$59,2)))</f>
        <v>#N/A</v>
      </c>
    </row>
    <row r="818" spans="1:12">
      <c r="A818" s="11">
        <v>1761</v>
      </c>
      <c r="B818" s="11">
        <v>1058</v>
      </c>
      <c r="C818" s="11">
        <v>153</v>
      </c>
      <c r="E818" s="11" t="s">
        <v>2061</v>
      </c>
      <c r="F818" s="11" t="s">
        <v>1132</v>
      </c>
      <c r="G818" s="11">
        <v>1</v>
      </c>
      <c r="I818" s="23" t="str">
        <f>IF($B818="","",(VLOOKUP($B818,所属・種目コード!$A$3:$C$67,2)))</f>
        <v>031058</v>
      </c>
      <c r="K818" s="25" t="e">
        <f>IF($B818="","",(VLOOKUP($B818,所属・種目コード!M801:N901,2)))</f>
        <v>#N/A</v>
      </c>
      <c r="L818" s="22" t="e">
        <f>IF($B818="","",(VLOOKUP($B818,所属・種目コード!$J$3:$K$59,2)))</f>
        <v>#N/A</v>
      </c>
    </row>
    <row r="819" spans="1:12">
      <c r="A819" s="11">
        <v>1762</v>
      </c>
      <c r="B819" s="11">
        <v>1058</v>
      </c>
      <c r="C819" s="11">
        <v>159</v>
      </c>
      <c r="E819" s="11" t="s">
        <v>2062</v>
      </c>
      <c r="F819" s="11" t="s">
        <v>1982</v>
      </c>
      <c r="G819" s="11">
        <v>1</v>
      </c>
      <c r="I819" s="23" t="str">
        <f>IF($B819="","",(VLOOKUP($B819,所属・種目コード!$A$3:$C$67,2)))</f>
        <v>031058</v>
      </c>
      <c r="K819" s="25" t="e">
        <f>IF($B819="","",(VLOOKUP($B819,所属・種目コード!M802:N902,2)))</f>
        <v>#N/A</v>
      </c>
      <c r="L819" s="22" t="e">
        <f>IF($B819="","",(VLOOKUP($B819,所属・種目コード!$J$3:$K$59,2)))</f>
        <v>#N/A</v>
      </c>
    </row>
    <row r="820" spans="1:12">
      <c r="A820" s="11">
        <v>1763</v>
      </c>
      <c r="B820" s="11">
        <v>1058</v>
      </c>
      <c r="C820" s="11">
        <v>948</v>
      </c>
      <c r="E820" s="11" t="s">
        <v>2063</v>
      </c>
      <c r="F820" s="11" t="s">
        <v>2064</v>
      </c>
      <c r="G820" s="11">
        <v>1</v>
      </c>
      <c r="I820" s="23" t="str">
        <f>IF($B820="","",(VLOOKUP($B820,所属・種目コード!$A$3:$C$67,2)))</f>
        <v>031058</v>
      </c>
      <c r="K820" s="25" t="e">
        <f>IF($B820="","",(VLOOKUP($B820,所属・種目コード!M803:N903,2)))</f>
        <v>#N/A</v>
      </c>
      <c r="L820" s="22" t="e">
        <f>IF($B820="","",(VLOOKUP($B820,所属・種目コード!$J$3:$K$59,2)))</f>
        <v>#N/A</v>
      </c>
    </row>
    <row r="821" spans="1:12">
      <c r="A821" s="11">
        <v>1764</v>
      </c>
      <c r="B821" s="11">
        <v>1058</v>
      </c>
      <c r="C821" s="11">
        <v>154</v>
      </c>
      <c r="E821" s="11" t="s">
        <v>2065</v>
      </c>
      <c r="F821" s="11" t="s">
        <v>2066</v>
      </c>
      <c r="G821" s="11">
        <v>1</v>
      </c>
      <c r="I821" s="23" t="str">
        <f>IF($B821="","",(VLOOKUP($B821,所属・種目コード!$A$3:$C$67,2)))</f>
        <v>031058</v>
      </c>
      <c r="K821" s="25" t="e">
        <f>IF($B821="","",(VLOOKUP($B821,所属・種目コード!M804:N904,2)))</f>
        <v>#N/A</v>
      </c>
      <c r="L821" s="22" t="e">
        <f>IF($B821="","",(VLOOKUP($B821,所属・種目コード!$J$3:$K$59,2)))</f>
        <v>#N/A</v>
      </c>
    </row>
    <row r="822" spans="1:12">
      <c r="A822" s="11">
        <v>1765</v>
      </c>
      <c r="B822" s="11">
        <v>1058</v>
      </c>
      <c r="C822" s="11">
        <v>102</v>
      </c>
      <c r="E822" s="11" t="s">
        <v>2067</v>
      </c>
      <c r="F822" s="11" t="s">
        <v>2068</v>
      </c>
      <c r="G822" s="11">
        <v>2</v>
      </c>
      <c r="I822" s="23" t="str">
        <f>IF($B822="","",(VLOOKUP($B822,所属・種目コード!$A$3:$C$67,2)))</f>
        <v>031058</v>
      </c>
      <c r="K822" s="25" t="e">
        <f>IF($B822="","",(VLOOKUP($B822,所属・種目コード!M805:N905,2)))</f>
        <v>#N/A</v>
      </c>
      <c r="L822" s="22" t="e">
        <f>IF($B822="","",(VLOOKUP($B822,所属・種目コード!$J$3:$K$59,2)))</f>
        <v>#N/A</v>
      </c>
    </row>
    <row r="823" spans="1:12">
      <c r="A823" s="11">
        <v>1766</v>
      </c>
      <c r="B823" s="11">
        <v>1058</v>
      </c>
      <c r="C823" s="11">
        <v>105</v>
      </c>
      <c r="E823" s="11" t="s">
        <v>2069</v>
      </c>
      <c r="F823" s="11" t="s">
        <v>2070</v>
      </c>
      <c r="G823" s="11">
        <v>2</v>
      </c>
      <c r="I823" s="23" t="str">
        <f>IF($B823="","",(VLOOKUP($B823,所属・種目コード!$A$3:$C$67,2)))</f>
        <v>031058</v>
      </c>
      <c r="K823" s="25" t="e">
        <f>IF($B823="","",(VLOOKUP($B823,所属・種目コード!M806:N906,2)))</f>
        <v>#N/A</v>
      </c>
      <c r="L823" s="22" t="e">
        <f>IF($B823="","",(VLOOKUP($B823,所属・種目コード!$J$3:$K$59,2)))</f>
        <v>#N/A</v>
      </c>
    </row>
    <row r="824" spans="1:12">
      <c r="A824" s="11">
        <v>1767</v>
      </c>
      <c r="B824" s="11">
        <v>1058</v>
      </c>
      <c r="C824" s="11">
        <v>103</v>
      </c>
      <c r="E824" s="11" t="s">
        <v>2071</v>
      </c>
      <c r="F824" s="11" t="s">
        <v>2072</v>
      </c>
      <c r="G824" s="11">
        <v>2</v>
      </c>
      <c r="I824" s="23" t="str">
        <f>IF($B824="","",(VLOOKUP($B824,所属・種目コード!$A$3:$C$67,2)))</f>
        <v>031058</v>
      </c>
      <c r="K824" s="25" t="e">
        <f>IF($B824="","",(VLOOKUP($B824,所属・種目コード!M807:N907,2)))</f>
        <v>#N/A</v>
      </c>
      <c r="L824" s="22" t="e">
        <f>IF($B824="","",(VLOOKUP($B824,所属・種目コード!$J$3:$K$59,2)))</f>
        <v>#N/A</v>
      </c>
    </row>
    <row r="825" spans="1:12">
      <c r="A825" s="11">
        <v>1768</v>
      </c>
      <c r="B825" s="11">
        <v>1058</v>
      </c>
      <c r="C825" s="11">
        <v>155</v>
      </c>
      <c r="E825" s="11" t="s">
        <v>2073</v>
      </c>
      <c r="F825" s="11" t="s">
        <v>2074</v>
      </c>
      <c r="G825" s="11">
        <v>1</v>
      </c>
      <c r="I825" s="23" t="str">
        <f>IF($B825="","",(VLOOKUP($B825,所属・種目コード!$A$3:$C$67,2)))</f>
        <v>031058</v>
      </c>
      <c r="K825" s="25" t="e">
        <f>IF($B825="","",(VLOOKUP($B825,所属・種目コード!M808:N908,2)))</f>
        <v>#N/A</v>
      </c>
      <c r="L825" s="22" t="e">
        <f>IF($B825="","",(VLOOKUP($B825,所属・種目コード!$J$3:$K$59,2)))</f>
        <v>#N/A</v>
      </c>
    </row>
    <row r="826" spans="1:12">
      <c r="A826" s="11">
        <v>5276</v>
      </c>
      <c r="B826" s="11">
        <v>1058</v>
      </c>
      <c r="C826" s="11">
        <v>945</v>
      </c>
      <c r="E826" s="11" t="s">
        <v>8441</v>
      </c>
      <c r="F826" s="11" t="s">
        <v>2009</v>
      </c>
      <c r="G826" s="11">
        <v>1</v>
      </c>
      <c r="I826" s="23" t="str">
        <f>IF($B826="","",(VLOOKUP($B826,所属・種目コード!$A$3:$C$67,2)))</f>
        <v>031058</v>
      </c>
      <c r="K826" s="25" t="e">
        <f>IF($B826="","",(VLOOKUP($B826,所属・種目コード!M809:N909,2)))</f>
        <v>#N/A</v>
      </c>
      <c r="L826" s="22" t="e">
        <f>IF($B826="","",(VLOOKUP($B826,所属・種目コード!$J$3:$K$59,2)))</f>
        <v>#N/A</v>
      </c>
    </row>
    <row r="827" spans="1:12">
      <c r="A827" s="11">
        <v>1769</v>
      </c>
      <c r="B827" s="11">
        <v>1059</v>
      </c>
      <c r="C827" s="11">
        <v>291</v>
      </c>
      <c r="E827" s="11" t="s">
        <v>2075</v>
      </c>
      <c r="F827" s="11" t="s">
        <v>2076</v>
      </c>
      <c r="G827" s="11">
        <v>1</v>
      </c>
      <c r="I827" s="23" t="str">
        <f>IF($B827="","",(VLOOKUP($B827,所属・種目コード!$A$3:$C$67,2)))</f>
        <v>031059</v>
      </c>
      <c r="K827" s="25" t="e">
        <f>IF($B827="","",(VLOOKUP($B827,所属・種目コード!M810:N910,2)))</f>
        <v>#N/A</v>
      </c>
      <c r="L827" s="22" t="e">
        <f>IF($B827="","",(VLOOKUP($B827,所属・種目コード!$J$3:$K$59,2)))</f>
        <v>#N/A</v>
      </c>
    </row>
    <row r="828" spans="1:12">
      <c r="A828" s="11">
        <v>1770</v>
      </c>
      <c r="B828" s="11">
        <v>1060</v>
      </c>
      <c r="C828" s="11">
        <v>72</v>
      </c>
      <c r="E828" s="11" t="s">
        <v>2077</v>
      </c>
      <c r="F828" s="11" t="s">
        <v>2078</v>
      </c>
      <c r="G828" s="11">
        <v>1</v>
      </c>
      <c r="I828" s="23" t="str">
        <f>IF($B828="","",(VLOOKUP($B828,所属・種目コード!$A$3:$C$67,2)))</f>
        <v>031060</v>
      </c>
      <c r="K828" s="25" t="e">
        <f>IF($B828="","",(VLOOKUP($B828,所属・種目コード!M811:N911,2)))</f>
        <v>#N/A</v>
      </c>
      <c r="L828" s="22" t="e">
        <f>IF($B828="","",(VLOOKUP($B828,所属・種目コード!$J$3:$K$59,2)))</f>
        <v>#N/A</v>
      </c>
    </row>
    <row r="829" spans="1:12">
      <c r="A829" s="11">
        <v>1771</v>
      </c>
      <c r="B829" s="11">
        <v>1060</v>
      </c>
      <c r="C829" s="11">
        <v>76</v>
      </c>
      <c r="E829" s="11" t="s">
        <v>2079</v>
      </c>
      <c r="F829" s="11" t="s">
        <v>2080</v>
      </c>
      <c r="G829" s="11">
        <v>1</v>
      </c>
      <c r="I829" s="23" t="str">
        <f>IF($B829="","",(VLOOKUP($B829,所属・種目コード!$A$3:$C$67,2)))</f>
        <v>031060</v>
      </c>
      <c r="K829" s="25" t="e">
        <f>IF($B829="","",(VLOOKUP($B829,所属・種目コード!M812:N912,2)))</f>
        <v>#N/A</v>
      </c>
      <c r="L829" s="22" t="e">
        <f>IF($B829="","",(VLOOKUP($B829,所属・種目コード!$J$3:$K$59,2)))</f>
        <v>#N/A</v>
      </c>
    </row>
    <row r="830" spans="1:12">
      <c r="A830" s="11">
        <v>1772</v>
      </c>
      <c r="B830" s="11">
        <v>1060</v>
      </c>
      <c r="C830" s="11">
        <v>73</v>
      </c>
      <c r="E830" s="11" t="s">
        <v>2081</v>
      </c>
      <c r="F830" s="11" t="s">
        <v>2082</v>
      </c>
      <c r="G830" s="11">
        <v>1</v>
      </c>
      <c r="I830" s="23" t="str">
        <f>IF($B830="","",(VLOOKUP($B830,所属・種目コード!$A$3:$C$67,2)))</f>
        <v>031060</v>
      </c>
      <c r="K830" s="25" t="e">
        <f>IF($B830="","",(VLOOKUP($B830,所属・種目コード!M813:N913,2)))</f>
        <v>#N/A</v>
      </c>
      <c r="L830" s="22" t="e">
        <f>IF($B830="","",(VLOOKUP($B830,所属・種目コード!$J$3:$K$59,2)))</f>
        <v>#N/A</v>
      </c>
    </row>
    <row r="831" spans="1:12">
      <c r="A831" s="11">
        <v>1773</v>
      </c>
      <c r="B831" s="11">
        <v>1060</v>
      </c>
      <c r="C831" s="11">
        <v>41</v>
      </c>
      <c r="E831" s="11" t="s">
        <v>2083</v>
      </c>
      <c r="F831" s="11" t="s">
        <v>2084</v>
      </c>
      <c r="G831" s="11">
        <v>2</v>
      </c>
      <c r="I831" s="23" t="str">
        <f>IF($B831="","",(VLOOKUP($B831,所属・種目コード!$A$3:$C$67,2)))</f>
        <v>031060</v>
      </c>
      <c r="K831" s="25" t="e">
        <f>IF($B831="","",(VLOOKUP($B831,所属・種目コード!M814:N914,2)))</f>
        <v>#N/A</v>
      </c>
      <c r="L831" s="22" t="e">
        <f>IF($B831="","",(VLOOKUP($B831,所属・種目コード!$J$3:$K$59,2)))</f>
        <v>#N/A</v>
      </c>
    </row>
    <row r="832" spans="1:12">
      <c r="A832" s="11">
        <v>1774</v>
      </c>
      <c r="B832" s="11">
        <v>1060</v>
      </c>
      <c r="C832" s="11">
        <v>77</v>
      </c>
      <c r="E832" s="11" t="s">
        <v>2085</v>
      </c>
      <c r="F832" s="11" t="s">
        <v>2086</v>
      </c>
      <c r="G832" s="11">
        <v>1</v>
      </c>
      <c r="I832" s="23" t="str">
        <f>IF($B832="","",(VLOOKUP($B832,所属・種目コード!$A$3:$C$67,2)))</f>
        <v>031060</v>
      </c>
      <c r="K832" s="25" t="e">
        <f>IF($B832="","",(VLOOKUP($B832,所属・種目コード!M815:N915,2)))</f>
        <v>#N/A</v>
      </c>
      <c r="L832" s="22" t="e">
        <f>IF($B832="","",(VLOOKUP($B832,所属・種目コード!$J$3:$K$59,2)))</f>
        <v>#N/A</v>
      </c>
    </row>
    <row r="833" spans="1:12">
      <c r="A833" s="11">
        <v>1775</v>
      </c>
      <c r="B833" s="11">
        <v>1060</v>
      </c>
      <c r="C833" s="11">
        <v>39</v>
      </c>
      <c r="E833" s="11" t="s">
        <v>2087</v>
      </c>
      <c r="F833" s="11" t="s">
        <v>2088</v>
      </c>
      <c r="G833" s="11">
        <v>2</v>
      </c>
      <c r="I833" s="23" t="str">
        <f>IF($B833="","",(VLOOKUP($B833,所属・種目コード!$A$3:$C$67,2)))</f>
        <v>031060</v>
      </c>
      <c r="K833" s="25" t="e">
        <f>IF($B833="","",(VLOOKUP($B833,所属・種目コード!M816:N916,2)))</f>
        <v>#N/A</v>
      </c>
      <c r="L833" s="22" t="e">
        <f>IF($B833="","",(VLOOKUP($B833,所属・種目コード!$J$3:$K$59,2)))</f>
        <v>#N/A</v>
      </c>
    </row>
    <row r="834" spans="1:12">
      <c r="A834" s="11">
        <v>1776</v>
      </c>
      <c r="B834" s="11">
        <v>1060</v>
      </c>
      <c r="C834" s="11">
        <v>74</v>
      </c>
      <c r="E834" s="11" t="s">
        <v>2089</v>
      </c>
      <c r="F834" s="11" t="s">
        <v>2090</v>
      </c>
      <c r="G834" s="11">
        <v>1</v>
      </c>
      <c r="I834" s="23" t="str">
        <f>IF($B834="","",(VLOOKUP($B834,所属・種目コード!$A$3:$C$67,2)))</f>
        <v>031060</v>
      </c>
      <c r="K834" s="25" t="e">
        <f>IF($B834="","",(VLOOKUP($B834,所属・種目コード!M817:N917,2)))</f>
        <v>#N/A</v>
      </c>
      <c r="L834" s="22" t="e">
        <f>IF($B834="","",(VLOOKUP($B834,所属・種目コード!$J$3:$K$59,2)))</f>
        <v>#N/A</v>
      </c>
    </row>
    <row r="835" spans="1:12">
      <c r="A835" s="11">
        <v>1777</v>
      </c>
      <c r="B835" s="11">
        <v>1060</v>
      </c>
      <c r="C835" s="11">
        <v>75</v>
      </c>
      <c r="E835" s="11" t="s">
        <v>2091</v>
      </c>
      <c r="F835" s="11" t="s">
        <v>2092</v>
      </c>
      <c r="G835" s="11">
        <v>1</v>
      </c>
      <c r="I835" s="23" t="str">
        <f>IF($B835="","",(VLOOKUP($B835,所属・種目コード!$A$3:$C$67,2)))</f>
        <v>031060</v>
      </c>
      <c r="K835" s="25" t="e">
        <f>IF($B835="","",(VLOOKUP($B835,所属・種目コード!M818:N918,2)))</f>
        <v>#N/A</v>
      </c>
      <c r="L835" s="22" t="e">
        <f>IF($B835="","",(VLOOKUP($B835,所属・種目コード!$J$3:$K$59,2)))</f>
        <v>#N/A</v>
      </c>
    </row>
    <row r="836" spans="1:12">
      <c r="A836" s="11">
        <v>1778</v>
      </c>
      <c r="B836" s="11">
        <v>1060</v>
      </c>
      <c r="C836" s="11">
        <v>792</v>
      </c>
      <c r="E836" s="11" t="s">
        <v>2093</v>
      </c>
      <c r="F836" s="11" t="s">
        <v>2094</v>
      </c>
      <c r="G836" s="11">
        <v>1</v>
      </c>
      <c r="I836" s="23" t="str">
        <f>IF($B836="","",(VLOOKUP($B836,所属・種目コード!$A$3:$C$67,2)))</f>
        <v>031060</v>
      </c>
      <c r="K836" s="25" t="e">
        <f>IF($B836="","",(VLOOKUP($B836,所属・種目コード!M819:N919,2)))</f>
        <v>#N/A</v>
      </c>
      <c r="L836" s="22" t="e">
        <f>IF($B836="","",(VLOOKUP($B836,所属・種目コード!$J$3:$K$59,2)))</f>
        <v>#N/A</v>
      </c>
    </row>
    <row r="837" spans="1:12">
      <c r="A837" s="11">
        <v>1779</v>
      </c>
      <c r="B837" s="11">
        <v>1060</v>
      </c>
      <c r="C837" s="11">
        <v>793</v>
      </c>
      <c r="E837" s="11" t="s">
        <v>2095</v>
      </c>
      <c r="F837" s="11" t="s">
        <v>2096</v>
      </c>
      <c r="G837" s="11">
        <v>1</v>
      </c>
      <c r="I837" s="23" t="str">
        <f>IF($B837="","",(VLOOKUP($B837,所属・種目コード!$A$3:$C$67,2)))</f>
        <v>031060</v>
      </c>
      <c r="K837" s="25" t="e">
        <f>IF($B837="","",(VLOOKUP($B837,所属・種目コード!M820:N920,2)))</f>
        <v>#N/A</v>
      </c>
      <c r="L837" s="22" t="e">
        <f>IF($B837="","",(VLOOKUP($B837,所属・種目コード!$J$3:$K$59,2)))</f>
        <v>#N/A</v>
      </c>
    </row>
    <row r="838" spans="1:12">
      <c r="A838" s="11">
        <v>1780</v>
      </c>
      <c r="B838" s="11">
        <v>1060</v>
      </c>
      <c r="C838" s="11">
        <v>794</v>
      </c>
      <c r="E838" s="11" t="s">
        <v>2097</v>
      </c>
      <c r="F838" s="11" t="s">
        <v>2098</v>
      </c>
      <c r="G838" s="11">
        <v>1</v>
      </c>
      <c r="I838" s="23" t="str">
        <f>IF($B838="","",(VLOOKUP($B838,所属・種目コード!$A$3:$C$67,2)))</f>
        <v>031060</v>
      </c>
      <c r="K838" s="25" t="e">
        <f>IF($B838="","",(VLOOKUP($B838,所属・種目コード!M821:N921,2)))</f>
        <v>#N/A</v>
      </c>
      <c r="L838" s="22" t="e">
        <f>IF($B838="","",(VLOOKUP($B838,所属・種目コード!$J$3:$K$59,2)))</f>
        <v>#N/A</v>
      </c>
    </row>
    <row r="839" spans="1:12">
      <c r="A839" s="11">
        <v>1781</v>
      </c>
      <c r="B839" s="11">
        <v>1060</v>
      </c>
      <c r="C839" s="11">
        <v>42</v>
      </c>
      <c r="E839" s="11" t="s">
        <v>2099</v>
      </c>
      <c r="F839" s="11" t="s">
        <v>2100</v>
      </c>
      <c r="G839" s="11">
        <v>2</v>
      </c>
      <c r="I839" s="23" t="str">
        <f>IF($B839="","",(VLOOKUP($B839,所属・種目コード!$A$3:$C$67,2)))</f>
        <v>031060</v>
      </c>
      <c r="K839" s="25" t="e">
        <f>IF($B839="","",(VLOOKUP($B839,所属・種目コード!M822:N922,2)))</f>
        <v>#N/A</v>
      </c>
      <c r="L839" s="22" t="e">
        <f>IF($B839="","",(VLOOKUP($B839,所属・種目コード!$J$3:$K$59,2)))</f>
        <v>#N/A</v>
      </c>
    </row>
    <row r="840" spans="1:12">
      <c r="A840" s="11">
        <v>1782</v>
      </c>
      <c r="B840" s="11">
        <v>1060</v>
      </c>
      <c r="C840" s="11">
        <v>791</v>
      </c>
      <c r="E840" s="11" t="s">
        <v>2101</v>
      </c>
      <c r="F840" s="11" t="s">
        <v>2102</v>
      </c>
      <c r="G840" s="11">
        <v>1</v>
      </c>
      <c r="I840" s="23" t="str">
        <f>IF($B840="","",(VLOOKUP($B840,所属・種目コード!$A$3:$C$67,2)))</f>
        <v>031060</v>
      </c>
      <c r="K840" s="25" t="e">
        <f>IF($B840="","",(VLOOKUP($B840,所属・種目コード!M823:N923,2)))</f>
        <v>#N/A</v>
      </c>
      <c r="L840" s="22" t="e">
        <f>IF($B840="","",(VLOOKUP($B840,所属・種目コード!$J$3:$K$59,2)))</f>
        <v>#N/A</v>
      </c>
    </row>
    <row r="841" spans="1:12">
      <c r="A841" s="11">
        <v>1783</v>
      </c>
      <c r="B841" s="11">
        <v>1060</v>
      </c>
      <c r="C841" s="11">
        <v>40</v>
      </c>
      <c r="E841" s="11" t="s">
        <v>2103</v>
      </c>
      <c r="F841" s="11" t="s">
        <v>2104</v>
      </c>
      <c r="G841" s="11">
        <v>2</v>
      </c>
      <c r="I841" s="23" t="str">
        <f>IF($B841="","",(VLOOKUP($B841,所属・種目コード!$A$3:$C$67,2)))</f>
        <v>031060</v>
      </c>
      <c r="K841" s="25" t="e">
        <f>IF($B841="","",(VLOOKUP($B841,所属・種目コード!M824:N924,2)))</f>
        <v>#N/A</v>
      </c>
      <c r="L841" s="22" t="e">
        <f>IF($B841="","",(VLOOKUP($B841,所属・種目コード!$J$3:$K$59,2)))</f>
        <v>#N/A</v>
      </c>
    </row>
    <row r="842" spans="1:12">
      <c r="A842" s="11">
        <v>1784</v>
      </c>
      <c r="B842" s="11">
        <v>1060</v>
      </c>
      <c r="C842" s="11">
        <v>78</v>
      </c>
      <c r="E842" s="11" t="s">
        <v>2105</v>
      </c>
      <c r="F842" s="11" t="s">
        <v>2106</v>
      </c>
      <c r="G842" s="11">
        <v>1</v>
      </c>
      <c r="I842" s="23" t="str">
        <f>IF($B842="","",(VLOOKUP($B842,所属・種目コード!$A$3:$C$67,2)))</f>
        <v>031060</v>
      </c>
      <c r="K842" s="25" t="e">
        <f>IF($B842="","",(VLOOKUP($B842,所属・種目コード!M825:N925,2)))</f>
        <v>#N/A</v>
      </c>
      <c r="L842" s="22" t="e">
        <f>IF($B842="","",(VLOOKUP($B842,所属・種目コード!$J$3:$K$59,2)))</f>
        <v>#N/A</v>
      </c>
    </row>
    <row r="843" spans="1:12">
      <c r="A843" s="11">
        <v>1785</v>
      </c>
      <c r="B843" s="11">
        <v>1061</v>
      </c>
      <c r="C843" s="11">
        <v>546</v>
      </c>
      <c r="E843" s="11" t="s">
        <v>2107</v>
      </c>
      <c r="F843" s="11" t="s">
        <v>2108</v>
      </c>
      <c r="G843" s="11">
        <v>1</v>
      </c>
      <c r="I843" s="23" t="str">
        <f>IF($B843="","",(VLOOKUP($B843,所属・種目コード!$A$3:$C$67,2)))</f>
        <v>031061</v>
      </c>
      <c r="K843" s="25" t="e">
        <f>IF($B843="","",(VLOOKUP($B843,所属・種目コード!M826:N926,2)))</f>
        <v>#N/A</v>
      </c>
      <c r="L843" s="22" t="e">
        <f>IF($B843="","",(VLOOKUP($B843,所属・種目コード!$J$3:$K$59,2)))</f>
        <v>#N/A</v>
      </c>
    </row>
    <row r="844" spans="1:12">
      <c r="A844" s="11">
        <v>1786</v>
      </c>
      <c r="B844" s="11">
        <v>1061</v>
      </c>
      <c r="C844" s="11">
        <v>781</v>
      </c>
      <c r="E844" s="11" t="s">
        <v>2109</v>
      </c>
      <c r="F844" s="11" t="s">
        <v>2110</v>
      </c>
      <c r="G844" s="11">
        <v>1</v>
      </c>
      <c r="I844" s="23" t="str">
        <f>IF($B844="","",(VLOOKUP($B844,所属・種目コード!$A$3:$C$67,2)))</f>
        <v>031061</v>
      </c>
      <c r="K844" s="25" t="e">
        <f>IF($B844="","",(VLOOKUP($B844,所属・種目コード!M827:N927,2)))</f>
        <v>#N/A</v>
      </c>
      <c r="L844" s="22" t="e">
        <f>IF($B844="","",(VLOOKUP($B844,所属・種目コード!$J$3:$K$59,2)))</f>
        <v>#N/A</v>
      </c>
    </row>
    <row r="845" spans="1:12">
      <c r="A845" s="11">
        <v>1787</v>
      </c>
      <c r="B845" s="11">
        <v>1061</v>
      </c>
      <c r="C845" s="11">
        <v>547</v>
      </c>
      <c r="E845" s="11" t="s">
        <v>2111</v>
      </c>
      <c r="F845" s="11" t="s">
        <v>2112</v>
      </c>
      <c r="G845" s="11">
        <v>1</v>
      </c>
      <c r="I845" s="23" t="str">
        <f>IF($B845="","",(VLOOKUP($B845,所属・種目コード!$A$3:$C$67,2)))</f>
        <v>031061</v>
      </c>
      <c r="K845" s="25" t="e">
        <f>IF($B845="","",(VLOOKUP($B845,所属・種目コード!M828:N928,2)))</f>
        <v>#N/A</v>
      </c>
      <c r="L845" s="22" t="e">
        <f>IF($B845="","",(VLOOKUP($B845,所属・種目コード!$J$3:$K$59,2)))</f>
        <v>#N/A</v>
      </c>
    </row>
    <row r="846" spans="1:12">
      <c r="A846" s="11">
        <v>1788</v>
      </c>
      <c r="B846" s="11">
        <v>1061</v>
      </c>
      <c r="C846" s="11">
        <v>778</v>
      </c>
      <c r="E846" s="11" t="s">
        <v>2113</v>
      </c>
      <c r="F846" s="11" t="s">
        <v>2114</v>
      </c>
      <c r="G846" s="11">
        <v>1</v>
      </c>
      <c r="I846" s="23" t="str">
        <f>IF($B846="","",(VLOOKUP($B846,所属・種目コード!$A$3:$C$67,2)))</f>
        <v>031061</v>
      </c>
      <c r="K846" s="25" t="e">
        <f>IF($B846="","",(VLOOKUP($B846,所属・種目コード!M829:N929,2)))</f>
        <v>#N/A</v>
      </c>
      <c r="L846" s="22" t="e">
        <f>IF($B846="","",(VLOOKUP($B846,所属・種目コード!$J$3:$K$59,2)))</f>
        <v>#N/A</v>
      </c>
    </row>
    <row r="847" spans="1:12">
      <c r="A847" s="11">
        <v>1789</v>
      </c>
      <c r="B847" s="11">
        <v>1061</v>
      </c>
      <c r="C847" s="11">
        <v>779</v>
      </c>
      <c r="E847" s="11" t="s">
        <v>2115</v>
      </c>
      <c r="F847" s="11" t="s">
        <v>2116</v>
      </c>
      <c r="G847" s="11">
        <v>1</v>
      </c>
      <c r="I847" s="23" t="str">
        <f>IF($B847="","",(VLOOKUP($B847,所属・種目コード!$A$3:$C$67,2)))</f>
        <v>031061</v>
      </c>
      <c r="K847" s="25" t="e">
        <f>IF($B847="","",(VLOOKUP($B847,所属・種目コード!M830:N930,2)))</f>
        <v>#N/A</v>
      </c>
      <c r="L847" s="22" t="e">
        <f>IF($B847="","",(VLOOKUP($B847,所属・種目コード!$J$3:$K$59,2)))</f>
        <v>#N/A</v>
      </c>
    </row>
    <row r="848" spans="1:12">
      <c r="A848" s="11">
        <v>1790</v>
      </c>
      <c r="B848" s="11">
        <v>1061</v>
      </c>
      <c r="C848" s="11">
        <v>780</v>
      </c>
      <c r="E848" s="11" t="s">
        <v>2117</v>
      </c>
      <c r="F848" s="11" t="s">
        <v>2118</v>
      </c>
      <c r="G848" s="11">
        <v>1</v>
      </c>
      <c r="I848" s="23" t="str">
        <f>IF($B848="","",(VLOOKUP($B848,所属・種目コード!$A$3:$C$67,2)))</f>
        <v>031061</v>
      </c>
      <c r="K848" s="25" t="e">
        <f>IF($B848="","",(VLOOKUP($B848,所属・種目コード!M831:N931,2)))</f>
        <v>#N/A</v>
      </c>
      <c r="L848" s="22" t="e">
        <f>IF($B848="","",(VLOOKUP($B848,所属・種目コード!$J$3:$K$59,2)))</f>
        <v>#N/A</v>
      </c>
    </row>
    <row r="849" spans="1:12">
      <c r="A849" s="11">
        <v>1791</v>
      </c>
      <c r="B849" s="11">
        <v>1061</v>
      </c>
      <c r="C849" s="11">
        <v>782</v>
      </c>
      <c r="E849" s="11" t="s">
        <v>2119</v>
      </c>
      <c r="F849" s="11" t="s">
        <v>2120</v>
      </c>
      <c r="G849" s="11">
        <v>1</v>
      </c>
      <c r="I849" s="23" t="str">
        <f>IF($B849="","",(VLOOKUP($B849,所属・種目コード!$A$3:$C$67,2)))</f>
        <v>031061</v>
      </c>
      <c r="K849" s="25" t="e">
        <f>IF($B849="","",(VLOOKUP($B849,所属・種目コード!M832:N932,2)))</f>
        <v>#N/A</v>
      </c>
      <c r="L849" s="22" t="e">
        <f>IF($B849="","",(VLOOKUP($B849,所属・種目コード!$J$3:$K$59,2)))</f>
        <v>#N/A</v>
      </c>
    </row>
    <row r="850" spans="1:12">
      <c r="A850" s="11">
        <v>1792</v>
      </c>
      <c r="B850" s="11">
        <v>1062</v>
      </c>
      <c r="C850" s="11">
        <v>516</v>
      </c>
      <c r="E850" s="11" t="s">
        <v>2121</v>
      </c>
      <c r="F850" s="11" t="s">
        <v>2122</v>
      </c>
      <c r="G850" s="11">
        <v>2</v>
      </c>
      <c r="I850" s="23" t="str">
        <f>IF($B850="","",(VLOOKUP($B850,所属・種目コード!$A$3:$C$67,2)))</f>
        <v>031062</v>
      </c>
      <c r="K850" s="25" t="e">
        <f>IF($B850="","",(VLOOKUP($B850,所属・種目コード!M833:N933,2)))</f>
        <v>#N/A</v>
      </c>
      <c r="L850" s="22" t="e">
        <f>IF($B850="","",(VLOOKUP($B850,所属・種目コード!$J$3:$K$59,2)))</f>
        <v>#N/A</v>
      </c>
    </row>
    <row r="851" spans="1:12">
      <c r="A851" s="11">
        <v>1793</v>
      </c>
      <c r="B851" s="11">
        <v>1062</v>
      </c>
      <c r="C851" s="11">
        <v>517</v>
      </c>
      <c r="E851" s="11" t="s">
        <v>2123</v>
      </c>
      <c r="F851" s="11" t="s">
        <v>2124</v>
      </c>
      <c r="G851" s="11">
        <v>2</v>
      </c>
      <c r="I851" s="23" t="str">
        <f>IF($B851="","",(VLOOKUP($B851,所属・種目コード!$A$3:$C$67,2)))</f>
        <v>031062</v>
      </c>
      <c r="K851" s="25" t="e">
        <f>IF($B851="","",(VLOOKUP($B851,所属・種目コード!M834:N934,2)))</f>
        <v>#N/A</v>
      </c>
      <c r="L851" s="22" t="e">
        <f>IF($B851="","",(VLOOKUP($B851,所属・種目コード!$J$3:$K$59,2)))</f>
        <v>#N/A</v>
      </c>
    </row>
    <row r="852" spans="1:12">
      <c r="A852" s="11">
        <v>1794</v>
      </c>
      <c r="B852" s="11">
        <v>1062</v>
      </c>
      <c r="C852" s="11">
        <v>522</v>
      </c>
      <c r="E852" s="11" t="s">
        <v>2125</v>
      </c>
      <c r="F852" s="11" t="s">
        <v>2126</v>
      </c>
      <c r="G852" s="11">
        <v>2</v>
      </c>
      <c r="I852" s="23" t="str">
        <f>IF($B852="","",(VLOOKUP($B852,所属・種目コード!$A$3:$C$67,2)))</f>
        <v>031062</v>
      </c>
      <c r="K852" s="25" t="e">
        <f>IF($B852="","",(VLOOKUP($B852,所属・種目コード!M835:N935,2)))</f>
        <v>#N/A</v>
      </c>
      <c r="L852" s="22" t="e">
        <f>IF($B852="","",(VLOOKUP($B852,所属・種目コード!$J$3:$K$59,2)))</f>
        <v>#N/A</v>
      </c>
    </row>
    <row r="853" spans="1:12">
      <c r="A853" s="11">
        <v>1795</v>
      </c>
      <c r="B853" s="11">
        <v>1062</v>
      </c>
      <c r="C853" s="11">
        <v>523</v>
      </c>
      <c r="E853" s="11" t="s">
        <v>2127</v>
      </c>
      <c r="F853" s="11" t="s">
        <v>2128</v>
      </c>
      <c r="G853" s="11">
        <v>2</v>
      </c>
      <c r="I853" s="23" t="str">
        <f>IF($B853="","",(VLOOKUP($B853,所属・種目コード!$A$3:$C$67,2)))</f>
        <v>031062</v>
      </c>
      <c r="K853" s="25" t="e">
        <f>IF($B853="","",(VLOOKUP($B853,所属・種目コード!M836:N936,2)))</f>
        <v>#N/A</v>
      </c>
      <c r="L853" s="22" t="e">
        <f>IF($B853="","",(VLOOKUP($B853,所属・種目コード!$J$3:$K$59,2)))</f>
        <v>#N/A</v>
      </c>
    </row>
    <row r="854" spans="1:12">
      <c r="A854" s="11">
        <v>1796</v>
      </c>
      <c r="B854" s="11">
        <v>1062</v>
      </c>
      <c r="C854" s="11">
        <v>524</v>
      </c>
      <c r="E854" s="11" t="s">
        <v>2129</v>
      </c>
      <c r="F854" s="11" t="s">
        <v>2130</v>
      </c>
      <c r="G854" s="11">
        <v>2</v>
      </c>
      <c r="I854" s="23" t="str">
        <f>IF($B854="","",(VLOOKUP($B854,所属・種目コード!$A$3:$C$67,2)))</f>
        <v>031062</v>
      </c>
      <c r="K854" s="25" t="e">
        <f>IF($B854="","",(VLOOKUP($B854,所属・種目コード!M837:N937,2)))</f>
        <v>#N/A</v>
      </c>
      <c r="L854" s="22" t="e">
        <f>IF($B854="","",(VLOOKUP($B854,所属・種目コード!$J$3:$K$59,2)))</f>
        <v>#N/A</v>
      </c>
    </row>
    <row r="855" spans="1:12">
      <c r="A855" s="11">
        <v>1797</v>
      </c>
      <c r="B855" s="11">
        <v>1062</v>
      </c>
      <c r="C855" s="11">
        <v>518</v>
      </c>
      <c r="E855" s="11" t="s">
        <v>2131</v>
      </c>
      <c r="F855" s="11" t="s">
        <v>2132</v>
      </c>
      <c r="G855" s="11">
        <v>2</v>
      </c>
      <c r="I855" s="23" t="str">
        <f>IF($B855="","",(VLOOKUP($B855,所属・種目コード!$A$3:$C$67,2)))</f>
        <v>031062</v>
      </c>
      <c r="K855" s="25" t="e">
        <f>IF($B855="","",(VLOOKUP($B855,所属・種目コード!M838:N938,2)))</f>
        <v>#N/A</v>
      </c>
      <c r="L855" s="22" t="e">
        <f>IF($B855="","",(VLOOKUP($B855,所属・種目コード!$J$3:$K$59,2)))</f>
        <v>#N/A</v>
      </c>
    </row>
    <row r="856" spans="1:12">
      <c r="A856" s="11">
        <v>1798</v>
      </c>
      <c r="B856" s="11">
        <v>1062</v>
      </c>
      <c r="C856" s="11">
        <v>526</v>
      </c>
      <c r="E856" s="11" t="s">
        <v>2133</v>
      </c>
      <c r="F856" s="11" t="s">
        <v>2134</v>
      </c>
      <c r="G856" s="11">
        <v>2</v>
      </c>
      <c r="I856" s="23" t="str">
        <f>IF($B856="","",(VLOOKUP($B856,所属・種目コード!$A$3:$C$67,2)))</f>
        <v>031062</v>
      </c>
      <c r="K856" s="25" t="e">
        <f>IF($B856="","",(VLOOKUP($B856,所属・種目コード!M839:N939,2)))</f>
        <v>#N/A</v>
      </c>
      <c r="L856" s="22" t="e">
        <f>IF($B856="","",(VLOOKUP($B856,所属・種目コード!$J$3:$K$59,2)))</f>
        <v>#N/A</v>
      </c>
    </row>
    <row r="857" spans="1:12">
      <c r="A857" s="11">
        <v>1799</v>
      </c>
      <c r="B857" s="11">
        <v>1062</v>
      </c>
      <c r="C857" s="11">
        <v>519</v>
      </c>
      <c r="E857" s="11" t="s">
        <v>2135</v>
      </c>
      <c r="F857" s="11" t="s">
        <v>2136</v>
      </c>
      <c r="G857" s="11">
        <v>2</v>
      </c>
      <c r="I857" s="23" t="str">
        <f>IF($B857="","",(VLOOKUP($B857,所属・種目コード!$A$3:$C$67,2)))</f>
        <v>031062</v>
      </c>
      <c r="K857" s="25" t="e">
        <f>IF($B857="","",(VLOOKUP($B857,所属・種目コード!M840:N940,2)))</f>
        <v>#N/A</v>
      </c>
      <c r="L857" s="22" t="e">
        <f>IF($B857="","",(VLOOKUP($B857,所属・種目コード!$J$3:$K$59,2)))</f>
        <v>#N/A</v>
      </c>
    </row>
    <row r="858" spans="1:12">
      <c r="A858" s="11">
        <v>1800</v>
      </c>
      <c r="B858" s="11">
        <v>1062</v>
      </c>
      <c r="C858" s="11">
        <v>527</v>
      </c>
      <c r="E858" s="11" t="s">
        <v>2137</v>
      </c>
      <c r="F858" s="11" t="s">
        <v>2138</v>
      </c>
      <c r="G858" s="11">
        <v>2</v>
      </c>
      <c r="I858" s="23" t="str">
        <f>IF($B858="","",(VLOOKUP($B858,所属・種目コード!$A$3:$C$67,2)))</f>
        <v>031062</v>
      </c>
      <c r="K858" s="25" t="e">
        <f>IF($B858="","",(VLOOKUP($B858,所属・種目コード!M841:N941,2)))</f>
        <v>#N/A</v>
      </c>
      <c r="L858" s="22" t="e">
        <f>IF($B858="","",(VLOOKUP($B858,所属・種目コード!$J$3:$K$59,2)))</f>
        <v>#N/A</v>
      </c>
    </row>
    <row r="859" spans="1:12">
      <c r="A859" s="11">
        <v>1801</v>
      </c>
      <c r="B859" s="11">
        <v>1062</v>
      </c>
      <c r="C859" s="11">
        <v>525</v>
      </c>
      <c r="E859" s="11" t="s">
        <v>2139</v>
      </c>
      <c r="F859" s="11" t="s">
        <v>2140</v>
      </c>
      <c r="G859" s="11">
        <v>2</v>
      </c>
      <c r="I859" s="23" t="str">
        <f>IF($B859="","",(VLOOKUP($B859,所属・種目コード!$A$3:$C$67,2)))</f>
        <v>031062</v>
      </c>
      <c r="K859" s="25" t="e">
        <f>IF($B859="","",(VLOOKUP($B859,所属・種目コード!M842:N942,2)))</f>
        <v>#N/A</v>
      </c>
      <c r="L859" s="22" t="e">
        <f>IF($B859="","",(VLOOKUP($B859,所属・種目コード!$J$3:$K$59,2)))</f>
        <v>#N/A</v>
      </c>
    </row>
    <row r="860" spans="1:12">
      <c r="A860" s="11">
        <v>1802</v>
      </c>
      <c r="B860" s="11">
        <v>1062</v>
      </c>
      <c r="C860" s="11">
        <v>520</v>
      </c>
      <c r="E860" s="11" t="s">
        <v>2141</v>
      </c>
      <c r="F860" s="11" t="s">
        <v>2142</v>
      </c>
      <c r="G860" s="11">
        <v>2</v>
      </c>
      <c r="I860" s="23" t="str">
        <f>IF($B860="","",(VLOOKUP($B860,所属・種目コード!$A$3:$C$67,2)))</f>
        <v>031062</v>
      </c>
      <c r="K860" s="25" t="e">
        <f>IF($B860="","",(VLOOKUP($B860,所属・種目コード!M843:N943,2)))</f>
        <v>#N/A</v>
      </c>
      <c r="L860" s="22" t="e">
        <f>IF($B860="","",(VLOOKUP($B860,所属・種目コード!$J$3:$K$59,2)))</f>
        <v>#N/A</v>
      </c>
    </row>
    <row r="861" spans="1:12">
      <c r="A861" s="11">
        <v>1803</v>
      </c>
      <c r="B861" s="11">
        <v>1062</v>
      </c>
      <c r="C861" s="11">
        <v>528</v>
      </c>
      <c r="E861" s="11" t="s">
        <v>2143</v>
      </c>
      <c r="F861" s="11" t="s">
        <v>2144</v>
      </c>
      <c r="G861" s="11">
        <v>2</v>
      </c>
      <c r="I861" s="23" t="str">
        <f>IF($B861="","",(VLOOKUP($B861,所属・種目コード!$A$3:$C$67,2)))</f>
        <v>031062</v>
      </c>
      <c r="K861" s="25" t="e">
        <f>IF($B861="","",(VLOOKUP($B861,所属・種目コード!M844:N944,2)))</f>
        <v>#N/A</v>
      </c>
      <c r="L861" s="22" t="e">
        <f>IF($B861="","",(VLOOKUP($B861,所属・種目コード!$J$3:$K$59,2)))</f>
        <v>#N/A</v>
      </c>
    </row>
    <row r="862" spans="1:12">
      <c r="A862" s="11">
        <v>1804</v>
      </c>
      <c r="B862" s="11">
        <v>1062</v>
      </c>
      <c r="C862" s="11">
        <v>529</v>
      </c>
      <c r="E862" s="11" t="s">
        <v>2145</v>
      </c>
      <c r="F862" s="11" t="s">
        <v>2146</v>
      </c>
      <c r="G862" s="11">
        <v>2</v>
      </c>
      <c r="I862" s="23" t="str">
        <f>IF($B862="","",(VLOOKUP($B862,所属・種目コード!$A$3:$C$67,2)))</f>
        <v>031062</v>
      </c>
      <c r="K862" s="25" t="e">
        <f>IF($B862="","",(VLOOKUP($B862,所属・種目コード!M845:N945,2)))</f>
        <v>#N/A</v>
      </c>
      <c r="L862" s="22" t="e">
        <f>IF($B862="","",(VLOOKUP($B862,所属・種目コード!$J$3:$K$59,2)))</f>
        <v>#N/A</v>
      </c>
    </row>
    <row r="863" spans="1:12">
      <c r="A863" s="11">
        <v>1805</v>
      </c>
      <c r="B863" s="11">
        <v>1062</v>
      </c>
      <c r="C863" s="11">
        <v>521</v>
      </c>
      <c r="E863" s="11" t="s">
        <v>2147</v>
      </c>
      <c r="F863" s="11" t="s">
        <v>2148</v>
      </c>
      <c r="G863" s="11">
        <v>2</v>
      </c>
      <c r="I863" s="23" t="str">
        <f>IF($B863="","",(VLOOKUP($B863,所属・種目コード!$A$3:$C$67,2)))</f>
        <v>031062</v>
      </c>
      <c r="K863" s="25" t="e">
        <f>IF($B863="","",(VLOOKUP($B863,所属・種目コード!M846:N946,2)))</f>
        <v>#N/A</v>
      </c>
      <c r="L863" s="22" t="e">
        <f>IF($B863="","",(VLOOKUP($B863,所属・種目コード!$J$3:$K$59,2)))</f>
        <v>#N/A</v>
      </c>
    </row>
    <row r="864" spans="1:12">
      <c r="A864" s="11">
        <v>1806</v>
      </c>
      <c r="B864" s="11">
        <v>1063</v>
      </c>
      <c r="C864" s="11">
        <v>442</v>
      </c>
      <c r="E864" s="11" t="s">
        <v>2149</v>
      </c>
      <c r="F864" s="11" t="s">
        <v>2150</v>
      </c>
      <c r="G864" s="11">
        <v>2</v>
      </c>
      <c r="I864" s="23" t="str">
        <f>IF($B864="","",(VLOOKUP($B864,所属・種目コード!$A$3:$C$67,2)))</f>
        <v>031063</v>
      </c>
      <c r="K864" s="25" t="e">
        <f>IF($B864="","",(VLOOKUP($B864,所属・種目コード!M847:N947,2)))</f>
        <v>#N/A</v>
      </c>
      <c r="L864" s="22" t="e">
        <f>IF($B864="","",(VLOOKUP($B864,所属・種目コード!$J$3:$K$59,2)))</f>
        <v>#N/A</v>
      </c>
    </row>
    <row r="865" spans="1:12">
      <c r="A865" s="11">
        <v>1807</v>
      </c>
      <c r="B865" s="11">
        <v>1063</v>
      </c>
      <c r="C865" s="11">
        <v>448</v>
      </c>
      <c r="E865" s="11" t="s">
        <v>2151</v>
      </c>
      <c r="F865" s="11" t="s">
        <v>2152</v>
      </c>
      <c r="G865" s="11">
        <v>2</v>
      </c>
      <c r="I865" s="23" t="str">
        <f>IF($B865="","",(VLOOKUP($B865,所属・種目コード!$A$3:$C$67,2)))</f>
        <v>031063</v>
      </c>
      <c r="K865" s="25" t="e">
        <f>IF($B865="","",(VLOOKUP($B865,所属・種目コード!M848:N948,2)))</f>
        <v>#N/A</v>
      </c>
      <c r="L865" s="22" t="e">
        <f>IF($B865="","",(VLOOKUP($B865,所属・種目コード!$J$3:$K$59,2)))</f>
        <v>#N/A</v>
      </c>
    </row>
    <row r="866" spans="1:12">
      <c r="A866" s="11">
        <v>1808</v>
      </c>
      <c r="B866" s="11">
        <v>1063</v>
      </c>
      <c r="C866" s="11">
        <v>616</v>
      </c>
      <c r="E866" s="11" t="s">
        <v>2153</v>
      </c>
      <c r="F866" s="11" t="s">
        <v>2154</v>
      </c>
      <c r="G866" s="11">
        <v>1</v>
      </c>
      <c r="I866" s="23" t="str">
        <f>IF($B866="","",(VLOOKUP($B866,所属・種目コード!$A$3:$C$67,2)))</f>
        <v>031063</v>
      </c>
      <c r="K866" s="25" t="e">
        <f>IF($B866="","",(VLOOKUP($B866,所属・種目コード!M849:N949,2)))</f>
        <v>#N/A</v>
      </c>
      <c r="L866" s="22" t="e">
        <f>IF($B866="","",(VLOOKUP($B866,所属・種目コード!$J$3:$K$59,2)))</f>
        <v>#N/A</v>
      </c>
    </row>
    <row r="867" spans="1:12">
      <c r="A867" s="11">
        <v>1809</v>
      </c>
      <c r="B867" s="11">
        <v>1063</v>
      </c>
      <c r="C867" s="11">
        <v>449</v>
      </c>
      <c r="E867" s="11" t="s">
        <v>2155</v>
      </c>
      <c r="F867" s="11" t="s">
        <v>2156</v>
      </c>
      <c r="G867" s="11">
        <v>2</v>
      </c>
      <c r="I867" s="23" t="str">
        <f>IF($B867="","",(VLOOKUP($B867,所属・種目コード!$A$3:$C$67,2)))</f>
        <v>031063</v>
      </c>
      <c r="K867" s="25" t="e">
        <f>IF($B867="","",(VLOOKUP($B867,所属・種目コード!M850:N950,2)))</f>
        <v>#N/A</v>
      </c>
      <c r="L867" s="22" t="e">
        <f>IF($B867="","",(VLOOKUP($B867,所属・種目コード!$J$3:$K$59,2)))</f>
        <v>#N/A</v>
      </c>
    </row>
    <row r="868" spans="1:12">
      <c r="A868" s="11">
        <v>1810</v>
      </c>
      <c r="B868" s="11">
        <v>1063</v>
      </c>
      <c r="C868" s="11">
        <v>615</v>
      </c>
      <c r="E868" s="11" t="s">
        <v>2157</v>
      </c>
      <c r="F868" s="11" t="s">
        <v>2158</v>
      </c>
      <c r="G868" s="11">
        <v>2</v>
      </c>
      <c r="I868" s="23" t="str">
        <f>IF($B868="","",(VLOOKUP($B868,所属・種目コード!$A$3:$C$67,2)))</f>
        <v>031063</v>
      </c>
      <c r="K868" s="25" t="e">
        <f>IF($B868="","",(VLOOKUP($B868,所属・種目コード!M851:N951,2)))</f>
        <v>#N/A</v>
      </c>
      <c r="L868" s="22" t="e">
        <f>IF($B868="","",(VLOOKUP($B868,所属・種目コード!$J$3:$K$59,2)))</f>
        <v>#N/A</v>
      </c>
    </row>
    <row r="869" spans="1:12">
      <c r="A869" s="11">
        <v>1811</v>
      </c>
      <c r="B869" s="11">
        <v>1063</v>
      </c>
      <c r="C869" s="11">
        <v>616</v>
      </c>
      <c r="E869" s="11" t="s">
        <v>2159</v>
      </c>
      <c r="F869" s="11" t="s">
        <v>2160</v>
      </c>
      <c r="G869" s="11">
        <v>2</v>
      </c>
      <c r="I869" s="23" t="str">
        <f>IF($B869="","",(VLOOKUP($B869,所属・種目コード!$A$3:$C$67,2)))</f>
        <v>031063</v>
      </c>
      <c r="K869" s="25" t="e">
        <f>IF($B869="","",(VLOOKUP($B869,所属・種目コード!M852:N952,2)))</f>
        <v>#N/A</v>
      </c>
      <c r="L869" s="22" t="e">
        <f>IF($B869="","",(VLOOKUP($B869,所属・種目コード!$J$3:$K$59,2)))</f>
        <v>#N/A</v>
      </c>
    </row>
    <row r="870" spans="1:12">
      <c r="A870" s="11">
        <v>1812</v>
      </c>
      <c r="B870" s="11">
        <v>1063</v>
      </c>
      <c r="C870" s="11">
        <v>450</v>
      </c>
      <c r="E870" s="11" t="s">
        <v>2161</v>
      </c>
      <c r="F870" s="11" t="s">
        <v>2162</v>
      </c>
      <c r="G870" s="11">
        <v>2</v>
      </c>
      <c r="I870" s="23" t="str">
        <f>IF($B870="","",(VLOOKUP($B870,所属・種目コード!$A$3:$C$67,2)))</f>
        <v>031063</v>
      </c>
      <c r="K870" s="25" t="e">
        <f>IF($B870="","",(VLOOKUP($B870,所属・種目コード!M853:N953,2)))</f>
        <v>#N/A</v>
      </c>
      <c r="L870" s="22" t="e">
        <f>IF($B870="","",(VLOOKUP($B870,所属・種目コード!$J$3:$K$59,2)))</f>
        <v>#N/A</v>
      </c>
    </row>
    <row r="871" spans="1:12">
      <c r="A871" s="11">
        <v>1813</v>
      </c>
      <c r="B871" s="11">
        <v>1063</v>
      </c>
      <c r="C871" s="11">
        <v>443</v>
      </c>
      <c r="E871" s="11" t="s">
        <v>2163</v>
      </c>
      <c r="F871" s="11" t="s">
        <v>2164</v>
      </c>
      <c r="G871" s="11">
        <v>2</v>
      </c>
      <c r="I871" s="23" t="str">
        <f>IF($B871="","",(VLOOKUP($B871,所属・種目コード!$A$3:$C$67,2)))</f>
        <v>031063</v>
      </c>
      <c r="K871" s="25" t="e">
        <f>IF($B871="","",(VLOOKUP($B871,所属・種目コード!M854:N954,2)))</f>
        <v>#N/A</v>
      </c>
      <c r="L871" s="22" t="e">
        <f>IF($B871="","",(VLOOKUP($B871,所属・種目コード!$J$3:$K$59,2)))</f>
        <v>#N/A</v>
      </c>
    </row>
    <row r="872" spans="1:12">
      <c r="A872" s="11">
        <v>1814</v>
      </c>
      <c r="B872" s="11">
        <v>1063</v>
      </c>
      <c r="C872" s="11">
        <v>619</v>
      </c>
      <c r="E872" s="11" t="s">
        <v>2165</v>
      </c>
      <c r="F872" s="11" t="s">
        <v>2166</v>
      </c>
      <c r="G872" s="11">
        <v>1</v>
      </c>
      <c r="I872" s="23" t="str">
        <f>IF($B872="","",(VLOOKUP($B872,所属・種目コード!$A$3:$C$67,2)))</f>
        <v>031063</v>
      </c>
      <c r="K872" s="25" t="e">
        <f>IF($B872="","",(VLOOKUP($B872,所属・種目コード!M855:N955,2)))</f>
        <v>#N/A</v>
      </c>
      <c r="L872" s="22" t="e">
        <f>IF($B872="","",(VLOOKUP($B872,所属・種目コード!$J$3:$K$59,2)))</f>
        <v>#N/A</v>
      </c>
    </row>
    <row r="873" spans="1:12">
      <c r="A873" s="11">
        <v>1815</v>
      </c>
      <c r="B873" s="11">
        <v>1063</v>
      </c>
      <c r="C873" s="11">
        <v>444</v>
      </c>
      <c r="E873" s="11" t="s">
        <v>2167</v>
      </c>
      <c r="F873" s="11" t="s">
        <v>2168</v>
      </c>
      <c r="G873" s="11">
        <v>2</v>
      </c>
      <c r="I873" s="23" t="str">
        <f>IF($B873="","",(VLOOKUP($B873,所属・種目コード!$A$3:$C$67,2)))</f>
        <v>031063</v>
      </c>
      <c r="K873" s="25" t="e">
        <f>IF($B873="","",(VLOOKUP($B873,所属・種目コード!M856:N956,2)))</f>
        <v>#N/A</v>
      </c>
      <c r="L873" s="22" t="e">
        <f>IF($B873="","",(VLOOKUP($B873,所属・種目コード!$J$3:$K$59,2)))</f>
        <v>#N/A</v>
      </c>
    </row>
    <row r="874" spans="1:12">
      <c r="A874" s="11">
        <v>1816</v>
      </c>
      <c r="B874" s="11">
        <v>1063</v>
      </c>
      <c r="C874" s="11">
        <v>620</v>
      </c>
      <c r="E874" s="11" t="s">
        <v>2169</v>
      </c>
      <c r="F874" s="11" t="s">
        <v>2170</v>
      </c>
      <c r="G874" s="11">
        <v>1</v>
      </c>
      <c r="I874" s="23" t="str">
        <f>IF($B874="","",(VLOOKUP($B874,所属・種目コード!$A$3:$C$67,2)))</f>
        <v>031063</v>
      </c>
      <c r="K874" s="25" t="e">
        <f>IF($B874="","",(VLOOKUP($B874,所属・種目コード!M857:N957,2)))</f>
        <v>#N/A</v>
      </c>
      <c r="L874" s="22" t="e">
        <f>IF($B874="","",(VLOOKUP($B874,所属・種目コード!$J$3:$K$59,2)))</f>
        <v>#N/A</v>
      </c>
    </row>
    <row r="875" spans="1:12">
      <c r="A875" s="11">
        <v>1817</v>
      </c>
      <c r="B875" s="11">
        <v>1063</v>
      </c>
      <c r="C875" s="11">
        <v>617</v>
      </c>
      <c r="E875" s="11" t="s">
        <v>2171</v>
      </c>
      <c r="F875" s="11" t="s">
        <v>2172</v>
      </c>
      <c r="G875" s="11">
        <v>1</v>
      </c>
      <c r="I875" s="23" t="str">
        <f>IF($B875="","",(VLOOKUP($B875,所属・種目コード!$A$3:$C$67,2)))</f>
        <v>031063</v>
      </c>
      <c r="K875" s="25" t="e">
        <f>IF($B875="","",(VLOOKUP($B875,所属・種目コード!M858:N958,2)))</f>
        <v>#N/A</v>
      </c>
      <c r="L875" s="22" t="e">
        <f>IF($B875="","",(VLOOKUP($B875,所属・種目コード!$J$3:$K$59,2)))</f>
        <v>#N/A</v>
      </c>
    </row>
    <row r="876" spans="1:12">
      <c r="A876" s="11">
        <v>1818</v>
      </c>
      <c r="B876" s="11">
        <v>1063</v>
      </c>
      <c r="C876" s="11">
        <v>451</v>
      </c>
      <c r="E876" s="11" t="s">
        <v>2173</v>
      </c>
      <c r="F876" s="11" t="s">
        <v>2174</v>
      </c>
      <c r="G876" s="11">
        <v>2</v>
      </c>
      <c r="I876" s="23" t="str">
        <f>IF($B876="","",(VLOOKUP($B876,所属・種目コード!$A$3:$C$67,2)))</f>
        <v>031063</v>
      </c>
      <c r="K876" s="25" t="e">
        <f>IF($B876="","",(VLOOKUP($B876,所属・種目コード!M859:N959,2)))</f>
        <v>#N/A</v>
      </c>
      <c r="L876" s="22" t="e">
        <f>IF($B876="","",(VLOOKUP($B876,所属・種目コード!$J$3:$K$59,2)))</f>
        <v>#N/A</v>
      </c>
    </row>
    <row r="877" spans="1:12">
      <c r="A877" s="11">
        <v>1819</v>
      </c>
      <c r="B877" s="11">
        <v>1063</v>
      </c>
      <c r="C877" s="11">
        <v>445</v>
      </c>
      <c r="E877" s="11" t="s">
        <v>2175</v>
      </c>
      <c r="F877" s="11" t="s">
        <v>2176</v>
      </c>
      <c r="G877" s="11">
        <v>2</v>
      </c>
      <c r="I877" s="23" t="str">
        <f>IF($B877="","",(VLOOKUP($B877,所属・種目コード!$A$3:$C$67,2)))</f>
        <v>031063</v>
      </c>
      <c r="K877" s="25" t="e">
        <f>IF($B877="","",(VLOOKUP($B877,所属・種目コード!M860:N960,2)))</f>
        <v>#N/A</v>
      </c>
      <c r="L877" s="22" t="e">
        <f>IF($B877="","",(VLOOKUP($B877,所属・種目コード!$J$3:$K$59,2)))</f>
        <v>#N/A</v>
      </c>
    </row>
    <row r="878" spans="1:12">
      <c r="A878" s="11">
        <v>1820</v>
      </c>
      <c r="B878" s="11">
        <v>1063</v>
      </c>
      <c r="C878" s="11">
        <v>452</v>
      </c>
      <c r="E878" s="11" t="s">
        <v>2177</v>
      </c>
      <c r="F878" s="11" t="s">
        <v>2178</v>
      </c>
      <c r="G878" s="11">
        <v>2</v>
      </c>
      <c r="I878" s="23" t="str">
        <f>IF($B878="","",(VLOOKUP($B878,所属・種目コード!$A$3:$C$67,2)))</f>
        <v>031063</v>
      </c>
      <c r="K878" s="25" t="e">
        <f>IF($B878="","",(VLOOKUP($B878,所属・種目コード!M861:N961,2)))</f>
        <v>#N/A</v>
      </c>
      <c r="L878" s="22" t="e">
        <f>IF($B878="","",(VLOOKUP($B878,所属・種目コード!$J$3:$K$59,2)))</f>
        <v>#N/A</v>
      </c>
    </row>
    <row r="879" spans="1:12">
      <c r="A879" s="11">
        <v>1821</v>
      </c>
      <c r="B879" s="11">
        <v>1063</v>
      </c>
      <c r="C879" s="11">
        <v>446</v>
      </c>
      <c r="E879" s="11" t="s">
        <v>2179</v>
      </c>
      <c r="F879" s="11" t="s">
        <v>2180</v>
      </c>
      <c r="G879" s="11">
        <v>2</v>
      </c>
      <c r="I879" s="23" t="str">
        <f>IF($B879="","",(VLOOKUP($B879,所属・種目コード!$A$3:$C$67,2)))</f>
        <v>031063</v>
      </c>
      <c r="K879" s="25" t="e">
        <f>IF($B879="","",(VLOOKUP($B879,所属・種目コード!M862:N962,2)))</f>
        <v>#N/A</v>
      </c>
      <c r="L879" s="22" t="e">
        <f>IF($B879="","",(VLOOKUP($B879,所属・種目コード!$J$3:$K$59,2)))</f>
        <v>#N/A</v>
      </c>
    </row>
    <row r="880" spans="1:12">
      <c r="A880" s="11">
        <v>1822</v>
      </c>
      <c r="B880" s="11">
        <v>1063</v>
      </c>
      <c r="C880" s="11">
        <v>617</v>
      </c>
      <c r="E880" s="11" t="s">
        <v>2181</v>
      </c>
      <c r="F880" s="11" t="s">
        <v>2182</v>
      </c>
      <c r="G880" s="11">
        <v>2</v>
      </c>
      <c r="I880" s="23" t="str">
        <f>IF($B880="","",(VLOOKUP($B880,所属・種目コード!$A$3:$C$67,2)))</f>
        <v>031063</v>
      </c>
      <c r="K880" s="25" t="e">
        <f>IF($B880="","",(VLOOKUP($B880,所属・種目コード!M863:N963,2)))</f>
        <v>#N/A</v>
      </c>
      <c r="L880" s="22" t="e">
        <f>IF($B880="","",(VLOOKUP($B880,所属・種目コード!$J$3:$K$59,2)))</f>
        <v>#N/A</v>
      </c>
    </row>
    <row r="881" spans="1:12">
      <c r="A881" s="11">
        <v>1823</v>
      </c>
      <c r="B881" s="11">
        <v>1063</v>
      </c>
      <c r="C881" s="11">
        <v>618</v>
      </c>
      <c r="E881" s="11" t="s">
        <v>2183</v>
      </c>
      <c r="F881" s="11" t="s">
        <v>2184</v>
      </c>
      <c r="G881" s="11">
        <v>1</v>
      </c>
      <c r="I881" s="23" t="str">
        <f>IF($B881="","",(VLOOKUP($B881,所属・種目コード!$A$3:$C$67,2)))</f>
        <v>031063</v>
      </c>
      <c r="K881" s="25" t="e">
        <f>IF($B881="","",(VLOOKUP($B881,所属・種目コード!M864:N964,2)))</f>
        <v>#N/A</v>
      </c>
      <c r="L881" s="22" t="e">
        <f>IF($B881="","",(VLOOKUP($B881,所属・種目コード!$J$3:$K$59,2)))</f>
        <v>#N/A</v>
      </c>
    </row>
    <row r="882" spans="1:12">
      <c r="A882" s="11">
        <v>1824</v>
      </c>
      <c r="B882" s="11">
        <v>1063</v>
      </c>
      <c r="C882" s="11">
        <v>447</v>
      </c>
      <c r="E882" s="11" t="s">
        <v>2185</v>
      </c>
      <c r="F882" s="11" t="s">
        <v>2186</v>
      </c>
      <c r="G882" s="11">
        <v>2</v>
      </c>
      <c r="I882" s="23" t="str">
        <f>IF($B882="","",(VLOOKUP($B882,所属・種目コード!$A$3:$C$67,2)))</f>
        <v>031063</v>
      </c>
      <c r="K882" s="25" t="e">
        <f>IF($B882="","",(VLOOKUP($B882,所属・種目コード!M865:N965,2)))</f>
        <v>#N/A</v>
      </c>
      <c r="L882" s="22" t="e">
        <f>IF($B882="","",(VLOOKUP($B882,所属・種目コード!$J$3:$K$59,2)))</f>
        <v>#N/A</v>
      </c>
    </row>
    <row r="883" spans="1:12">
      <c r="A883" s="11">
        <v>1825</v>
      </c>
      <c r="B883" s="11">
        <v>1063</v>
      </c>
      <c r="C883" s="11">
        <v>618</v>
      </c>
      <c r="E883" s="11" t="s">
        <v>2187</v>
      </c>
      <c r="F883" s="11" t="s">
        <v>2188</v>
      </c>
      <c r="G883" s="11">
        <v>2</v>
      </c>
      <c r="I883" s="23" t="str">
        <f>IF($B883="","",(VLOOKUP($B883,所属・種目コード!$A$3:$C$67,2)))</f>
        <v>031063</v>
      </c>
      <c r="K883" s="25" t="e">
        <f>IF($B883="","",(VLOOKUP($B883,所属・種目コード!M866:N966,2)))</f>
        <v>#N/A</v>
      </c>
      <c r="L883" s="22" t="e">
        <f>IF($B883="","",(VLOOKUP($B883,所属・種目コード!$J$3:$K$59,2)))</f>
        <v>#N/A</v>
      </c>
    </row>
    <row r="884" spans="1:12">
      <c r="A884" s="11">
        <v>1826</v>
      </c>
      <c r="B884" s="11">
        <v>1064</v>
      </c>
      <c r="C884" s="11">
        <v>425</v>
      </c>
      <c r="E884" s="11" t="s">
        <v>556</v>
      </c>
      <c r="F884" s="11" t="s">
        <v>2189</v>
      </c>
      <c r="G884" s="11">
        <v>2</v>
      </c>
      <c r="I884" s="23" t="str">
        <f>IF($B884="","",(VLOOKUP($B884,所属・種目コード!$A$3:$C$67,2)))</f>
        <v>031064</v>
      </c>
      <c r="K884" s="25" t="e">
        <f>IF($B884="","",(VLOOKUP($B884,所属・種目コード!M867:N967,2)))</f>
        <v>#N/A</v>
      </c>
      <c r="L884" s="22" t="e">
        <f>IF($B884="","",(VLOOKUP($B884,所属・種目コード!$J$3:$K$59,2)))</f>
        <v>#N/A</v>
      </c>
    </row>
    <row r="885" spans="1:12">
      <c r="A885" s="11">
        <v>1827</v>
      </c>
      <c r="B885" s="11">
        <v>1064</v>
      </c>
      <c r="C885" s="11">
        <v>586</v>
      </c>
      <c r="E885" s="11" t="s">
        <v>2190</v>
      </c>
      <c r="F885" s="11" t="s">
        <v>2191</v>
      </c>
      <c r="G885" s="11">
        <v>1</v>
      </c>
      <c r="I885" s="23" t="str">
        <f>IF($B885="","",(VLOOKUP($B885,所属・種目コード!$A$3:$C$67,2)))</f>
        <v>031064</v>
      </c>
      <c r="K885" s="25" t="e">
        <f>IF($B885="","",(VLOOKUP($B885,所属・種目コード!M868:N968,2)))</f>
        <v>#N/A</v>
      </c>
      <c r="L885" s="22" t="e">
        <f>IF($B885="","",(VLOOKUP($B885,所属・種目コード!$J$3:$K$59,2)))</f>
        <v>#N/A</v>
      </c>
    </row>
    <row r="886" spans="1:12">
      <c r="A886" s="11">
        <v>1828</v>
      </c>
      <c r="B886" s="11">
        <v>1064</v>
      </c>
      <c r="C886" s="11">
        <v>671</v>
      </c>
      <c r="E886" s="11" t="s">
        <v>2192</v>
      </c>
      <c r="F886" s="11" t="s">
        <v>2193</v>
      </c>
      <c r="G886" s="11">
        <v>2</v>
      </c>
      <c r="I886" s="23" t="str">
        <f>IF($B886="","",(VLOOKUP($B886,所属・種目コード!$A$3:$C$67,2)))</f>
        <v>031064</v>
      </c>
      <c r="K886" s="25" t="e">
        <f>IF($B886="","",(VLOOKUP($B886,所属・種目コード!M869:N969,2)))</f>
        <v>#N/A</v>
      </c>
      <c r="L886" s="22" t="e">
        <f>IF($B886="","",(VLOOKUP($B886,所属・種目コード!$J$3:$K$59,2)))</f>
        <v>#N/A</v>
      </c>
    </row>
    <row r="887" spans="1:12">
      <c r="A887" s="11">
        <v>1829</v>
      </c>
      <c r="B887" s="11">
        <v>1064</v>
      </c>
      <c r="C887" s="11">
        <v>420</v>
      </c>
      <c r="E887" s="11" t="s">
        <v>552</v>
      </c>
      <c r="F887" s="11" t="s">
        <v>2194</v>
      </c>
      <c r="G887" s="11">
        <v>2</v>
      </c>
      <c r="I887" s="23" t="str">
        <f>IF($B887="","",(VLOOKUP($B887,所属・種目コード!$A$3:$C$67,2)))</f>
        <v>031064</v>
      </c>
      <c r="K887" s="25" t="e">
        <f>IF($B887="","",(VLOOKUP($B887,所属・種目コード!M870:N970,2)))</f>
        <v>#N/A</v>
      </c>
      <c r="L887" s="22" t="e">
        <f>IF($B887="","",(VLOOKUP($B887,所属・種目コード!$J$3:$K$59,2)))</f>
        <v>#N/A</v>
      </c>
    </row>
    <row r="888" spans="1:12">
      <c r="A888" s="11">
        <v>1830</v>
      </c>
      <c r="B888" s="11">
        <v>1064</v>
      </c>
      <c r="C888" s="11">
        <v>672</v>
      </c>
      <c r="E888" s="11" t="s">
        <v>2195</v>
      </c>
      <c r="F888" s="11" t="s">
        <v>2196</v>
      </c>
      <c r="G888" s="11">
        <v>2</v>
      </c>
      <c r="I888" s="23" t="str">
        <f>IF($B888="","",(VLOOKUP($B888,所属・種目コード!$A$3:$C$67,2)))</f>
        <v>031064</v>
      </c>
      <c r="K888" s="25" t="e">
        <f>IF($B888="","",(VLOOKUP($B888,所属・種目コード!M871:N971,2)))</f>
        <v>#N/A</v>
      </c>
      <c r="L888" s="22" t="e">
        <f>IF($B888="","",(VLOOKUP($B888,所属・種目コード!$J$3:$K$59,2)))</f>
        <v>#N/A</v>
      </c>
    </row>
    <row r="889" spans="1:12">
      <c r="A889" s="11">
        <v>1831</v>
      </c>
      <c r="B889" s="11">
        <v>1064</v>
      </c>
      <c r="C889" s="11">
        <v>587</v>
      </c>
      <c r="E889" s="11" t="s">
        <v>2197</v>
      </c>
      <c r="F889" s="11" t="s">
        <v>2198</v>
      </c>
      <c r="G889" s="11">
        <v>1</v>
      </c>
      <c r="I889" s="23" t="str">
        <f>IF($B889="","",(VLOOKUP($B889,所属・種目コード!$A$3:$C$67,2)))</f>
        <v>031064</v>
      </c>
      <c r="K889" s="25" t="e">
        <f>IF($B889="","",(VLOOKUP($B889,所属・種目コード!M872:N972,2)))</f>
        <v>#N/A</v>
      </c>
      <c r="L889" s="22" t="e">
        <f>IF($B889="","",(VLOOKUP($B889,所属・種目コード!$J$3:$K$59,2)))</f>
        <v>#N/A</v>
      </c>
    </row>
    <row r="890" spans="1:12">
      <c r="A890" s="11">
        <v>1832</v>
      </c>
      <c r="B890" s="11">
        <v>1064</v>
      </c>
      <c r="C890" s="11">
        <v>723</v>
      </c>
      <c r="E890" s="11" t="s">
        <v>2199</v>
      </c>
      <c r="F890" s="11" t="s">
        <v>2200</v>
      </c>
      <c r="G890" s="11">
        <v>1</v>
      </c>
      <c r="I890" s="23" t="str">
        <f>IF($B890="","",(VLOOKUP($B890,所属・種目コード!$A$3:$C$67,2)))</f>
        <v>031064</v>
      </c>
      <c r="K890" s="25" t="e">
        <f>IF($B890="","",(VLOOKUP($B890,所属・種目コード!M873:N973,2)))</f>
        <v>#N/A</v>
      </c>
      <c r="L890" s="22" t="e">
        <f>IF($B890="","",(VLOOKUP($B890,所属・種目コード!$J$3:$K$59,2)))</f>
        <v>#N/A</v>
      </c>
    </row>
    <row r="891" spans="1:12">
      <c r="A891" s="11">
        <v>1833</v>
      </c>
      <c r="B891" s="11">
        <v>1064</v>
      </c>
      <c r="C891" s="11">
        <v>421</v>
      </c>
      <c r="E891" s="11" t="s">
        <v>553</v>
      </c>
      <c r="F891" s="11" t="s">
        <v>2201</v>
      </c>
      <c r="G891" s="11">
        <v>2</v>
      </c>
      <c r="I891" s="23" t="str">
        <f>IF($B891="","",(VLOOKUP($B891,所属・種目コード!$A$3:$C$67,2)))</f>
        <v>031064</v>
      </c>
      <c r="K891" s="25" t="e">
        <f>IF($B891="","",(VLOOKUP($B891,所属・種目コード!M874:N974,2)))</f>
        <v>#N/A</v>
      </c>
      <c r="L891" s="22" t="e">
        <f>IF($B891="","",(VLOOKUP($B891,所属・種目コード!$J$3:$K$59,2)))</f>
        <v>#N/A</v>
      </c>
    </row>
    <row r="892" spans="1:12">
      <c r="A892" s="11">
        <v>1834</v>
      </c>
      <c r="B892" s="11">
        <v>1064</v>
      </c>
      <c r="C892" s="11">
        <v>498</v>
      </c>
      <c r="E892" s="11" t="s">
        <v>2202</v>
      </c>
      <c r="F892" s="11" t="s">
        <v>2203</v>
      </c>
      <c r="G892" s="11">
        <v>2</v>
      </c>
      <c r="I892" s="23" t="str">
        <f>IF($B892="","",(VLOOKUP($B892,所属・種目コード!$A$3:$C$67,2)))</f>
        <v>031064</v>
      </c>
      <c r="K892" s="25" t="e">
        <f>IF($B892="","",(VLOOKUP($B892,所属・種目コード!M875:N975,2)))</f>
        <v>#N/A</v>
      </c>
      <c r="L892" s="22" t="e">
        <f>IF($B892="","",(VLOOKUP($B892,所属・種目コード!$J$3:$K$59,2)))</f>
        <v>#N/A</v>
      </c>
    </row>
    <row r="893" spans="1:12">
      <c r="A893" s="11">
        <v>1835</v>
      </c>
      <c r="B893" s="11">
        <v>1064</v>
      </c>
      <c r="C893" s="11">
        <v>422</v>
      </c>
      <c r="E893" s="11" t="s">
        <v>554</v>
      </c>
      <c r="F893" s="11" t="s">
        <v>2204</v>
      </c>
      <c r="G893" s="11">
        <v>2</v>
      </c>
      <c r="I893" s="23" t="str">
        <f>IF($B893="","",(VLOOKUP($B893,所属・種目コード!$A$3:$C$67,2)))</f>
        <v>031064</v>
      </c>
      <c r="K893" s="25" t="e">
        <f>IF($B893="","",(VLOOKUP($B893,所属・種目コード!M876:N976,2)))</f>
        <v>#N/A</v>
      </c>
      <c r="L893" s="22" t="e">
        <f>IF($B893="","",(VLOOKUP($B893,所属・種目コード!$J$3:$K$59,2)))</f>
        <v>#N/A</v>
      </c>
    </row>
    <row r="894" spans="1:12">
      <c r="A894" s="11">
        <v>1836</v>
      </c>
      <c r="B894" s="11">
        <v>1064</v>
      </c>
      <c r="C894" s="11">
        <v>588</v>
      </c>
      <c r="E894" s="11" t="s">
        <v>2205</v>
      </c>
      <c r="F894" s="11" t="s">
        <v>2206</v>
      </c>
      <c r="G894" s="11">
        <v>1</v>
      </c>
      <c r="I894" s="23" t="str">
        <f>IF($B894="","",(VLOOKUP($B894,所属・種目コード!$A$3:$C$67,2)))</f>
        <v>031064</v>
      </c>
      <c r="K894" s="25" t="e">
        <f>IF($B894="","",(VLOOKUP($B894,所属・種目コード!M877:N977,2)))</f>
        <v>#N/A</v>
      </c>
      <c r="L894" s="22" t="e">
        <f>IF($B894="","",(VLOOKUP($B894,所属・種目コード!$J$3:$K$59,2)))</f>
        <v>#N/A</v>
      </c>
    </row>
    <row r="895" spans="1:12">
      <c r="A895" s="11">
        <v>1837</v>
      </c>
      <c r="B895" s="11">
        <v>1064</v>
      </c>
      <c r="C895" s="11">
        <v>673</v>
      </c>
      <c r="E895" s="11" t="s">
        <v>2207</v>
      </c>
      <c r="F895" s="11" t="s">
        <v>2208</v>
      </c>
      <c r="G895" s="11">
        <v>2</v>
      </c>
      <c r="I895" s="23" t="str">
        <f>IF($B895="","",(VLOOKUP($B895,所属・種目コード!$A$3:$C$67,2)))</f>
        <v>031064</v>
      </c>
      <c r="K895" s="25" t="e">
        <f>IF($B895="","",(VLOOKUP($B895,所属・種目コード!M878:N978,2)))</f>
        <v>#N/A</v>
      </c>
      <c r="L895" s="22" t="e">
        <f>IF($B895="","",(VLOOKUP($B895,所属・種目コード!$J$3:$K$59,2)))</f>
        <v>#N/A</v>
      </c>
    </row>
    <row r="896" spans="1:12">
      <c r="A896" s="11">
        <v>1838</v>
      </c>
      <c r="B896" s="11">
        <v>1064</v>
      </c>
      <c r="C896" s="11">
        <v>590</v>
      </c>
      <c r="E896" s="11" t="s">
        <v>2209</v>
      </c>
      <c r="F896" s="11" t="s">
        <v>2210</v>
      </c>
      <c r="G896" s="11">
        <v>1</v>
      </c>
      <c r="I896" s="23" t="str">
        <f>IF($B896="","",(VLOOKUP($B896,所属・種目コード!$A$3:$C$67,2)))</f>
        <v>031064</v>
      </c>
      <c r="K896" s="25" t="e">
        <f>IF($B896="","",(VLOOKUP($B896,所属・種目コード!M879:N979,2)))</f>
        <v>#N/A</v>
      </c>
      <c r="L896" s="22" t="e">
        <f>IF($B896="","",(VLOOKUP($B896,所属・種目コード!$J$3:$K$59,2)))</f>
        <v>#N/A</v>
      </c>
    </row>
    <row r="897" spans="1:12">
      <c r="A897" s="11">
        <v>1839</v>
      </c>
      <c r="B897" s="11">
        <v>1064</v>
      </c>
      <c r="C897" s="11">
        <v>923</v>
      </c>
      <c r="E897" s="11" t="s">
        <v>2211</v>
      </c>
      <c r="F897" s="11" t="s">
        <v>2212</v>
      </c>
      <c r="G897" s="11">
        <v>1</v>
      </c>
      <c r="I897" s="23" t="str">
        <f>IF($B897="","",(VLOOKUP($B897,所属・種目コード!$A$3:$C$67,2)))</f>
        <v>031064</v>
      </c>
      <c r="K897" s="25" t="e">
        <f>IF($B897="","",(VLOOKUP($B897,所属・種目コード!M880:N980,2)))</f>
        <v>#N/A</v>
      </c>
      <c r="L897" s="22" t="e">
        <f>IF($B897="","",(VLOOKUP($B897,所属・種目コード!$J$3:$K$59,2)))</f>
        <v>#N/A</v>
      </c>
    </row>
    <row r="898" spans="1:12">
      <c r="A898" s="11">
        <v>1840</v>
      </c>
      <c r="B898" s="11">
        <v>1064</v>
      </c>
      <c r="C898" s="11">
        <v>415</v>
      </c>
      <c r="E898" s="11" t="s">
        <v>2213</v>
      </c>
      <c r="F898" s="11" t="s">
        <v>2214</v>
      </c>
      <c r="G898" s="11">
        <v>2</v>
      </c>
      <c r="I898" s="23" t="str">
        <f>IF($B898="","",(VLOOKUP($B898,所属・種目コード!$A$3:$C$67,2)))</f>
        <v>031064</v>
      </c>
      <c r="K898" s="25" t="e">
        <f>IF($B898="","",(VLOOKUP($B898,所属・種目コード!M881:N981,2)))</f>
        <v>#N/A</v>
      </c>
      <c r="L898" s="22" t="e">
        <f>IF($B898="","",(VLOOKUP($B898,所属・種目コード!$J$3:$K$59,2)))</f>
        <v>#N/A</v>
      </c>
    </row>
    <row r="899" spans="1:12">
      <c r="A899" s="11">
        <v>1841</v>
      </c>
      <c r="B899" s="11">
        <v>1064</v>
      </c>
      <c r="C899" s="11">
        <v>591</v>
      </c>
      <c r="E899" s="11" t="s">
        <v>2215</v>
      </c>
      <c r="F899" s="11" t="s">
        <v>2216</v>
      </c>
      <c r="G899" s="11">
        <v>1</v>
      </c>
      <c r="I899" s="23" t="str">
        <f>IF($B899="","",(VLOOKUP($B899,所属・種目コード!$A$3:$C$67,2)))</f>
        <v>031064</v>
      </c>
      <c r="K899" s="25" t="e">
        <f>IF($B899="","",(VLOOKUP($B899,所属・種目コード!M882:N982,2)))</f>
        <v>#N/A</v>
      </c>
      <c r="L899" s="22" t="e">
        <f>IF($B899="","",(VLOOKUP($B899,所属・種目コード!$J$3:$K$59,2)))</f>
        <v>#N/A</v>
      </c>
    </row>
    <row r="900" spans="1:12">
      <c r="A900" s="11">
        <v>1842</v>
      </c>
      <c r="B900" s="11">
        <v>1064</v>
      </c>
      <c r="C900" s="11">
        <v>423</v>
      </c>
      <c r="E900" s="11" t="s">
        <v>555</v>
      </c>
      <c r="F900" s="11" t="s">
        <v>2217</v>
      </c>
      <c r="G900" s="11">
        <v>2</v>
      </c>
      <c r="I900" s="23" t="str">
        <f>IF($B900="","",(VLOOKUP($B900,所属・種目コード!$A$3:$C$67,2)))</f>
        <v>031064</v>
      </c>
      <c r="K900" s="25" t="e">
        <f>IF($B900="","",(VLOOKUP($B900,所属・種目コード!M883:N983,2)))</f>
        <v>#N/A</v>
      </c>
      <c r="L900" s="22" t="e">
        <f>IF($B900="","",(VLOOKUP($B900,所属・種目コード!$J$3:$K$59,2)))</f>
        <v>#N/A</v>
      </c>
    </row>
    <row r="901" spans="1:12">
      <c r="A901" s="11">
        <v>1843</v>
      </c>
      <c r="B901" s="11">
        <v>1064</v>
      </c>
      <c r="C901" s="11">
        <v>416</v>
      </c>
      <c r="E901" s="11" t="s">
        <v>2218</v>
      </c>
      <c r="F901" s="11" t="s">
        <v>2219</v>
      </c>
      <c r="G901" s="11">
        <v>2</v>
      </c>
      <c r="I901" s="23" t="str">
        <f>IF($B901="","",(VLOOKUP($B901,所属・種目コード!$A$3:$C$67,2)))</f>
        <v>031064</v>
      </c>
      <c r="K901" s="25" t="e">
        <f>IF($B901="","",(VLOOKUP($B901,所属・種目コード!M884:N984,2)))</f>
        <v>#N/A</v>
      </c>
      <c r="L901" s="22" t="e">
        <f>IF($B901="","",(VLOOKUP($B901,所属・種目コード!$J$3:$K$59,2)))</f>
        <v>#N/A</v>
      </c>
    </row>
    <row r="902" spans="1:12">
      <c r="A902" s="11">
        <v>1844</v>
      </c>
      <c r="B902" s="11">
        <v>1064</v>
      </c>
      <c r="C902" s="11">
        <v>424</v>
      </c>
      <c r="E902" s="11" t="s">
        <v>2220</v>
      </c>
      <c r="F902" s="11" t="s">
        <v>2221</v>
      </c>
      <c r="G902" s="11">
        <v>2</v>
      </c>
      <c r="I902" s="23" t="str">
        <f>IF($B902="","",(VLOOKUP($B902,所属・種目コード!$A$3:$C$67,2)))</f>
        <v>031064</v>
      </c>
      <c r="K902" s="25" t="e">
        <f>IF($B902="","",(VLOOKUP($B902,所属・種目コード!M885:N985,2)))</f>
        <v>#N/A</v>
      </c>
      <c r="L902" s="22" t="e">
        <f>IF($B902="","",(VLOOKUP($B902,所属・種目コード!$J$3:$K$59,2)))</f>
        <v>#N/A</v>
      </c>
    </row>
    <row r="903" spans="1:12">
      <c r="A903" s="11">
        <v>1845</v>
      </c>
      <c r="B903" s="11">
        <v>1064</v>
      </c>
      <c r="C903" s="11">
        <v>589</v>
      </c>
      <c r="E903" s="11" t="s">
        <v>2222</v>
      </c>
      <c r="F903" s="11" t="s">
        <v>2223</v>
      </c>
      <c r="G903" s="11">
        <v>1</v>
      </c>
      <c r="I903" s="23" t="str">
        <f>IF($B903="","",(VLOOKUP($B903,所属・種目コード!$A$3:$C$67,2)))</f>
        <v>031064</v>
      </c>
      <c r="K903" s="25" t="e">
        <f>IF($B903="","",(VLOOKUP($B903,所属・種目コード!M886:N986,2)))</f>
        <v>#N/A</v>
      </c>
      <c r="L903" s="22" t="e">
        <f>IF($B903="","",(VLOOKUP($B903,所属・種目コード!$J$3:$K$59,2)))</f>
        <v>#N/A</v>
      </c>
    </row>
    <row r="904" spans="1:12">
      <c r="A904" s="11">
        <v>1846</v>
      </c>
      <c r="B904" s="11">
        <v>1064</v>
      </c>
      <c r="C904" s="11">
        <v>592</v>
      </c>
      <c r="E904" s="11" t="s">
        <v>2224</v>
      </c>
      <c r="F904" s="11" t="s">
        <v>2225</v>
      </c>
      <c r="G904" s="11">
        <v>1</v>
      </c>
      <c r="I904" s="23" t="str">
        <f>IF($B904="","",(VLOOKUP($B904,所属・種目コード!$A$3:$C$67,2)))</f>
        <v>031064</v>
      </c>
      <c r="K904" s="25" t="e">
        <f>IF($B904="","",(VLOOKUP($B904,所属・種目コード!M887:N987,2)))</f>
        <v>#N/A</v>
      </c>
      <c r="L904" s="22" t="e">
        <f>IF($B904="","",(VLOOKUP($B904,所属・種目コード!$J$3:$K$59,2)))</f>
        <v>#N/A</v>
      </c>
    </row>
    <row r="905" spans="1:12">
      <c r="A905" s="11">
        <v>1847</v>
      </c>
      <c r="B905" s="11">
        <v>1064</v>
      </c>
      <c r="C905" s="11">
        <v>417</v>
      </c>
      <c r="E905" s="11" t="s">
        <v>2226</v>
      </c>
      <c r="F905" s="11" t="s">
        <v>2227</v>
      </c>
      <c r="G905" s="11">
        <v>2</v>
      </c>
      <c r="I905" s="23" t="str">
        <f>IF($B905="","",(VLOOKUP($B905,所属・種目コード!$A$3:$C$67,2)))</f>
        <v>031064</v>
      </c>
      <c r="K905" s="25" t="e">
        <f>IF($B905="","",(VLOOKUP($B905,所属・種目コード!M888:N988,2)))</f>
        <v>#N/A</v>
      </c>
      <c r="L905" s="22" t="e">
        <f>IF($B905="","",(VLOOKUP($B905,所属・種目コード!$J$3:$K$59,2)))</f>
        <v>#N/A</v>
      </c>
    </row>
    <row r="906" spans="1:12">
      <c r="A906" s="11">
        <v>1848</v>
      </c>
      <c r="B906" s="11">
        <v>1064</v>
      </c>
      <c r="C906" s="11">
        <v>722</v>
      </c>
      <c r="E906" s="11" t="s">
        <v>2228</v>
      </c>
      <c r="F906" s="11" t="s">
        <v>2229</v>
      </c>
      <c r="G906" s="11">
        <v>1</v>
      </c>
      <c r="I906" s="23" t="str">
        <f>IF($B906="","",(VLOOKUP($B906,所属・種目コード!$A$3:$C$67,2)))</f>
        <v>031064</v>
      </c>
      <c r="K906" s="25" t="e">
        <f>IF($B906="","",(VLOOKUP($B906,所属・種目コード!M889:N989,2)))</f>
        <v>#N/A</v>
      </c>
      <c r="L906" s="22" t="e">
        <f>IF($B906="","",(VLOOKUP($B906,所属・種目コード!$J$3:$K$59,2)))</f>
        <v>#N/A</v>
      </c>
    </row>
    <row r="907" spans="1:12">
      <c r="A907" s="11">
        <v>1849</v>
      </c>
      <c r="B907" s="11">
        <v>1064</v>
      </c>
      <c r="C907" s="11">
        <v>674</v>
      </c>
      <c r="E907" s="11" t="s">
        <v>557</v>
      </c>
      <c r="F907" s="11" t="s">
        <v>2230</v>
      </c>
      <c r="G907" s="11">
        <v>2</v>
      </c>
      <c r="I907" s="23" t="str">
        <f>IF($B907="","",(VLOOKUP($B907,所属・種目コード!$A$3:$C$67,2)))</f>
        <v>031064</v>
      </c>
      <c r="K907" s="25" t="e">
        <f>IF($B907="","",(VLOOKUP($B907,所属・種目コード!M890:N990,2)))</f>
        <v>#N/A</v>
      </c>
      <c r="L907" s="22" t="e">
        <f>IF($B907="","",(VLOOKUP($B907,所属・種目コード!$J$3:$K$59,2)))</f>
        <v>#N/A</v>
      </c>
    </row>
    <row r="908" spans="1:12">
      <c r="A908" s="11">
        <v>1850</v>
      </c>
      <c r="B908" s="11">
        <v>1064</v>
      </c>
      <c r="C908" s="11">
        <v>418</v>
      </c>
      <c r="E908" s="11" t="s">
        <v>2231</v>
      </c>
      <c r="F908" s="11" t="s">
        <v>2232</v>
      </c>
      <c r="G908" s="11">
        <v>2</v>
      </c>
      <c r="I908" s="23" t="str">
        <f>IF($B908="","",(VLOOKUP($B908,所属・種目コード!$A$3:$C$67,2)))</f>
        <v>031064</v>
      </c>
      <c r="K908" s="25" t="e">
        <f>IF($B908="","",(VLOOKUP($B908,所属・種目コード!M891:N991,2)))</f>
        <v>#N/A</v>
      </c>
      <c r="L908" s="22" t="e">
        <f>IF($B908="","",(VLOOKUP($B908,所属・種目コード!$J$3:$K$59,2)))</f>
        <v>#N/A</v>
      </c>
    </row>
    <row r="909" spans="1:12">
      <c r="A909" s="11">
        <v>1851</v>
      </c>
      <c r="B909" s="11">
        <v>1064</v>
      </c>
      <c r="C909" s="11">
        <v>675</v>
      </c>
      <c r="E909" s="11" t="s">
        <v>2233</v>
      </c>
      <c r="F909" s="11" t="s">
        <v>2234</v>
      </c>
      <c r="G909" s="11">
        <v>2</v>
      </c>
      <c r="I909" s="23" t="str">
        <f>IF($B909="","",(VLOOKUP($B909,所属・種目コード!$A$3:$C$67,2)))</f>
        <v>031064</v>
      </c>
      <c r="K909" s="25" t="e">
        <f>IF($B909="","",(VLOOKUP($B909,所属・種目コード!M892:N992,2)))</f>
        <v>#N/A</v>
      </c>
      <c r="L909" s="22" t="e">
        <f>IF($B909="","",(VLOOKUP($B909,所属・種目コード!$J$3:$K$59,2)))</f>
        <v>#N/A</v>
      </c>
    </row>
    <row r="910" spans="1:12">
      <c r="A910" s="11">
        <v>1852</v>
      </c>
      <c r="B910" s="11">
        <v>1064</v>
      </c>
      <c r="C910" s="11">
        <v>676</v>
      </c>
      <c r="E910" s="11" t="s">
        <v>2235</v>
      </c>
      <c r="F910" s="11" t="s">
        <v>2236</v>
      </c>
      <c r="G910" s="11">
        <v>2</v>
      </c>
      <c r="I910" s="23" t="str">
        <f>IF($B910="","",(VLOOKUP($B910,所属・種目コード!$A$3:$C$67,2)))</f>
        <v>031064</v>
      </c>
      <c r="K910" s="25" t="e">
        <f>IF($B910="","",(VLOOKUP($B910,所属・種目コード!M893:N993,2)))</f>
        <v>#N/A</v>
      </c>
      <c r="L910" s="22" t="e">
        <f>IF($B910="","",(VLOOKUP($B910,所属・種目コード!$J$3:$K$59,2)))</f>
        <v>#N/A</v>
      </c>
    </row>
    <row r="911" spans="1:12">
      <c r="A911" s="11">
        <v>1853</v>
      </c>
      <c r="B911" s="11">
        <v>1064</v>
      </c>
      <c r="C911" s="11">
        <v>924</v>
      </c>
      <c r="E911" s="11" t="s">
        <v>2237</v>
      </c>
      <c r="F911" s="11" t="s">
        <v>2238</v>
      </c>
      <c r="G911" s="11">
        <v>1</v>
      </c>
      <c r="I911" s="23" t="str">
        <f>IF($B911="","",(VLOOKUP($B911,所属・種目コード!$A$3:$C$67,2)))</f>
        <v>031064</v>
      </c>
      <c r="K911" s="25" t="e">
        <f>IF($B911="","",(VLOOKUP($B911,所属・種目コード!M894:N994,2)))</f>
        <v>#N/A</v>
      </c>
      <c r="L911" s="22" t="e">
        <f>IF($B911="","",(VLOOKUP($B911,所属・種目コード!$J$3:$K$59,2)))</f>
        <v>#N/A</v>
      </c>
    </row>
    <row r="912" spans="1:12">
      <c r="A912" s="11">
        <v>1854</v>
      </c>
      <c r="B912" s="11">
        <v>1064</v>
      </c>
      <c r="C912" s="11">
        <v>419</v>
      </c>
      <c r="E912" s="11" t="s">
        <v>2239</v>
      </c>
      <c r="F912" s="11" t="s">
        <v>2240</v>
      </c>
      <c r="G912" s="11">
        <v>2</v>
      </c>
      <c r="I912" s="23" t="str">
        <f>IF($B912="","",(VLOOKUP($B912,所属・種目コード!$A$3:$C$67,2)))</f>
        <v>031064</v>
      </c>
      <c r="K912" s="25" t="e">
        <f>IF($B912="","",(VLOOKUP($B912,所属・種目コード!M895:N995,2)))</f>
        <v>#N/A</v>
      </c>
      <c r="L912" s="22" t="e">
        <f>IF($B912="","",(VLOOKUP($B912,所属・種目コード!$J$3:$K$59,2)))</f>
        <v>#N/A</v>
      </c>
    </row>
    <row r="913" spans="1:12">
      <c r="A913" s="11">
        <v>1855</v>
      </c>
      <c r="B913" s="11">
        <v>1064</v>
      </c>
      <c r="C913" s="11">
        <v>724</v>
      </c>
      <c r="E913" s="11" t="s">
        <v>2241</v>
      </c>
      <c r="F913" s="11" t="s">
        <v>2242</v>
      </c>
      <c r="G913" s="11">
        <v>1</v>
      </c>
      <c r="I913" s="23" t="str">
        <f>IF($B913="","",(VLOOKUP($B913,所属・種目コード!$A$3:$C$67,2)))</f>
        <v>031064</v>
      </c>
      <c r="K913" s="25" t="e">
        <f>IF($B913="","",(VLOOKUP($B913,所属・種目コード!M896:N996,2)))</f>
        <v>#N/A</v>
      </c>
      <c r="L913" s="22" t="e">
        <f>IF($B913="","",(VLOOKUP($B913,所属・種目コード!$J$3:$K$59,2)))</f>
        <v>#N/A</v>
      </c>
    </row>
    <row r="914" spans="1:12">
      <c r="A914" s="11">
        <v>1856</v>
      </c>
      <c r="B914" s="11">
        <v>1064</v>
      </c>
      <c r="C914" s="11">
        <v>593</v>
      </c>
      <c r="E914" s="11" t="s">
        <v>2243</v>
      </c>
      <c r="F914" s="11" t="s">
        <v>2244</v>
      </c>
      <c r="G914" s="11">
        <v>1</v>
      </c>
      <c r="I914" s="23" t="str">
        <f>IF($B914="","",(VLOOKUP($B914,所属・種目コード!$A$3:$C$67,2)))</f>
        <v>031064</v>
      </c>
      <c r="K914" s="25" t="e">
        <f>IF($B914="","",(VLOOKUP($B914,所属・種目コード!M897:N997,2)))</f>
        <v>#N/A</v>
      </c>
      <c r="L914" s="22" t="e">
        <f>IF($B914="","",(VLOOKUP($B914,所属・種目コード!$J$3:$K$59,2)))</f>
        <v>#N/A</v>
      </c>
    </row>
    <row r="915" spans="1:12">
      <c r="A915" s="11">
        <v>1857</v>
      </c>
      <c r="B915" s="11">
        <v>1064</v>
      </c>
      <c r="C915" s="11">
        <v>725</v>
      </c>
      <c r="E915" s="11" t="s">
        <v>2245</v>
      </c>
      <c r="F915" s="11" t="s">
        <v>2246</v>
      </c>
      <c r="G915" s="11">
        <v>1</v>
      </c>
      <c r="I915" s="23" t="str">
        <f>IF($B915="","",(VLOOKUP($B915,所属・種目コード!$A$3:$C$67,2)))</f>
        <v>031064</v>
      </c>
      <c r="K915" s="25" t="e">
        <f>IF($B915="","",(VLOOKUP($B915,所属・種目コード!M898:N998,2)))</f>
        <v>#N/A</v>
      </c>
      <c r="L915" s="22" t="e">
        <f>IF($B915="","",(VLOOKUP($B915,所属・種目コード!$J$3:$K$59,2)))</f>
        <v>#N/A</v>
      </c>
    </row>
    <row r="916" spans="1:12">
      <c r="A916" s="11">
        <v>1858</v>
      </c>
      <c r="B916" s="11">
        <v>1065</v>
      </c>
      <c r="C916" s="11">
        <v>574</v>
      </c>
      <c r="E916" s="11" t="s">
        <v>2247</v>
      </c>
      <c r="F916" s="11" t="s">
        <v>2248</v>
      </c>
      <c r="G916" s="11">
        <v>2</v>
      </c>
      <c r="I916" s="23" t="str">
        <f>IF($B916="","",(VLOOKUP($B916,所属・種目コード!$A$3:$C$67,2)))</f>
        <v>031065</v>
      </c>
      <c r="K916" s="25" t="e">
        <f>IF($B916="","",(VLOOKUP($B916,所属・種目コード!M899:N999,2)))</f>
        <v>#N/A</v>
      </c>
      <c r="L916" s="22" t="e">
        <f>IF($B916="","",(VLOOKUP($B916,所属・種目コード!$J$3:$K$59,2)))</f>
        <v>#N/A</v>
      </c>
    </row>
    <row r="917" spans="1:12">
      <c r="A917" s="11">
        <v>1859</v>
      </c>
      <c r="B917" s="11">
        <v>1065</v>
      </c>
      <c r="C917" s="11">
        <v>86</v>
      </c>
      <c r="E917" s="11" t="s">
        <v>2249</v>
      </c>
      <c r="F917" s="11" t="s">
        <v>2250</v>
      </c>
      <c r="G917" s="11">
        <v>1</v>
      </c>
      <c r="I917" s="23" t="str">
        <f>IF($B917="","",(VLOOKUP($B917,所属・種目コード!$A$3:$C$67,2)))</f>
        <v>031065</v>
      </c>
      <c r="K917" s="25" t="e">
        <f>IF($B917="","",(VLOOKUP($B917,所属・種目コード!M900:N1000,2)))</f>
        <v>#N/A</v>
      </c>
      <c r="L917" s="22" t="e">
        <f>IF($B917="","",(VLOOKUP($B917,所属・種目コード!$J$3:$K$59,2)))</f>
        <v>#N/A</v>
      </c>
    </row>
    <row r="918" spans="1:12">
      <c r="A918" s="11">
        <v>1860</v>
      </c>
      <c r="B918" s="11">
        <v>1065</v>
      </c>
      <c r="C918" s="11">
        <v>46</v>
      </c>
      <c r="E918" s="11" t="s">
        <v>2251</v>
      </c>
      <c r="F918" s="11" t="s">
        <v>2252</v>
      </c>
      <c r="G918" s="11">
        <v>2</v>
      </c>
      <c r="I918" s="23" t="str">
        <f>IF($B918="","",(VLOOKUP($B918,所属・種目コード!$A$3:$C$67,2)))</f>
        <v>031065</v>
      </c>
      <c r="K918" s="25" t="e">
        <f>IF($B918="","",(VLOOKUP($B918,所属・種目コード!M901:N1001,2)))</f>
        <v>#N/A</v>
      </c>
      <c r="L918" s="22" t="e">
        <f>IF($B918="","",(VLOOKUP($B918,所属・種目コード!$J$3:$K$59,2)))</f>
        <v>#N/A</v>
      </c>
    </row>
    <row r="919" spans="1:12">
      <c r="A919" s="11">
        <v>1861</v>
      </c>
      <c r="B919" s="11">
        <v>1065</v>
      </c>
      <c r="C919" s="11">
        <v>575</v>
      </c>
      <c r="E919" s="11" t="s">
        <v>2253</v>
      </c>
      <c r="F919" s="11" t="s">
        <v>2254</v>
      </c>
      <c r="G919" s="11">
        <v>2</v>
      </c>
      <c r="I919" s="23" t="str">
        <f>IF($B919="","",(VLOOKUP($B919,所属・種目コード!$A$3:$C$67,2)))</f>
        <v>031065</v>
      </c>
      <c r="K919" s="25" t="e">
        <f>IF($B919="","",(VLOOKUP($B919,所属・種目コード!M902:N1002,2)))</f>
        <v>#N/A</v>
      </c>
      <c r="L919" s="22" t="e">
        <f>IF($B919="","",(VLOOKUP($B919,所属・種目コード!$J$3:$K$59,2)))</f>
        <v>#N/A</v>
      </c>
    </row>
    <row r="920" spans="1:12">
      <c r="A920" s="11">
        <v>1862</v>
      </c>
      <c r="B920" s="11">
        <v>1065</v>
      </c>
      <c r="C920" s="11">
        <v>87</v>
      </c>
      <c r="E920" s="11" t="s">
        <v>2255</v>
      </c>
      <c r="F920" s="11" t="s">
        <v>2256</v>
      </c>
      <c r="G920" s="11">
        <v>1</v>
      </c>
      <c r="I920" s="23" t="str">
        <f>IF($B920="","",(VLOOKUP($B920,所属・種目コード!$A$3:$C$67,2)))</f>
        <v>031065</v>
      </c>
      <c r="K920" s="25" t="e">
        <f>IF($B920="","",(VLOOKUP($B920,所属・種目コード!M903:N1003,2)))</f>
        <v>#N/A</v>
      </c>
      <c r="L920" s="22" t="e">
        <f>IF($B920="","",(VLOOKUP($B920,所属・種目コード!$J$3:$K$59,2)))</f>
        <v>#N/A</v>
      </c>
    </row>
    <row r="921" spans="1:12">
      <c r="A921" s="11">
        <v>1863</v>
      </c>
      <c r="B921" s="11">
        <v>1065</v>
      </c>
      <c r="C921" s="11">
        <v>88</v>
      </c>
      <c r="E921" s="11" t="s">
        <v>2257</v>
      </c>
      <c r="F921" s="11" t="s">
        <v>2258</v>
      </c>
      <c r="G921" s="11">
        <v>1</v>
      </c>
      <c r="I921" s="23" t="str">
        <f>IF($B921="","",(VLOOKUP($B921,所属・種目コード!$A$3:$C$67,2)))</f>
        <v>031065</v>
      </c>
      <c r="K921" s="25" t="e">
        <f>IF($B921="","",(VLOOKUP($B921,所属・種目コード!M904:N1004,2)))</f>
        <v>#N/A</v>
      </c>
      <c r="L921" s="22" t="e">
        <f>IF($B921="","",(VLOOKUP($B921,所属・種目コード!$J$3:$K$59,2)))</f>
        <v>#N/A</v>
      </c>
    </row>
    <row r="922" spans="1:12">
      <c r="A922" s="11">
        <v>1864</v>
      </c>
      <c r="B922" s="11">
        <v>1065</v>
      </c>
      <c r="C922" s="11">
        <v>47</v>
      </c>
      <c r="E922" s="11" t="s">
        <v>2259</v>
      </c>
      <c r="F922" s="11" t="s">
        <v>2260</v>
      </c>
      <c r="G922" s="11">
        <v>2</v>
      </c>
      <c r="I922" s="23" t="str">
        <f>IF($B922="","",(VLOOKUP($B922,所属・種目コード!$A$3:$C$67,2)))</f>
        <v>031065</v>
      </c>
      <c r="K922" s="25" t="e">
        <f>IF($B922="","",(VLOOKUP($B922,所属・種目コード!M905:N1005,2)))</f>
        <v>#N/A</v>
      </c>
      <c r="L922" s="22" t="e">
        <f>IF($B922="","",(VLOOKUP($B922,所属・種目コード!$J$3:$K$59,2)))</f>
        <v>#N/A</v>
      </c>
    </row>
    <row r="923" spans="1:12">
      <c r="A923" s="11">
        <v>1865</v>
      </c>
      <c r="B923" s="11">
        <v>1065</v>
      </c>
      <c r="C923" s="11">
        <v>571</v>
      </c>
      <c r="E923" s="11" t="s">
        <v>2261</v>
      </c>
      <c r="F923" s="11" t="s">
        <v>2262</v>
      </c>
      <c r="G923" s="11">
        <v>2</v>
      </c>
      <c r="I923" s="23" t="str">
        <f>IF($B923="","",(VLOOKUP($B923,所属・種目コード!$A$3:$C$67,2)))</f>
        <v>031065</v>
      </c>
      <c r="K923" s="25" t="e">
        <f>IF($B923="","",(VLOOKUP($B923,所属・種目コード!M906:N1006,2)))</f>
        <v>#N/A</v>
      </c>
      <c r="L923" s="22" t="e">
        <f>IF($B923="","",(VLOOKUP($B923,所属・種目コード!$J$3:$K$59,2)))</f>
        <v>#N/A</v>
      </c>
    </row>
    <row r="924" spans="1:12">
      <c r="A924" s="11">
        <v>1866</v>
      </c>
      <c r="B924" s="11">
        <v>1065</v>
      </c>
      <c r="C924" s="11">
        <v>48</v>
      </c>
      <c r="E924" s="11" t="s">
        <v>2263</v>
      </c>
      <c r="F924" s="11" t="s">
        <v>2264</v>
      </c>
      <c r="G924" s="11">
        <v>2</v>
      </c>
      <c r="I924" s="23" t="str">
        <f>IF($B924="","",(VLOOKUP($B924,所属・種目コード!$A$3:$C$67,2)))</f>
        <v>031065</v>
      </c>
      <c r="K924" s="25" t="e">
        <f>IF($B924="","",(VLOOKUP($B924,所属・種目コード!M907:N1007,2)))</f>
        <v>#N/A</v>
      </c>
      <c r="L924" s="22" t="e">
        <f>IF($B924="","",(VLOOKUP($B924,所属・種目コード!$J$3:$K$59,2)))</f>
        <v>#N/A</v>
      </c>
    </row>
    <row r="925" spans="1:12">
      <c r="A925" s="11">
        <v>1867</v>
      </c>
      <c r="B925" s="11">
        <v>1065</v>
      </c>
      <c r="C925" s="11">
        <v>79</v>
      </c>
      <c r="E925" s="11" t="s">
        <v>2265</v>
      </c>
      <c r="F925" s="11" t="s">
        <v>2266</v>
      </c>
      <c r="G925" s="11">
        <v>1</v>
      </c>
      <c r="I925" s="23" t="str">
        <f>IF($B925="","",(VLOOKUP($B925,所属・種目コード!$A$3:$C$67,2)))</f>
        <v>031065</v>
      </c>
      <c r="K925" s="25" t="e">
        <f>IF($B925="","",(VLOOKUP($B925,所属・種目コード!M908:N1008,2)))</f>
        <v>#N/A</v>
      </c>
      <c r="L925" s="22" t="e">
        <f>IF($B925="","",(VLOOKUP($B925,所属・種目コード!$J$3:$K$59,2)))</f>
        <v>#N/A</v>
      </c>
    </row>
    <row r="926" spans="1:12">
      <c r="A926" s="11">
        <v>1868</v>
      </c>
      <c r="B926" s="11">
        <v>1065</v>
      </c>
      <c r="C926" s="11">
        <v>80</v>
      </c>
      <c r="E926" s="11" t="s">
        <v>2267</v>
      </c>
      <c r="F926" s="11" t="s">
        <v>2268</v>
      </c>
      <c r="G926" s="11">
        <v>1</v>
      </c>
      <c r="I926" s="23" t="str">
        <f>IF($B926="","",(VLOOKUP($B926,所属・種目コード!$A$3:$C$67,2)))</f>
        <v>031065</v>
      </c>
      <c r="K926" s="25" t="e">
        <f>IF($B926="","",(VLOOKUP($B926,所属・種目コード!M909:N1009,2)))</f>
        <v>#N/A</v>
      </c>
      <c r="L926" s="22" t="e">
        <f>IF($B926="","",(VLOOKUP($B926,所属・種目コード!$J$3:$K$59,2)))</f>
        <v>#N/A</v>
      </c>
    </row>
    <row r="927" spans="1:12">
      <c r="A927" s="11">
        <v>1869</v>
      </c>
      <c r="B927" s="11">
        <v>1065</v>
      </c>
      <c r="C927" s="11">
        <v>81</v>
      </c>
      <c r="E927" s="11" t="s">
        <v>2269</v>
      </c>
      <c r="F927" s="11" t="s">
        <v>2270</v>
      </c>
      <c r="G927" s="11">
        <v>1</v>
      </c>
      <c r="I927" s="23" t="str">
        <f>IF($B927="","",(VLOOKUP($B927,所属・種目コード!$A$3:$C$67,2)))</f>
        <v>031065</v>
      </c>
      <c r="K927" s="25" t="e">
        <f>IF($B927="","",(VLOOKUP($B927,所属・種目コード!M910:N1010,2)))</f>
        <v>#N/A</v>
      </c>
      <c r="L927" s="22" t="e">
        <f>IF($B927="","",(VLOOKUP($B927,所属・種目コード!$J$3:$K$59,2)))</f>
        <v>#N/A</v>
      </c>
    </row>
    <row r="928" spans="1:12">
      <c r="A928" s="11">
        <v>1870</v>
      </c>
      <c r="B928" s="11">
        <v>1065</v>
      </c>
      <c r="C928" s="11">
        <v>82</v>
      </c>
      <c r="E928" s="11" t="s">
        <v>2271</v>
      </c>
      <c r="F928" s="11" t="s">
        <v>2272</v>
      </c>
      <c r="G928" s="11">
        <v>1</v>
      </c>
      <c r="I928" s="23" t="str">
        <f>IF($B928="","",(VLOOKUP($B928,所属・種目コード!$A$3:$C$67,2)))</f>
        <v>031065</v>
      </c>
      <c r="K928" s="25" t="e">
        <f>IF($B928="","",(VLOOKUP($B928,所属・種目コード!M911:N1011,2)))</f>
        <v>#N/A</v>
      </c>
      <c r="L928" s="22" t="e">
        <f>IF($B928="","",(VLOOKUP($B928,所属・種目コード!$J$3:$K$59,2)))</f>
        <v>#N/A</v>
      </c>
    </row>
    <row r="929" spans="1:12">
      <c r="A929" s="11">
        <v>1871</v>
      </c>
      <c r="B929" s="11">
        <v>1065</v>
      </c>
      <c r="C929" s="11">
        <v>89</v>
      </c>
      <c r="E929" s="11" t="s">
        <v>2273</v>
      </c>
      <c r="F929" s="11" t="s">
        <v>2274</v>
      </c>
      <c r="G929" s="11">
        <v>1</v>
      </c>
      <c r="I929" s="23" t="str">
        <f>IF($B929="","",(VLOOKUP($B929,所属・種目コード!$A$3:$C$67,2)))</f>
        <v>031065</v>
      </c>
      <c r="K929" s="25" t="e">
        <f>IF($B929="","",(VLOOKUP($B929,所属・種目コード!M912:N1012,2)))</f>
        <v>#N/A</v>
      </c>
      <c r="L929" s="22" t="e">
        <f>IF($B929="","",(VLOOKUP($B929,所属・種目コード!$J$3:$K$59,2)))</f>
        <v>#N/A</v>
      </c>
    </row>
    <row r="930" spans="1:12">
      <c r="A930" s="11">
        <v>1872</v>
      </c>
      <c r="B930" s="11">
        <v>1065</v>
      </c>
      <c r="C930" s="11">
        <v>576</v>
      </c>
      <c r="E930" s="11" t="s">
        <v>2275</v>
      </c>
      <c r="F930" s="11" t="s">
        <v>2276</v>
      </c>
      <c r="G930" s="11">
        <v>2</v>
      </c>
      <c r="I930" s="23" t="str">
        <f>IF($B930="","",(VLOOKUP($B930,所属・種目コード!$A$3:$C$67,2)))</f>
        <v>031065</v>
      </c>
      <c r="K930" s="25" t="e">
        <f>IF($B930="","",(VLOOKUP($B930,所属・種目コード!M913:N1013,2)))</f>
        <v>#N/A</v>
      </c>
      <c r="L930" s="22" t="e">
        <f>IF($B930="","",(VLOOKUP($B930,所属・種目コード!$J$3:$K$59,2)))</f>
        <v>#N/A</v>
      </c>
    </row>
    <row r="931" spans="1:12">
      <c r="A931" s="11">
        <v>1873</v>
      </c>
      <c r="B931" s="11">
        <v>1065</v>
      </c>
      <c r="C931" s="11">
        <v>49</v>
      </c>
      <c r="E931" s="11" t="s">
        <v>2277</v>
      </c>
      <c r="F931" s="11" t="s">
        <v>2278</v>
      </c>
      <c r="G931" s="11">
        <v>2</v>
      </c>
      <c r="I931" s="23" t="str">
        <f>IF($B931="","",(VLOOKUP($B931,所属・種目コード!$A$3:$C$67,2)))</f>
        <v>031065</v>
      </c>
      <c r="K931" s="25" t="e">
        <f>IF($B931="","",(VLOOKUP($B931,所属・種目コード!M914:N1014,2)))</f>
        <v>#N/A</v>
      </c>
      <c r="L931" s="22" t="e">
        <f>IF($B931="","",(VLOOKUP($B931,所属・種目コード!$J$3:$K$59,2)))</f>
        <v>#N/A</v>
      </c>
    </row>
    <row r="932" spans="1:12">
      <c r="A932" s="11">
        <v>1874</v>
      </c>
      <c r="B932" s="11">
        <v>1065</v>
      </c>
      <c r="C932" s="11">
        <v>43</v>
      </c>
      <c r="E932" s="11" t="s">
        <v>2279</v>
      </c>
      <c r="F932" s="11" t="s">
        <v>2280</v>
      </c>
      <c r="G932" s="11">
        <v>2</v>
      </c>
      <c r="I932" s="23" t="str">
        <f>IF($B932="","",(VLOOKUP($B932,所属・種目コード!$A$3:$C$67,2)))</f>
        <v>031065</v>
      </c>
      <c r="K932" s="25" t="e">
        <f>IF($B932="","",(VLOOKUP($B932,所属・種目コード!M915:N1015,2)))</f>
        <v>#N/A</v>
      </c>
      <c r="L932" s="22" t="e">
        <f>IF($B932="","",(VLOOKUP($B932,所属・種目コード!$J$3:$K$59,2)))</f>
        <v>#N/A</v>
      </c>
    </row>
    <row r="933" spans="1:12">
      <c r="A933" s="11">
        <v>1875</v>
      </c>
      <c r="B933" s="11">
        <v>1065</v>
      </c>
      <c r="C933" s="11">
        <v>83</v>
      </c>
      <c r="E933" s="11" t="s">
        <v>2281</v>
      </c>
      <c r="F933" s="11" t="s">
        <v>2282</v>
      </c>
      <c r="G933" s="11">
        <v>1</v>
      </c>
      <c r="I933" s="23" t="str">
        <f>IF($B933="","",(VLOOKUP($B933,所属・種目コード!$A$3:$C$67,2)))</f>
        <v>031065</v>
      </c>
      <c r="K933" s="25" t="e">
        <f>IF($B933="","",(VLOOKUP($B933,所属・種目コード!M916:N1016,2)))</f>
        <v>#N/A</v>
      </c>
      <c r="L933" s="22" t="e">
        <f>IF($B933="","",(VLOOKUP($B933,所属・種目コード!$J$3:$K$59,2)))</f>
        <v>#N/A</v>
      </c>
    </row>
    <row r="934" spans="1:12">
      <c r="A934" s="11">
        <v>1876</v>
      </c>
      <c r="B934" s="11">
        <v>1065</v>
      </c>
      <c r="C934" s="11">
        <v>545</v>
      </c>
      <c r="E934" s="11" t="s">
        <v>2283</v>
      </c>
      <c r="F934" s="11" t="s">
        <v>2284</v>
      </c>
      <c r="G934" s="11">
        <v>1</v>
      </c>
      <c r="I934" s="23" t="str">
        <f>IF($B934="","",(VLOOKUP($B934,所属・種目コード!$A$3:$C$67,2)))</f>
        <v>031065</v>
      </c>
      <c r="K934" s="25" t="e">
        <f>IF($B934="","",(VLOOKUP($B934,所属・種目コード!M917:N1017,2)))</f>
        <v>#N/A</v>
      </c>
      <c r="L934" s="22" t="e">
        <f>IF($B934="","",(VLOOKUP($B934,所属・種目コード!$J$3:$K$59,2)))</f>
        <v>#N/A</v>
      </c>
    </row>
    <row r="935" spans="1:12">
      <c r="A935" s="11">
        <v>1877</v>
      </c>
      <c r="B935" s="11">
        <v>1065</v>
      </c>
      <c r="C935" s="11">
        <v>44</v>
      </c>
      <c r="E935" s="11" t="s">
        <v>2285</v>
      </c>
      <c r="F935" s="11" t="s">
        <v>2286</v>
      </c>
      <c r="G935" s="11">
        <v>2</v>
      </c>
      <c r="I935" s="23" t="str">
        <f>IF($B935="","",(VLOOKUP($B935,所属・種目コード!$A$3:$C$67,2)))</f>
        <v>031065</v>
      </c>
      <c r="K935" s="25" t="e">
        <f>IF($B935="","",(VLOOKUP($B935,所属・種目コード!M918:N1018,2)))</f>
        <v>#N/A</v>
      </c>
      <c r="L935" s="22" t="e">
        <f>IF($B935="","",(VLOOKUP($B935,所属・種目コード!$J$3:$K$59,2)))</f>
        <v>#N/A</v>
      </c>
    </row>
    <row r="936" spans="1:12">
      <c r="A936" s="11">
        <v>1878</v>
      </c>
      <c r="B936" s="11">
        <v>1065</v>
      </c>
      <c r="C936" s="11">
        <v>84</v>
      </c>
      <c r="E936" s="11" t="s">
        <v>2287</v>
      </c>
      <c r="F936" s="11" t="s">
        <v>2288</v>
      </c>
      <c r="G936" s="11">
        <v>1</v>
      </c>
      <c r="I936" s="23" t="str">
        <f>IF($B936="","",(VLOOKUP($B936,所属・種目コード!$A$3:$C$67,2)))</f>
        <v>031065</v>
      </c>
      <c r="K936" s="25" t="e">
        <f>IF($B936="","",(VLOOKUP($B936,所属・種目コード!M919:N1019,2)))</f>
        <v>#N/A</v>
      </c>
      <c r="L936" s="22" t="e">
        <f>IF($B936="","",(VLOOKUP($B936,所属・種目コード!$J$3:$K$59,2)))</f>
        <v>#N/A</v>
      </c>
    </row>
    <row r="937" spans="1:12">
      <c r="A937" s="11">
        <v>1879</v>
      </c>
      <c r="B937" s="11">
        <v>1065</v>
      </c>
      <c r="C937" s="11">
        <v>50</v>
      </c>
      <c r="E937" s="11" t="s">
        <v>2289</v>
      </c>
      <c r="F937" s="11" t="s">
        <v>2290</v>
      </c>
      <c r="G937" s="11">
        <v>2</v>
      </c>
      <c r="I937" s="23" t="str">
        <f>IF($B937="","",(VLOOKUP($B937,所属・種目コード!$A$3:$C$67,2)))</f>
        <v>031065</v>
      </c>
      <c r="K937" s="25" t="e">
        <f>IF($B937="","",(VLOOKUP($B937,所属・種目コード!M920:N1020,2)))</f>
        <v>#N/A</v>
      </c>
      <c r="L937" s="22" t="e">
        <f>IF($B937="","",(VLOOKUP($B937,所属・種目コード!$J$3:$K$59,2)))</f>
        <v>#N/A</v>
      </c>
    </row>
    <row r="938" spans="1:12">
      <c r="A938" s="11">
        <v>1880</v>
      </c>
      <c r="B938" s="11">
        <v>1065</v>
      </c>
      <c r="C938" s="11">
        <v>572</v>
      </c>
      <c r="E938" s="11" t="s">
        <v>2291</v>
      </c>
      <c r="F938" s="11" t="s">
        <v>2292</v>
      </c>
      <c r="G938" s="11">
        <v>2</v>
      </c>
      <c r="I938" s="23" t="str">
        <f>IF($B938="","",(VLOOKUP($B938,所属・種目コード!$A$3:$C$67,2)))</f>
        <v>031065</v>
      </c>
      <c r="K938" s="25" t="e">
        <f>IF($B938="","",(VLOOKUP($B938,所属・種目コード!M921:N1021,2)))</f>
        <v>#N/A</v>
      </c>
      <c r="L938" s="22" t="e">
        <f>IF($B938="","",(VLOOKUP($B938,所属・種目コード!$J$3:$K$59,2)))</f>
        <v>#N/A</v>
      </c>
    </row>
    <row r="939" spans="1:12">
      <c r="A939" s="11">
        <v>1881</v>
      </c>
      <c r="B939" s="11">
        <v>1065</v>
      </c>
      <c r="C939" s="11">
        <v>51</v>
      </c>
      <c r="E939" s="11" t="s">
        <v>2293</v>
      </c>
      <c r="F939" s="11" t="s">
        <v>2294</v>
      </c>
      <c r="G939" s="11">
        <v>2</v>
      </c>
      <c r="I939" s="23" t="str">
        <f>IF($B939="","",(VLOOKUP($B939,所属・種目コード!$A$3:$C$67,2)))</f>
        <v>031065</v>
      </c>
      <c r="K939" s="25" t="e">
        <f>IF($B939="","",(VLOOKUP($B939,所属・種目コード!M922:N1022,2)))</f>
        <v>#N/A</v>
      </c>
      <c r="L939" s="22" t="e">
        <f>IF($B939="","",(VLOOKUP($B939,所属・種目コード!$J$3:$K$59,2)))</f>
        <v>#N/A</v>
      </c>
    </row>
    <row r="940" spans="1:12">
      <c r="A940" s="11">
        <v>1882</v>
      </c>
      <c r="B940" s="11">
        <v>1065</v>
      </c>
      <c r="C940" s="11">
        <v>45</v>
      </c>
      <c r="E940" s="11" t="s">
        <v>2295</v>
      </c>
      <c r="F940" s="11" t="s">
        <v>2296</v>
      </c>
      <c r="G940" s="11">
        <v>2</v>
      </c>
      <c r="I940" s="23" t="str">
        <f>IF($B940="","",(VLOOKUP($B940,所属・種目コード!$A$3:$C$67,2)))</f>
        <v>031065</v>
      </c>
      <c r="K940" s="25" t="e">
        <f>IF($B940="","",(VLOOKUP($B940,所属・種目コード!M923:N1023,2)))</f>
        <v>#N/A</v>
      </c>
      <c r="L940" s="22" t="e">
        <f>IF($B940="","",(VLOOKUP($B940,所属・種目コード!$J$3:$K$59,2)))</f>
        <v>#N/A</v>
      </c>
    </row>
    <row r="941" spans="1:12">
      <c r="A941" s="11">
        <v>1883</v>
      </c>
      <c r="B941" s="11">
        <v>1065</v>
      </c>
      <c r="C941" s="11">
        <v>85</v>
      </c>
      <c r="E941" s="11" t="s">
        <v>2297</v>
      </c>
      <c r="F941" s="11" t="s">
        <v>2298</v>
      </c>
      <c r="G941" s="11">
        <v>1</v>
      </c>
      <c r="I941" s="23" t="str">
        <f>IF($B941="","",(VLOOKUP($B941,所属・種目コード!$A$3:$C$67,2)))</f>
        <v>031065</v>
      </c>
      <c r="K941" s="25" t="e">
        <f>IF($B941="","",(VLOOKUP($B941,所属・種目コード!M924:N1024,2)))</f>
        <v>#N/A</v>
      </c>
      <c r="L941" s="22" t="e">
        <f>IF($B941="","",(VLOOKUP($B941,所属・種目コード!$J$3:$K$59,2)))</f>
        <v>#N/A</v>
      </c>
    </row>
    <row r="942" spans="1:12">
      <c r="A942" s="11">
        <v>1884</v>
      </c>
      <c r="B942" s="11">
        <v>1065</v>
      </c>
      <c r="C942" s="11">
        <v>577</v>
      </c>
      <c r="E942" s="11" t="s">
        <v>2299</v>
      </c>
      <c r="F942" s="11" t="s">
        <v>2300</v>
      </c>
      <c r="G942" s="11">
        <v>2</v>
      </c>
      <c r="I942" s="23" t="str">
        <f>IF($B942="","",(VLOOKUP($B942,所属・種目コード!$A$3:$C$67,2)))</f>
        <v>031065</v>
      </c>
      <c r="K942" s="25" t="e">
        <f>IF($B942="","",(VLOOKUP($B942,所属・種目コード!M925:N1025,2)))</f>
        <v>#N/A</v>
      </c>
      <c r="L942" s="22" t="e">
        <f>IF($B942="","",(VLOOKUP($B942,所属・種目コード!$J$3:$K$59,2)))</f>
        <v>#N/A</v>
      </c>
    </row>
    <row r="943" spans="1:12">
      <c r="A943" s="11">
        <v>1885</v>
      </c>
      <c r="B943" s="11">
        <v>1065</v>
      </c>
      <c r="C943" s="11">
        <v>573</v>
      </c>
      <c r="E943" s="11" t="s">
        <v>2301</v>
      </c>
      <c r="F943" s="11" t="s">
        <v>2302</v>
      </c>
      <c r="G943" s="11">
        <v>2</v>
      </c>
      <c r="I943" s="23" t="str">
        <f>IF($B943="","",(VLOOKUP($B943,所属・種目コード!$A$3:$C$67,2)))</f>
        <v>031065</v>
      </c>
      <c r="K943" s="25" t="e">
        <f>IF($B943="","",(VLOOKUP($B943,所属・種目コード!M926:N1026,2)))</f>
        <v>#N/A</v>
      </c>
      <c r="L943" s="22" t="e">
        <f>IF($B943="","",(VLOOKUP($B943,所属・種目コード!$J$3:$K$59,2)))</f>
        <v>#N/A</v>
      </c>
    </row>
    <row r="944" spans="1:12">
      <c r="A944" s="11">
        <v>5302</v>
      </c>
      <c r="B944" s="11">
        <v>1065</v>
      </c>
      <c r="C944" s="11">
        <v>571</v>
      </c>
      <c r="E944" s="11" t="s">
        <v>8485</v>
      </c>
      <c r="F944" s="11" t="s">
        <v>2262</v>
      </c>
      <c r="G944" s="11">
        <v>2</v>
      </c>
      <c r="I944" s="23" t="str">
        <f>IF($B944="","",(VLOOKUP($B944,所属・種目コード!$A$3:$C$67,2)))</f>
        <v>031065</v>
      </c>
      <c r="K944" s="25" t="e">
        <f>IF($B944="","",(VLOOKUP($B944,所属・種目コード!M927:N1027,2)))</f>
        <v>#N/A</v>
      </c>
      <c r="L944" s="22" t="e">
        <f>IF($B944="","",(VLOOKUP($B944,所属・種目コード!$J$3:$K$59,2)))</f>
        <v>#N/A</v>
      </c>
    </row>
    <row r="945" spans="1:12">
      <c r="A945" s="11">
        <v>1886</v>
      </c>
      <c r="B945" s="11">
        <v>1066</v>
      </c>
      <c r="C945" s="11">
        <v>466</v>
      </c>
      <c r="E945" s="11" t="s">
        <v>539</v>
      </c>
      <c r="F945" s="11" t="s">
        <v>2303</v>
      </c>
      <c r="G945" s="11">
        <v>2</v>
      </c>
      <c r="I945" s="23" t="str">
        <f>IF($B945="","",(VLOOKUP($B945,所属・種目コード!$A$3:$C$67,2)))</f>
        <v>031066</v>
      </c>
      <c r="K945" s="25" t="e">
        <f>IF($B945="","",(VLOOKUP($B945,所属・種目コード!M928:N1028,2)))</f>
        <v>#N/A</v>
      </c>
      <c r="L945" s="22" t="e">
        <f>IF($B945="","",(VLOOKUP($B945,所属・種目コード!$J$3:$K$59,2)))</f>
        <v>#N/A</v>
      </c>
    </row>
    <row r="946" spans="1:12">
      <c r="A946" s="11">
        <v>1887</v>
      </c>
      <c r="B946" s="11">
        <v>1066</v>
      </c>
      <c r="C946" s="11">
        <v>621</v>
      </c>
      <c r="E946" s="11" t="s">
        <v>542</v>
      </c>
      <c r="F946" s="11" t="s">
        <v>2304</v>
      </c>
      <c r="G946" s="11">
        <v>2</v>
      </c>
      <c r="I946" s="23" t="str">
        <f>IF($B946="","",(VLOOKUP($B946,所属・種目コード!$A$3:$C$67,2)))</f>
        <v>031066</v>
      </c>
      <c r="K946" s="25" t="e">
        <f>IF($B946="","",(VLOOKUP($B946,所属・種目コード!M929:N1029,2)))</f>
        <v>#N/A</v>
      </c>
      <c r="L946" s="22" t="e">
        <f>IF($B946="","",(VLOOKUP($B946,所属・種目コード!$J$3:$K$59,2)))</f>
        <v>#N/A</v>
      </c>
    </row>
    <row r="947" spans="1:12">
      <c r="A947" s="11">
        <v>1888</v>
      </c>
      <c r="B947" s="11">
        <v>1066</v>
      </c>
      <c r="C947" s="11">
        <v>652</v>
      </c>
      <c r="E947" s="11" t="s">
        <v>2305</v>
      </c>
      <c r="F947" s="11" t="s">
        <v>2306</v>
      </c>
      <c r="G947" s="11">
        <v>1</v>
      </c>
      <c r="I947" s="23" t="str">
        <f>IF($B947="","",(VLOOKUP($B947,所属・種目コード!$A$3:$C$67,2)))</f>
        <v>031066</v>
      </c>
      <c r="K947" s="25" t="e">
        <f>IF($B947="","",(VLOOKUP($B947,所属・種目コード!M930:N1030,2)))</f>
        <v>#N/A</v>
      </c>
      <c r="L947" s="22" t="e">
        <f>IF($B947="","",(VLOOKUP($B947,所属・種目コード!$J$3:$K$59,2)))</f>
        <v>#N/A</v>
      </c>
    </row>
    <row r="948" spans="1:12">
      <c r="A948" s="11">
        <v>1889</v>
      </c>
      <c r="B948" s="11">
        <v>1066</v>
      </c>
      <c r="C948" s="11">
        <v>462</v>
      </c>
      <c r="E948" s="11" t="s">
        <v>2307</v>
      </c>
      <c r="F948" s="11" t="s">
        <v>2308</v>
      </c>
      <c r="G948" s="11">
        <v>2</v>
      </c>
      <c r="I948" s="23" t="str">
        <f>IF($B948="","",(VLOOKUP($B948,所属・種目コード!$A$3:$C$67,2)))</f>
        <v>031066</v>
      </c>
      <c r="K948" s="25" t="e">
        <f>IF($B948="","",(VLOOKUP($B948,所属・種目コード!M931:N1031,2)))</f>
        <v>#N/A</v>
      </c>
      <c r="L948" s="22" t="e">
        <f>IF($B948="","",(VLOOKUP($B948,所属・種目コード!$J$3:$K$59,2)))</f>
        <v>#N/A</v>
      </c>
    </row>
    <row r="949" spans="1:12">
      <c r="A949" s="11">
        <v>1890</v>
      </c>
      <c r="B949" s="11">
        <v>1066</v>
      </c>
      <c r="C949" s="11">
        <v>467</v>
      </c>
      <c r="E949" s="11" t="s">
        <v>540</v>
      </c>
      <c r="F949" s="11" t="s">
        <v>2309</v>
      </c>
      <c r="G949" s="11">
        <v>2</v>
      </c>
      <c r="I949" s="23" t="str">
        <f>IF($B949="","",(VLOOKUP($B949,所属・種目コード!$A$3:$C$67,2)))</f>
        <v>031066</v>
      </c>
      <c r="K949" s="25" t="e">
        <f>IF($B949="","",(VLOOKUP($B949,所属・種目コード!M932:N1032,2)))</f>
        <v>#N/A</v>
      </c>
      <c r="L949" s="22" t="e">
        <f>IF($B949="","",(VLOOKUP($B949,所属・種目コード!$J$3:$K$59,2)))</f>
        <v>#N/A</v>
      </c>
    </row>
    <row r="950" spans="1:12">
      <c r="A950" s="11">
        <v>1891</v>
      </c>
      <c r="B950" s="11">
        <v>1066</v>
      </c>
      <c r="C950" s="11">
        <v>647</v>
      </c>
      <c r="E950" s="11" t="s">
        <v>2310</v>
      </c>
      <c r="F950" s="11" t="s">
        <v>2311</v>
      </c>
      <c r="G950" s="11">
        <v>1</v>
      </c>
      <c r="I950" s="23" t="str">
        <f>IF($B950="","",(VLOOKUP($B950,所属・種目コード!$A$3:$C$67,2)))</f>
        <v>031066</v>
      </c>
      <c r="K950" s="25" t="e">
        <f>IF($B950="","",(VLOOKUP($B950,所属・種目コード!M933:N1033,2)))</f>
        <v>#N/A</v>
      </c>
      <c r="L950" s="22" t="e">
        <f>IF($B950="","",(VLOOKUP($B950,所属・種目コード!$J$3:$K$59,2)))</f>
        <v>#N/A</v>
      </c>
    </row>
    <row r="951" spans="1:12">
      <c r="A951" s="11">
        <v>1892</v>
      </c>
      <c r="B951" s="11">
        <v>1066</v>
      </c>
      <c r="C951" s="11">
        <v>653</v>
      </c>
      <c r="E951" s="11" t="s">
        <v>2312</v>
      </c>
      <c r="F951" s="11" t="s">
        <v>2313</v>
      </c>
      <c r="G951" s="11">
        <v>1</v>
      </c>
      <c r="I951" s="23" t="str">
        <f>IF($B951="","",(VLOOKUP($B951,所属・種目コード!$A$3:$C$67,2)))</f>
        <v>031066</v>
      </c>
      <c r="K951" s="25" t="e">
        <f>IF($B951="","",(VLOOKUP($B951,所属・種目コード!M934:N1034,2)))</f>
        <v>#N/A</v>
      </c>
      <c r="L951" s="22" t="e">
        <f>IF($B951="","",(VLOOKUP($B951,所属・種目コード!$J$3:$K$59,2)))</f>
        <v>#N/A</v>
      </c>
    </row>
    <row r="952" spans="1:12">
      <c r="A952" s="11">
        <v>1893</v>
      </c>
      <c r="B952" s="11">
        <v>1066</v>
      </c>
      <c r="C952" s="11">
        <v>468</v>
      </c>
      <c r="E952" s="11" t="s">
        <v>541</v>
      </c>
      <c r="F952" s="11" t="s">
        <v>2314</v>
      </c>
      <c r="G952" s="11">
        <v>2</v>
      </c>
      <c r="I952" s="23" t="str">
        <f>IF($B952="","",(VLOOKUP($B952,所属・種目コード!$A$3:$C$67,2)))</f>
        <v>031066</v>
      </c>
      <c r="K952" s="25" t="e">
        <f>IF($B952="","",(VLOOKUP($B952,所属・種目コード!M935:N1035,2)))</f>
        <v>#N/A</v>
      </c>
      <c r="L952" s="22" t="e">
        <f>IF($B952="","",(VLOOKUP($B952,所属・種目コード!$J$3:$K$59,2)))</f>
        <v>#N/A</v>
      </c>
    </row>
    <row r="953" spans="1:12">
      <c r="A953" s="11">
        <v>1894</v>
      </c>
      <c r="B953" s="11">
        <v>1066</v>
      </c>
      <c r="C953" s="11">
        <v>648</v>
      </c>
      <c r="E953" s="11" t="s">
        <v>2315</v>
      </c>
      <c r="F953" s="11" t="s">
        <v>2316</v>
      </c>
      <c r="G953" s="11">
        <v>1</v>
      </c>
      <c r="I953" s="23" t="str">
        <f>IF($B953="","",(VLOOKUP($B953,所属・種目コード!$A$3:$C$67,2)))</f>
        <v>031066</v>
      </c>
      <c r="K953" s="25" t="e">
        <f>IF($B953="","",(VLOOKUP($B953,所属・種目コード!M936:N1036,2)))</f>
        <v>#N/A</v>
      </c>
      <c r="L953" s="22" t="e">
        <f>IF($B953="","",(VLOOKUP($B953,所属・種目コード!$J$3:$K$59,2)))</f>
        <v>#N/A</v>
      </c>
    </row>
    <row r="954" spans="1:12">
      <c r="A954" s="11">
        <v>1895</v>
      </c>
      <c r="B954" s="11">
        <v>1066</v>
      </c>
      <c r="C954" s="11">
        <v>622</v>
      </c>
      <c r="E954" s="11" t="s">
        <v>2317</v>
      </c>
      <c r="F954" s="11" t="s">
        <v>2318</v>
      </c>
      <c r="G954" s="11">
        <v>2</v>
      </c>
      <c r="I954" s="23" t="str">
        <f>IF($B954="","",(VLOOKUP($B954,所属・種目コード!$A$3:$C$67,2)))</f>
        <v>031066</v>
      </c>
      <c r="K954" s="25" t="e">
        <f>IF($B954="","",(VLOOKUP($B954,所属・種目コード!M937:N1037,2)))</f>
        <v>#N/A</v>
      </c>
      <c r="L954" s="22" t="e">
        <f>IF($B954="","",(VLOOKUP($B954,所属・種目コード!$J$3:$K$59,2)))</f>
        <v>#N/A</v>
      </c>
    </row>
    <row r="955" spans="1:12">
      <c r="A955" s="11">
        <v>1896</v>
      </c>
      <c r="B955" s="11">
        <v>1066</v>
      </c>
      <c r="C955" s="11">
        <v>829</v>
      </c>
      <c r="E955" s="11" t="s">
        <v>2319</v>
      </c>
      <c r="F955" s="11" t="s">
        <v>2320</v>
      </c>
      <c r="G955" s="11">
        <v>1</v>
      </c>
      <c r="I955" s="23" t="str">
        <f>IF($B955="","",(VLOOKUP($B955,所属・種目コード!$A$3:$C$67,2)))</f>
        <v>031066</v>
      </c>
      <c r="K955" s="25" t="e">
        <f>IF($B955="","",(VLOOKUP($B955,所属・種目コード!M938:N1038,2)))</f>
        <v>#N/A</v>
      </c>
      <c r="L955" s="22" t="e">
        <f>IF($B955="","",(VLOOKUP($B955,所属・種目コード!$J$3:$K$59,2)))</f>
        <v>#N/A</v>
      </c>
    </row>
    <row r="956" spans="1:12">
      <c r="A956" s="11">
        <v>1897</v>
      </c>
      <c r="B956" s="11">
        <v>1066</v>
      </c>
      <c r="C956" s="11">
        <v>623</v>
      </c>
      <c r="E956" s="11" t="s">
        <v>543</v>
      </c>
      <c r="F956" s="11" t="s">
        <v>2321</v>
      </c>
      <c r="G956" s="11">
        <v>2</v>
      </c>
      <c r="I956" s="23" t="str">
        <f>IF($B956="","",(VLOOKUP($B956,所属・種目コード!$A$3:$C$67,2)))</f>
        <v>031066</v>
      </c>
      <c r="K956" s="25" t="e">
        <f>IF($B956="","",(VLOOKUP($B956,所属・種目コード!M939:N1039,2)))</f>
        <v>#N/A</v>
      </c>
      <c r="L956" s="22" t="e">
        <f>IF($B956="","",(VLOOKUP($B956,所属・種目コード!$J$3:$K$59,2)))</f>
        <v>#N/A</v>
      </c>
    </row>
    <row r="957" spans="1:12">
      <c r="A957" s="11">
        <v>1898</v>
      </c>
      <c r="B957" s="11">
        <v>1066</v>
      </c>
      <c r="C957" s="11">
        <v>463</v>
      </c>
      <c r="E957" s="11" t="s">
        <v>2322</v>
      </c>
      <c r="F957" s="11" t="s">
        <v>2323</v>
      </c>
      <c r="G957" s="11">
        <v>2</v>
      </c>
      <c r="I957" s="23" t="str">
        <f>IF($B957="","",(VLOOKUP($B957,所属・種目コード!$A$3:$C$67,2)))</f>
        <v>031066</v>
      </c>
      <c r="K957" s="25" t="e">
        <f>IF($B957="","",(VLOOKUP($B957,所属・種目コード!M940:N1040,2)))</f>
        <v>#N/A</v>
      </c>
      <c r="L957" s="22" t="e">
        <f>IF($B957="","",(VLOOKUP($B957,所属・種目コード!$J$3:$K$59,2)))</f>
        <v>#N/A</v>
      </c>
    </row>
    <row r="958" spans="1:12">
      <c r="A958" s="11">
        <v>1899</v>
      </c>
      <c r="B958" s="11">
        <v>1066</v>
      </c>
      <c r="C958" s="11">
        <v>649</v>
      </c>
      <c r="E958" s="11" t="s">
        <v>997</v>
      </c>
      <c r="F958" s="11" t="s">
        <v>2324</v>
      </c>
      <c r="G958" s="11">
        <v>1</v>
      </c>
      <c r="I958" s="23" t="str">
        <f>IF($B958="","",(VLOOKUP($B958,所属・種目コード!$A$3:$C$67,2)))</f>
        <v>031066</v>
      </c>
      <c r="K958" s="25" t="e">
        <f>IF($B958="","",(VLOOKUP($B958,所属・種目コード!M941:N1041,2)))</f>
        <v>#N/A</v>
      </c>
      <c r="L958" s="22" t="e">
        <f>IF($B958="","",(VLOOKUP($B958,所属・種目コード!$J$3:$K$59,2)))</f>
        <v>#N/A</v>
      </c>
    </row>
    <row r="959" spans="1:12">
      <c r="A959" s="11">
        <v>1900</v>
      </c>
      <c r="B959" s="11">
        <v>1066</v>
      </c>
      <c r="C959" s="11">
        <v>650</v>
      </c>
      <c r="E959" s="11" t="s">
        <v>2325</v>
      </c>
      <c r="F959" s="11" t="s">
        <v>2326</v>
      </c>
      <c r="G959" s="11">
        <v>1</v>
      </c>
      <c r="I959" s="23" t="str">
        <f>IF($B959="","",(VLOOKUP($B959,所属・種目コード!$A$3:$C$67,2)))</f>
        <v>031066</v>
      </c>
      <c r="K959" s="25" t="e">
        <f>IF($B959="","",(VLOOKUP($B959,所属・種目コード!M942:N1042,2)))</f>
        <v>#N/A</v>
      </c>
      <c r="L959" s="22" t="e">
        <f>IF($B959="","",(VLOOKUP($B959,所属・種目コード!$J$3:$K$59,2)))</f>
        <v>#N/A</v>
      </c>
    </row>
    <row r="960" spans="1:12">
      <c r="A960" s="11">
        <v>1901</v>
      </c>
      <c r="B960" s="11">
        <v>1066</v>
      </c>
      <c r="C960" s="11">
        <v>624</v>
      </c>
      <c r="E960" s="11" t="s">
        <v>544</v>
      </c>
      <c r="F960" s="11" t="s">
        <v>2327</v>
      </c>
      <c r="G960" s="11">
        <v>2</v>
      </c>
      <c r="I960" s="23" t="str">
        <f>IF($B960="","",(VLOOKUP($B960,所属・種目コード!$A$3:$C$67,2)))</f>
        <v>031066</v>
      </c>
      <c r="K960" s="25" t="e">
        <f>IF($B960="","",(VLOOKUP($B960,所属・種目コード!M943:N1043,2)))</f>
        <v>#N/A</v>
      </c>
      <c r="L960" s="22" t="e">
        <f>IF($B960="","",(VLOOKUP($B960,所属・種目コード!$J$3:$K$59,2)))</f>
        <v>#N/A</v>
      </c>
    </row>
    <row r="961" spans="1:12">
      <c r="A961" s="11">
        <v>1902</v>
      </c>
      <c r="B961" s="11">
        <v>1066</v>
      </c>
      <c r="C961" s="11">
        <v>464</v>
      </c>
      <c r="E961" s="11" t="s">
        <v>2328</v>
      </c>
      <c r="F961" s="11" t="s">
        <v>2329</v>
      </c>
      <c r="G961" s="11">
        <v>2</v>
      </c>
      <c r="I961" s="23" t="str">
        <f>IF($B961="","",(VLOOKUP($B961,所属・種目コード!$A$3:$C$67,2)))</f>
        <v>031066</v>
      </c>
      <c r="K961" s="25" t="e">
        <f>IF($B961="","",(VLOOKUP($B961,所属・種目コード!M944:N1044,2)))</f>
        <v>#N/A</v>
      </c>
      <c r="L961" s="22" t="e">
        <f>IF($B961="","",(VLOOKUP($B961,所属・種目コード!$J$3:$K$59,2)))</f>
        <v>#N/A</v>
      </c>
    </row>
    <row r="962" spans="1:12">
      <c r="A962" s="11">
        <v>1903</v>
      </c>
      <c r="B962" s="11">
        <v>1066</v>
      </c>
      <c r="C962" s="11">
        <v>625</v>
      </c>
      <c r="E962" s="11" t="s">
        <v>2330</v>
      </c>
      <c r="F962" s="11" t="s">
        <v>2331</v>
      </c>
      <c r="G962" s="11">
        <v>2</v>
      </c>
      <c r="I962" s="23" t="str">
        <f>IF($B962="","",(VLOOKUP($B962,所属・種目コード!$A$3:$C$67,2)))</f>
        <v>031066</v>
      </c>
      <c r="K962" s="25" t="e">
        <f>IF($B962="","",(VLOOKUP($B962,所属・種目コード!M945:N1045,2)))</f>
        <v>#N/A</v>
      </c>
      <c r="L962" s="22" t="e">
        <f>IF($B962="","",(VLOOKUP($B962,所属・種目コード!$J$3:$K$59,2)))</f>
        <v>#N/A</v>
      </c>
    </row>
    <row r="963" spans="1:12">
      <c r="A963" s="11">
        <v>1904</v>
      </c>
      <c r="B963" s="11">
        <v>1066</v>
      </c>
      <c r="C963" s="11">
        <v>651</v>
      </c>
      <c r="E963" s="11" t="s">
        <v>2332</v>
      </c>
      <c r="F963" s="11" t="s">
        <v>2333</v>
      </c>
      <c r="G963" s="11">
        <v>1</v>
      </c>
      <c r="I963" s="23" t="str">
        <f>IF($B963="","",(VLOOKUP($B963,所属・種目コード!$A$3:$C$67,2)))</f>
        <v>031066</v>
      </c>
      <c r="K963" s="25" t="e">
        <f>IF($B963="","",(VLOOKUP($B963,所属・種目コード!M946:N1046,2)))</f>
        <v>#N/A</v>
      </c>
      <c r="L963" s="22" t="e">
        <f>IF($B963="","",(VLOOKUP($B963,所属・種目コード!$J$3:$K$59,2)))</f>
        <v>#N/A</v>
      </c>
    </row>
    <row r="964" spans="1:12">
      <c r="A964" s="11">
        <v>1905</v>
      </c>
      <c r="B964" s="11">
        <v>1066</v>
      </c>
      <c r="C964" s="11">
        <v>830</v>
      </c>
      <c r="E964" s="11" t="s">
        <v>2334</v>
      </c>
      <c r="F964" s="11" t="s">
        <v>2335</v>
      </c>
      <c r="G964" s="11">
        <v>1</v>
      </c>
      <c r="I964" s="23" t="str">
        <f>IF($B964="","",(VLOOKUP($B964,所属・種目コード!$A$3:$C$67,2)))</f>
        <v>031066</v>
      </c>
      <c r="K964" s="25" t="e">
        <f>IF($B964="","",(VLOOKUP($B964,所属・種目コード!M947:N1047,2)))</f>
        <v>#N/A</v>
      </c>
      <c r="L964" s="22" t="e">
        <f>IF($B964="","",(VLOOKUP($B964,所属・種目コード!$J$3:$K$59,2)))</f>
        <v>#N/A</v>
      </c>
    </row>
    <row r="965" spans="1:12">
      <c r="A965" s="11">
        <v>1906</v>
      </c>
      <c r="B965" s="11">
        <v>1066</v>
      </c>
      <c r="C965" s="11">
        <v>465</v>
      </c>
      <c r="E965" s="11" t="s">
        <v>2336</v>
      </c>
      <c r="F965" s="11" t="s">
        <v>2337</v>
      </c>
      <c r="G965" s="11">
        <v>2</v>
      </c>
      <c r="I965" s="23" t="str">
        <f>IF($B965="","",(VLOOKUP($B965,所属・種目コード!$A$3:$C$67,2)))</f>
        <v>031066</v>
      </c>
      <c r="K965" s="25" t="e">
        <f>IF($B965="","",(VLOOKUP($B965,所属・種目コード!M948:N1048,2)))</f>
        <v>#N/A</v>
      </c>
      <c r="L965" s="22" t="e">
        <f>IF($B965="","",(VLOOKUP($B965,所属・種目コード!$J$3:$K$59,2)))</f>
        <v>#N/A</v>
      </c>
    </row>
    <row r="966" spans="1:12">
      <c r="A966" s="11">
        <v>1907</v>
      </c>
      <c r="B966" s="11">
        <v>1067</v>
      </c>
      <c r="C966" s="11">
        <v>288</v>
      </c>
      <c r="E966" s="11" t="s">
        <v>2338</v>
      </c>
      <c r="F966" s="11" t="s">
        <v>2339</v>
      </c>
      <c r="G966" s="11">
        <v>1</v>
      </c>
      <c r="I966" s="23" t="str">
        <f>IF($B966="","",(VLOOKUP($B966,所属・種目コード!$A$3:$C$67,2)))</f>
        <v>031067</v>
      </c>
      <c r="K966" s="25" t="e">
        <f>IF($B966="","",(VLOOKUP($B966,所属・種目コード!M949:N1049,2)))</f>
        <v>#N/A</v>
      </c>
      <c r="L966" s="22" t="e">
        <f>IF($B966="","",(VLOOKUP($B966,所属・種目コード!$J$3:$K$59,2)))</f>
        <v>#N/A</v>
      </c>
    </row>
    <row r="967" spans="1:12">
      <c r="A967" s="11">
        <v>1908</v>
      </c>
      <c r="B967" s="11">
        <v>1067</v>
      </c>
      <c r="C967" s="11">
        <v>247</v>
      </c>
      <c r="E967" s="11" t="s">
        <v>2340</v>
      </c>
      <c r="F967" s="11" t="s">
        <v>2341</v>
      </c>
      <c r="G967" s="11">
        <v>2</v>
      </c>
      <c r="I967" s="23" t="str">
        <f>IF($B967="","",(VLOOKUP($B967,所属・種目コード!$A$3:$C$67,2)))</f>
        <v>031067</v>
      </c>
      <c r="K967" s="25" t="e">
        <f>IF($B967="","",(VLOOKUP($B967,所属・種目コード!M950:N1050,2)))</f>
        <v>#N/A</v>
      </c>
      <c r="L967" s="22" t="e">
        <f>IF($B967="","",(VLOOKUP($B967,所属・種目コード!$J$3:$K$59,2)))</f>
        <v>#N/A</v>
      </c>
    </row>
    <row r="968" spans="1:12">
      <c r="A968" s="11">
        <v>1909</v>
      </c>
      <c r="B968" s="11">
        <v>1067</v>
      </c>
      <c r="C968" s="11">
        <v>667</v>
      </c>
      <c r="E968" s="11" t="s">
        <v>2342</v>
      </c>
      <c r="F968" s="11" t="s">
        <v>2343</v>
      </c>
      <c r="G968" s="11">
        <v>2</v>
      </c>
      <c r="I968" s="23" t="str">
        <f>IF($B968="","",(VLOOKUP($B968,所属・種目コード!$A$3:$C$67,2)))</f>
        <v>031067</v>
      </c>
      <c r="K968" s="25" t="e">
        <f>IF($B968="","",(VLOOKUP($B968,所属・種目コード!M951:N1051,2)))</f>
        <v>#N/A</v>
      </c>
      <c r="L968" s="22" t="e">
        <f>IF($B968="","",(VLOOKUP($B968,所属・種目コード!$J$3:$K$59,2)))</f>
        <v>#N/A</v>
      </c>
    </row>
    <row r="969" spans="1:12">
      <c r="A969" s="11">
        <v>1910</v>
      </c>
      <c r="B969" s="11">
        <v>1067</v>
      </c>
      <c r="C969" s="11">
        <v>917</v>
      </c>
      <c r="E969" s="11" t="s">
        <v>2344</v>
      </c>
      <c r="F969" s="11" t="s">
        <v>2345</v>
      </c>
      <c r="G969" s="11">
        <v>1</v>
      </c>
      <c r="I969" s="23" t="str">
        <f>IF($B969="","",(VLOOKUP($B969,所属・種目コード!$A$3:$C$67,2)))</f>
        <v>031067</v>
      </c>
      <c r="K969" s="25" t="e">
        <f>IF($B969="","",(VLOOKUP($B969,所属・種目コード!M952:N1052,2)))</f>
        <v>#N/A</v>
      </c>
      <c r="L969" s="22" t="e">
        <f>IF($B969="","",(VLOOKUP($B969,所属・種目コード!$J$3:$K$59,2)))</f>
        <v>#N/A</v>
      </c>
    </row>
    <row r="970" spans="1:12">
      <c r="A970" s="11">
        <v>1911</v>
      </c>
      <c r="B970" s="11">
        <v>1067</v>
      </c>
      <c r="C970" s="11">
        <v>284</v>
      </c>
      <c r="E970" s="11" t="s">
        <v>2346</v>
      </c>
      <c r="F970" s="11" t="s">
        <v>2347</v>
      </c>
      <c r="G970" s="11">
        <v>1</v>
      </c>
      <c r="I970" s="23" t="str">
        <f>IF($B970="","",(VLOOKUP($B970,所属・種目コード!$A$3:$C$67,2)))</f>
        <v>031067</v>
      </c>
      <c r="K970" s="25" t="e">
        <f>IF($B970="","",(VLOOKUP($B970,所属・種目コード!M953:N1053,2)))</f>
        <v>#N/A</v>
      </c>
      <c r="L970" s="22" t="e">
        <f>IF($B970="","",(VLOOKUP($B970,所属・種目コード!$J$3:$K$59,2)))</f>
        <v>#N/A</v>
      </c>
    </row>
    <row r="971" spans="1:12">
      <c r="A971" s="11">
        <v>1912</v>
      </c>
      <c r="B971" s="11">
        <v>1067</v>
      </c>
      <c r="C971" s="11">
        <v>726</v>
      </c>
      <c r="E971" s="11" t="s">
        <v>2348</v>
      </c>
      <c r="F971" s="11" t="s">
        <v>2349</v>
      </c>
      <c r="G971" s="11">
        <v>1</v>
      </c>
      <c r="I971" s="23" t="str">
        <f>IF($B971="","",(VLOOKUP($B971,所属・種目コード!$A$3:$C$67,2)))</f>
        <v>031067</v>
      </c>
      <c r="K971" s="25" t="e">
        <f>IF($B971="","",(VLOOKUP($B971,所属・種目コード!M954:N1054,2)))</f>
        <v>#N/A</v>
      </c>
      <c r="L971" s="22" t="e">
        <f>IF($B971="","",(VLOOKUP($B971,所属・種目コード!$J$3:$K$59,2)))</f>
        <v>#N/A</v>
      </c>
    </row>
    <row r="972" spans="1:12">
      <c r="A972" s="11">
        <v>1913</v>
      </c>
      <c r="B972" s="11">
        <v>1067</v>
      </c>
      <c r="C972" s="11">
        <v>289</v>
      </c>
      <c r="E972" s="11" t="s">
        <v>2350</v>
      </c>
      <c r="F972" s="11" t="s">
        <v>2351</v>
      </c>
      <c r="G972" s="11">
        <v>1</v>
      </c>
      <c r="I972" s="23" t="str">
        <f>IF($B972="","",(VLOOKUP($B972,所属・種目コード!$A$3:$C$67,2)))</f>
        <v>031067</v>
      </c>
      <c r="K972" s="25" t="e">
        <f>IF($B972="","",(VLOOKUP($B972,所属・種目コード!M955:N1055,2)))</f>
        <v>#N/A</v>
      </c>
      <c r="L972" s="22" t="e">
        <f>IF($B972="","",(VLOOKUP($B972,所属・種目コード!$J$3:$K$59,2)))</f>
        <v>#N/A</v>
      </c>
    </row>
    <row r="973" spans="1:12">
      <c r="A973" s="11">
        <v>1914</v>
      </c>
      <c r="B973" s="11">
        <v>1067</v>
      </c>
      <c r="C973" s="11">
        <v>668</v>
      </c>
      <c r="E973" s="11" t="s">
        <v>2352</v>
      </c>
      <c r="F973" s="11" t="s">
        <v>2353</v>
      </c>
      <c r="G973" s="11">
        <v>2</v>
      </c>
      <c r="I973" s="23" t="str">
        <f>IF($B973="","",(VLOOKUP($B973,所属・種目コード!$A$3:$C$67,2)))</f>
        <v>031067</v>
      </c>
      <c r="K973" s="25" t="e">
        <f>IF($B973="","",(VLOOKUP($B973,所属・種目コード!M956:N1056,2)))</f>
        <v>#N/A</v>
      </c>
      <c r="L973" s="22" t="e">
        <f>IF($B973="","",(VLOOKUP($B973,所属・種目コード!$J$3:$K$59,2)))</f>
        <v>#N/A</v>
      </c>
    </row>
    <row r="974" spans="1:12">
      <c r="A974" s="11">
        <v>1915</v>
      </c>
      <c r="B974" s="11">
        <v>1067</v>
      </c>
      <c r="C974" s="11">
        <v>248</v>
      </c>
      <c r="E974" s="11" t="s">
        <v>2354</v>
      </c>
      <c r="F974" s="11" t="s">
        <v>2355</v>
      </c>
      <c r="G974" s="11">
        <v>2</v>
      </c>
      <c r="I974" s="23" t="str">
        <f>IF($B974="","",(VLOOKUP($B974,所属・種目コード!$A$3:$C$67,2)))</f>
        <v>031067</v>
      </c>
      <c r="K974" s="25" t="e">
        <f>IF($B974="","",(VLOOKUP($B974,所属・種目コード!M957:N1057,2)))</f>
        <v>#N/A</v>
      </c>
      <c r="L974" s="22" t="e">
        <f>IF($B974="","",(VLOOKUP($B974,所属・種目コード!$J$3:$K$59,2)))</f>
        <v>#N/A</v>
      </c>
    </row>
    <row r="975" spans="1:12">
      <c r="A975" s="11">
        <v>1916</v>
      </c>
      <c r="B975" s="11">
        <v>1067</v>
      </c>
      <c r="C975" s="11">
        <v>285</v>
      </c>
      <c r="E975" s="11" t="s">
        <v>2356</v>
      </c>
      <c r="F975" s="11" t="s">
        <v>2357</v>
      </c>
      <c r="G975" s="11">
        <v>1</v>
      </c>
      <c r="I975" s="23" t="str">
        <f>IF($B975="","",(VLOOKUP($B975,所属・種目コード!$A$3:$C$67,2)))</f>
        <v>031067</v>
      </c>
      <c r="K975" s="25" t="e">
        <f>IF($B975="","",(VLOOKUP($B975,所属・種目コード!M958:N1058,2)))</f>
        <v>#N/A</v>
      </c>
      <c r="L975" s="22" t="e">
        <f>IF($B975="","",(VLOOKUP($B975,所属・種目コード!$J$3:$K$59,2)))</f>
        <v>#N/A</v>
      </c>
    </row>
    <row r="976" spans="1:12">
      <c r="A976" s="11">
        <v>1917</v>
      </c>
      <c r="B976" s="11">
        <v>1067</v>
      </c>
      <c r="C976" s="11">
        <v>286</v>
      </c>
      <c r="E976" s="11" t="s">
        <v>2358</v>
      </c>
      <c r="F976" s="11" t="s">
        <v>2359</v>
      </c>
      <c r="G976" s="11">
        <v>1</v>
      </c>
      <c r="I976" s="23" t="str">
        <f>IF($B976="","",(VLOOKUP($B976,所属・種目コード!$A$3:$C$67,2)))</f>
        <v>031067</v>
      </c>
      <c r="K976" s="25" t="e">
        <f>IF($B976="","",(VLOOKUP($B976,所属・種目コード!M959:N1059,2)))</f>
        <v>#N/A</v>
      </c>
      <c r="L976" s="22" t="e">
        <f>IF($B976="","",(VLOOKUP($B976,所属・種目コード!$J$3:$K$59,2)))</f>
        <v>#N/A</v>
      </c>
    </row>
    <row r="977" spans="1:12">
      <c r="A977" s="11">
        <v>1918</v>
      </c>
      <c r="B977" s="11">
        <v>1067</v>
      </c>
      <c r="C977" s="11">
        <v>243</v>
      </c>
      <c r="E977" s="11" t="s">
        <v>2360</v>
      </c>
      <c r="F977" s="11" t="s">
        <v>2361</v>
      </c>
      <c r="G977" s="11">
        <v>2</v>
      </c>
      <c r="I977" s="23" t="str">
        <f>IF($B977="","",(VLOOKUP($B977,所属・種目コード!$A$3:$C$67,2)))</f>
        <v>031067</v>
      </c>
      <c r="K977" s="25" t="e">
        <f>IF($B977="","",(VLOOKUP($B977,所属・種目コード!M960:N1060,2)))</f>
        <v>#N/A</v>
      </c>
      <c r="L977" s="22" t="e">
        <f>IF($B977="","",(VLOOKUP($B977,所属・種目コード!$J$3:$K$59,2)))</f>
        <v>#N/A</v>
      </c>
    </row>
    <row r="978" spans="1:12">
      <c r="A978" s="11">
        <v>1919</v>
      </c>
      <c r="B978" s="11">
        <v>1067</v>
      </c>
      <c r="C978" s="11">
        <v>287</v>
      </c>
      <c r="E978" s="11" t="s">
        <v>2362</v>
      </c>
      <c r="F978" s="11" t="s">
        <v>2363</v>
      </c>
      <c r="G978" s="11">
        <v>1</v>
      </c>
      <c r="I978" s="23" t="str">
        <f>IF($B978="","",(VLOOKUP($B978,所属・種目コード!$A$3:$C$67,2)))</f>
        <v>031067</v>
      </c>
      <c r="K978" s="25" t="e">
        <f>IF($B978="","",(VLOOKUP($B978,所属・種目コード!M961:N1061,2)))</f>
        <v>#N/A</v>
      </c>
      <c r="L978" s="22" t="e">
        <f>IF($B978="","",(VLOOKUP($B978,所属・種目コード!$J$3:$K$59,2)))</f>
        <v>#N/A</v>
      </c>
    </row>
    <row r="979" spans="1:12">
      <c r="A979" s="11">
        <v>1920</v>
      </c>
      <c r="B979" s="11">
        <v>1067</v>
      </c>
      <c r="C979" s="11">
        <v>918</v>
      </c>
      <c r="E979" s="11" t="s">
        <v>2364</v>
      </c>
      <c r="F979" s="11" t="s">
        <v>2365</v>
      </c>
      <c r="G979" s="11">
        <v>1</v>
      </c>
      <c r="I979" s="23" t="str">
        <f>IF($B979="","",(VLOOKUP($B979,所属・種目コード!$A$3:$C$67,2)))</f>
        <v>031067</v>
      </c>
      <c r="K979" s="25" t="e">
        <f>IF($B979="","",(VLOOKUP($B979,所属・種目コード!M962:N1062,2)))</f>
        <v>#N/A</v>
      </c>
      <c r="L979" s="22" t="e">
        <f>IF($B979="","",(VLOOKUP($B979,所属・種目コード!$J$3:$K$59,2)))</f>
        <v>#N/A</v>
      </c>
    </row>
    <row r="980" spans="1:12">
      <c r="A980" s="11">
        <v>1921</v>
      </c>
      <c r="B980" s="11">
        <v>1067</v>
      </c>
      <c r="C980" s="11">
        <v>502</v>
      </c>
      <c r="E980" s="11" t="s">
        <v>2366</v>
      </c>
      <c r="F980" s="11" t="s">
        <v>2323</v>
      </c>
      <c r="G980" s="11">
        <v>2</v>
      </c>
      <c r="I980" s="23" t="str">
        <f>IF($B980="","",(VLOOKUP($B980,所属・種目コード!$A$3:$C$67,2)))</f>
        <v>031067</v>
      </c>
      <c r="K980" s="25" t="e">
        <f>IF($B980="","",(VLOOKUP($B980,所属・種目コード!M963:N1063,2)))</f>
        <v>#N/A</v>
      </c>
      <c r="L980" s="22" t="e">
        <f>IF($B980="","",(VLOOKUP($B980,所属・種目コード!$J$3:$K$59,2)))</f>
        <v>#N/A</v>
      </c>
    </row>
    <row r="981" spans="1:12">
      <c r="A981" s="11">
        <v>1922</v>
      </c>
      <c r="B981" s="11">
        <v>1067</v>
      </c>
      <c r="C981" s="11">
        <v>670</v>
      </c>
      <c r="E981" s="11" t="s">
        <v>2367</v>
      </c>
      <c r="F981" s="11" t="s">
        <v>2368</v>
      </c>
      <c r="G981" s="11">
        <v>2</v>
      </c>
      <c r="I981" s="23" t="str">
        <f>IF($B981="","",(VLOOKUP($B981,所属・種目コード!$A$3:$C$67,2)))</f>
        <v>031067</v>
      </c>
      <c r="K981" s="25" t="e">
        <f>IF($B981="","",(VLOOKUP($B981,所属・種目コード!M964:N1064,2)))</f>
        <v>#N/A</v>
      </c>
      <c r="L981" s="22" t="e">
        <f>IF($B981="","",(VLOOKUP($B981,所属・種目コード!$J$3:$K$59,2)))</f>
        <v>#N/A</v>
      </c>
    </row>
    <row r="982" spans="1:12">
      <c r="A982" s="11">
        <v>1923</v>
      </c>
      <c r="B982" s="11">
        <v>1067</v>
      </c>
      <c r="C982" s="11">
        <v>290</v>
      </c>
      <c r="E982" s="11" t="s">
        <v>2369</v>
      </c>
      <c r="F982" s="11" t="s">
        <v>2370</v>
      </c>
      <c r="G982" s="11">
        <v>1</v>
      </c>
      <c r="I982" s="23" t="str">
        <f>IF($B982="","",(VLOOKUP($B982,所属・種目コード!$A$3:$C$67,2)))</f>
        <v>031067</v>
      </c>
      <c r="K982" s="25" t="e">
        <f>IF($B982="","",(VLOOKUP($B982,所属・種目コード!M965:N1065,2)))</f>
        <v>#N/A</v>
      </c>
      <c r="L982" s="22" t="e">
        <f>IF($B982="","",(VLOOKUP($B982,所属・種目コード!$J$3:$K$59,2)))</f>
        <v>#N/A</v>
      </c>
    </row>
    <row r="983" spans="1:12">
      <c r="A983" s="11">
        <v>1924</v>
      </c>
      <c r="B983" s="11">
        <v>1067</v>
      </c>
      <c r="C983" s="11">
        <v>244</v>
      </c>
      <c r="E983" s="11" t="s">
        <v>2371</v>
      </c>
      <c r="F983" s="11" t="s">
        <v>2372</v>
      </c>
      <c r="G983" s="11">
        <v>2</v>
      </c>
      <c r="I983" s="23" t="str">
        <f>IF($B983="","",(VLOOKUP($B983,所属・種目コード!$A$3:$C$67,2)))</f>
        <v>031067</v>
      </c>
      <c r="K983" s="25" t="e">
        <f>IF($B983="","",(VLOOKUP($B983,所属・種目コード!M966:N1066,2)))</f>
        <v>#N/A</v>
      </c>
      <c r="L983" s="22" t="e">
        <f>IF($B983="","",(VLOOKUP($B983,所属・種目コード!$J$3:$K$59,2)))</f>
        <v>#N/A</v>
      </c>
    </row>
    <row r="984" spans="1:12">
      <c r="A984" s="11">
        <v>1925</v>
      </c>
      <c r="B984" s="11">
        <v>1067</v>
      </c>
      <c r="C984" s="11">
        <v>245</v>
      </c>
      <c r="E984" s="11" t="s">
        <v>2373</v>
      </c>
      <c r="F984" s="11" t="s">
        <v>2374</v>
      </c>
      <c r="G984" s="11">
        <v>2</v>
      </c>
      <c r="I984" s="23" t="str">
        <f>IF($B984="","",(VLOOKUP($B984,所属・種目コード!$A$3:$C$67,2)))</f>
        <v>031067</v>
      </c>
      <c r="K984" s="25" t="e">
        <f>IF($B984="","",(VLOOKUP($B984,所属・種目コード!M967:N1067,2)))</f>
        <v>#N/A</v>
      </c>
      <c r="L984" s="22" t="e">
        <f>IF($B984="","",(VLOOKUP($B984,所属・種目コード!$J$3:$K$59,2)))</f>
        <v>#N/A</v>
      </c>
    </row>
    <row r="985" spans="1:12">
      <c r="A985" s="11">
        <v>1926</v>
      </c>
      <c r="B985" s="11">
        <v>1067</v>
      </c>
      <c r="C985" s="11">
        <v>246</v>
      </c>
      <c r="E985" s="11" t="s">
        <v>2375</v>
      </c>
      <c r="F985" s="11" t="s">
        <v>2376</v>
      </c>
      <c r="G985" s="11">
        <v>2</v>
      </c>
      <c r="I985" s="23" t="str">
        <f>IF($B985="","",(VLOOKUP($B985,所属・種目コード!$A$3:$C$67,2)))</f>
        <v>031067</v>
      </c>
      <c r="K985" s="25" t="e">
        <f>IF($B985="","",(VLOOKUP($B985,所属・種目コード!M968:N1068,2)))</f>
        <v>#N/A</v>
      </c>
      <c r="L985" s="22" t="e">
        <f>IF($B985="","",(VLOOKUP($B985,所属・種目コード!$J$3:$K$59,2)))</f>
        <v>#N/A</v>
      </c>
    </row>
    <row r="986" spans="1:12">
      <c r="A986" s="11">
        <v>1927</v>
      </c>
      <c r="B986" s="11">
        <v>1067</v>
      </c>
      <c r="C986" s="11">
        <v>916</v>
      </c>
      <c r="E986" s="11" t="s">
        <v>2377</v>
      </c>
      <c r="F986" s="11" t="s">
        <v>2378</v>
      </c>
      <c r="G986" s="11">
        <v>1</v>
      </c>
      <c r="I986" s="23" t="str">
        <f>IF($B986="","",(VLOOKUP($B986,所属・種目コード!$A$3:$C$67,2)))</f>
        <v>031067</v>
      </c>
      <c r="K986" s="25" t="e">
        <f>IF($B986="","",(VLOOKUP($B986,所属・種目コード!M969:N1069,2)))</f>
        <v>#N/A</v>
      </c>
      <c r="L986" s="22" t="e">
        <f>IF($B986="","",(VLOOKUP($B986,所属・種目コード!$J$3:$K$59,2)))</f>
        <v>#N/A</v>
      </c>
    </row>
    <row r="987" spans="1:12">
      <c r="A987" s="11">
        <v>1928</v>
      </c>
      <c r="B987" s="11">
        <v>1067</v>
      </c>
      <c r="C987" s="11">
        <v>669</v>
      </c>
      <c r="E987" s="11" t="s">
        <v>2379</v>
      </c>
      <c r="F987" s="11" t="s">
        <v>2380</v>
      </c>
      <c r="G987" s="11">
        <v>2</v>
      </c>
      <c r="I987" s="23" t="str">
        <f>IF($B987="","",(VLOOKUP($B987,所属・種目コード!$A$3:$C$67,2)))</f>
        <v>031067</v>
      </c>
      <c r="K987" s="25" t="e">
        <f>IF($B987="","",(VLOOKUP($B987,所属・種目コード!M970:N1070,2)))</f>
        <v>#N/A</v>
      </c>
      <c r="L987" s="22" t="e">
        <f>IF($B987="","",(VLOOKUP($B987,所属・種目コード!$J$3:$K$59,2)))</f>
        <v>#N/A</v>
      </c>
    </row>
    <row r="988" spans="1:12">
      <c r="A988" s="11">
        <v>1929</v>
      </c>
      <c r="B988" s="11">
        <v>1068</v>
      </c>
      <c r="C988" s="11">
        <v>715</v>
      </c>
      <c r="E988" s="11" t="s">
        <v>2381</v>
      </c>
      <c r="F988" s="11" t="s">
        <v>2382</v>
      </c>
      <c r="G988" s="11">
        <v>1</v>
      </c>
      <c r="I988" s="23" t="str">
        <f>IF($B988="","",(VLOOKUP($B988,所属・種目コード!$A$3:$C$67,2)))</f>
        <v>031068</v>
      </c>
      <c r="K988" s="25" t="e">
        <f>IF($B988="","",(VLOOKUP($B988,所属・種目コード!M971:N1071,2)))</f>
        <v>#N/A</v>
      </c>
      <c r="L988" s="22" t="e">
        <f>IF($B988="","",(VLOOKUP($B988,所属・種目コード!$J$3:$K$59,2)))</f>
        <v>#N/A</v>
      </c>
    </row>
    <row r="989" spans="1:12">
      <c r="A989" s="11">
        <v>1930</v>
      </c>
      <c r="B989" s="11">
        <v>1068</v>
      </c>
      <c r="C989" s="11">
        <v>716</v>
      </c>
      <c r="E989" s="11" t="s">
        <v>2383</v>
      </c>
      <c r="F989" s="11" t="s">
        <v>2384</v>
      </c>
      <c r="G989" s="11">
        <v>1</v>
      </c>
      <c r="I989" s="23" t="str">
        <f>IF($B989="","",(VLOOKUP($B989,所属・種目コード!$A$3:$C$67,2)))</f>
        <v>031068</v>
      </c>
      <c r="K989" s="25" t="e">
        <f>IF($B989="","",(VLOOKUP($B989,所属・種目コード!M972:N1072,2)))</f>
        <v>#N/A</v>
      </c>
      <c r="L989" s="22" t="e">
        <f>IF($B989="","",(VLOOKUP($B989,所属・種目コード!$J$3:$K$59,2)))</f>
        <v>#N/A</v>
      </c>
    </row>
    <row r="990" spans="1:12">
      <c r="A990" s="11">
        <v>1931</v>
      </c>
      <c r="B990" s="11">
        <v>1068</v>
      </c>
      <c r="C990" s="11">
        <v>721</v>
      </c>
      <c r="E990" s="11" t="s">
        <v>2385</v>
      </c>
      <c r="F990" s="11" t="s">
        <v>2386</v>
      </c>
      <c r="G990" s="11">
        <v>1</v>
      </c>
      <c r="I990" s="23" t="str">
        <f>IF($B990="","",(VLOOKUP($B990,所属・種目コード!$A$3:$C$67,2)))</f>
        <v>031068</v>
      </c>
      <c r="K990" s="25" t="e">
        <f>IF($B990="","",(VLOOKUP($B990,所属・種目コード!M973:N1073,2)))</f>
        <v>#N/A</v>
      </c>
      <c r="L990" s="22" t="e">
        <f>IF($B990="","",(VLOOKUP($B990,所属・種目コード!$J$3:$K$59,2)))</f>
        <v>#N/A</v>
      </c>
    </row>
    <row r="991" spans="1:12">
      <c r="A991" s="11">
        <v>1932</v>
      </c>
      <c r="B991" s="11">
        <v>1068</v>
      </c>
      <c r="C991" s="11">
        <v>717</v>
      </c>
      <c r="E991" s="11" t="s">
        <v>2387</v>
      </c>
      <c r="F991" s="11" t="s">
        <v>2388</v>
      </c>
      <c r="G991" s="11">
        <v>1</v>
      </c>
      <c r="I991" s="23" t="str">
        <f>IF($B991="","",(VLOOKUP($B991,所属・種目コード!$A$3:$C$67,2)))</f>
        <v>031068</v>
      </c>
      <c r="K991" s="25" t="e">
        <f>IF($B991="","",(VLOOKUP($B991,所属・種目コード!M974:N1074,2)))</f>
        <v>#N/A</v>
      </c>
      <c r="L991" s="22" t="e">
        <f>IF($B991="","",(VLOOKUP($B991,所属・種目コード!$J$3:$K$59,2)))</f>
        <v>#N/A</v>
      </c>
    </row>
    <row r="992" spans="1:12">
      <c r="A992" s="11">
        <v>1933</v>
      </c>
      <c r="B992" s="11">
        <v>1068</v>
      </c>
      <c r="C992" s="11">
        <v>810</v>
      </c>
      <c r="E992" s="11" t="s">
        <v>2389</v>
      </c>
      <c r="F992" s="11" t="s">
        <v>2390</v>
      </c>
      <c r="G992" s="11">
        <v>1</v>
      </c>
      <c r="I992" s="23" t="str">
        <f>IF($B992="","",(VLOOKUP($B992,所属・種目コード!$A$3:$C$67,2)))</f>
        <v>031068</v>
      </c>
      <c r="K992" s="25" t="e">
        <f>IF($B992="","",(VLOOKUP($B992,所属・種目コード!M975:N1075,2)))</f>
        <v>#N/A</v>
      </c>
      <c r="L992" s="22" t="e">
        <f>IF($B992="","",(VLOOKUP($B992,所属・種目コード!$J$3:$K$59,2)))</f>
        <v>#N/A</v>
      </c>
    </row>
    <row r="993" spans="1:12">
      <c r="A993" s="11">
        <v>1934</v>
      </c>
      <c r="B993" s="11">
        <v>1068</v>
      </c>
      <c r="C993" s="11">
        <v>718</v>
      </c>
      <c r="E993" s="11" t="s">
        <v>2391</v>
      </c>
      <c r="F993" s="11" t="s">
        <v>2392</v>
      </c>
      <c r="G993" s="11">
        <v>1</v>
      </c>
      <c r="I993" s="23" t="str">
        <f>IF($B993="","",(VLOOKUP($B993,所属・種目コード!$A$3:$C$67,2)))</f>
        <v>031068</v>
      </c>
      <c r="K993" s="25" t="e">
        <f>IF($B993="","",(VLOOKUP($B993,所属・種目コード!M976:N1076,2)))</f>
        <v>#N/A</v>
      </c>
      <c r="L993" s="22" t="e">
        <f>IF($B993="","",(VLOOKUP($B993,所属・種目コード!$J$3:$K$59,2)))</f>
        <v>#N/A</v>
      </c>
    </row>
    <row r="994" spans="1:12">
      <c r="A994" s="11">
        <v>1935</v>
      </c>
      <c r="B994" s="11">
        <v>1068</v>
      </c>
      <c r="C994" s="11">
        <v>592</v>
      </c>
      <c r="E994" s="11" t="s">
        <v>2393</v>
      </c>
      <c r="F994" s="11" t="s">
        <v>2394</v>
      </c>
      <c r="G994" s="11">
        <v>2</v>
      </c>
      <c r="I994" s="23" t="str">
        <f>IF($B994="","",(VLOOKUP($B994,所属・種目コード!$A$3:$C$67,2)))</f>
        <v>031068</v>
      </c>
      <c r="K994" s="25" t="e">
        <f>IF($B994="","",(VLOOKUP($B994,所属・種目コード!M977:N1077,2)))</f>
        <v>#N/A</v>
      </c>
      <c r="L994" s="22" t="e">
        <f>IF($B994="","",(VLOOKUP($B994,所属・種目コード!$J$3:$K$59,2)))</f>
        <v>#N/A</v>
      </c>
    </row>
    <row r="995" spans="1:12">
      <c r="A995" s="11">
        <v>1936</v>
      </c>
      <c r="B995" s="11">
        <v>1068</v>
      </c>
      <c r="C995" s="11">
        <v>719</v>
      </c>
      <c r="E995" s="11" t="s">
        <v>2395</v>
      </c>
      <c r="F995" s="11" t="s">
        <v>2396</v>
      </c>
      <c r="G995" s="11">
        <v>1</v>
      </c>
      <c r="I995" s="23" t="str">
        <f>IF($B995="","",(VLOOKUP($B995,所属・種目コード!$A$3:$C$67,2)))</f>
        <v>031068</v>
      </c>
      <c r="K995" s="25" t="e">
        <f>IF($B995="","",(VLOOKUP($B995,所属・種目コード!M978:N1078,2)))</f>
        <v>#N/A</v>
      </c>
      <c r="L995" s="22" t="e">
        <f>IF($B995="","",(VLOOKUP($B995,所属・種目コード!$J$3:$K$59,2)))</f>
        <v>#N/A</v>
      </c>
    </row>
    <row r="996" spans="1:12">
      <c r="A996" s="11">
        <v>1937</v>
      </c>
      <c r="B996" s="11">
        <v>1068</v>
      </c>
      <c r="C996" s="11">
        <v>720</v>
      </c>
      <c r="E996" s="11" t="s">
        <v>2397</v>
      </c>
      <c r="F996" s="11" t="s">
        <v>2398</v>
      </c>
      <c r="G996" s="11">
        <v>1</v>
      </c>
      <c r="I996" s="23" t="str">
        <f>IF($B996="","",(VLOOKUP($B996,所属・種目コード!$A$3:$C$67,2)))</f>
        <v>031068</v>
      </c>
      <c r="K996" s="25" t="e">
        <f>IF($B996="","",(VLOOKUP($B996,所属・種目コード!M979:N1079,2)))</f>
        <v>#N/A</v>
      </c>
      <c r="L996" s="22" t="e">
        <f>IF($B996="","",(VLOOKUP($B996,所属・種目コード!$J$3:$K$59,2)))</f>
        <v>#N/A</v>
      </c>
    </row>
    <row r="997" spans="1:12">
      <c r="A997" s="11">
        <v>1938</v>
      </c>
      <c r="B997" s="11">
        <v>1069</v>
      </c>
      <c r="C997" s="11">
        <v>221</v>
      </c>
      <c r="E997" s="11" t="s">
        <v>444</v>
      </c>
      <c r="F997" s="11" t="s">
        <v>2399</v>
      </c>
      <c r="G997" s="11">
        <v>2</v>
      </c>
      <c r="I997" s="23" t="str">
        <f>IF($B997="","",(VLOOKUP($B997,所属・種目コード!$A$3:$C$67,2)))</f>
        <v>031069</v>
      </c>
      <c r="K997" s="25" t="e">
        <f>IF($B997="","",(VLOOKUP($B997,所属・種目コード!M980:N1080,2)))</f>
        <v>#N/A</v>
      </c>
      <c r="L997" s="22" t="e">
        <f>IF($B997="","",(VLOOKUP($B997,所属・種目コード!$J$3:$K$59,2)))</f>
        <v>#N/A</v>
      </c>
    </row>
    <row r="998" spans="1:12">
      <c r="A998" s="11">
        <v>1939</v>
      </c>
      <c r="B998" s="11">
        <v>1069</v>
      </c>
      <c r="C998" s="11">
        <v>251</v>
      </c>
      <c r="E998" s="11" t="s">
        <v>2400</v>
      </c>
      <c r="F998" s="11" t="s">
        <v>2401</v>
      </c>
      <c r="G998" s="11">
        <v>1</v>
      </c>
      <c r="I998" s="23" t="str">
        <f>IF($B998="","",(VLOOKUP($B998,所属・種目コード!$A$3:$C$67,2)))</f>
        <v>031069</v>
      </c>
      <c r="K998" s="25" t="e">
        <f>IF($B998="","",(VLOOKUP($B998,所属・種目コード!M981:N1081,2)))</f>
        <v>#N/A</v>
      </c>
      <c r="L998" s="22" t="e">
        <f>IF($B998="","",(VLOOKUP($B998,所属・種目コード!$J$3:$K$59,2)))</f>
        <v>#N/A</v>
      </c>
    </row>
    <row r="999" spans="1:12">
      <c r="A999" s="11">
        <v>1940</v>
      </c>
      <c r="B999" s="11">
        <v>1069</v>
      </c>
      <c r="C999" s="11">
        <v>248</v>
      </c>
      <c r="E999" s="11" t="s">
        <v>2402</v>
      </c>
      <c r="F999" s="11" t="s">
        <v>2403</v>
      </c>
      <c r="G999" s="11">
        <v>1</v>
      </c>
      <c r="I999" s="23" t="str">
        <f>IF($B999="","",(VLOOKUP($B999,所属・種目コード!$A$3:$C$67,2)))</f>
        <v>031069</v>
      </c>
      <c r="K999" s="25" t="e">
        <f>IF($B999="","",(VLOOKUP($B999,所属・種目コード!M982:N1082,2)))</f>
        <v>#N/A</v>
      </c>
      <c r="L999" s="22" t="e">
        <f>IF($B999="","",(VLOOKUP($B999,所属・種目コード!$J$3:$K$59,2)))</f>
        <v>#N/A</v>
      </c>
    </row>
    <row r="1000" spans="1:12">
      <c r="A1000" s="11">
        <v>1941</v>
      </c>
      <c r="B1000" s="11">
        <v>1069</v>
      </c>
      <c r="C1000" s="11">
        <v>581</v>
      </c>
      <c r="E1000" s="11" t="s">
        <v>445</v>
      </c>
      <c r="F1000" s="11" t="s">
        <v>2404</v>
      </c>
      <c r="G1000" s="11">
        <v>2</v>
      </c>
      <c r="I1000" s="23" t="str">
        <f>IF($B1000="","",(VLOOKUP($B1000,所属・種目コード!$A$3:$C$67,2)))</f>
        <v>031069</v>
      </c>
      <c r="K1000" s="25" t="e">
        <f>IF($B1000="","",(VLOOKUP($B1000,所属・種目コード!M983:N1083,2)))</f>
        <v>#N/A</v>
      </c>
      <c r="L1000" s="22" t="e">
        <f>IF($B1000="","",(VLOOKUP($B1000,所属・種目コード!$J$3:$K$59,2)))</f>
        <v>#N/A</v>
      </c>
    </row>
    <row r="1001" spans="1:12">
      <c r="A1001" s="11">
        <v>1942</v>
      </c>
      <c r="B1001" s="11">
        <v>1069</v>
      </c>
      <c r="C1001" s="11">
        <v>582</v>
      </c>
      <c r="E1001" s="11" t="s">
        <v>446</v>
      </c>
      <c r="F1001" s="11" t="s">
        <v>2405</v>
      </c>
      <c r="G1001" s="11">
        <v>2</v>
      </c>
      <c r="I1001" s="23" t="str">
        <f>IF($B1001="","",(VLOOKUP($B1001,所属・種目コード!$A$3:$C$67,2)))</f>
        <v>031069</v>
      </c>
      <c r="K1001" s="25" t="e">
        <f>IF($B1001="","",(VLOOKUP($B1001,所属・種目コード!M984:N1084,2)))</f>
        <v>#N/A</v>
      </c>
      <c r="L1001" s="22" t="e">
        <f>IF($B1001="","",(VLOOKUP($B1001,所属・種目コード!$J$3:$K$59,2)))</f>
        <v>#N/A</v>
      </c>
    </row>
    <row r="1002" spans="1:12">
      <c r="A1002" s="11">
        <v>1943</v>
      </c>
      <c r="B1002" s="11">
        <v>1069</v>
      </c>
      <c r="C1002" s="11">
        <v>249</v>
      </c>
      <c r="E1002" s="11" t="s">
        <v>2406</v>
      </c>
      <c r="F1002" s="11" t="s">
        <v>2407</v>
      </c>
      <c r="G1002" s="11">
        <v>1</v>
      </c>
      <c r="I1002" s="23" t="str">
        <f>IF($B1002="","",(VLOOKUP($B1002,所属・種目コード!$A$3:$C$67,2)))</f>
        <v>031069</v>
      </c>
      <c r="K1002" s="25" t="e">
        <f>IF($B1002="","",(VLOOKUP($B1002,所属・種目コード!M985:N1085,2)))</f>
        <v>#N/A</v>
      </c>
      <c r="L1002" s="22" t="e">
        <f>IF($B1002="","",(VLOOKUP($B1002,所属・種目コード!$J$3:$K$59,2)))</f>
        <v>#N/A</v>
      </c>
    </row>
    <row r="1003" spans="1:12">
      <c r="A1003" s="11">
        <v>1944</v>
      </c>
      <c r="B1003" s="11">
        <v>1069</v>
      </c>
      <c r="C1003" s="11">
        <v>800</v>
      </c>
      <c r="E1003" s="11" t="s">
        <v>2408</v>
      </c>
      <c r="F1003" s="11" t="s">
        <v>2409</v>
      </c>
      <c r="G1003" s="11">
        <v>1</v>
      </c>
      <c r="I1003" s="23" t="str">
        <f>IF($B1003="","",(VLOOKUP($B1003,所属・種目コード!$A$3:$C$67,2)))</f>
        <v>031069</v>
      </c>
      <c r="K1003" s="25" t="e">
        <f>IF($B1003="","",(VLOOKUP($B1003,所属・種目コード!M986:N1086,2)))</f>
        <v>#N/A</v>
      </c>
      <c r="L1003" s="22" t="e">
        <f>IF($B1003="","",(VLOOKUP($B1003,所属・種目コード!$J$3:$K$59,2)))</f>
        <v>#N/A</v>
      </c>
    </row>
    <row r="1004" spans="1:12">
      <c r="A1004" s="11">
        <v>1945</v>
      </c>
      <c r="B1004" s="11">
        <v>1069</v>
      </c>
      <c r="C1004" s="11">
        <v>801</v>
      </c>
      <c r="E1004" s="11" t="s">
        <v>2410</v>
      </c>
      <c r="F1004" s="11" t="s">
        <v>2411</v>
      </c>
      <c r="G1004" s="11">
        <v>1</v>
      </c>
      <c r="I1004" s="23" t="str">
        <f>IF($B1004="","",(VLOOKUP($B1004,所属・種目コード!$A$3:$C$67,2)))</f>
        <v>031069</v>
      </c>
      <c r="K1004" s="25" t="e">
        <f>IF($B1004="","",(VLOOKUP($B1004,所属・種目コード!M987:N1087,2)))</f>
        <v>#N/A</v>
      </c>
      <c r="L1004" s="22" t="e">
        <f>IF($B1004="","",(VLOOKUP($B1004,所属・種目コード!$J$3:$K$59,2)))</f>
        <v>#N/A</v>
      </c>
    </row>
    <row r="1005" spans="1:12">
      <c r="A1005" s="11">
        <v>1946</v>
      </c>
      <c r="B1005" s="11">
        <v>1069</v>
      </c>
      <c r="C1005" s="11">
        <v>252</v>
      </c>
      <c r="E1005" s="11" t="s">
        <v>2412</v>
      </c>
      <c r="F1005" s="11" t="s">
        <v>2413</v>
      </c>
      <c r="G1005" s="11">
        <v>1</v>
      </c>
      <c r="I1005" s="23" t="str">
        <f>IF($B1005="","",(VLOOKUP($B1005,所属・種目コード!$A$3:$C$67,2)))</f>
        <v>031069</v>
      </c>
      <c r="K1005" s="25" t="e">
        <f>IF($B1005="","",(VLOOKUP($B1005,所属・種目コード!M988:N1088,2)))</f>
        <v>#N/A</v>
      </c>
      <c r="L1005" s="22" t="e">
        <f>IF($B1005="","",(VLOOKUP($B1005,所属・種目コード!$J$3:$K$59,2)))</f>
        <v>#N/A</v>
      </c>
    </row>
    <row r="1006" spans="1:12">
      <c r="A1006" s="11">
        <v>1947</v>
      </c>
      <c r="B1006" s="11">
        <v>1069</v>
      </c>
      <c r="C1006" s="11">
        <v>222</v>
      </c>
      <c r="E1006" s="11" t="s">
        <v>2414</v>
      </c>
      <c r="F1006" s="11" t="s">
        <v>2415</v>
      </c>
      <c r="G1006" s="11">
        <v>2</v>
      </c>
      <c r="I1006" s="23" t="str">
        <f>IF($B1006="","",(VLOOKUP($B1006,所属・種目コード!$A$3:$C$67,2)))</f>
        <v>031069</v>
      </c>
      <c r="K1006" s="25" t="e">
        <f>IF($B1006="","",(VLOOKUP($B1006,所属・種目コード!M989:N1089,2)))</f>
        <v>#N/A</v>
      </c>
      <c r="L1006" s="22" t="e">
        <f>IF($B1006="","",(VLOOKUP($B1006,所属・種目コード!$J$3:$K$59,2)))</f>
        <v>#N/A</v>
      </c>
    </row>
    <row r="1007" spans="1:12">
      <c r="A1007" s="11">
        <v>1948</v>
      </c>
      <c r="B1007" s="11">
        <v>1069</v>
      </c>
      <c r="C1007" s="11">
        <v>802</v>
      </c>
      <c r="E1007" s="11" t="s">
        <v>2416</v>
      </c>
      <c r="F1007" s="11" t="s">
        <v>2417</v>
      </c>
      <c r="G1007" s="11">
        <v>1</v>
      </c>
      <c r="I1007" s="23" t="str">
        <f>IF($B1007="","",(VLOOKUP($B1007,所属・種目コード!$A$3:$C$67,2)))</f>
        <v>031069</v>
      </c>
      <c r="K1007" s="25" t="e">
        <f>IF($B1007="","",(VLOOKUP($B1007,所属・種目コード!M990:N1090,2)))</f>
        <v>#N/A</v>
      </c>
      <c r="L1007" s="22" t="e">
        <f>IF($B1007="","",(VLOOKUP($B1007,所属・種目コード!$J$3:$K$59,2)))</f>
        <v>#N/A</v>
      </c>
    </row>
    <row r="1008" spans="1:12">
      <c r="A1008" s="11">
        <v>1949</v>
      </c>
      <c r="B1008" s="11">
        <v>1069</v>
      </c>
      <c r="C1008" s="11">
        <v>250</v>
      </c>
      <c r="E1008" s="11" t="s">
        <v>2418</v>
      </c>
      <c r="F1008" s="11" t="s">
        <v>2419</v>
      </c>
      <c r="G1008" s="11">
        <v>1</v>
      </c>
      <c r="I1008" s="23" t="str">
        <f>IF($B1008="","",(VLOOKUP($B1008,所属・種目コード!$A$3:$C$67,2)))</f>
        <v>031069</v>
      </c>
      <c r="K1008" s="25" t="e">
        <f>IF($B1008="","",(VLOOKUP($B1008,所属・種目コード!M991:N1091,2)))</f>
        <v>#N/A</v>
      </c>
      <c r="L1008" s="22" t="e">
        <f>IF($B1008="","",(VLOOKUP($B1008,所属・種目コード!$J$3:$K$59,2)))</f>
        <v>#N/A</v>
      </c>
    </row>
    <row r="1009" spans="1:12">
      <c r="A1009" s="11">
        <v>1950</v>
      </c>
      <c r="B1009" s="11">
        <v>1069</v>
      </c>
      <c r="C1009" s="11">
        <v>583</v>
      </c>
      <c r="E1009" s="11" t="s">
        <v>447</v>
      </c>
      <c r="F1009" s="11" t="s">
        <v>2420</v>
      </c>
      <c r="G1009" s="11">
        <v>2</v>
      </c>
      <c r="I1009" s="23" t="str">
        <f>IF($B1009="","",(VLOOKUP($B1009,所属・種目コード!$A$3:$C$67,2)))</f>
        <v>031069</v>
      </c>
      <c r="K1009" s="25" t="e">
        <f>IF($B1009="","",(VLOOKUP($B1009,所属・種目コード!M992:N1092,2)))</f>
        <v>#N/A</v>
      </c>
      <c r="L1009" s="22" t="e">
        <f>IF($B1009="","",(VLOOKUP($B1009,所属・種目コード!$J$3:$K$59,2)))</f>
        <v>#N/A</v>
      </c>
    </row>
    <row r="1010" spans="1:12">
      <c r="A1010" s="11">
        <v>1951</v>
      </c>
      <c r="B1010" s="11">
        <v>1069</v>
      </c>
      <c r="C1010" s="11">
        <v>803</v>
      </c>
      <c r="E1010" s="11" t="s">
        <v>2421</v>
      </c>
      <c r="F1010" s="11" t="s">
        <v>2422</v>
      </c>
      <c r="G1010" s="11">
        <v>1</v>
      </c>
      <c r="I1010" s="23" t="str">
        <f>IF($B1010="","",(VLOOKUP($B1010,所属・種目コード!$A$3:$C$67,2)))</f>
        <v>031069</v>
      </c>
      <c r="K1010" s="25" t="e">
        <f>IF($B1010="","",(VLOOKUP($B1010,所属・種目コード!M993:N1093,2)))</f>
        <v>#N/A</v>
      </c>
      <c r="L1010" s="22" t="e">
        <f>IF($B1010="","",(VLOOKUP($B1010,所属・種目コード!$J$3:$K$59,2)))</f>
        <v>#N/A</v>
      </c>
    </row>
    <row r="1011" spans="1:12">
      <c r="A1011" s="11">
        <v>1952</v>
      </c>
      <c r="B1011" s="11">
        <v>1070</v>
      </c>
      <c r="C1011" s="11">
        <v>8</v>
      </c>
      <c r="E1011" s="11" t="s">
        <v>411</v>
      </c>
      <c r="F1011" s="11" t="s">
        <v>2423</v>
      </c>
      <c r="G1011" s="11">
        <v>2</v>
      </c>
      <c r="I1011" s="23" t="str">
        <f>IF($B1011="","",(VLOOKUP($B1011,所属・種目コード!$A$3:$C$67,2)))</f>
        <v>031070</v>
      </c>
      <c r="K1011" s="25" t="e">
        <f>IF($B1011="","",(VLOOKUP($B1011,所属・種目コード!M994:N1094,2)))</f>
        <v>#N/A</v>
      </c>
      <c r="L1011" s="22" t="e">
        <f>IF($B1011="","",(VLOOKUP($B1011,所属・種目コード!$J$3:$K$59,2)))</f>
        <v>#N/A</v>
      </c>
    </row>
    <row r="1012" spans="1:12">
      <c r="A1012" s="11">
        <v>1953</v>
      </c>
      <c r="B1012" s="11">
        <v>1070</v>
      </c>
      <c r="C1012" s="11">
        <v>9</v>
      </c>
      <c r="E1012" s="11" t="s">
        <v>2424</v>
      </c>
      <c r="F1012" s="11" t="s">
        <v>2425</v>
      </c>
      <c r="G1012" s="11">
        <v>2</v>
      </c>
      <c r="I1012" s="23" t="str">
        <f>IF($B1012="","",(VLOOKUP($B1012,所属・種目コード!$A$3:$C$67,2)))</f>
        <v>031070</v>
      </c>
      <c r="K1012" s="25" t="e">
        <f>IF($B1012="","",(VLOOKUP($B1012,所属・種目コード!M995:N1095,2)))</f>
        <v>#N/A</v>
      </c>
      <c r="L1012" s="22" t="e">
        <f>IF($B1012="","",(VLOOKUP($B1012,所属・種目コード!$J$3:$K$59,2)))</f>
        <v>#N/A</v>
      </c>
    </row>
    <row r="1013" spans="1:12">
      <c r="A1013" s="11">
        <v>1954</v>
      </c>
      <c r="B1013" s="11">
        <v>1070</v>
      </c>
      <c r="C1013" s="11">
        <v>10</v>
      </c>
      <c r="E1013" s="11" t="s">
        <v>410</v>
      </c>
      <c r="F1013" s="11" t="s">
        <v>2426</v>
      </c>
      <c r="G1013" s="11">
        <v>2</v>
      </c>
      <c r="I1013" s="23" t="str">
        <f>IF($B1013="","",(VLOOKUP($B1013,所属・種目コード!$A$3:$C$67,2)))</f>
        <v>031070</v>
      </c>
      <c r="K1013" s="25" t="e">
        <f>IF($B1013="","",(VLOOKUP($B1013,所属・種目コード!M996:N1096,2)))</f>
        <v>#N/A</v>
      </c>
      <c r="L1013" s="22" t="e">
        <f>IF($B1013="","",(VLOOKUP($B1013,所属・種目コード!$J$3:$K$59,2)))</f>
        <v>#N/A</v>
      </c>
    </row>
    <row r="1014" spans="1:12">
      <c r="A1014" s="11">
        <v>1955</v>
      </c>
      <c r="B1014" s="11">
        <v>1070</v>
      </c>
      <c r="C1014" s="11">
        <v>19</v>
      </c>
      <c r="E1014" s="11" t="s">
        <v>2427</v>
      </c>
      <c r="F1014" s="11" t="s">
        <v>2428</v>
      </c>
      <c r="G1014" s="11">
        <v>1</v>
      </c>
      <c r="I1014" s="23" t="str">
        <f>IF($B1014="","",(VLOOKUP($B1014,所属・種目コード!$A$3:$C$67,2)))</f>
        <v>031070</v>
      </c>
      <c r="K1014" s="25" t="e">
        <f>IF($B1014="","",(VLOOKUP($B1014,所属・種目コード!M997:N1097,2)))</f>
        <v>#N/A</v>
      </c>
      <c r="L1014" s="22" t="e">
        <f>IF($B1014="","",(VLOOKUP($B1014,所属・種目コード!$J$3:$K$59,2)))</f>
        <v>#N/A</v>
      </c>
    </row>
    <row r="1015" spans="1:12">
      <c r="A1015" s="11">
        <v>1956</v>
      </c>
      <c r="B1015" s="11">
        <v>1070</v>
      </c>
      <c r="C1015" s="11">
        <v>11</v>
      </c>
      <c r="E1015" s="11" t="s">
        <v>2429</v>
      </c>
      <c r="F1015" s="11" t="s">
        <v>2430</v>
      </c>
      <c r="G1015" s="11">
        <v>2</v>
      </c>
      <c r="I1015" s="23" t="str">
        <f>IF($B1015="","",(VLOOKUP($B1015,所属・種目コード!$A$3:$C$67,2)))</f>
        <v>031070</v>
      </c>
      <c r="K1015" s="25" t="e">
        <f>IF($B1015="","",(VLOOKUP($B1015,所属・種目コード!M998:N1098,2)))</f>
        <v>#N/A</v>
      </c>
      <c r="L1015" s="22" t="e">
        <f>IF($B1015="","",(VLOOKUP($B1015,所属・種目コード!$J$3:$K$59,2)))</f>
        <v>#N/A</v>
      </c>
    </row>
    <row r="1016" spans="1:12">
      <c r="A1016" s="11">
        <v>1957</v>
      </c>
      <c r="B1016" s="11">
        <v>1070</v>
      </c>
      <c r="C1016" s="11">
        <v>12</v>
      </c>
      <c r="E1016" s="11" t="s">
        <v>2431</v>
      </c>
      <c r="F1016" s="11" t="s">
        <v>2432</v>
      </c>
      <c r="G1016" s="11">
        <v>2</v>
      </c>
      <c r="I1016" s="23" t="str">
        <f>IF($B1016="","",(VLOOKUP($B1016,所属・種目コード!$A$3:$C$67,2)))</f>
        <v>031070</v>
      </c>
      <c r="K1016" s="25" t="e">
        <f>IF($B1016="","",(VLOOKUP($B1016,所属・種目コード!M999:N1099,2)))</f>
        <v>#N/A</v>
      </c>
      <c r="L1016" s="22" t="e">
        <f>IF($B1016="","",(VLOOKUP($B1016,所属・種目コード!$J$3:$K$59,2)))</f>
        <v>#N/A</v>
      </c>
    </row>
    <row r="1017" spans="1:12">
      <c r="A1017" s="11">
        <v>1958</v>
      </c>
      <c r="B1017" s="11">
        <v>1070</v>
      </c>
      <c r="C1017" s="11">
        <v>22</v>
      </c>
      <c r="E1017" s="11" t="s">
        <v>2433</v>
      </c>
      <c r="F1017" s="11" t="s">
        <v>2434</v>
      </c>
      <c r="G1017" s="11">
        <v>1</v>
      </c>
      <c r="I1017" s="23" t="str">
        <f>IF($B1017="","",(VLOOKUP($B1017,所属・種目コード!$A$3:$C$67,2)))</f>
        <v>031070</v>
      </c>
      <c r="K1017" s="25" t="e">
        <f>IF($B1017="","",(VLOOKUP($B1017,所属・種目コード!M1000:N1100,2)))</f>
        <v>#N/A</v>
      </c>
      <c r="L1017" s="22" t="e">
        <f>IF($B1017="","",(VLOOKUP($B1017,所属・種目コード!$J$3:$K$59,2)))</f>
        <v>#N/A</v>
      </c>
    </row>
    <row r="1018" spans="1:12">
      <c r="A1018" s="11">
        <v>1959</v>
      </c>
      <c r="B1018" s="11">
        <v>1070</v>
      </c>
      <c r="C1018" s="11">
        <v>13</v>
      </c>
      <c r="E1018" s="11" t="s">
        <v>2435</v>
      </c>
      <c r="F1018" s="11" t="s">
        <v>2436</v>
      </c>
      <c r="G1018" s="11">
        <v>2</v>
      </c>
      <c r="I1018" s="23" t="str">
        <f>IF($B1018="","",(VLOOKUP($B1018,所属・種目コード!$A$3:$C$67,2)))</f>
        <v>031070</v>
      </c>
      <c r="K1018" s="25" t="e">
        <f>IF($B1018="","",(VLOOKUP($B1018,所属・種目コード!M1001:N1101,2)))</f>
        <v>#N/A</v>
      </c>
      <c r="L1018" s="22" t="e">
        <f>IF($B1018="","",(VLOOKUP($B1018,所属・種目コード!$J$3:$K$59,2)))</f>
        <v>#N/A</v>
      </c>
    </row>
    <row r="1019" spans="1:12">
      <c r="A1019" s="11">
        <v>1960</v>
      </c>
      <c r="B1019" s="11">
        <v>1070</v>
      </c>
      <c r="C1019" s="11">
        <v>20</v>
      </c>
      <c r="E1019" s="11" t="s">
        <v>2437</v>
      </c>
      <c r="F1019" s="11" t="s">
        <v>2438</v>
      </c>
      <c r="G1019" s="11">
        <v>1</v>
      </c>
      <c r="I1019" s="23" t="str">
        <f>IF($B1019="","",(VLOOKUP($B1019,所属・種目コード!$A$3:$C$67,2)))</f>
        <v>031070</v>
      </c>
      <c r="K1019" s="25" t="e">
        <f>IF($B1019="","",(VLOOKUP($B1019,所属・種目コード!M1002:N1102,2)))</f>
        <v>#N/A</v>
      </c>
      <c r="L1019" s="22" t="e">
        <f>IF($B1019="","",(VLOOKUP($B1019,所属・種目コード!$J$3:$K$59,2)))</f>
        <v>#N/A</v>
      </c>
    </row>
    <row r="1020" spans="1:12">
      <c r="A1020" s="11">
        <v>1961</v>
      </c>
      <c r="B1020" s="11">
        <v>1070</v>
      </c>
      <c r="C1020" s="11">
        <v>14</v>
      </c>
      <c r="E1020" s="11" t="s">
        <v>413</v>
      </c>
      <c r="F1020" s="11" t="s">
        <v>2439</v>
      </c>
      <c r="G1020" s="11">
        <v>2</v>
      </c>
      <c r="I1020" s="23" t="str">
        <f>IF($B1020="","",(VLOOKUP($B1020,所属・種目コード!$A$3:$C$67,2)))</f>
        <v>031070</v>
      </c>
      <c r="K1020" s="25" t="e">
        <f>IF($B1020="","",(VLOOKUP($B1020,所属・種目コード!M1003:N1103,2)))</f>
        <v>#N/A</v>
      </c>
      <c r="L1020" s="22" t="e">
        <f>IF($B1020="","",(VLOOKUP($B1020,所属・種目コード!$J$3:$K$59,2)))</f>
        <v>#N/A</v>
      </c>
    </row>
    <row r="1021" spans="1:12">
      <c r="A1021" s="11">
        <v>1962</v>
      </c>
      <c r="B1021" s="11">
        <v>1070</v>
      </c>
      <c r="C1021" s="11">
        <v>22</v>
      </c>
      <c r="E1021" s="11" t="s">
        <v>414</v>
      </c>
      <c r="F1021" s="11" t="s">
        <v>2440</v>
      </c>
      <c r="G1021" s="11">
        <v>2</v>
      </c>
      <c r="I1021" s="23" t="str">
        <f>IF($B1021="","",(VLOOKUP($B1021,所属・種目コード!$A$3:$C$67,2)))</f>
        <v>031070</v>
      </c>
      <c r="K1021" s="25" t="e">
        <f>IF($B1021="","",(VLOOKUP($B1021,所属・種目コード!M1004:N1104,2)))</f>
        <v>#N/A</v>
      </c>
      <c r="L1021" s="22" t="e">
        <f>IF($B1021="","",(VLOOKUP($B1021,所属・種目コード!$J$3:$K$59,2)))</f>
        <v>#N/A</v>
      </c>
    </row>
    <row r="1022" spans="1:12">
      <c r="A1022" s="11">
        <v>1963</v>
      </c>
      <c r="B1022" s="11">
        <v>1070</v>
      </c>
      <c r="C1022" s="11">
        <v>15</v>
      </c>
      <c r="E1022" s="11" t="s">
        <v>412</v>
      </c>
      <c r="F1022" s="11" t="s">
        <v>2441</v>
      </c>
      <c r="G1022" s="11">
        <v>2</v>
      </c>
      <c r="I1022" s="23" t="str">
        <f>IF($B1022="","",(VLOOKUP($B1022,所属・種目コード!$A$3:$C$67,2)))</f>
        <v>031070</v>
      </c>
      <c r="K1022" s="25" t="e">
        <f>IF($B1022="","",(VLOOKUP($B1022,所属・種目コード!M1005:N1105,2)))</f>
        <v>#N/A</v>
      </c>
      <c r="L1022" s="22" t="e">
        <f>IF($B1022="","",(VLOOKUP($B1022,所属・種目コード!$J$3:$K$59,2)))</f>
        <v>#N/A</v>
      </c>
    </row>
    <row r="1023" spans="1:12">
      <c r="A1023" s="11">
        <v>1964</v>
      </c>
      <c r="B1023" s="11">
        <v>1070</v>
      </c>
      <c r="C1023" s="11">
        <v>612</v>
      </c>
      <c r="E1023" s="11" t="s">
        <v>2442</v>
      </c>
      <c r="F1023" s="11" t="s">
        <v>2443</v>
      </c>
      <c r="G1023" s="11">
        <v>2</v>
      </c>
      <c r="I1023" s="23" t="str">
        <f>IF($B1023="","",(VLOOKUP($B1023,所属・種目コード!$A$3:$C$67,2)))</f>
        <v>031070</v>
      </c>
      <c r="K1023" s="25" t="e">
        <f>IF($B1023="","",(VLOOKUP($B1023,所属・種目コード!M1006:N1106,2)))</f>
        <v>#N/A</v>
      </c>
      <c r="L1023" s="22" t="e">
        <f>IF($B1023="","",(VLOOKUP($B1023,所属・種目コード!$J$3:$K$59,2)))</f>
        <v>#N/A</v>
      </c>
    </row>
    <row r="1024" spans="1:12">
      <c r="A1024" s="11">
        <v>1965</v>
      </c>
      <c r="B1024" s="11">
        <v>1070</v>
      </c>
      <c r="C1024" s="11">
        <v>16</v>
      </c>
      <c r="E1024" s="11" t="s">
        <v>2444</v>
      </c>
      <c r="F1024" s="11" t="s">
        <v>2445</v>
      </c>
      <c r="G1024" s="11">
        <v>2</v>
      </c>
      <c r="I1024" s="23" t="str">
        <f>IF($B1024="","",(VLOOKUP($B1024,所属・種目コード!$A$3:$C$67,2)))</f>
        <v>031070</v>
      </c>
      <c r="K1024" s="25" t="e">
        <f>IF($B1024="","",(VLOOKUP($B1024,所属・種目コード!M1007:N1107,2)))</f>
        <v>#N/A</v>
      </c>
      <c r="L1024" s="22" t="e">
        <f>IF($B1024="","",(VLOOKUP($B1024,所属・種目コード!$J$3:$K$59,2)))</f>
        <v>#N/A</v>
      </c>
    </row>
    <row r="1025" spans="1:12">
      <c r="A1025" s="11">
        <v>1966</v>
      </c>
      <c r="B1025" s="11">
        <v>1070</v>
      </c>
      <c r="C1025" s="11">
        <v>613</v>
      </c>
      <c r="E1025" s="11" t="s">
        <v>2446</v>
      </c>
      <c r="F1025" s="11" t="s">
        <v>2447</v>
      </c>
      <c r="G1025" s="11">
        <v>2</v>
      </c>
      <c r="I1025" s="23" t="str">
        <f>IF($B1025="","",(VLOOKUP($B1025,所属・種目コード!$A$3:$C$67,2)))</f>
        <v>031070</v>
      </c>
      <c r="K1025" s="25" t="e">
        <f>IF($B1025="","",(VLOOKUP($B1025,所属・種目コード!M1008:N1108,2)))</f>
        <v>#N/A</v>
      </c>
      <c r="L1025" s="22" t="e">
        <f>IF($B1025="","",(VLOOKUP($B1025,所属・種目コード!$J$3:$K$59,2)))</f>
        <v>#N/A</v>
      </c>
    </row>
    <row r="1026" spans="1:12">
      <c r="A1026" s="11">
        <v>1967</v>
      </c>
      <c r="B1026" s="11">
        <v>1070</v>
      </c>
      <c r="C1026" s="11">
        <v>17</v>
      </c>
      <c r="E1026" s="11" t="s">
        <v>2448</v>
      </c>
      <c r="F1026" s="11" t="s">
        <v>2449</v>
      </c>
      <c r="G1026" s="11">
        <v>2</v>
      </c>
      <c r="I1026" s="23" t="str">
        <f>IF($B1026="","",(VLOOKUP($B1026,所属・種目コード!$A$3:$C$67,2)))</f>
        <v>031070</v>
      </c>
      <c r="K1026" s="25" t="e">
        <f>IF($B1026="","",(VLOOKUP($B1026,所属・種目コード!M1009:N1109,2)))</f>
        <v>#N/A</v>
      </c>
      <c r="L1026" s="22" t="e">
        <f>IF($B1026="","",(VLOOKUP($B1026,所属・種目コード!$J$3:$K$59,2)))</f>
        <v>#N/A</v>
      </c>
    </row>
    <row r="1027" spans="1:12">
      <c r="A1027" s="11">
        <v>1968</v>
      </c>
      <c r="B1027" s="11">
        <v>1070</v>
      </c>
      <c r="C1027" s="11">
        <v>18</v>
      </c>
      <c r="E1027" s="11" t="s">
        <v>2450</v>
      </c>
      <c r="F1027" s="11" t="s">
        <v>2451</v>
      </c>
      <c r="G1027" s="11">
        <v>2</v>
      </c>
      <c r="I1027" s="23" t="str">
        <f>IF($B1027="","",(VLOOKUP($B1027,所属・種目コード!$A$3:$C$67,2)))</f>
        <v>031070</v>
      </c>
      <c r="K1027" s="25" t="e">
        <f>IF($B1027="","",(VLOOKUP($B1027,所属・種目コード!M1010:N1110,2)))</f>
        <v>#N/A</v>
      </c>
      <c r="L1027" s="22" t="e">
        <f>IF($B1027="","",(VLOOKUP($B1027,所属・種目コード!$J$3:$K$59,2)))</f>
        <v>#N/A</v>
      </c>
    </row>
    <row r="1028" spans="1:12">
      <c r="A1028" s="11">
        <v>1969</v>
      </c>
      <c r="B1028" s="11">
        <v>1070</v>
      </c>
      <c r="C1028" s="11">
        <v>19</v>
      </c>
      <c r="E1028" s="11" t="s">
        <v>558</v>
      </c>
      <c r="F1028" s="11" t="s">
        <v>2327</v>
      </c>
      <c r="G1028" s="11">
        <v>2</v>
      </c>
      <c r="I1028" s="23" t="str">
        <f>IF($B1028="","",(VLOOKUP($B1028,所属・種目コード!$A$3:$C$67,2)))</f>
        <v>031070</v>
      </c>
      <c r="K1028" s="25" t="e">
        <f>IF($B1028="","",(VLOOKUP($B1028,所属・種目コード!M1011:N1111,2)))</f>
        <v>#N/A</v>
      </c>
      <c r="L1028" s="22" t="e">
        <f>IF($B1028="","",(VLOOKUP($B1028,所属・種目コード!$J$3:$K$59,2)))</f>
        <v>#N/A</v>
      </c>
    </row>
    <row r="1029" spans="1:12">
      <c r="A1029" s="11">
        <v>1970</v>
      </c>
      <c r="B1029" s="11">
        <v>1070</v>
      </c>
      <c r="C1029" s="11">
        <v>21</v>
      </c>
      <c r="E1029" s="11" t="s">
        <v>2452</v>
      </c>
      <c r="F1029" s="11" t="s">
        <v>2453</v>
      </c>
      <c r="G1029" s="11">
        <v>1</v>
      </c>
      <c r="I1029" s="23" t="str">
        <f>IF($B1029="","",(VLOOKUP($B1029,所属・種目コード!$A$3:$C$67,2)))</f>
        <v>031070</v>
      </c>
      <c r="K1029" s="25" t="e">
        <f>IF($B1029="","",(VLOOKUP($B1029,所属・種目コード!M1012:N1112,2)))</f>
        <v>#N/A</v>
      </c>
      <c r="L1029" s="22" t="e">
        <f>IF($B1029="","",(VLOOKUP($B1029,所属・種目コード!$J$3:$K$59,2)))</f>
        <v>#N/A</v>
      </c>
    </row>
    <row r="1030" spans="1:12">
      <c r="A1030" s="11">
        <v>1971</v>
      </c>
      <c r="B1030" s="11">
        <v>1070</v>
      </c>
      <c r="C1030" s="11">
        <v>23</v>
      </c>
      <c r="E1030" s="11" t="s">
        <v>2454</v>
      </c>
      <c r="F1030" s="11" t="s">
        <v>2455</v>
      </c>
      <c r="G1030" s="11">
        <v>2</v>
      </c>
      <c r="I1030" s="23" t="str">
        <f>IF($B1030="","",(VLOOKUP($B1030,所属・種目コード!$A$3:$C$67,2)))</f>
        <v>031070</v>
      </c>
      <c r="K1030" s="25" t="e">
        <f>IF($B1030="","",(VLOOKUP($B1030,所属・種目コード!M1013:N1113,2)))</f>
        <v>#N/A</v>
      </c>
      <c r="L1030" s="22" t="e">
        <f>IF($B1030="","",(VLOOKUP($B1030,所属・種目コード!$J$3:$K$59,2)))</f>
        <v>#N/A</v>
      </c>
    </row>
    <row r="1031" spans="1:12">
      <c r="A1031" s="11">
        <v>1972</v>
      </c>
      <c r="B1031" s="11">
        <v>1070</v>
      </c>
      <c r="C1031" s="11">
        <v>24</v>
      </c>
      <c r="E1031" s="11" t="s">
        <v>415</v>
      </c>
      <c r="F1031" s="11" t="s">
        <v>2456</v>
      </c>
      <c r="G1031" s="11">
        <v>2</v>
      </c>
      <c r="I1031" s="23" t="str">
        <f>IF($B1031="","",(VLOOKUP($B1031,所属・種目コード!$A$3:$C$67,2)))</f>
        <v>031070</v>
      </c>
      <c r="K1031" s="25" t="e">
        <f>IF($B1031="","",(VLOOKUP($B1031,所属・種目コード!M1014:N1114,2)))</f>
        <v>#N/A</v>
      </c>
      <c r="L1031" s="22" t="e">
        <f>IF($B1031="","",(VLOOKUP($B1031,所属・種目コード!$J$3:$K$59,2)))</f>
        <v>#N/A</v>
      </c>
    </row>
    <row r="1032" spans="1:12">
      <c r="A1032" s="11">
        <v>1973</v>
      </c>
      <c r="B1032" s="11">
        <v>1070</v>
      </c>
      <c r="C1032" s="11">
        <v>20</v>
      </c>
      <c r="E1032" s="11" t="s">
        <v>560</v>
      </c>
      <c r="F1032" s="11" t="s">
        <v>2457</v>
      </c>
      <c r="G1032" s="11">
        <v>2</v>
      </c>
      <c r="I1032" s="23" t="str">
        <f>IF($B1032="","",(VLOOKUP($B1032,所属・種目コード!$A$3:$C$67,2)))</f>
        <v>031070</v>
      </c>
      <c r="K1032" s="25" t="e">
        <f>IF($B1032="","",(VLOOKUP($B1032,所属・種目コード!M1015:N1115,2)))</f>
        <v>#N/A</v>
      </c>
      <c r="L1032" s="22" t="e">
        <f>IF($B1032="","",(VLOOKUP($B1032,所属・種目コード!$J$3:$K$59,2)))</f>
        <v>#N/A</v>
      </c>
    </row>
    <row r="1033" spans="1:12">
      <c r="A1033" s="11">
        <v>1974</v>
      </c>
      <c r="B1033" s="11">
        <v>1070</v>
      </c>
      <c r="C1033" s="11">
        <v>25</v>
      </c>
      <c r="E1033" s="11" t="s">
        <v>2458</v>
      </c>
      <c r="F1033" s="11" t="s">
        <v>2459</v>
      </c>
      <c r="G1033" s="11">
        <v>2</v>
      </c>
      <c r="I1033" s="23" t="str">
        <f>IF($B1033="","",(VLOOKUP($B1033,所属・種目コード!$A$3:$C$67,2)))</f>
        <v>031070</v>
      </c>
      <c r="K1033" s="25" t="e">
        <f>IF($B1033="","",(VLOOKUP($B1033,所属・種目コード!M1016:N1116,2)))</f>
        <v>#N/A</v>
      </c>
      <c r="L1033" s="22" t="e">
        <f>IF($B1033="","",(VLOOKUP($B1033,所属・種目コード!$J$3:$K$59,2)))</f>
        <v>#N/A</v>
      </c>
    </row>
    <row r="1034" spans="1:12">
      <c r="A1034" s="11">
        <v>1975</v>
      </c>
      <c r="B1034" s="11">
        <v>1070</v>
      </c>
      <c r="C1034" s="11">
        <v>21</v>
      </c>
      <c r="E1034" s="11" t="s">
        <v>559</v>
      </c>
      <c r="F1034" s="11" t="s">
        <v>2460</v>
      </c>
      <c r="G1034" s="11">
        <v>2</v>
      </c>
      <c r="I1034" s="23" t="str">
        <f>IF($B1034="","",(VLOOKUP($B1034,所属・種目コード!$A$3:$C$67,2)))</f>
        <v>031070</v>
      </c>
      <c r="K1034" s="25" t="e">
        <f>IF($B1034="","",(VLOOKUP($B1034,所属・種目コード!M1017:N1117,2)))</f>
        <v>#N/A</v>
      </c>
      <c r="L1034" s="22" t="e">
        <f>IF($B1034="","",(VLOOKUP($B1034,所属・種目コード!$J$3:$K$59,2)))</f>
        <v>#N/A</v>
      </c>
    </row>
    <row r="1035" spans="1:12">
      <c r="A1035" s="11">
        <v>1976</v>
      </c>
      <c r="B1035" s="11">
        <v>1070</v>
      </c>
      <c r="C1035" s="11">
        <v>614</v>
      </c>
      <c r="E1035" s="11" t="s">
        <v>2461</v>
      </c>
      <c r="F1035" s="11" t="s">
        <v>2462</v>
      </c>
      <c r="G1035" s="11">
        <v>2</v>
      </c>
      <c r="I1035" s="23" t="str">
        <f>IF($B1035="","",(VLOOKUP($B1035,所属・種目コード!$A$3:$C$67,2)))</f>
        <v>031070</v>
      </c>
      <c r="K1035" s="25" t="e">
        <f>IF($B1035="","",(VLOOKUP($B1035,所属・種目コード!M1018:N1118,2)))</f>
        <v>#N/A</v>
      </c>
      <c r="L1035" s="22" t="e">
        <f>IF($B1035="","",(VLOOKUP($B1035,所属・種目コード!$J$3:$K$59,2)))</f>
        <v>#N/A</v>
      </c>
    </row>
    <row r="1036" spans="1:12">
      <c r="A1036" s="11">
        <v>1977</v>
      </c>
      <c r="B1036" s="11">
        <v>1071</v>
      </c>
      <c r="C1036" s="11">
        <v>383</v>
      </c>
      <c r="E1036" s="11" t="s">
        <v>2463</v>
      </c>
      <c r="F1036" s="11" t="s">
        <v>2464</v>
      </c>
      <c r="G1036" s="11">
        <v>2</v>
      </c>
      <c r="I1036" s="23" t="str">
        <f>IF($B1036="","",(VLOOKUP($B1036,所属・種目コード!$A$3:$C$67,2)))</f>
        <v>031071</v>
      </c>
      <c r="K1036" s="25" t="e">
        <f>IF($B1036="","",(VLOOKUP($B1036,所属・種目コード!M1019:N1119,2)))</f>
        <v>#N/A</v>
      </c>
      <c r="L1036" s="22" t="e">
        <f>IF($B1036="","",(VLOOKUP($B1036,所属・種目コード!$J$3:$K$59,2)))</f>
        <v>#N/A</v>
      </c>
    </row>
    <row r="1037" spans="1:12">
      <c r="A1037" s="11">
        <v>1978</v>
      </c>
      <c r="B1037" s="11">
        <v>1071</v>
      </c>
      <c r="C1037" s="11">
        <v>539</v>
      </c>
      <c r="E1037" s="11" t="s">
        <v>2465</v>
      </c>
      <c r="F1037" s="11" t="s">
        <v>2466</v>
      </c>
      <c r="G1037" s="11">
        <v>1</v>
      </c>
      <c r="I1037" s="23" t="str">
        <f>IF($B1037="","",(VLOOKUP($B1037,所属・種目コード!$A$3:$C$67,2)))</f>
        <v>031071</v>
      </c>
      <c r="K1037" s="25" t="e">
        <f>IF($B1037="","",(VLOOKUP($B1037,所属・種目コード!M1020:N1120,2)))</f>
        <v>#N/A</v>
      </c>
      <c r="L1037" s="22" t="e">
        <f>IF($B1037="","",(VLOOKUP($B1037,所属・種目コード!$J$3:$K$59,2)))</f>
        <v>#N/A</v>
      </c>
    </row>
    <row r="1038" spans="1:12">
      <c r="A1038" s="11">
        <v>1979</v>
      </c>
      <c r="B1038" s="11">
        <v>1071</v>
      </c>
      <c r="C1038" s="11">
        <v>489</v>
      </c>
      <c r="E1038" s="11" t="s">
        <v>480</v>
      </c>
      <c r="F1038" s="11" t="s">
        <v>2467</v>
      </c>
      <c r="G1038" s="11">
        <v>2</v>
      </c>
      <c r="I1038" s="23" t="str">
        <f>IF($B1038="","",(VLOOKUP($B1038,所属・種目コード!$A$3:$C$67,2)))</f>
        <v>031071</v>
      </c>
      <c r="K1038" s="25" t="e">
        <f>IF($B1038="","",(VLOOKUP($B1038,所属・種目コード!M1021:N1121,2)))</f>
        <v>#N/A</v>
      </c>
      <c r="L1038" s="22" t="e">
        <f>IF($B1038="","",(VLOOKUP($B1038,所属・種目コード!$J$3:$K$59,2)))</f>
        <v>#N/A</v>
      </c>
    </row>
    <row r="1039" spans="1:12">
      <c r="A1039" s="11">
        <v>1980</v>
      </c>
      <c r="B1039" s="11">
        <v>1071</v>
      </c>
      <c r="C1039" s="11">
        <v>689</v>
      </c>
      <c r="E1039" s="11" t="s">
        <v>2468</v>
      </c>
      <c r="F1039" s="11" t="s">
        <v>2469</v>
      </c>
      <c r="G1039" s="11">
        <v>1</v>
      </c>
      <c r="I1039" s="23" t="str">
        <f>IF($B1039="","",(VLOOKUP($B1039,所属・種目コード!$A$3:$C$67,2)))</f>
        <v>031071</v>
      </c>
      <c r="K1039" s="25" t="e">
        <f>IF($B1039="","",(VLOOKUP($B1039,所属・種目コード!M1022:N1122,2)))</f>
        <v>#N/A</v>
      </c>
      <c r="L1039" s="22" t="e">
        <f>IF($B1039="","",(VLOOKUP($B1039,所属・種目コード!$J$3:$K$59,2)))</f>
        <v>#N/A</v>
      </c>
    </row>
    <row r="1040" spans="1:12">
      <c r="A1040" s="11">
        <v>1981</v>
      </c>
      <c r="B1040" s="11">
        <v>1071</v>
      </c>
      <c r="C1040" s="11">
        <v>530</v>
      </c>
      <c r="E1040" s="11" t="s">
        <v>2470</v>
      </c>
      <c r="F1040" s="11" t="s">
        <v>2471</v>
      </c>
      <c r="G1040" s="11">
        <v>1</v>
      </c>
      <c r="I1040" s="23" t="str">
        <f>IF($B1040="","",(VLOOKUP($B1040,所属・種目コード!$A$3:$C$67,2)))</f>
        <v>031071</v>
      </c>
      <c r="K1040" s="25" t="e">
        <f>IF($B1040="","",(VLOOKUP($B1040,所属・種目コード!M1023:N1123,2)))</f>
        <v>#N/A</v>
      </c>
      <c r="L1040" s="22" t="e">
        <f>IF($B1040="","",(VLOOKUP($B1040,所属・種目コード!$J$3:$K$59,2)))</f>
        <v>#N/A</v>
      </c>
    </row>
    <row r="1041" spans="1:12">
      <c r="A1041" s="11">
        <v>1982</v>
      </c>
      <c r="B1041" s="11">
        <v>1071</v>
      </c>
      <c r="C1041" s="11">
        <v>384</v>
      </c>
      <c r="E1041" s="11" t="s">
        <v>475</v>
      </c>
      <c r="F1041" s="11" t="s">
        <v>2472</v>
      </c>
      <c r="G1041" s="11">
        <v>2</v>
      </c>
      <c r="I1041" s="23" t="str">
        <f>IF($B1041="","",(VLOOKUP($B1041,所属・種目コード!$A$3:$C$67,2)))</f>
        <v>031071</v>
      </c>
      <c r="K1041" s="25" t="e">
        <f>IF($B1041="","",(VLOOKUP($B1041,所属・種目コード!M1024:N1124,2)))</f>
        <v>#N/A</v>
      </c>
      <c r="L1041" s="22" t="e">
        <f>IF($B1041="","",(VLOOKUP($B1041,所属・種目コード!$J$3:$K$59,2)))</f>
        <v>#N/A</v>
      </c>
    </row>
    <row r="1042" spans="1:12">
      <c r="A1042" s="11">
        <v>1983</v>
      </c>
      <c r="B1042" s="11">
        <v>1071</v>
      </c>
      <c r="C1042" s="11">
        <v>378</v>
      </c>
      <c r="E1042" s="11" t="s">
        <v>2473</v>
      </c>
      <c r="F1042" s="11" t="s">
        <v>2474</v>
      </c>
      <c r="G1042" s="11">
        <v>2</v>
      </c>
      <c r="I1042" s="23" t="str">
        <f>IF($B1042="","",(VLOOKUP($B1042,所属・種目コード!$A$3:$C$67,2)))</f>
        <v>031071</v>
      </c>
      <c r="K1042" s="25" t="e">
        <f>IF($B1042="","",(VLOOKUP($B1042,所属・種目コード!M1025:N1125,2)))</f>
        <v>#N/A</v>
      </c>
      <c r="L1042" s="22" t="e">
        <f>IF($B1042="","",(VLOOKUP($B1042,所属・種目コード!$J$3:$K$59,2)))</f>
        <v>#N/A</v>
      </c>
    </row>
    <row r="1043" spans="1:12">
      <c r="A1043" s="11">
        <v>1984</v>
      </c>
      <c r="B1043" s="11">
        <v>1071</v>
      </c>
      <c r="C1043" s="11">
        <v>743</v>
      </c>
      <c r="E1043" s="11" t="s">
        <v>2475</v>
      </c>
      <c r="F1043" s="11" t="s">
        <v>2476</v>
      </c>
      <c r="G1043" s="11">
        <v>2</v>
      </c>
      <c r="I1043" s="23" t="str">
        <f>IF($B1043="","",(VLOOKUP($B1043,所属・種目コード!$A$3:$C$67,2)))</f>
        <v>031071</v>
      </c>
      <c r="K1043" s="25" t="e">
        <f>IF($B1043="","",(VLOOKUP($B1043,所属・種目コード!M1026:N1126,2)))</f>
        <v>#N/A</v>
      </c>
      <c r="L1043" s="22" t="e">
        <f>IF($B1043="","",(VLOOKUP($B1043,所属・種目コード!$J$3:$K$59,2)))</f>
        <v>#N/A</v>
      </c>
    </row>
    <row r="1044" spans="1:12">
      <c r="A1044" s="11">
        <v>1985</v>
      </c>
      <c r="B1044" s="11">
        <v>1071</v>
      </c>
      <c r="C1044" s="11">
        <v>490</v>
      </c>
      <c r="E1044" s="11" t="s">
        <v>2477</v>
      </c>
      <c r="F1044" s="11" t="s">
        <v>2478</v>
      </c>
      <c r="G1044" s="11">
        <v>2</v>
      </c>
      <c r="I1044" s="23" t="str">
        <f>IF($B1044="","",(VLOOKUP($B1044,所属・種目コード!$A$3:$C$67,2)))</f>
        <v>031071</v>
      </c>
      <c r="K1044" s="25" t="e">
        <f>IF($B1044="","",(VLOOKUP($B1044,所属・種目コード!M1027:N1127,2)))</f>
        <v>#N/A</v>
      </c>
      <c r="L1044" s="22" t="e">
        <f>IF($B1044="","",(VLOOKUP($B1044,所属・種目コード!$J$3:$K$59,2)))</f>
        <v>#N/A</v>
      </c>
    </row>
    <row r="1045" spans="1:12">
      <c r="A1045" s="11">
        <v>1986</v>
      </c>
      <c r="B1045" s="11">
        <v>1071</v>
      </c>
      <c r="C1045" s="11">
        <v>531</v>
      </c>
      <c r="E1045" s="11" t="s">
        <v>2479</v>
      </c>
      <c r="F1045" s="11" t="s">
        <v>2480</v>
      </c>
      <c r="G1045" s="11">
        <v>1</v>
      </c>
      <c r="I1045" s="23" t="str">
        <f>IF($B1045="","",(VLOOKUP($B1045,所属・種目コード!$A$3:$C$67,2)))</f>
        <v>031071</v>
      </c>
      <c r="K1045" s="25" t="e">
        <f>IF($B1045="","",(VLOOKUP($B1045,所属・種目コード!M1028:N1128,2)))</f>
        <v>#N/A</v>
      </c>
      <c r="L1045" s="22" t="e">
        <f>IF($B1045="","",(VLOOKUP($B1045,所属・種目コード!$J$3:$K$59,2)))</f>
        <v>#N/A</v>
      </c>
    </row>
    <row r="1046" spans="1:12">
      <c r="A1046" s="11">
        <v>1987</v>
      </c>
      <c r="B1046" s="11">
        <v>1071</v>
      </c>
      <c r="C1046" s="11">
        <v>379</v>
      </c>
      <c r="E1046" s="11" t="s">
        <v>2481</v>
      </c>
      <c r="F1046" s="11" t="s">
        <v>2482</v>
      </c>
      <c r="G1046" s="11">
        <v>2</v>
      </c>
      <c r="I1046" s="23" t="str">
        <f>IF($B1046="","",(VLOOKUP($B1046,所属・種目コード!$A$3:$C$67,2)))</f>
        <v>031071</v>
      </c>
      <c r="K1046" s="25" t="e">
        <f>IF($B1046="","",(VLOOKUP($B1046,所属・種目コード!M1029:N1129,2)))</f>
        <v>#N/A</v>
      </c>
      <c r="L1046" s="22" t="e">
        <f>IF($B1046="","",(VLOOKUP($B1046,所属・種目コード!$J$3:$K$59,2)))</f>
        <v>#N/A</v>
      </c>
    </row>
    <row r="1047" spans="1:12">
      <c r="A1047" s="11">
        <v>1988</v>
      </c>
      <c r="B1047" s="11">
        <v>1071</v>
      </c>
      <c r="C1047" s="11">
        <v>380</v>
      </c>
      <c r="E1047" s="11" t="s">
        <v>2483</v>
      </c>
      <c r="F1047" s="11" t="s">
        <v>2484</v>
      </c>
      <c r="G1047" s="11">
        <v>2</v>
      </c>
      <c r="I1047" s="23" t="str">
        <f>IF($B1047="","",(VLOOKUP($B1047,所属・種目コード!$A$3:$C$67,2)))</f>
        <v>031071</v>
      </c>
      <c r="K1047" s="25" t="e">
        <f>IF($B1047="","",(VLOOKUP($B1047,所属・種目コード!M1030:N1130,2)))</f>
        <v>#N/A</v>
      </c>
      <c r="L1047" s="22" t="e">
        <f>IF($B1047="","",(VLOOKUP($B1047,所属・種目コード!$J$3:$K$59,2)))</f>
        <v>#N/A</v>
      </c>
    </row>
    <row r="1048" spans="1:12">
      <c r="A1048" s="11">
        <v>1989</v>
      </c>
      <c r="B1048" s="11">
        <v>1071</v>
      </c>
      <c r="C1048" s="11">
        <v>690</v>
      </c>
      <c r="E1048" s="11" t="s">
        <v>2485</v>
      </c>
      <c r="F1048" s="11" t="s">
        <v>2486</v>
      </c>
      <c r="G1048" s="11">
        <v>1</v>
      </c>
      <c r="I1048" s="23" t="str">
        <f>IF($B1048="","",(VLOOKUP($B1048,所属・種目コード!$A$3:$C$67,2)))</f>
        <v>031071</v>
      </c>
      <c r="K1048" s="25" t="e">
        <f>IF($B1048="","",(VLOOKUP($B1048,所属・種目コード!M1031:N1131,2)))</f>
        <v>#N/A</v>
      </c>
      <c r="L1048" s="22" t="e">
        <f>IF($B1048="","",(VLOOKUP($B1048,所属・種目コード!$J$3:$K$59,2)))</f>
        <v>#N/A</v>
      </c>
    </row>
    <row r="1049" spans="1:12">
      <c r="A1049" s="11">
        <v>1990</v>
      </c>
      <c r="B1049" s="11">
        <v>1071</v>
      </c>
      <c r="C1049" s="11">
        <v>385</v>
      </c>
      <c r="E1049" s="11" t="s">
        <v>476</v>
      </c>
      <c r="F1049" s="11" t="s">
        <v>2487</v>
      </c>
      <c r="G1049" s="11">
        <v>2</v>
      </c>
      <c r="I1049" s="23" t="str">
        <f>IF($B1049="","",(VLOOKUP($B1049,所属・種目コード!$A$3:$C$67,2)))</f>
        <v>031071</v>
      </c>
      <c r="K1049" s="25" t="e">
        <f>IF($B1049="","",(VLOOKUP($B1049,所属・種目コード!M1032:N1132,2)))</f>
        <v>#N/A</v>
      </c>
      <c r="L1049" s="22" t="e">
        <f>IF($B1049="","",(VLOOKUP($B1049,所属・種目コード!$J$3:$K$59,2)))</f>
        <v>#N/A</v>
      </c>
    </row>
    <row r="1050" spans="1:12">
      <c r="A1050" s="11">
        <v>1991</v>
      </c>
      <c r="B1050" s="11">
        <v>1071</v>
      </c>
      <c r="C1050" s="11">
        <v>691</v>
      </c>
      <c r="E1050" s="11" t="s">
        <v>2488</v>
      </c>
      <c r="F1050" s="11" t="s">
        <v>2489</v>
      </c>
      <c r="G1050" s="11">
        <v>1</v>
      </c>
      <c r="I1050" s="23" t="str">
        <f>IF($B1050="","",(VLOOKUP($B1050,所属・種目コード!$A$3:$C$67,2)))</f>
        <v>031071</v>
      </c>
      <c r="K1050" s="25" t="e">
        <f>IF($B1050="","",(VLOOKUP($B1050,所属・種目コード!M1033:N1133,2)))</f>
        <v>#N/A</v>
      </c>
      <c r="L1050" s="22" t="e">
        <f>IF($B1050="","",(VLOOKUP($B1050,所属・種目コード!$J$3:$K$59,2)))</f>
        <v>#N/A</v>
      </c>
    </row>
    <row r="1051" spans="1:12">
      <c r="A1051" s="11">
        <v>1992</v>
      </c>
      <c r="B1051" s="11">
        <v>1071</v>
      </c>
      <c r="C1051" s="11">
        <v>532</v>
      </c>
      <c r="E1051" s="11" t="s">
        <v>2490</v>
      </c>
      <c r="F1051" s="11" t="s">
        <v>2491</v>
      </c>
      <c r="G1051" s="11">
        <v>1</v>
      </c>
      <c r="I1051" s="23" t="str">
        <f>IF($B1051="","",(VLOOKUP($B1051,所属・種目コード!$A$3:$C$67,2)))</f>
        <v>031071</v>
      </c>
      <c r="K1051" s="25" t="e">
        <f>IF($B1051="","",(VLOOKUP($B1051,所属・種目コード!M1034:N1134,2)))</f>
        <v>#N/A</v>
      </c>
      <c r="L1051" s="22" t="e">
        <f>IF($B1051="","",(VLOOKUP($B1051,所属・種目コード!$J$3:$K$59,2)))</f>
        <v>#N/A</v>
      </c>
    </row>
    <row r="1052" spans="1:12">
      <c r="A1052" s="11">
        <v>1993</v>
      </c>
      <c r="B1052" s="11">
        <v>1071</v>
      </c>
      <c r="C1052" s="11">
        <v>386</v>
      </c>
      <c r="E1052" s="11" t="s">
        <v>477</v>
      </c>
      <c r="F1052" s="11" t="s">
        <v>2492</v>
      </c>
      <c r="G1052" s="11">
        <v>2</v>
      </c>
      <c r="I1052" s="23" t="str">
        <f>IF($B1052="","",(VLOOKUP($B1052,所属・種目コード!$A$3:$C$67,2)))</f>
        <v>031071</v>
      </c>
      <c r="K1052" s="25" t="e">
        <f>IF($B1052="","",(VLOOKUP($B1052,所属・種目コード!M1035:N1135,2)))</f>
        <v>#N/A</v>
      </c>
      <c r="L1052" s="22" t="e">
        <f>IF($B1052="","",(VLOOKUP($B1052,所属・種目コード!$J$3:$K$59,2)))</f>
        <v>#N/A</v>
      </c>
    </row>
    <row r="1053" spans="1:12">
      <c r="A1053" s="11">
        <v>1994</v>
      </c>
      <c r="B1053" s="11">
        <v>1071</v>
      </c>
      <c r="C1053" s="11">
        <v>533</v>
      </c>
      <c r="E1053" s="11" t="s">
        <v>2493</v>
      </c>
      <c r="F1053" s="11" t="s">
        <v>2494</v>
      </c>
      <c r="G1053" s="11">
        <v>1</v>
      </c>
      <c r="I1053" s="23" t="str">
        <f>IF($B1053="","",(VLOOKUP($B1053,所属・種目コード!$A$3:$C$67,2)))</f>
        <v>031071</v>
      </c>
      <c r="K1053" s="25" t="e">
        <f>IF($B1053="","",(VLOOKUP($B1053,所属・種目コード!M1036:N1136,2)))</f>
        <v>#N/A</v>
      </c>
      <c r="L1053" s="22" t="e">
        <f>IF($B1053="","",(VLOOKUP($B1053,所属・種目コード!$J$3:$K$59,2)))</f>
        <v>#N/A</v>
      </c>
    </row>
    <row r="1054" spans="1:12">
      <c r="A1054" s="11">
        <v>1995</v>
      </c>
      <c r="B1054" s="11">
        <v>1071</v>
      </c>
      <c r="C1054" s="11">
        <v>534</v>
      </c>
      <c r="E1054" s="11" t="s">
        <v>2495</v>
      </c>
      <c r="F1054" s="11" t="s">
        <v>2496</v>
      </c>
      <c r="G1054" s="11">
        <v>1</v>
      </c>
      <c r="I1054" s="23" t="str">
        <f>IF($B1054="","",(VLOOKUP($B1054,所属・種目コード!$A$3:$C$67,2)))</f>
        <v>031071</v>
      </c>
      <c r="K1054" s="25" t="e">
        <f>IF($B1054="","",(VLOOKUP($B1054,所属・種目コード!M1037:N1137,2)))</f>
        <v>#N/A</v>
      </c>
      <c r="L1054" s="22" t="e">
        <f>IF($B1054="","",(VLOOKUP($B1054,所属・種目コード!$J$3:$K$59,2)))</f>
        <v>#N/A</v>
      </c>
    </row>
    <row r="1055" spans="1:12">
      <c r="A1055" s="11">
        <v>1996</v>
      </c>
      <c r="B1055" s="11">
        <v>1071</v>
      </c>
      <c r="C1055" s="11">
        <v>387</v>
      </c>
      <c r="E1055" s="11" t="s">
        <v>478</v>
      </c>
      <c r="F1055" s="11" t="s">
        <v>2497</v>
      </c>
      <c r="G1055" s="11">
        <v>2</v>
      </c>
      <c r="I1055" s="23" t="str">
        <f>IF($B1055="","",(VLOOKUP($B1055,所属・種目コード!$A$3:$C$67,2)))</f>
        <v>031071</v>
      </c>
      <c r="K1055" s="25" t="e">
        <f>IF($B1055="","",(VLOOKUP($B1055,所属・種目コード!M1038:N1138,2)))</f>
        <v>#N/A</v>
      </c>
      <c r="L1055" s="22" t="e">
        <f>IF($B1055="","",(VLOOKUP($B1055,所属・種目コード!$J$3:$K$59,2)))</f>
        <v>#N/A</v>
      </c>
    </row>
    <row r="1056" spans="1:12">
      <c r="A1056" s="11">
        <v>1997</v>
      </c>
      <c r="B1056" s="11">
        <v>1071</v>
      </c>
      <c r="C1056" s="11">
        <v>535</v>
      </c>
      <c r="E1056" s="11" t="s">
        <v>2498</v>
      </c>
      <c r="F1056" s="11" t="s">
        <v>2499</v>
      </c>
      <c r="G1056" s="11">
        <v>1</v>
      </c>
      <c r="I1056" s="23" t="str">
        <f>IF($B1056="","",(VLOOKUP($B1056,所属・種目コード!$A$3:$C$67,2)))</f>
        <v>031071</v>
      </c>
      <c r="K1056" s="25" t="e">
        <f>IF($B1056="","",(VLOOKUP($B1056,所属・種目コード!M1039:N1139,2)))</f>
        <v>#N/A</v>
      </c>
      <c r="L1056" s="22" t="e">
        <f>IF($B1056="","",(VLOOKUP($B1056,所属・種目コード!$J$3:$K$59,2)))</f>
        <v>#N/A</v>
      </c>
    </row>
    <row r="1057" spans="1:12">
      <c r="A1057" s="11">
        <v>1998</v>
      </c>
      <c r="B1057" s="11">
        <v>1071</v>
      </c>
      <c r="C1057" s="11">
        <v>388</v>
      </c>
      <c r="E1057" s="11" t="s">
        <v>479</v>
      </c>
      <c r="F1057" s="11" t="s">
        <v>2500</v>
      </c>
      <c r="G1057" s="11">
        <v>2</v>
      </c>
      <c r="I1057" s="23" t="str">
        <f>IF($B1057="","",(VLOOKUP($B1057,所属・種目コード!$A$3:$C$67,2)))</f>
        <v>031071</v>
      </c>
      <c r="K1057" s="25" t="e">
        <f>IF($B1057="","",(VLOOKUP($B1057,所属・種目コード!M1040:N1140,2)))</f>
        <v>#N/A</v>
      </c>
      <c r="L1057" s="22" t="e">
        <f>IF($B1057="","",(VLOOKUP($B1057,所属・種目コード!$J$3:$K$59,2)))</f>
        <v>#N/A</v>
      </c>
    </row>
    <row r="1058" spans="1:12">
      <c r="A1058" s="11">
        <v>1999</v>
      </c>
      <c r="B1058" s="11">
        <v>1071</v>
      </c>
      <c r="C1058" s="11">
        <v>692</v>
      </c>
      <c r="E1058" s="11" t="s">
        <v>2501</v>
      </c>
      <c r="F1058" s="11" t="s">
        <v>2502</v>
      </c>
      <c r="G1058" s="11">
        <v>1</v>
      </c>
      <c r="I1058" s="23" t="str">
        <f>IF($B1058="","",(VLOOKUP($B1058,所属・種目コード!$A$3:$C$67,2)))</f>
        <v>031071</v>
      </c>
      <c r="K1058" s="25" t="e">
        <f>IF($B1058="","",(VLOOKUP($B1058,所属・種目コード!M1041:N1141,2)))</f>
        <v>#N/A</v>
      </c>
      <c r="L1058" s="22" t="e">
        <f>IF($B1058="","",(VLOOKUP($B1058,所属・種目コード!$J$3:$K$59,2)))</f>
        <v>#N/A</v>
      </c>
    </row>
    <row r="1059" spans="1:12">
      <c r="A1059" s="11">
        <v>2000</v>
      </c>
      <c r="B1059" s="11">
        <v>1071</v>
      </c>
      <c r="C1059" s="11">
        <v>491</v>
      </c>
      <c r="E1059" s="11" t="s">
        <v>2503</v>
      </c>
      <c r="F1059" s="11" t="s">
        <v>2504</v>
      </c>
      <c r="G1059" s="11">
        <v>2</v>
      </c>
      <c r="I1059" s="23" t="str">
        <f>IF($B1059="","",(VLOOKUP($B1059,所属・種目コード!$A$3:$C$67,2)))</f>
        <v>031071</v>
      </c>
      <c r="K1059" s="25" t="e">
        <f>IF($B1059="","",(VLOOKUP($B1059,所属・種目コード!M1042:N1142,2)))</f>
        <v>#N/A</v>
      </c>
      <c r="L1059" s="22" t="e">
        <f>IF($B1059="","",(VLOOKUP($B1059,所属・種目コード!$J$3:$K$59,2)))</f>
        <v>#N/A</v>
      </c>
    </row>
    <row r="1060" spans="1:12">
      <c r="A1060" s="11">
        <v>2001</v>
      </c>
      <c r="B1060" s="11">
        <v>1071</v>
      </c>
      <c r="C1060" s="11">
        <v>540</v>
      </c>
      <c r="E1060" s="11" t="s">
        <v>2505</v>
      </c>
      <c r="F1060" s="11" t="s">
        <v>2506</v>
      </c>
      <c r="G1060" s="11">
        <v>1</v>
      </c>
      <c r="I1060" s="23" t="str">
        <f>IF($B1060="","",(VLOOKUP($B1060,所属・種目コード!$A$3:$C$67,2)))</f>
        <v>031071</v>
      </c>
      <c r="K1060" s="25" t="e">
        <f>IF($B1060="","",(VLOOKUP($B1060,所属・種目コード!M1043:N1143,2)))</f>
        <v>#N/A</v>
      </c>
      <c r="L1060" s="22" t="e">
        <f>IF($B1060="","",(VLOOKUP($B1060,所属・種目コード!$J$3:$K$59,2)))</f>
        <v>#N/A</v>
      </c>
    </row>
    <row r="1061" spans="1:12">
      <c r="A1061" s="11">
        <v>2002</v>
      </c>
      <c r="B1061" s="11">
        <v>1071</v>
      </c>
      <c r="C1061" s="11">
        <v>536</v>
      </c>
      <c r="E1061" s="11" t="s">
        <v>2507</v>
      </c>
      <c r="F1061" s="11" t="s">
        <v>2508</v>
      </c>
      <c r="G1061" s="11">
        <v>1</v>
      </c>
      <c r="I1061" s="23" t="str">
        <f>IF($B1061="","",(VLOOKUP($B1061,所属・種目コード!$A$3:$C$67,2)))</f>
        <v>031071</v>
      </c>
      <c r="K1061" s="25" t="e">
        <f>IF($B1061="","",(VLOOKUP($B1061,所属・種目コード!M1044:N1144,2)))</f>
        <v>#N/A</v>
      </c>
      <c r="L1061" s="22" t="e">
        <f>IF($B1061="","",(VLOOKUP($B1061,所属・種目コード!$J$3:$K$59,2)))</f>
        <v>#N/A</v>
      </c>
    </row>
    <row r="1062" spans="1:12">
      <c r="A1062" s="11">
        <v>2003</v>
      </c>
      <c r="B1062" s="11">
        <v>1071</v>
      </c>
      <c r="C1062" s="11">
        <v>693</v>
      </c>
      <c r="E1062" s="11" t="s">
        <v>2509</v>
      </c>
      <c r="F1062" s="11" t="s">
        <v>2510</v>
      </c>
      <c r="G1062" s="11">
        <v>1</v>
      </c>
      <c r="I1062" s="23" t="str">
        <f>IF($B1062="","",(VLOOKUP($B1062,所属・種目コード!$A$3:$C$67,2)))</f>
        <v>031071</v>
      </c>
      <c r="K1062" s="25" t="e">
        <f>IF($B1062="","",(VLOOKUP($B1062,所属・種目コード!M1045:N1145,2)))</f>
        <v>#N/A</v>
      </c>
      <c r="L1062" s="22" t="e">
        <f>IF($B1062="","",(VLOOKUP($B1062,所属・種目コード!$J$3:$K$59,2)))</f>
        <v>#N/A</v>
      </c>
    </row>
    <row r="1063" spans="1:12">
      <c r="A1063" s="11">
        <v>2004</v>
      </c>
      <c r="B1063" s="11">
        <v>1071</v>
      </c>
      <c r="C1063" s="11">
        <v>381</v>
      </c>
      <c r="E1063" s="11" t="s">
        <v>2511</v>
      </c>
      <c r="F1063" s="11" t="s">
        <v>2512</v>
      </c>
      <c r="G1063" s="11">
        <v>2</v>
      </c>
      <c r="I1063" s="23" t="str">
        <f>IF($B1063="","",(VLOOKUP($B1063,所属・種目コード!$A$3:$C$67,2)))</f>
        <v>031071</v>
      </c>
      <c r="K1063" s="25" t="e">
        <f>IF($B1063="","",(VLOOKUP($B1063,所属・種目コード!M1046:N1146,2)))</f>
        <v>#N/A</v>
      </c>
      <c r="L1063" s="22" t="e">
        <f>IF($B1063="","",(VLOOKUP($B1063,所属・種目コード!$J$3:$K$59,2)))</f>
        <v>#N/A</v>
      </c>
    </row>
    <row r="1064" spans="1:12">
      <c r="A1064" s="11">
        <v>2005</v>
      </c>
      <c r="B1064" s="11">
        <v>1071</v>
      </c>
      <c r="C1064" s="11">
        <v>389</v>
      </c>
      <c r="E1064" s="11" t="s">
        <v>2513</v>
      </c>
      <c r="F1064" s="11" t="s">
        <v>2514</v>
      </c>
      <c r="G1064" s="11">
        <v>2</v>
      </c>
      <c r="I1064" s="23" t="str">
        <f>IF($B1064="","",(VLOOKUP($B1064,所属・種目コード!$A$3:$C$67,2)))</f>
        <v>031071</v>
      </c>
      <c r="K1064" s="25" t="e">
        <f>IF($B1064="","",(VLOOKUP($B1064,所属・種目コード!M1047:N1147,2)))</f>
        <v>#N/A</v>
      </c>
      <c r="L1064" s="22" t="e">
        <f>IF($B1064="","",(VLOOKUP($B1064,所属・種目コード!$J$3:$K$59,2)))</f>
        <v>#N/A</v>
      </c>
    </row>
    <row r="1065" spans="1:12">
      <c r="A1065" s="11">
        <v>2006</v>
      </c>
      <c r="B1065" s="11">
        <v>1071</v>
      </c>
      <c r="C1065" s="11">
        <v>999</v>
      </c>
      <c r="E1065" s="11" t="s">
        <v>2515</v>
      </c>
      <c r="F1065" s="11" t="s">
        <v>2516</v>
      </c>
      <c r="G1065" s="11">
        <v>1</v>
      </c>
      <c r="I1065" s="23" t="str">
        <f>IF($B1065="","",(VLOOKUP($B1065,所属・種目コード!$A$3:$C$67,2)))</f>
        <v>031071</v>
      </c>
      <c r="K1065" s="25" t="e">
        <f>IF($B1065="","",(VLOOKUP($B1065,所属・種目コード!M1048:N1148,2)))</f>
        <v>#N/A</v>
      </c>
      <c r="L1065" s="22" t="e">
        <f>IF($B1065="","",(VLOOKUP($B1065,所属・種目コード!$J$3:$K$59,2)))</f>
        <v>#N/A</v>
      </c>
    </row>
    <row r="1066" spans="1:12">
      <c r="A1066" s="11">
        <v>2007</v>
      </c>
      <c r="B1066" s="11">
        <v>1071</v>
      </c>
      <c r="C1066" s="11">
        <v>537</v>
      </c>
      <c r="E1066" s="11" t="s">
        <v>2517</v>
      </c>
      <c r="F1066" s="11" t="s">
        <v>2518</v>
      </c>
      <c r="G1066" s="11">
        <v>1</v>
      </c>
      <c r="I1066" s="23" t="str">
        <f>IF($B1066="","",(VLOOKUP($B1066,所属・種目コード!$A$3:$C$67,2)))</f>
        <v>031071</v>
      </c>
      <c r="K1066" s="25" t="e">
        <f>IF($B1066="","",(VLOOKUP($B1066,所属・種目コード!M1049:N1149,2)))</f>
        <v>#N/A</v>
      </c>
      <c r="L1066" s="22" t="e">
        <f>IF($B1066="","",(VLOOKUP($B1066,所属・種目コード!$J$3:$K$59,2)))</f>
        <v>#N/A</v>
      </c>
    </row>
    <row r="1067" spans="1:12">
      <c r="A1067" s="11">
        <v>2008</v>
      </c>
      <c r="B1067" s="11">
        <v>1071</v>
      </c>
      <c r="C1067" s="11">
        <v>538</v>
      </c>
      <c r="E1067" s="11" t="s">
        <v>2519</v>
      </c>
      <c r="F1067" s="11" t="s">
        <v>2520</v>
      </c>
      <c r="G1067" s="11">
        <v>1</v>
      </c>
      <c r="I1067" s="23" t="str">
        <f>IF($B1067="","",(VLOOKUP($B1067,所属・種目コード!$A$3:$C$67,2)))</f>
        <v>031071</v>
      </c>
      <c r="K1067" s="25" t="e">
        <f>IF($B1067="","",(VLOOKUP($B1067,所属・種目コード!M1050:N1150,2)))</f>
        <v>#N/A</v>
      </c>
      <c r="L1067" s="22" t="e">
        <f>IF($B1067="","",(VLOOKUP($B1067,所属・種目コード!$J$3:$K$59,2)))</f>
        <v>#N/A</v>
      </c>
    </row>
    <row r="1068" spans="1:12">
      <c r="A1068" s="11">
        <v>2009</v>
      </c>
      <c r="B1068" s="11">
        <v>1071</v>
      </c>
      <c r="C1068" s="11">
        <v>541</v>
      </c>
      <c r="E1068" s="11" t="s">
        <v>2521</v>
      </c>
      <c r="F1068" s="11" t="s">
        <v>2522</v>
      </c>
      <c r="G1068" s="11">
        <v>1</v>
      </c>
      <c r="I1068" s="23" t="str">
        <f>IF($B1068="","",(VLOOKUP($B1068,所属・種目コード!$A$3:$C$67,2)))</f>
        <v>031071</v>
      </c>
      <c r="K1068" s="25" t="e">
        <f>IF($B1068="","",(VLOOKUP($B1068,所属・種目コード!M1051:N1151,2)))</f>
        <v>#N/A</v>
      </c>
      <c r="L1068" s="22" t="e">
        <f>IF($B1068="","",(VLOOKUP($B1068,所属・種目コード!$J$3:$K$59,2)))</f>
        <v>#N/A</v>
      </c>
    </row>
    <row r="1069" spans="1:12">
      <c r="A1069" s="11">
        <v>2010</v>
      </c>
      <c r="B1069" s="11">
        <v>1071</v>
      </c>
      <c r="C1069" s="11">
        <v>382</v>
      </c>
      <c r="E1069" s="11" t="s">
        <v>2523</v>
      </c>
      <c r="F1069" s="11" t="s">
        <v>2524</v>
      </c>
      <c r="G1069" s="11">
        <v>2</v>
      </c>
      <c r="I1069" s="23" t="str">
        <f>IF($B1069="","",(VLOOKUP($B1069,所属・種目コード!$A$3:$C$67,2)))</f>
        <v>031071</v>
      </c>
      <c r="K1069" s="25" t="e">
        <f>IF($B1069="","",(VLOOKUP($B1069,所属・種目コード!M1052:N1152,2)))</f>
        <v>#N/A</v>
      </c>
      <c r="L1069" s="22" t="e">
        <f>IF($B1069="","",(VLOOKUP($B1069,所属・種目コード!$J$3:$K$59,2)))</f>
        <v>#N/A</v>
      </c>
    </row>
    <row r="1070" spans="1:12">
      <c r="A1070" s="11">
        <v>2011</v>
      </c>
      <c r="B1070" s="11">
        <v>1072</v>
      </c>
      <c r="C1070" s="11">
        <v>621</v>
      </c>
      <c r="E1070" s="11" t="s">
        <v>2525</v>
      </c>
      <c r="F1070" s="11" t="s">
        <v>2526</v>
      </c>
      <c r="G1070" s="11">
        <v>1</v>
      </c>
      <c r="I1070" s="23" t="str">
        <f>IF($B1070="","",(VLOOKUP($B1070,所属・種目コード!$A$3:$C$67,2)))</f>
        <v>031072</v>
      </c>
      <c r="K1070" s="25" t="e">
        <f>IF($B1070="","",(VLOOKUP($B1070,所属・種目コード!M1053:N1153,2)))</f>
        <v>#N/A</v>
      </c>
      <c r="L1070" s="22" t="e">
        <f>IF($B1070="","",(VLOOKUP($B1070,所属・種目コード!$J$3:$K$59,2)))</f>
        <v>#N/A</v>
      </c>
    </row>
    <row r="1071" spans="1:12">
      <c r="A1071" s="11">
        <v>2012</v>
      </c>
      <c r="B1071" s="11">
        <v>1072</v>
      </c>
      <c r="C1071" s="11">
        <v>455</v>
      </c>
      <c r="E1071" s="11" t="s">
        <v>545</v>
      </c>
      <c r="F1071" s="11" t="s">
        <v>2527</v>
      </c>
      <c r="G1071" s="11">
        <v>2</v>
      </c>
      <c r="I1071" s="23" t="str">
        <f>IF($B1071="","",(VLOOKUP($B1071,所属・種目コード!$A$3:$C$67,2)))</f>
        <v>031072</v>
      </c>
      <c r="K1071" s="25" t="e">
        <f>IF($B1071="","",(VLOOKUP($B1071,所属・種目コード!M1054:N1154,2)))</f>
        <v>#N/A</v>
      </c>
      <c r="L1071" s="22" t="e">
        <f>IF($B1071="","",(VLOOKUP($B1071,所属・種目コード!$J$3:$K$59,2)))</f>
        <v>#N/A</v>
      </c>
    </row>
    <row r="1072" spans="1:12">
      <c r="A1072" s="11">
        <v>2013</v>
      </c>
      <c r="B1072" s="11">
        <v>1072</v>
      </c>
      <c r="C1072" s="11">
        <v>622</v>
      </c>
      <c r="E1072" s="11" t="s">
        <v>2528</v>
      </c>
      <c r="F1072" s="11" t="s">
        <v>2529</v>
      </c>
      <c r="G1072" s="11">
        <v>1</v>
      </c>
      <c r="I1072" s="23" t="str">
        <f>IF($B1072="","",(VLOOKUP($B1072,所属・種目コード!$A$3:$C$67,2)))</f>
        <v>031072</v>
      </c>
      <c r="K1072" s="25" t="e">
        <f>IF($B1072="","",(VLOOKUP($B1072,所属・種目コード!M1055:N1155,2)))</f>
        <v>#N/A</v>
      </c>
      <c r="L1072" s="22" t="e">
        <f>IF($B1072="","",(VLOOKUP($B1072,所属・種目コード!$J$3:$K$59,2)))</f>
        <v>#N/A</v>
      </c>
    </row>
    <row r="1073" spans="1:12">
      <c r="A1073" s="11">
        <v>2014</v>
      </c>
      <c r="B1073" s="11">
        <v>1072</v>
      </c>
      <c r="C1073" s="11">
        <v>629</v>
      </c>
      <c r="E1073" s="11" t="s">
        <v>2530</v>
      </c>
      <c r="F1073" s="11" t="s">
        <v>2531</v>
      </c>
      <c r="G1073" s="11">
        <v>1</v>
      </c>
      <c r="I1073" s="23" t="str">
        <f>IF($B1073="","",(VLOOKUP($B1073,所属・種目コード!$A$3:$C$67,2)))</f>
        <v>031072</v>
      </c>
      <c r="K1073" s="25" t="e">
        <f>IF($B1073="","",(VLOOKUP($B1073,所属・種目コード!M1056:N1156,2)))</f>
        <v>#N/A</v>
      </c>
      <c r="L1073" s="22" t="e">
        <f>IF($B1073="","",(VLOOKUP($B1073,所属・種目コード!$J$3:$K$59,2)))</f>
        <v>#N/A</v>
      </c>
    </row>
    <row r="1074" spans="1:12">
      <c r="A1074" s="11">
        <v>2015</v>
      </c>
      <c r="B1074" s="11">
        <v>1072</v>
      </c>
      <c r="C1074" s="11">
        <v>927</v>
      </c>
      <c r="E1074" s="11" t="s">
        <v>2532</v>
      </c>
      <c r="F1074" s="11" t="s">
        <v>2533</v>
      </c>
      <c r="G1074" s="11">
        <v>1</v>
      </c>
      <c r="I1074" s="23" t="str">
        <f>IF($B1074="","",(VLOOKUP($B1074,所属・種目コード!$A$3:$C$67,2)))</f>
        <v>031072</v>
      </c>
      <c r="K1074" s="25" t="e">
        <f>IF($B1074="","",(VLOOKUP($B1074,所属・種目コード!M1057:N1157,2)))</f>
        <v>#N/A</v>
      </c>
      <c r="L1074" s="22" t="e">
        <f>IF($B1074="","",(VLOOKUP($B1074,所属・種目コード!$J$3:$K$59,2)))</f>
        <v>#N/A</v>
      </c>
    </row>
    <row r="1075" spans="1:12">
      <c r="A1075" s="11">
        <v>2016</v>
      </c>
      <c r="B1075" s="11">
        <v>1072</v>
      </c>
      <c r="C1075" s="11">
        <v>682</v>
      </c>
      <c r="E1075" s="11" t="s">
        <v>547</v>
      </c>
      <c r="F1075" s="11" t="s">
        <v>2534</v>
      </c>
      <c r="G1075" s="11">
        <v>2</v>
      </c>
      <c r="I1075" s="23" t="str">
        <f>IF($B1075="","",(VLOOKUP($B1075,所属・種目コード!$A$3:$C$67,2)))</f>
        <v>031072</v>
      </c>
      <c r="K1075" s="25" t="e">
        <f>IF($B1075="","",(VLOOKUP($B1075,所属・種目コード!M1058:N1158,2)))</f>
        <v>#N/A</v>
      </c>
      <c r="L1075" s="22" t="e">
        <f>IF($B1075="","",(VLOOKUP($B1075,所属・種目コード!$J$3:$K$59,2)))</f>
        <v>#N/A</v>
      </c>
    </row>
    <row r="1076" spans="1:12">
      <c r="A1076" s="11">
        <v>2017</v>
      </c>
      <c r="B1076" s="11">
        <v>1072</v>
      </c>
      <c r="C1076" s="11">
        <v>623</v>
      </c>
      <c r="E1076" s="11" t="s">
        <v>2535</v>
      </c>
      <c r="F1076" s="11" t="s">
        <v>2536</v>
      </c>
      <c r="G1076" s="11">
        <v>1</v>
      </c>
      <c r="I1076" s="23" t="str">
        <f>IF($B1076="","",(VLOOKUP($B1076,所属・種目コード!$A$3:$C$67,2)))</f>
        <v>031072</v>
      </c>
      <c r="K1076" s="25" t="e">
        <f>IF($B1076="","",(VLOOKUP($B1076,所属・種目コード!M1059:N1159,2)))</f>
        <v>#N/A</v>
      </c>
      <c r="L1076" s="22" t="e">
        <f>IF($B1076="","",(VLOOKUP($B1076,所属・種目コード!$J$3:$K$59,2)))</f>
        <v>#N/A</v>
      </c>
    </row>
    <row r="1077" spans="1:12">
      <c r="A1077" s="11">
        <v>2018</v>
      </c>
      <c r="B1077" s="11">
        <v>1072</v>
      </c>
      <c r="C1077" s="11">
        <v>630</v>
      </c>
      <c r="E1077" s="11" t="s">
        <v>2537</v>
      </c>
      <c r="F1077" s="11" t="s">
        <v>2538</v>
      </c>
      <c r="G1077" s="11">
        <v>1</v>
      </c>
      <c r="I1077" s="23" t="str">
        <f>IF($B1077="","",(VLOOKUP($B1077,所属・種目コード!$A$3:$C$67,2)))</f>
        <v>031072</v>
      </c>
      <c r="K1077" s="25" t="e">
        <f>IF($B1077="","",(VLOOKUP($B1077,所属・種目コード!M1060:N1160,2)))</f>
        <v>#N/A</v>
      </c>
      <c r="L1077" s="22" t="e">
        <f>IF($B1077="","",(VLOOKUP($B1077,所属・種目コード!$J$3:$K$59,2)))</f>
        <v>#N/A</v>
      </c>
    </row>
    <row r="1078" spans="1:12">
      <c r="A1078" s="11">
        <v>2019</v>
      </c>
      <c r="B1078" s="11">
        <v>1072</v>
      </c>
      <c r="C1078" s="11">
        <v>453</v>
      </c>
      <c r="E1078" s="11" t="s">
        <v>2539</v>
      </c>
      <c r="F1078" s="11" t="s">
        <v>2540</v>
      </c>
      <c r="G1078" s="11">
        <v>2</v>
      </c>
      <c r="I1078" s="23" t="str">
        <f>IF($B1078="","",(VLOOKUP($B1078,所属・種目コード!$A$3:$C$67,2)))</f>
        <v>031072</v>
      </c>
      <c r="K1078" s="25" t="e">
        <f>IF($B1078="","",(VLOOKUP($B1078,所属・種目コード!M1061:N1161,2)))</f>
        <v>#N/A</v>
      </c>
      <c r="L1078" s="22" t="e">
        <f>IF($B1078="","",(VLOOKUP($B1078,所属・種目コード!$J$3:$K$59,2)))</f>
        <v>#N/A</v>
      </c>
    </row>
    <row r="1079" spans="1:12">
      <c r="A1079" s="11">
        <v>2020</v>
      </c>
      <c r="B1079" s="11">
        <v>1072</v>
      </c>
      <c r="C1079" s="11">
        <v>624</v>
      </c>
      <c r="E1079" s="11" t="s">
        <v>2541</v>
      </c>
      <c r="F1079" s="11" t="s">
        <v>2542</v>
      </c>
      <c r="G1079" s="11">
        <v>1</v>
      </c>
      <c r="I1079" s="23" t="str">
        <f>IF($B1079="","",(VLOOKUP($B1079,所属・種目コード!$A$3:$C$67,2)))</f>
        <v>031072</v>
      </c>
      <c r="K1079" s="25" t="e">
        <f>IF($B1079="","",(VLOOKUP($B1079,所属・種目コード!M1062:N1162,2)))</f>
        <v>#N/A</v>
      </c>
      <c r="L1079" s="22" t="e">
        <f>IF($B1079="","",(VLOOKUP($B1079,所属・種目コード!$J$3:$K$59,2)))</f>
        <v>#N/A</v>
      </c>
    </row>
    <row r="1080" spans="1:12">
      <c r="A1080" s="11">
        <v>2021</v>
      </c>
      <c r="B1080" s="11">
        <v>1072</v>
      </c>
      <c r="C1080" s="11">
        <v>456</v>
      </c>
      <c r="E1080" s="11" t="s">
        <v>2543</v>
      </c>
      <c r="F1080" s="11" t="s">
        <v>2544</v>
      </c>
      <c r="G1080" s="11">
        <v>2</v>
      </c>
      <c r="I1080" s="23" t="str">
        <f>IF($B1080="","",(VLOOKUP($B1080,所属・種目コード!$A$3:$C$67,2)))</f>
        <v>031072</v>
      </c>
      <c r="K1080" s="25" t="e">
        <f>IF($B1080="","",(VLOOKUP($B1080,所属・種目コード!M1063:N1163,2)))</f>
        <v>#N/A</v>
      </c>
      <c r="L1080" s="22" t="e">
        <f>IF($B1080="","",(VLOOKUP($B1080,所属・種目コード!$J$3:$K$59,2)))</f>
        <v>#N/A</v>
      </c>
    </row>
    <row r="1081" spans="1:12">
      <c r="A1081" s="11">
        <v>2022</v>
      </c>
      <c r="B1081" s="11">
        <v>1072</v>
      </c>
      <c r="C1081" s="11">
        <v>625</v>
      </c>
      <c r="E1081" s="11" t="s">
        <v>2545</v>
      </c>
      <c r="F1081" s="11" t="s">
        <v>2546</v>
      </c>
      <c r="G1081" s="11">
        <v>1</v>
      </c>
      <c r="I1081" s="23" t="str">
        <f>IF($B1081="","",(VLOOKUP($B1081,所属・種目コード!$A$3:$C$67,2)))</f>
        <v>031072</v>
      </c>
      <c r="K1081" s="25" t="e">
        <f>IF($B1081="","",(VLOOKUP($B1081,所属・種目コード!M1064:N1164,2)))</f>
        <v>#N/A</v>
      </c>
      <c r="L1081" s="22" t="e">
        <f>IF($B1081="","",(VLOOKUP($B1081,所属・種目コード!$J$3:$K$59,2)))</f>
        <v>#N/A</v>
      </c>
    </row>
    <row r="1082" spans="1:12">
      <c r="A1082" s="11">
        <v>2023</v>
      </c>
      <c r="B1082" s="11">
        <v>1072</v>
      </c>
      <c r="C1082" s="11">
        <v>631</v>
      </c>
      <c r="E1082" s="11" t="s">
        <v>2547</v>
      </c>
      <c r="F1082" s="11" t="s">
        <v>2548</v>
      </c>
      <c r="G1082" s="11">
        <v>1</v>
      </c>
      <c r="I1082" s="23" t="str">
        <f>IF($B1082="","",(VLOOKUP($B1082,所属・種目コード!$A$3:$C$67,2)))</f>
        <v>031072</v>
      </c>
      <c r="K1082" s="25" t="e">
        <f>IF($B1082="","",(VLOOKUP($B1082,所属・種目コード!M1065:N1165,2)))</f>
        <v>#N/A</v>
      </c>
      <c r="L1082" s="22" t="e">
        <f>IF($B1082="","",(VLOOKUP($B1082,所属・種目コード!$J$3:$K$59,2)))</f>
        <v>#N/A</v>
      </c>
    </row>
    <row r="1083" spans="1:12">
      <c r="A1083" s="11">
        <v>2024</v>
      </c>
      <c r="B1083" s="11">
        <v>1072</v>
      </c>
      <c r="C1083" s="11">
        <v>632</v>
      </c>
      <c r="E1083" s="11" t="s">
        <v>2549</v>
      </c>
      <c r="F1083" s="11" t="s">
        <v>2550</v>
      </c>
      <c r="G1083" s="11">
        <v>1</v>
      </c>
      <c r="I1083" s="23" t="str">
        <f>IF($B1083="","",(VLOOKUP($B1083,所属・種目コード!$A$3:$C$67,2)))</f>
        <v>031072</v>
      </c>
      <c r="K1083" s="25" t="e">
        <f>IF($B1083="","",(VLOOKUP($B1083,所属・種目コード!M1066:N1166,2)))</f>
        <v>#N/A</v>
      </c>
      <c r="L1083" s="22" t="e">
        <f>IF($B1083="","",(VLOOKUP($B1083,所属・種目コード!$J$3:$K$59,2)))</f>
        <v>#N/A</v>
      </c>
    </row>
    <row r="1084" spans="1:12">
      <c r="A1084" s="11">
        <v>2025</v>
      </c>
      <c r="B1084" s="11">
        <v>1072</v>
      </c>
      <c r="C1084" s="11">
        <v>633</v>
      </c>
      <c r="E1084" s="11" t="s">
        <v>2551</v>
      </c>
      <c r="F1084" s="11" t="s">
        <v>2552</v>
      </c>
      <c r="G1084" s="11">
        <v>1</v>
      </c>
      <c r="I1084" s="23" t="str">
        <f>IF($B1084="","",(VLOOKUP($B1084,所属・種目コード!$A$3:$C$67,2)))</f>
        <v>031072</v>
      </c>
      <c r="K1084" s="25" t="e">
        <f>IF($B1084="","",(VLOOKUP($B1084,所属・種目コード!M1067:N1167,2)))</f>
        <v>#N/A</v>
      </c>
      <c r="L1084" s="22" t="e">
        <f>IF($B1084="","",(VLOOKUP($B1084,所属・種目コード!$J$3:$K$59,2)))</f>
        <v>#N/A</v>
      </c>
    </row>
    <row r="1085" spans="1:12">
      <c r="A1085" s="11">
        <v>2026</v>
      </c>
      <c r="B1085" s="11">
        <v>1072</v>
      </c>
      <c r="C1085" s="11">
        <v>683</v>
      </c>
      <c r="E1085" s="11" t="s">
        <v>548</v>
      </c>
      <c r="F1085" s="11" t="s">
        <v>2553</v>
      </c>
      <c r="G1085" s="11">
        <v>2</v>
      </c>
      <c r="I1085" s="23" t="str">
        <f>IF($B1085="","",(VLOOKUP($B1085,所属・種目コード!$A$3:$C$67,2)))</f>
        <v>031072</v>
      </c>
      <c r="K1085" s="25" t="e">
        <f>IF($B1085="","",(VLOOKUP($B1085,所属・種目コード!M1068:N1168,2)))</f>
        <v>#N/A</v>
      </c>
      <c r="L1085" s="22" t="e">
        <f>IF($B1085="","",(VLOOKUP($B1085,所属・種目コード!$J$3:$K$59,2)))</f>
        <v>#N/A</v>
      </c>
    </row>
    <row r="1086" spans="1:12">
      <c r="A1086" s="11">
        <v>2027</v>
      </c>
      <c r="B1086" s="11">
        <v>1072</v>
      </c>
      <c r="C1086" s="11">
        <v>634</v>
      </c>
      <c r="E1086" s="11" t="s">
        <v>2554</v>
      </c>
      <c r="F1086" s="11" t="s">
        <v>2555</v>
      </c>
      <c r="G1086" s="11">
        <v>1</v>
      </c>
      <c r="I1086" s="23" t="str">
        <f>IF($B1086="","",(VLOOKUP($B1086,所属・種目コード!$A$3:$C$67,2)))</f>
        <v>031072</v>
      </c>
      <c r="K1086" s="25" t="e">
        <f>IF($B1086="","",(VLOOKUP($B1086,所属・種目コード!M1069:N1169,2)))</f>
        <v>#N/A</v>
      </c>
      <c r="L1086" s="22" t="e">
        <f>IF($B1086="","",(VLOOKUP($B1086,所属・種目コード!$J$3:$K$59,2)))</f>
        <v>#N/A</v>
      </c>
    </row>
    <row r="1087" spans="1:12">
      <c r="A1087" s="11">
        <v>2028</v>
      </c>
      <c r="B1087" s="11">
        <v>1072</v>
      </c>
      <c r="C1087" s="11">
        <v>635</v>
      </c>
      <c r="E1087" s="11" t="s">
        <v>2556</v>
      </c>
      <c r="F1087" s="11" t="s">
        <v>2557</v>
      </c>
      <c r="G1087" s="11">
        <v>1</v>
      </c>
      <c r="I1087" s="23" t="str">
        <f>IF($B1087="","",(VLOOKUP($B1087,所属・種目コード!$A$3:$C$67,2)))</f>
        <v>031072</v>
      </c>
      <c r="K1087" s="25" t="e">
        <f>IF($B1087="","",(VLOOKUP($B1087,所属・種目コード!M1070:N1170,2)))</f>
        <v>#N/A</v>
      </c>
      <c r="L1087" s="22" t="e">
        <f>IF($B1087="","",(VLOOKUP($B1087,所属・種目コード!$J$3:$K$59,2)))</f>
        <v>#N/A</v>
      </c>
    </row>
    <row r="1088" spans="1:12">
      <c r="A1088" s="11">
        <v>2029</v>
      </c>
      <c r="B1088" s="11">
        <v>1072</v>
      </c>
      <c r="C1088" s="11">
        <v>454</v>
      </c>
      <c r="E1088" s="11" t="s">
        <v>2558</v>
      </c>
      <c r="F1088" s="11" t="s">
        <v>2559</v>
      </c>
      <c r="G1088" s="11">
        <v>2</v>
      </c>
      <c r="I1088" s="23" t="str">
        <f>IF($B1088="","",(VLOOKUP($B1088,所属・種目コード!$A$3:$C$67,2)))</f>
        <v>031072</v>
      </c>
      <c r="K1088" s="25" t="e">
        <f>IF($B1088="","",(VLOOKUP($B1088,所属・種目コード!M1071:N1171,2)))</f>
        <v>#N/A</v>
      </c>
      <c r="L1088" s="22" t="e">
        <f>IF($B1088="","",(VLOOKUP($B1088,所属・種目コード!$J$3:$K$59,2)))</f>
        <v>#N/A</v>
      </c>
    </row>
    <row r="1089" spans="1:12">
      <c r="A1089" s="11">
        <v>2030</v>
      </c>
      <c r="B1089" s="11">
        <v>1072</v>
      </c>
      <c r="C1089" s="11">
        <v>928</v>
      </c>
      <c r="E1089" s="11" t="s">
        <v>2560</v>
      </c>
      <c r="F1089" s="11" t="s">
        <v>2561</v>
      </c>
      <c r="G1089" s="11">
        <v>1</v>
      </c>
      <c r="I1089" s="23" t="str">
        <f>IF($B1089="","",(VLOOKUP($B1089,所属・種目コード!$A$3:$C$67,2)))</f>
        <v>031072</v>
      </c>
      <c r="K1089" s="25" t="e">
        <f>IF($B1089="","",(VLOOKUP($B1089,所属・種目コード!M1072:N1172,2)))</f>
        <v>#N/A</v>
      </c>
      <c r="L1089" s="22" t="e">
        <f>IF($B1089="","",(VLOOKUP($B1089,所属・種目コード!$J$3:$K$59,2)))</f>
        <v>#N/A</v>
      </c>
    </row>
    <row r="1090" spans="1:12">
      <c r="A1090" s="11">
        <v>2031</v>
      </c>
      <c r="B1090" s="11">
        <v>1072</v>
      </c>
      <c r="C1090" s="11">
        <v>684</v>
      </c>
      <c r="E1090" s="11" t="s">
        <v>549</v>
      </c>
      <c r="F1090" s="11" t="s">
        <v>2562</v>
      </c>
      <c r="G1090" s="11">
        <v>2</v>
      </c>
      <c r="I1090" s="23" t="str">
        <f>IF($B1090="","",(VLOOKUP($B1090,所属・種目コード!$A$3:$C$67,2)))</f>
        <v>031072</v>
      </c>
      <c r="K1090" s="25" t="e">
        <f>IF($B1090="","",(VLOOKUP($B1090,所属・種目コード!M1073:N1173,2)))</f>
        <v>#N/A</v>
      </c>
      <c r="L1090" s="22" t="e">
        <f>IF($B1090="","",(VLOOKUP($B1090,所属・種目コード!$J$3:$K$59,2)))</f>
        <v>#N/A</v>
      </c>
    </row>
    <row r="1091" spans="1:12">
      <c r="A1091" s="11">
        <v>2032</v>
      </c>
      <c r="B1091" s="11">
        <v>1072</v>
      </c>
      <c r="C1091" s="11">
        <v>626</v>
      </c>
      <c r="E1091" s="11" t="s">
        <v>2563</v>
      </c>
      <c r="F1091" s="11" t="s">
        <v>2564</v>
      </c>
      <c r="G1091" s="11">
        <v>1</v>
      </c>
      <c r="I1091" s="23" t="str">
        <f>IF($B1091="","",(VLOOKUP($B1091,所属・種目コード!$A$3:$C$67,2)))</f>
        <v>031072</v>
      </c>
      <c r="K1091" s="25" t="e">
        <f>IF($B1091="","",(VLOOKUP($B1091,所属・種目コード!M1074:N1174,2)))</f>
        <v>#N/A</v>
      </c>
      <c r="L1091" s="22" t="e">
        <f>IF($B1091="","",(VLOOKUP($B1091,所属・種目コード!$J$3:$K$59,2)))</f>
        <v>#N/A</v>
      </c>
    </row>
    <row r="1092" spans="1:12">
      <c r="A1092" s="11">
        <v>2033</v>
      </c>
      <c r="B1092" s="11">
        <v>1072</v>
      </c>
      <c r="C1092" s="11">
        <v>636</v>
      </c>
      <c r="E1092" s="11" t="s">
        <v>2565</v>
      </c>
      <c r="F1092" s="11" t="s">
        <v>2566</v>
      </c>
      <c r="G1092" s="11">
        <v>1</v>
      </c>
      <c r="I1092" s="23" t="str">
        <f>IF($B1092="","",(VLOOKUP($B1092,所属・種目コード!$A$3:$C$67,2)))</f>
        <v>031072</v>
      </c>
      <c r="K1092" s="25" t="e">
        <f>IF($B1092="","",(VLOOKUP($B1092,所属・種目コード!M1075:N1175,2)))</f>
        <v>#N/A</v>
      </c>
      <c r="L1092" s="22" t="e">
        <f>IF($B1092="","",(VLOOKUP($B1092,所属・種目コード!$J$3:$K$59,2)))</f>
        <v>#N/A</v>
      </c>
    </row>
    <row r="1093" spans="1:12">
      <c r="A1093" s="11">
        <v>2034</v>
      </c>
      <c r="B1093" s="11">
        <v>1072</v>
      </c>
      <c r="C1093" s="11">
        <v>929</v>
      </c>
      <c r="E1093" s="11" t="s">
        <v>2567</v>
      </c>
      <c r="F1093" s="11" t="s">
        <v>2568</v>
      </c>
      <c r="G1093" s="11">
        <v>1</v>
      </c>
      <c r="I1093" s="23" t="str">
        <f>IF($B1093="","",(VLOOKUP($B1093,所属・種目コード!$A$3:$C$67,2)))</f>
        <v>031072</v>
      </c>
      <c r="K1093" s="25" t="e">
        <f>IF($B1093="","",(VLOOKUP($B1093,所属・種目コード!M1076:N1176,2)))</f>
        <v>#N/A</v>
      </c>
      <c r="L1093" s="22" t="e">
        <f>IF($B1093="","",(VLOOKUP($B1093,所属・種目コード!$J$3:$K$59,2)))</f>
        <v>#N/A</v>
      </c>
    </row>
    <row r="1094" spans="1:12">
      <c r="A1094" s="11">
        <v>2035</v>
      </c>
      <c r="B1094" s="11">
        <v>1072</v>
      </c>
      <c r="C1094" s="11">
        <v>637</v>
      </c>
      <c r="E1094" s="11" t="s">
        <v>2569</v>
      </c>
      <c r="F1094" s="11" t="s">
        <v>2570</v>
      </c>
      <c r="G1094" s="11">
        <v>1</v>
      </c>
      <c r="I1094" s="23" t="str">
        <f>IF($B1094="","",(VLOOKUP($B1094,所属・種目コード!$A$3:$C$67,2)))</f>
        <v>031072</v>
      </c>
      <c r="K1094" s="25" t="e">
        <f>IF($B1094="","",(VLOOKUP($B1094,所属・種目コード!M1077:N1177,2)))</f>
        <v>#N/A</v>
      </c>
      <c r="L1094" s="22" t="e">
        <f>IF($B1094="","",(VLOOKUP($B1094,所属・種目コード!$J$3:$K$59,2)))</f>
        <v>#N/A</v>
      </c>
    </row>
    <row r="1095" spans="1:12">
      <c r="A1095" s="11">
        <v>2036</v>
      </c>
      <c r="B1095" s="11">
        <v>1072</v>
      </c>
      <c r="C1095" s="11">
        <v>627</v>
      </c>
      <c r="E1095" s="11" t="s">
        <v>2571</v>
      </c>
      <c r="F1095" s="11" t="s">
        <v>2572</v>
      </c>
      <c r="G1095" s="11">
        <v>1</v>
      </c>
      <c r="I1095" s="23" t="str">
        <f>IF($B1095="","",(VLOOKUP($B1095,所属・種目コード!$A$3:$C$67,2)))</f>
        <v>031072</v>
      </c>
      <c r="K1095" s="25" t="e">
        <f>IF($B1095="","",(VLOOKUP($B1095,所属・種目コード!M1078:N1178,2)))</f>
        <v>#N/A</v>
      </c>
      <c r="L1095" s="22" t="e">
        <f>IF($B1095="","",(VLOOKUP($B1095,所属・種目コード!$J$3:$K$59,2)))</f>
        <v>#N/A</v>
      </c>
    </row>
    <row r="1096" spans="1:12">
      <c r="A1096" s="11">
        <v>2037</v>
      </c>
      <c r="B1096" s="11">
        <v>1072</v>
      </c>
      <c r="C1096" s="11">
        <v>638</v>
      </c>
      <c r="E1096" s="11" t="s">
        <v>2573</v>
      </c>
      <c r="F1096" s="11" t="s">
        <v>2574</v>
      </c>
      <c r="G1096" s="11">
        <v>1</v>
      </c>
      <c r="I1096" s="23" t="str">
        <f>IF($B1096="","",(VLOOKUP($B1096,所属・種目コード!$A$3:$C$67,2)))</f>
        <v>031072</v>
      </c>
      <c r="K1096" s="25" t="e">
        <f>IF($B1096="","",(VLOOKUP($B1096,所属・種目コード!M1079:N1179,2)))</f>
        <v>#N/A</v>
      </c>
      <c r="L1096" s="22" t="e">
        <f>IF($B1096="","",(VLOOKUP($B1096,所属・種目コード!$J$3:$K$59,2)))</f>
        <v>#N/A</v>
      </c>
    </row>
    <row r="1097" spans="1:12">
      <c r="A1097" s="11">
        <v>2038</v>
      </c>
      <c r="B1097" s="11">
        <v>1072</v>
      </c>
      <c r="C1097" s="11">
        <v>457</v>
      </c>
      <c r="E1097" s="11" t="s">
        <v>546</v>
      </c>
      <c r="F1097" s="11" t="s">
        <v>2575</v>
      </c>
      <c r="G1097" s="11">
        <v>2</v>
      </c>
      <c r="I1097" s="23" t="str">
        <f>IF($B1097="","",(VLOOKUP($B1097,所属・種目コード!$A$3:$C$67,2)))</f>
        <v>031072</v>
      </c>
      <c r="K1097" s="25" t="e">
        <f>IF($B1097="","",(VLOOKUP($B1097,所属・種目コード!M1080:N1180,2)))</f>
        <v>#N/A</v>
      </c>
      <c r="L1097" s="22" t="e">
        <f>IF($B1097="","",(VLOOKUP($B1097,所属・種目コード!$J$3:$K$59,2)))</f>
        <v>#N/A</v>
      </c>
    </row>
    <row r="1098" spans="1:12">
      <c r="A1098" s="11">
        <v>2039</v>
      </c>
      <c r="B1098" s="11">
        <v>1072</v>
      </c>
      <c r="C1098" s="11">
        <v>458</v>
      </c>
      <c r="E1098" s="11" t="s">
        <v>2576</v>
      </c>
      <c r="F1098" s="11" t="s">
        <v>2577</v>
      </c>
      <c r="G1098" s="11">
        <v>2</v>
      </c>
      <c r="I1098" s="23" t="str">
        <f>IF($B1098="","",(VLOOKUP($B1098,所属・種目コード!$A$3:$C$67,2)))</f>
        <v>031072</v>
      </c>
      <c r="K1098" s="25" t="e">
        <f>IF($B1098="","",(VLOOKUP($B1098,所属・種目コード!M1081:N1181,2)))</f>
        <v>#N/A</v>
      </c>
      <c r="L1098" s="22" t="e">
        <f>IF($B1098="","",(VLOOKUP($B1098,所属・種目コード!$J$3:$K$59,2)))</f>
        <v>#N/A</v>
      </c>
    </row>
    <row r="1099" spans="1:12">
      <c r="A1099" s="11">
        <v>2040</v>
      </c>
      <c r="B1099" s="11">
        <v>1072</v>
      </c>
      <c r="C1099" s="11">
        <v>628</v>
      </c>
      <c r="E1099" s="11" t="s">
        <v>2578</v>
      </c>
      <c r="F1099" s="11" t="s">
        <v>2579</v>
      </c>
      <c r="G1099" s="11">
        <v>1</v>
      </c>
      <c r="I1099" s="23" t="str">
        <f>IF($B1099="","",(VLOOKUP($B1099,所属・種目コード!$A$3:$C$67,2)))</f>
        <v>031072</v>
      </c>
      <c r="K1099" s="25" t="e">
        <f>IF($B1099="","",(VLOOKUP($B1099,所属・種目コード!M1082:N1182,2)))</f>
        <v>#N/A</v>
      </c>
      <c r="L1099" s="22" t="e">
        <f>IF($B1099="","",(VLOOKUP($B1099,所属・種目コード!$J$3:$K$59,2)))</f>
        <v>#N/A</v>
      </c>
    </row>
    <row r="1100" spans="1:12">
      <c r="A1100" s="11">
        <v>2041</v>
      </c>
      <c r="B1100" s="11">
        <v>1072</v>
      </c>
      <c r="C1100" s="11">
        <v>930</v>
      </c>
      <c r="E1100" s="11" t="s">
        <v>2580</v>
      </c>
      <c r="F1100" s="11" t="s">
        <v>2581</v>
      </c>
      <c r="G1100" s="11">
        <v>1</v>
      </c>
      <c r="I1100" s="23" t="str">
        <f>IF($B1100="","",(VLOOKUP($B1100,所属・種目コード!$A$3:$C$67,2)))</f>
        <v>031072</v>
      </c>
      <c r="K1100" s="25" t="e">
        <f>IF($B1100="","",(VLOOKUP($B1100,所属・種目コード!M1083:N1183,2)))</f>
        <v>#N/A</v>
      </c>
      <c r="L1100" s="22" t="e">
        <f>IF($B1100="","",(VLOOKUP($B1100,所属・種目コード!$J$3:$K$59,2)))</f>
        <v>#N/A</v>
      </c>
    </row>
    <row r="1101" spans="1:12">
      <c r="A1101" s="11">
        <v>2042</v>
      </c>
      <c r="B1101" s="11">
        <v>1072</v>
      </c>
      <c r="C1101" s="11">
        <v>931</v>
      </c>
      <c r="E1101" s="11" t="s">
        <v>2582</v>
      </c>
      <c r="F1101" s="11" t="s">
        <v>2583</v>
      </c>
      <c r="G1101" s="11">
        <v>1</v>
      </c>
      <c r="I1101" s="23" t="str">
        <f>IF($B1101="","",(VLOOKUP($B1101,所属・種目コード!$A$3:$C$67,2)))</f>
        <v>031072</v>
      </c>
      <c r="K1101" s="25" t="e">
        <f>IF($B1101="","",(VLOOKUP($B1101,所属・種目コード!M1084:N1184,2)))</f>
        <v>#N/A</v>
      </c>
      <c r="L1101" s="22" t="e">
        <f>IF($B1101="","",(VLOOKUP($B1101,所属・種目コード!$J$3:$K$59,2)))</f>
        <v>#N/A</v>
      </c>
    </row>
    <row r="1102" spans="1:12">
      <c r="A1102" s="11">
        <v>2043</v>
      </c>
      <c r="B1102" s="11">
        <v>1072</v>
      </c>
      <c r="C1102" s="11">
        <v>932</v>
      </c>
      <c r="E1102" s="11" t="s">
        <v>2584</v>
      </c>
      <c r="F1102" s="11" t="s">
        <v>2585</v>
      </c>
      <c r="G1102" s="11">
        <v>1</v>
      </c>
      <c r="I1102" s="23" t="str">
        <f>IF($B1102="","",(VLOOKUP($B1102,所属・種目コード!$A$3:$C$67,2)))</f>
        <v>031072</v>
      </c>
      <c r="K1102" s="25" t="e">
        <f>IF($B1102="","",(VLOOKUP($B1102,所属・種目コード!M1085:N1185,2)))</f>
        <v>#N/A</v>
      </c>
      <c r="L1102" s="22" t="e">
        <f>IF($B1102="","",(VLOOKUP($B1102,所属・種目コード!$J$3:$K$59,2)))</f>
        <v>#N/A</v>
      </c>
    </row>
    <row r="1103" spans="1:12">
      <c r="A1103" s="11">
        <v>2044</v>
      </c>
      <c r="B1103" s="11">
        <v>1072</v>
      </c>
      <c r="C1103" s="11">
        <v>933</v>
      </c>
      <c r="E1103" s="11" t="s">
        <v>2586</v>
      </c>
      <c r="F1103" s="11" t="s">
        <v>2587</v>
      </c>
      <c r="G1103" s="11">
        <v>1</v>
      </c>
      <c r="I1103" s="23" t="str">
        <f>IF($B1103="","",(VLOOKUP($B1103,所属・種目コード!$A$3:$C$67,2)))</f>
        <v>031072</v>
      </c>
      <c r="K1103" s="25" t="e">
        <f>IF($B1103="","",(VLOOKUP($B1103,所属・種目コード!M1086:N1186,2)))</f>
        <v>#N/A</v>
      </c>
      <c r="L1103" s="22" t="e">
        <f>IF($B1103="","",(VLOOKUP($B1103,所属・種目コード!$J$3:$K$59,2)))</f>
        <v>#N/A</v>
      </c>
    </row>
    <row r="1104" spans="1:12">
      <c r="A1104" s="11">
        <v>2045</v>
      </c>
      <c r="B1104" s="11">
        <v>1072</v>
      </c>
      <c r="C1104" s="11">
        <v>685</v>
      </c>
      <c r="E1104" s="11" t="s">
        <v>550</v>
      </c>
      <c r="F1104" s="11" t="s">
        <v>2588</v>
      </c>
      <c r="G1104" s="11">
        <v>2</v>
      </c>
      <c r="I1104" s="23" t="str">
        <f>IF($B1104="","",(VLOOKUP($B1104,所属・種目コード!$A$3:$C$67,2)))</f>
        <v>031072</v>
      </c>
      <c r="K1104" s="25" t="e">
        <f>IF($B1104="","",(VLOOKUP($B1104,所属・種目コード!M1087:N1187,2)))</f>
        <v>#N/A</v>
      </c>
      <c r="L1104" s="22" t="e">
        <f>IF($B1104="","",(VLOOKUP($B1104,所属・種目コード!$J$3:$K$59,2)))</f>
        <v>#N/A</v>
      </c>
    </row>
    <row r="1105" spans="1:12">
      <c r="A1105" s="11">
        <v>2046</v>
      </c>
      <c r="B1105" s="11">
        <v>1073</v>
      </c>
      <c r="C1105" s="11">
        <v>459</v>
      </c>
      <c r="E1105" s="11" t="s">
        <v>2589</v>
      </c>
      <c r="F1105" s="11" t="s">
        <v>2590</v>
      </c>
      <c r="G1105" s="11">
        <v>2</v>
      </c>
      <c r="I1105" s="23" t="str">
        <f>IF($B1105="","",(VLOOKUP($B1105,所属・種目コード!$A$3:$C$67,2)))</f>
        <v>031073</v>
      </c>
      <c r="K1105" s="25" t="e">
        <f>IF($B1105="","",(VLOOKUP($B1105,所属・種目コード!M1088:N1188,2)))</f>
        <v>#N/A</v>
      </c>
      <c r="L1105" s="22" t="e">
        <f>IF($B1105="","",(VLOOKUP($B1105,所属・種目コード!$J$3:$K$59,2)))</f>
        <v>#N/A</v>
      </c>
    </row>
    <row r="1106" spans="1:12">
      <c r="A1106" s="11">
        <v>2047</v>
      </c>
      <c r="B1106" s="11">
        <v>1073</v>
      </c>
      <c r="C1106" s="11">
        <v>639</v>
      </c>
      <c r="E1106" s="11" t="s">
        <v>2591</v>
      </c>
      <c r="F1106" s="11" t="s">
        <v>2592</v>
      </c>
      <c r="G1106" s="11">
        <v>1</v>
      </c>
      <c r="I1106" s="23" t="str">
        <f>IF($B1106="","",(VLOOKUP($B1106,所属・種目コード!$A$3:$C$67,2)))</f>
        <v>031073</v>
      </c>
      <c r="K1106" s="25" t="e">
        <f>IF($B1106="","",(VLOOKUP($B1106,所属・種目コード!M1089:N1189,2)))</f>
        <v>#N/A</v>
      </c>
      <c r="L1106" s="22" t="e">
        <f>IF($B1106="","",(VLOOKUP($B1106,所属・種目コード!$J$3:$K$59,2)))</f>
        <v>#N/A</v>
      </c>
    </row>
    <row r="1107" spans="1:12">
      <c r="A1107" s="11">
        <v>2048</v>
      </c>
      <c r="B1107" s="11">
        <v>1073</v>
      </c>
      <c r="C1107" s="11">
        <v>701</v>
      </c>
      <c r="E1107" s="11" t="s">
        <v>2593</v>
      </c>
      <c r="F1107" s="11" t="s">
        <v>2594</v>
      </c>
      <c r="G1107" s="11">
        <v>2</v>
      </c>
      <c r="I1107" s="23" t="str">
        <f>IF($B1107="","",(VLOOKUP($B1107,所属・種目コード!$A$3:$C$67,2)))</f>
        <v>031073</v>
      </c>
      <c r="K1107" s="25" t="e">
        <f>IF($B1107="","",(VLOOKUP($B1107,所属・種目コード!M1090:N1190,2)))</f>
        <v>#N/A</v>
      </c>
      <c r="L1107" s="22" t="e">
        <f>IF($B1107="","",(VLOOKUP($B1107,所属・種目コード!$J$3:$K$59,2)))</f>
        <v>#N/A</v>
      </c>
    </row>
    <row r="1108" spans="1:12">
      <c r="A1108" s="11">
        <v>2049</v>
      </c>
      <c r="B1108" s="11">
        <v>1073</v>
      </c>
      <c r="C1108" s="11">
        <v>640</v>
      </c>
      <c r="E1108" s="11" t="s">
        <v>2595</v>
      </c>
      <c r="F1108" s="11" t="s">
        <v>2596</v>
      </c>
      <c r="G1108" s="11">
        <v>1</v>
      </c>
      <c r="I1108" s="23" t="str">
        <f>IF($B1108="","",(VLOOKUP($B1108,所属・種目コード!$A$3:$C$67,2)))</f>
        <v>031073</v>
      </c>
      <c r="K1108" s="25" t="e">
        <f>IF($B1108="","",(VLOOKUP($B1108,所属・種目コード!M1091:N1191,2)))</f>
        <v>#N/A</v>
      </c>
      <c r="L1108" s="22" t="e">
        <f>IF($B1108="","",(VLOOKUP($B1108,所属・種目コード!$J$3:$K$59,2)))</f>
        <v>#N/A</v>
      </c>
    </row>
    <row r="1109" spans="1:12">
      <c r="A1109" s="11">
        <v>2050</v>
      </c>
      <c r="B1109" s="11">
        <v>1073</v>
      </c>
      <c r="C1109" s="11">
        <v>643</v>
      </c>
      <c r="E1109" s="11" t="s">
        <v>2597</v>
      </c>
      <c r="F1109" s="11" t="s">
        <v>2598</v>
      </c>
      <c r="G1109" s="11">
        <v>1</v>
      </c>
      <c r="I1109" s="23" t="str">
        <f>IF($B1109="","",(VLOOKUP($B1109,所属・種目コード!$A$3:$C$67,2)))</f>
        <v>031073</v>
      </c>
      <c r="K1109" s="25" t="e">
        <f>IF($B1109="","",(VLOOKUP($B1109,所属・種目コード!M1092:N1192,2)))</f>
        <v>#N/A</v>
      </c>
      <c r="L1109" s="22" t="e">
        <f>IF($B1109="","",(VLOOKUP($B1109,所属・種目コード!$J$3:$K$59,2)))</f>
        <v>#N/A</v>
      </c>
    </row>
    <row r="1110" spans="1:12">
      <c r="A1110" s="11">
        <v>2051</v>
      </c>
      <c r="B1110" s="11">
        <v>1073</v>
      </c>
      <c r="C1110" s="11">
        <v>641</v>
      </c>
      <c r="E1110" s="11" t="s">
        <v>2599</v>
      </c>
      <c r="F1110" s="11" t="s">
        <v>2600</v>
      </c>
      <c r="G1110" s="11">
        <v>1</v>
      </c>
      <c r="I1110" s="23" t="str">
        <f>IF($B1110="","",(VLOOKUP($B1110,所属・種目コード!$A$3:$C$67,2)))</f>
        <v>031073</v>
      </c>
      <c r="K1110" s="25" t="e">
        <f>IF($B1110="","",(VLOOKUP($B1110,所属・種目コード!M1093:N1193,2)))</f>
        <v>#N/A</v>
      </c>
      <c r="L1110" s="22" t="e">
        <f>IF($B1110="","",(VLOOKUP($B1110,所属・種目コード!$J$3:$K$59,2)))</f>
        <v>#N/A</v>
      </c>
    </row>
    <row r="1111" spans="1:12">
      <c r="A1111" s="11">
        <v>2052</v>
      </c>
      <c r="B1111" s="11">
        <v>1073</v>
      </c>
      <c r="C1111" s="11">
        <v>644</v>
      </c>
      <c r="E1111" s="11" t="s">
        <v>2601</v>
      </c>
      <c r="F1111" s="11" t="s">
        <v>2602</v>
      </c>
      <c r="G1111" s="11">
        <v>1</v>
      </c>
      <c r="I1111" s="23" t="str">
        <f>IF($B1111="","",(VLOOKUP($B1111,所属・種目コード!$A$3:$C$67,2)))</f>
        <v>031073</v>
      </c>
      <c r="K1111" s="25" t="e">
        <f>IF($B1111="","",(VLOOKUP($B1111,所属・種目コード!M1094:N1194,2)))</f>
        <v>#N/A</v>
      </c>
      <c r="L1111" s="22" t="e">
        <f>IF($B1111="","",(VLOOKUP($B1111,所属・種目コード!$J$3:$K$59,2)))</f>
        <v>#N/A</v>
      </c>
    </row>
    <row r="1112" spans="1:12">
      <c r="A1112" s="11">
        <v>2053</v>
      </c>
      <c r="B1112" s="11">
        <v>1073</v>
      </c>
      <c r="C1112" s="11">
        <v>645</v>
      </c>
      <c r="E1112" s="11" t="s">
        <v>2603</v>
      </c>
      <c r="F1112" s="11" t="s">
        <v>2604</v>
      </c>
      <c r="G1112" s="11">
        <v>1</v>
      </c>
      <c r="I1112" s="23" t="str">
        <f>IF($B1112="","",(VLOOKUP($B1112,所属・種目コード!$A$3:$C$67,2)))</f>
        <v>031073</v>
      </c>
      <c r="K1112" s="25" t="e">
        <f>IF($B1112="","",(VLOOKUP($B1112,所属・種目コード!M1095:N1195,2)))</f>
        <v>#N/A</v>
      </c>
      <c r="L1112" s="22" t="e">
        <f>IF($B1112="","",(VLOOKUP($B1112,所属・種目コード!$J$3:$K$59,2)))</f>
        <v>#N/A</v>
      </c>
    </row>
    <row r="1113" spans="1:12">
      <c r="A1113" s="11">
        <v>2054</v>
      </c>
      <c r="B1113" s="11">
        <v>1073</v>
      </c>
      <c r="C1113" s="11">
        <v>949</v>
      </c>
      <c r="E1113" s="11" t="s">
        <v>2605</v>
      </c>
      <c r="F1113" s="11" t="s">
        <v>2606</v>
      </c>
      <c r="G1113" s="11">
        <v>1</v>
      </c>
      <c r="I1113" s="23" t="str">
        <f>IF($B1113="","",(VLOOKUP($B1113,所属・種目コード!$A$3:$C$67,2)))</f>
        <v>031073</v>
      </c>
      <c r="K1113" s="25" t="e">
        <f>IF($B1113="","",(VLOOKUP($B1113,所属・種目コード!M1096:N1196,2)))</f>
        <v>#N/A</v>
      </c>
      <c r="L1113" s="22" t="e">
        <f>IF($B1113="","",(VLOOKUP($B1113,所属・種目コード!$J$3:$K$59,2)))</f>
        <v>#N/A</v>
      </c>
    </row>
    <row r="1114" spans="1:12">
      <c r="A1114" s="11">
        <v>2055</v>
      </c>
      <c r="B1114" s="11">
        <v>1073</v>
      </c>
      <c r="C1114" s="11">
        <v>646</v>
      </c>
      <c r="E1114" s="11" t="s">
        <v>2607</v>
      </c>
      <c r="F1114" s="11" t="s">
        <v>2608</v>
      </c>
      <c r="G1114" s="11">
        <v>1</v>
      </c>
      <c r="I1114" s="23" t="str">
        <f>IF($B1114="","",(VLOOKUP($B1114,所属・種目コード!$A$3:$C$67,2)))</f>
        <v>031073</v>
      </c>
      <c r="K1114" s="25" t="e">
        <f>IF($B1114="","",(VLOOKUP($B1114,所属・種目コード!M1097:N1197,2)))</f>
        <v>#N/A</v>
      </c>
      <c r="L1114" s="22" t="e">
        <f>IF($B1114="","",(VLOOKUP($B1114,所属・種目コード!$J$3:$K$59,2)))</f>
        <v>#N/A</v>
      </c>
    </row>
    <row r="1115" spans="1:12">
      <c r="A1115" s="11">
        <v>2056</v>
      </c>
      <c r="B1115" s="11">
        <v>1073</v>
      </c>
      <c r="C1115" s="11">
        <v>950</v>
      </c>
      <c r="E1115" s="11" t="s">
        <v>2609</v>
      </c>
      <c r="F1115" s="11" t="s">
        <v>2610</v>
      </c>
      <c r="G1115" s="11">
        <v>1</v>
      </c>
      <c r="I1115" s="23" t="str">
        <f>IF($B1115="","",(VLOOKUP($B1115,所属・種目コード!$A$3:$C$67,2)))</f>
        <v>031073</v>
      </c>
      <c r="K1115" s="25" t="e">
        <f>IF($B1115="","",(VLOOKUP($B1115,所属・種目コード!M1098:N1198,2)))</f>
        <v>#N/A</v>
      </c>
      <c r="L1115" s="22" t="e">
        <f>IF($B1115="","",(VLOOKUP($B1115,所属・種目コード!$J$3:$K$59,2)))</f>
        <v>#N/A</v>
      </c>
    </row>
    <row r="1116" spans="1:12">
      <c r="A1116" s="11">
        <v>2057</v>
      </c>
      <c r="B1116" s="11">
        <v>1073</v>
      </c>
      <c r="C1116" s="11">
        <v>460</v>
      </c>
      <c r="E1116" s="11" t="s">
        <v>2611</v>
      </c>
      <c r="F1116" s="11" t="s">
        <v>2612</v>
      </c>
      <c r="G1116" s="11">
        <v>2</v>
      </c>
      <c r="I1116" s="23" t="str">
        <f>IF($B1116="","",(VLOOKUP($B1116,所属・種目コード!$A$3:$C$67,2)))</f>
        <v>031073</v>
      </c>
      <c r="K1116" s="25" t="e">
        <f>IF($B1116="","",(VLOOKUP($B1116,所属・種目コード!M1099:N1199,2)))</f>
        <v>#N/A</v>
      </c>
      <c r="L1116" s="22" t="e">
        <f>IF($B1116="","",(VLOOKUP($B1116,所属・種目コード!$J$3:$K$59,2)))</f>
        <v>#N/A</v>
      </c>
    </row>
    <row r="1117" spans="1:12">
      <c r="A1117" s="11">
        <v>2058</v>
      </c>
      <c r="B1117" s="11">
        <v>1073</v>
      </c>
      <c r="C1117" s="11">
        <v>642</v>
      </c>
      <c r="E1117" s="11" t="s">
        <v>2613</v>
      </c>
      <c r="F1117" s="11" t="s">
        <v>2614</v>
      </c>
      <c r="G1117" s="11">
        <v>1</v>
      </c>
      <c r="I1117" s="23" t="str">
        <f>IF($B1117="","",(VLOOKUP($B1117,所属・種目コード!$A$3:$C$67,2)))</f>
        <v>031073</v>
      </c>
      <c r="K1117" s="25" t="e">
        <f>IF($B1117="","",(VLOOKUP($B1117,所属・種目コード!M1100:N1200,2)))</f>
        <v>#N/A</v>
      </c>
      <c r="L1117" s="22" t="e">
        <f>IF($B1117="","",(VLOOKUP($B1117,所属・種目コード!$J$3:$K$59,2)))</f>
        <v>#N/A</v>
      </c>
    </row>
    <row r="1118" spans="1:12">
      <c r="A1118" s="11">
        <v>2059</v>
      </c>
      <c r="B1118" s="11">
        <v>1073</v>
      </c>
      <c r="C1118" s="11">
        <v>702</v>
      </c>
      <c r="E1118" s="11" t="s">
        <v>2615</v>
      </c>
      <c r="F1118" s="11" t="s">
        <v>2616</v>
      </c>
      <c r="G1118" s="11">
        <v>2</v>
      </c>
      <c r="I1118" s="23" t="str">
        <f>IF($B1118="","",(VLOOKUP($B1118,所属・種目コード!$A$3:$C$67,2)))</f>
        <v>031073</v>
      </c>
      <c r="K1118" s="25" t="e">
        <f>IF($B1118="","",(VLOOKUP($B1118,所属・種目コード!M1101:N1201,2)))</f>
        <v>#N/A</v>
      </c>
      <c r="L1118" s="22" t="e">
        <f>IF($B1118="","",(VLOOKUP($B1118,所属・種目コード!$J$3:$K$59,2)))</f>
        <v>#N/A</v>
      </c>
    </row>
    <row r="1119" spans="1:12">
      <c r="A1119" s="11">
        <v>2060</v>
      </c>
      <c r="B1119" s="11">
        <v>1073</v>
      </c>
      <c r="C1119" s="11">
        <v>461</v>
      </c>
      <c r="E1119" s="11" t="s">
        <v>2617</v>
      </c>
      <c r="F1119" s="11" t="s">
        <v>2618</v>
      </c>
      <c r="G1119" s="11">
        <v>2</v>
      </c>
      <c r="I1119" s="23" t="str">
        <f>IF($B1119="","",(VLOOKUP($B1119,所属・種目コード!$A$3:$C$67,2)))</f>
        <v>031073</v>
      </c>
      <c r="K1119" s="25" t="e">
        <f>IF($B1119="","",(VLOOKUP($B1119,所属・種目コード!M1102:N1202,2)))</f>
        <v>#N/A</v>
      </c>
      <c r="L1119" s="22" t="e">
        <f>IF($B1119="","",(VLOOKUP($B1119,所属・種目コード!$J$3:$K$59,2)))</f>
        <v>#N/A</v>
      </c>
    </row>
    <row r="1120" spans="1:12">
      <c r="A1120" s="11">
        <v>2061</v>
      </c>
      <c r="B1120" s="11">
        <v>1073</v>
      </c>
      <c r="C1120" s="11">
        <v>951</v>
      </c>
      <c r="E1120" s="11" t="s">
        <v>2619</v>
      </c>
      <c r="F1120" s="11" t="s">
        <v>2620</v>
      </c>
      <c r="G1120" s="11">
        <v>1</v>
      </c>
      <c r="I1120" s="23" t="str">
        <f>IF($B1120="","",(VLOOKUP($B1120,所属・種目コード!$A$3:$C$67,2)))</f>
        <v>031073</v>
      </c>
      <c r="K1120" s="25" t="e">
        <f>IF($B1120="","",(VLOOKUP($B1120,所属・種目コード!M1103:N1203,2)))</f>
        <v>#N/A</v>
      </c>
      <c r="L1120" s="22" t="e">
        <f>IF($B1120="","",(VLOOKUP($B1120,所属・種目コード!$J$3:$K$59,2)))</f>
        <v>#N/A</v>
      </c>
    </row>
    <row r="1121" spans="1:12">
      <c r="A1121" s="11">
        <v>5308</v>
      </c>
      <c r="B1121" s="11">
        <v>1073</v>
      </c>
      <c r="C1121" s="11">
        <v>460</v>
      </c>
      <c r="E1121" s="11" t="s">
        <v>8494</v>
      </c>
      <c r="F1121" s="11" t="s">
        <v>2612</v>
      </c>
      <c r="G1121" s="11">
        <v>2</v>
      </c>
      <c r="I1121" s="23" t="str">
        <f>IF($B1121="","",(VLOOKUP($B1121,所属・種目コード!$A$3:$C$67,2)))</f>
        <v>031073</v>
      </c>
      <c r="K1121" s="25" t="e">
        <f>IF($B1121="","",(VLOOKUP($B1121,所属・種目コード!M1104:N1204,2)))</f>
        <v>#N/A</v>
      </c>
      <c r="L1121" s="22" t="e">
        <f>IF($B1121="","",(VLOOKUP($B1121,所属・種目コード!$J$3:$K$59,2)))</f>
        <v>#N/A</v>
      </c>
    </row>
    <row r="1122" spans="1:12">
      <c r="A1122" s="11">
        <v>2062</v>
      </c>
      <c r="B1122" s="11">
        <v>1074</v>
      </c>
      <c r="C1122" s="11">
        <v>715</v>
      </c>
      <c r="E1122" s="11" t="s">
        <v>2621</v>
      </c>
      <c r="F1122" s="11" t="s">
        <v>2622</v>
      </c>
      <c r="G1122" s="11">
        <v>2</v>
      </c>
      <c r="I1122" s="23" t="str">
        <f>IF($B1122="","",(VLOOKUP($B1122,所属・種目コード!$A$3:$C$67,2)))</f>
        <v>031074</v>
      </c>
      <c r="K1122" s="25" t="e">
        <f>IF($B1122="","",(VLOOKUP($B1122,所属・種目コード!M1105:N1205,2)))</f>
        <v>#N/A</v>
      </c>
      <c r="L1122" s="22" t="e">
        <f>IF($B1122="","",(VLOOKUP($B1122,所属・種目コード!$J$3:$K$59,2)))</f>
        <v>#N/A</v>
      </c>
    </row>
    <row r="1123" spans="1:12">
      <c r="A1123" s="11">
        <v>2063</v>
      </c>
      <c r="B1123" s="11">
        <v>1074</v>
      </c>
      <c r="C1123" s="11">
        <v>574</v>
      </c>
      <c r="E1123" s="11" t="s">
        <v>2623</v>
      </c>
      <c r="F1123" s="11" t="s">
        <v>2624</v>
      </c>
      <c r="G1123" s="11">
        <v>1</v>
      </c>
      <c r="I1123" s="23" t="str">
        <f>IF($B1123="","",(VLOOKUP($B1123,所属・種目コード!$A$3:$C$67,2)))</f>
        <v>031074</v>
      </c>
      <c r="K1123" s="25" t="e">
        <f>IF($B1123="","",(VLOOKUP($B1123,所属・種目コード!M1106:N1206,2)))</f>
        <v>#N/A</v>
      </c>
      <c r="L1123" s="22" t="e">
        <f>IF($B1123="","",(VLOOKUP($B1123,所属・種目コード!$J$3:$K$59,2)))</f>
        <v>#N/A</v>
      </c>
    </row>
    <row r="1124" spans="1:12">
      <c r="A1124" s="11">
        <v>2064</v>
      </c>
      <c r="B1124" s="11">
        <v>1074</v>
      </c>
      <c r="C1124" s="11">
        <v>969</v>
      </c>
      <c r="E1124" s="11" t="s">
        <v>2625</v>
      </c>
      <c r="F1124" s="11" t="s">
        <v>2626</v>
      </c>
      <c r="G1124" s="11">
        <v>1</v>
      </c>
      <c r="I1124" s="23" t="str">
        <f>IF($B1124="","",(VLOOKUP($B1124,所属・種目コード!$A$3:$C$67,2)))</f>
        <v>031074</v>
      </c>
      <c r="K1124" s="25" t="e">
        <f>IF($B1124="","",(VLOOKUP($B1124,所属・種目コード!M1107:N1207,2)))</f>
        <v>#N/A</v>
      </c>
      <c r="L1124" s="22" t="e">
        <f>IF($B1124="","",(VLOOKUP($B1124,所属・種目コード!$J$3:$K$59,2)))</f>
        <v>#N/A</v>
      </c>
    </row>
    <row r="1125" spans="1:12">
      <c r="A1125" s="11">
        <v>2065</v>
      </c>
      <c r="B1125" s="11">
        <v>1074</v>
      </c>
      <c r="C1125" s="11">
        <v>571</v>
      </c>
      <c r="E1125" s="11" t="s">
        <v>2627</v>
      </c>
      <c r="F1125" s="11" t="s">
        <v>2628</v>
      </c>
      <c r="G1125" s="11">
        <v>1</v>
      </c>
      <c r="I1125" s="23" t="str">
        <f>IF($B1125="","",(VLOOKUP($B1125,所属・種目コード!$A$3:$C$67,2)))</f>
        <v>031074</v>
      </c>
      <c r="K1125" s="25" t="e">
        <f>IF($B1125="","",(VLOOKUP($B1125,所属・種目コード!M1108:N1208,2)))</f>
        <v>#N/A</v>
      </c>
      <c r="L1125" s="22" t="e">
        <f>IF($B1125="","",(VLOOKUP($B1125,所属・種目コード!$J$3:$K$59,2)))</f>
        <v>#N/A</v>
      </c>
    </row>
    <row r="1126" spans="1:12">
      <c r="A1126" s="11">
        <v>2066</v>
      </c>
      <c r="B1126" s="11">
        <v>1074</v>
      </c>
      <c r="C1126" s="11">
        <v>970</v>
      </c>
      <c r="E1126" s="11" t="s">
        <v>2629</v>
      </c>
      <c r="F1126" s="11" t="s">
        <v>2630</v>
      </c>
      <c r="G1126" s="11">
        <v>1</v>
      </c>
      <c r="I1126" s="23" t="str">
        <f>IF($B1126="","",(VLOOKUP($B1126,所属・種目コード!$A$3:$C$67,2)))</f>
        <v>031074</v>
      </c>
      <c r="K1126" s="25" t="e">
        <f>IF($B1126="","",(VLOOKUP($B1126,所属・種目コード!M1109:N1209,2)))</f>
        <v>#N/A</v>
      </c>
      <c r="L1126" s="22" t="e">
        <f>IF($B1126="","",(VLOOKUP($B1126,所属・種目コード!$J$3:$K$59,2)))</f>
        <v>#N/A</v>
      </c>
    </row>
    <row r="1127" spans="1:12">
      <c r="A1127" s="11">
        <v>2067</v>
      </c>
      <c r="B1127" s="11">
        <v>1074</v>
      </c>
      <c r="C1127" s="11">
        <v>408</v>
      </c>
      <c r="E1127" s="11" t="s">
        <v>451</v>
      </c>
      <c r="F1127" s="11" t="s">
        <v>2631</v>
      </c>
      <c r="G1127" s="11">
        <v>2</v>
      </c>
      <c r="I1127" s="23" t="str">
        <f>IF($B1127="","",(VLOOKUP($B1127,所属・種目コード!$A$3:$C$67,2)))</f>
        <v>031074</v>
      </c>
      <c r="K1127" s="25" t="e">
        <f>IF($B1127="","",(VLOOKUP($B1127,所属・種目コード!M1110:N1210,2)))</f>
        <v>#N/A</v>
      </c>
      <c r="L1127" s="22" t="e">
        <f>IF($B1127="","",(VLOOKUP($B1127,所属・種目コード!$J$3:$K$59,2)))</f>
        <v>#N/A</v>
      </c>
    </row>
    <row r="1128" spans="1:12">
      <c r="A1128" s="11">
        <v>2068</v>
      </c>
      <c r="B1128" s="11">
        <v>1074</v>
      </c>
      <c r="C1128" s="11">
        <v>716</v>
      </c>
      <c r="E1128" s="11" t="s">
        <v>2632</v>
      </c>
      <c r="F1128" s="11" t="s">
        <v>2633</v>
      </c>
      <c r="G1128" s="11">
        <v>2</v>
      </c>
      <c r="I1128" s="23" t="str">
        <f>IF($B1128="","",(VLOOKUP($B1128,所属・種目コード!$A$3:$C$67,2)))</f>
        <v>031074</v>
      </c>
      <c r="K1128" s="25" t="e">
        <f>IF($B1128="","",(VLOOKUP($B1128,所属・種目コード!M1111:N1211,2)))</f>
        <v>#N/A</v>
      </c>
      <c r="L1128" s="22" t="e">
        <f>IF($B1128="","",(VLOOKUP($B1128,所属・種目コード!$J$3:$K$59,2)))</f>
        <v>#N/A</v>
      </c>
    </row>
    <row r="1129" spans="1:12">
      <c r="A1129" s="11">
        <v>2069</v>
      </c>
      <c r="B1129" s="11">
        <v>1074</v>
      </c>
      <c r="C1129" s="11">
        <v>409</v>
      </c>
      <c r="E1129" s="11" t="s">
        <v>2634</v>
      </c>
      <c r="F1129" s="11" t="s">
        <v>2635</v>
      </c>
      <c r="G1129" s="11">
        <v>2</v>
      </c>
      <c r="I1129" s="23" t="str">
        <f>IF($B1129="","",(VLOOKUP($B1129,所属・種目コード!$A$3:$C$67,2)))</f>
        <v>031074</v>
      </c>
      <c r="K1129" s="25" t="e">
        <f>IF($B1129="","",(VLOOKUP($B1129,所属・種目コード!M1112:N1212,2)))</f>
        <v>#N/A</v>
      </c>
      <c r="L1129" s="22" t="e">
        <f>IF($B1129="","",(VLOOKUP($B1129,所属・種目コード!$J$3:$K$59,2)))</f>
        <v>#N/A</v>
      </c>
    </row>
    <row r="1130" spans="1:12">
      <c r="A1130" s="11">
        <v>2070</v>
      </c>
      <c r="B1130" s="11">
        <v>1074</v>
      </c>
      <c r="C1130" s="11">
        <v>717</v>
      </c>
      <c r="E1130" s="11" t="s">
        <v>2636</v>
      </c>
      <c r="F1130" s="11" t="s">
        <v>2637</v>
      </c>
      <c r="G1130" s="11">
        <v>2</v>
      </c>
      <c r="I1130" s="23" t="str">
        <f>IF($B1130="","",(VLOOKUP($B1130,所属・種目コード!$A$3:$C$67,2)))</f>
        <v>031074</v>
      </c>
      <c r="K1130" s="25" t="e">
        <f>IF($B1130="","",(VLOOKUP($B1130,所属・種目コード!M1113:N1213,2)))</f>
        <v>#N/A</v>
      </c>
      <c r="L1130" s="22" t="e">
        <f>IF($B1130="","",(VLOOKUP($B1130,所属・種目コード!$J$3:$K$59,2)))</f>
        <v>#N/A</v>
      </c>
    </row>
    <row r="1131" spans="1:12">
      <c r="A1131" s="11">
        <v>2071</v>
      </c>
      <c r="B1131" s="11">
        <v>1074</v>
      </c>
      <c r="C1131" s="11">
        <v>718</v>
      </c>
      <c r="E1131" s="11" t="s">
        <v>2638</v>
      </c>
      <c r="F1131" s="11" t="s">
        <v>2639</v>
      </c>
      <c r="G1131" s="11">
        <v>2</v>
      </c>
      <c r="I1131" s="23" t="str">
        <f>IF($B1131="","",(VLOOKUP($B1131,所属・種目コード!$A$3:$C$67,2)))</f>
        <v>031074</v>
      </c>
      <c r="K1131" s="25" t="e">
        <f>IF($B1131="","",(VLOOKUP($B1131,所属・種目コード!M1114:N1214,2)))</f>
        <v>#N/A</v>
      </c>
      <c r="L1131" s="22" t="e">
        <f>IF($B1131="","",(VLOOKUP($B1131,所属・種目コード!$J$3:$K$59,2)))</f>
        <v>#N/A</v>
      </c>
    </row>
    <row r="1132" spans="1:12">
      <c r="A1132" s="11">
        <v>2072</v>
      </c>
      <c r="B1132" s="11">
        <v>1074</v>
      </c>
      <c r="C1132" s="11">
        <v>575</v>
      </c>
      <c r="E1132" s="11" t="s">
        <v>2640</v>
      </c>
      <c r="F1132" s="11" t="s">
        <v>2641</v>
      </c>
      <c r="G1132" s="11">
        <v>1</v>
      </c>
      <c r="I1132" s="23" t="str">
        <f>IF($B1132="","",(VLOOKUP($B1132,所属・種目コード!$A$3:$C$67,2)))</f>
        <v>031074</v>
      </c>
      <c r="K1132" s="25" t="e">
        <f>IF($B1132="","",(VLOOKUP($B1132,所属・種目コード!M1115:N1215,2)))</f>
        <v>#N/A</v>
      </c>
      <c r="L1132" s="22" t="e">
        <f>IF($B1132="","",(VLOOKUP($B1132,所属・種目コード!$J$3:$K$59,2)))</f>
        <v>#N/A</v>
      </c>
    </row>
    <row r="1133" spans="1:12">
      <c r="A1133" s="11">
        <v>2073</v>
      </c>
      <c r="B1133" s="11">
        <v>1074</v>
      </c>
      <c r="C1133" s="11">
        <v>971</v>
      </c>
      <c r="E1133" s="11" t="s">
        <v>2642</v>
      </c>
      <c r="F1133" s="11" t="s">
        <v>2643</v>
      </c>
      <c r="G1133" s="11">
        <v>1</v>
      </c>
      <c r="I1133" s="23" t="str">
        <f>IF($B1133="","",(VLOOKUP($B1133,所属・種目コード!$A$3:$C$67,2)))</f>
        <v>031074</v>
      </c>
      <c r="K1133" s="25" t="e">
        <f>IF($B1133="","",(VLOOKUP($B1133,所属・種目コード!M1116:N1216,2)))</f>
        <v>#N/A</v>
      </c>
      <c r="L1133" s="22" t="e">
        <f>IF($B1133="","",(VLOOKUP($B1133,所属・種目コード!$J$3:$K$59,2)))</f>
        <v>#N/A</v>
      </c>
    </row>
    <row r="1134" spans="1:12">
      <c r="A1134" s="11">
        <v>2074</v>
      </c>
      <c r="B1134" s="11">
        <v>1074</v>
      </c>
      <c r="C1134" s="11">
        <v>410</v>
      </c>
      <c r="E1134" s="11" t="s">
        <v>450</v>
      </c>
      <c r="F1134" s="11" t="s">
        <v>2644</v>
      </c>
      <c r="G1134" s="11">
        <v>2</v>
      </c>
      <c r="I1134" s="23" t="str">
        <f>IF($B1134="","",(VLOOKUP($B1134,所属・種目コード!$A$3:$C$67,2)))</f>
        <v>031074</v>
      </c>
      <c r="K1134" s="25" t="e">
        <f>IF($B1134="","",(VLOOKUP($B1134,所属・種目コード!M1117:N1217,2)))</f>
        <v>#N/A</v>
      </c>
      <c r="L1134" s="22" t="e">
        <f>IF($B1134="","",(VLOOKUP($B1134,所属・種目コード!$J$3:$K$59,2)))</f>
        <v>#N/A</v>
      </c>
    </row>
    <row r="1135" spans="1:12">
      <c r="A1135" s="11">
        <v>2075</v>
      </c>
      <c r="B1135" s="11">
        <v>1074</v>
      </c>
      <c r="C1135" s="11">
        <v>719</v>
      </c>
      <c r="E1135" s="11" t="s">
        <v>2645</v>
      </c>
      <c r="F1135" s="11" t="s">
        <v>2646</v>
      </c>
      <c r="G1135" s="11">
        <v>2</v>
      </c>
      <c r="I1135" s="23" t="str">
        <f>IF($B1135="","",(VLOOKUP($B1135,所属・種目コード!$A$3:$C$67,2)))</f>
        <v>031074</v>
      </c>
      <c r="K1135" s="25" t="e">
        <f>IF($B1135="","",(VLOOKUP($B1135,所属・種目コード!M1118:N1218,2)))</f>
        <v>#N/A</v>
      </c>
      <c r="L1135" s="22" t="e">
        <f>IF($B1135="","",(VLOOKUP($B1135,所属・種目コード!$J$3:$K$59,2)))</f>
        <v>#N/A</v>
      </c>
    </row>
    <row r="1136" spans="1:12">
      <c r="A1136" s="11">
        <v>2076</v>
      </c>
      <c r="B1136" s="11">
        <v>1074</v>
      </c>
      <c r="C1136" s="11">
        <v>576</v>
      </c>
      <c r="E1136" s="11" t="s">
        <v>2647</v>
      </c>
      <c r="F1136" s="11" t="s">
        <v>2648</v>
      </c>
      <c r="G1136" s="11">
        <v>1</v>
      </c>
      <c r="I1136" s="23" t="str">
        <f>IF($B1136="","",(VLOOKUP($B1136,所属・種目コード!$A$3:$C$67,2)))</f>
        <v>031074</v>
      </c>
      <c r="K1136" s="25" t="e">
        <f>IF($B1136="","",(VLOOKUP($B1136,所属・種目コード!M1119:N1219,2)))</f>
        <v>#N/A</v>
      </c>
      <c r="L1136" s="22" t="e">
        <f>IF($B1136="","",(VLOOKUP($B1136,所属・種目コード!$J$3:$K$59,2)))</f>
        <v>#N/A</v>
      </c>
    </row>
    <row r="1137" spans="1:12">
      <c r="A1137" s="11">
        <v>2077</v>
      </c>
      <c r="B1137" s="11">
        <v>1074</v>
      </c>
      <c r="C1137" s="11">
        <v>401</v>
      </c>
      <c r="E1137" s="11" t="s">
        <v>2649</v>
      </c>
      <c r="F1137" s="11" t="s">
        <v>2650</v>
      </c>
      <c r="G1137" s="11">
        <v>2</v>
      </c>
      <c r="I1137" s="23" t="str">
        <f>IF($B1137="","",(VLOOKUP($B1137,所属・種目コード!$A$3:$C$67,2)))</f>
        <v>031074</v>
      </c>
      <c r="K1137" s="25" t="e">
        <f>IF($B1137="","",(VLOOKUP($B1137,所属・種目コード!M1120:N1220,2)))</f>
        <v>#N/A</v>
      </c>
      <c r="L1137" s="22" t="e">
        <f>IF($B1137="","",(VLOOKUP($B1137,所属・種目コード!$J$3:$K$59,2)))</f>
        <v>#N/A</v>
      </c>
    </row>
    <row r="1138" spans="1:12">
      <c r="A1138" s="11">
        <v>2078</v>
      </c>
      <c r="B1138" s="11">
        <v>1074</v>
      </c>
      <c r="C1138" s="11">
        <v>402</v>
      </c>
      <c r="E1138" s="11" t="s">
        <v>2651</v>
      </c>
      <c r="F1138" s="11" t="s">
        <v>2652</v>
      </c>
      <c r="G1138" s="11">
        <v>2</v>
      </c>
      <c r="I1138" s="23" t="str">
        <f>IF($B1138="","",(VLOOKUP($B1138,所属・種目コード!$A$3:$C$67,2)))</f>
        <v>031074</v>
      </c>
      <c r="K1138" s="25" t="e">
        <f>IF($B1138="","",(VLOOKUP($B1138,所属・種目コード!M1121:N1221,2)))</f>
        <v>#N/A</v>
      </c>
      <c r="L1138" s="22" t="e">
        <f>IF($B1138="","",(VLOOKUP($B1138,所属・種目コード!$J$3:$K$59,2)))</f>
        <v>#N/A</v>
      </c>
    </row>
    <row r="1139" spans="1:12">
      <c r="A1139" s="11">
        <v>2079</v>
      </c>
      <c r="B1139" s="11">
        <v>1074</v>
      </c>
      <c r="C1139" s="11">
        <v>581</v>
      </c>
      <c r="E1139" s="11" t="s">
        <v>2653</v>
      </c>
      <c r="F1139" s="11" t="s">
        <v>2654</v>
      </c>
      <c r="G1139" s="11">
        <v>1</v>
      </c>
      <c r="I1139" s="23" t="str">
        <f>IF($B1139="","",(VLOOKUP($B1139,所属・種目コード!$A$3:$C$67,2)))</f>
        <v>031074</v>
      </c>
      <c r="K1139" s="25" t="e">
        <f>IF($B1139="","",(VLOOKUP($B1139,所属・種目コード!M1122:N1222,2)))</f>
        <v>#N/A</v>
      </c>
      <c r="L1139" s="22" t="e">
        <f>IF($B1139="","",(VLOOKUP($B1139,所属・種目コード!$J$3:$K$59,2)))</f>
        <v>#N/A</v>
      </c>
    </row>
    <row r="1140" spans="1:12">
      <c r="A1140" s="11">
        <v>2080</v>
      </c>
      <c r="B1140" s="11">
        <v>1074</v>
      </c>
      <c r="C1140" s="11">
        <v>411</v>
      </c>
      <c r="E1140" s="11" t="s">
        <v>448</v>
      </c>
      <c r="F1140" s="11" t="s">
        <v>2655</v>
      </c>
      <c r="G1140" s="11">
        <v>2</v>
      </c>
      <c r="I1140" s="23" t="str">
        <f>IF($B1140="","",(VLOOKUP($B1140,所属・種目コード!$A$3:$C$67,2)))</f>
        <v>031074</v>
      </c>
      <c r="K1140" s="25" t="e">
        <f>IF($B1140="","",(VLOOKUP($B1140,所属・種目コード!M1123:N1223,2)))</f>
        <v>#N/A</v>
      </c>
      <c r="L1140" s="22" t="e">
        <f>IF($B1140="","",(VLOOKUP($B1140,所属・種目コード!$J$3:$K$59,2)))</f>
        <v>#N/A</v>
      </c>
    </row>
    <row r="1141" spans="1:12">
      <c r="A1141" s="11">
        <v>2081</v>
      </c>
      <c r="B1141" s="11">
        <v>1074</v>
      </c>
      <c r="C1141" s="11">
        <v>572</v>
      </c>
      <c r="E1141" s="11" t="s">
        <v>2656</v>
      </c>
      <c r="F1141" s="11" t="s">
        <v>2657</v>
      </c>
      <c r="G1141" s="11">
        <v>1</v>
      </c>
      <c r="I1141" s="23" t="str">
        <f>IF($B1141="","",(VLOOKUP($B1141,所属・種目コード!$A$3:$C$67,2)))</f>
        <v>031074</v>
      </c>
      <c r="K1141" s="25" t="e">
        <f>IF($B1141="","",(VLOOKUP($B1141,所属・種目コード!M1124:N1224,2)))</f>
        <v>#N/A</v>
      </c>
      <c r="L1141" s="22" t="e">
        <f>IF($B1141="","",(VLOOKUP($B1141,所属・種目コード!$J$3:$K$59,2)))</f>
        <v>#N/A</v>
      </c>
    </row>
    <row r="1142" spans="1:12">
      <c r="A1142" s="11">
        <v>2082</v>
      </c>
      <c r="B1142" s="11">
        <v>1074</v>
      </c>
      <c r="C1142" s="11">
        <v>720</v>
      </c>
      <c r="E1142" s="11" t="s">
        <v>2658</v>
      </c>
      <c r="F1142" s="11" t="s">
        <v>2659</v>
      </c>
      <c r="G1142" s="11">
        <v>2</v>
      </c>
      <c r="I1142" s="23" t="str">
        <f>IF($B1142="","",(VLOOKUP($B1142,所属・種目コード!$A$3:$C$67,2)))</f>
        <v>031074</v>
      </c>
      <c r="K1142" s="25" t="e">
        <f>IF($B1142="","",(VLOOKUP($B1142,所属・種目コード!M1125:N1225,2)))</f>
        <v>#N/A</v>
      </c>
      <c r="L1142" s="22" t="e">
        <f>IF($B1142="","",(VLOOKUP($B1142,所属・種目コード!$J$3:$K$59,2)))</f>
        <v>#N/A</v>
      </c>
    </row>
    <row r="1143" spans="1:12">
      <c r="A1143" s="11">
        <v>2083</v>
      </c>
      <c r="B1143" s="11">
        <v>1074</v>
      </c>
      <c r="C1143" s="11">
        <v>412</v>
      </c>
      <c r="E1143" s="11" t="s">
        <v>449</v>
      </c>
      <c r="F1143" s="11" t="s">
        <v>2660</v>
      </c>
      <c r="G1143" s="11">
        <v>2</v>
      </c>
      <c r="I1143" s="23" t="str">
        <f>IF($B1143="","",(VLOOKUP($B1143,所属・種目コード!$A$3:$C$67,2)))</f>
        <v>031074</v>
      </c>
      <c r="K1143" s="25" t="e">
        <f>IF($B1143="","",(VLOOKUP($B1143,所属・種目コード!M1126:N1226,2)))</f>
        <v>#N/A</v>
      </c>
      <c r="L1143" s="22" t="e">
        <f>IF($B1143="","",(VLOOKUP($B1143,所属・種目コード!$J$3:$K$59,2)))</f>
        <v>#N/A</v>
      </c>
    </row>
    <row r="1144" spans="1:12">
      <c r="A1144" s="11">
        <v>2084</v>
      </c>
      <c r="B1144" s="11">
        <v>1074</v>
      </c>
      <c r="C1144" s="11">
        <v>577</v>
      </c>
      <c r="E1144" s="11" t="s">
        <v>2661</v>
      </c>
      <c r="F1144" s="11" t="s">
        <v>2662</v>
      </c>
      <c r="G1144" s="11">
        <v>1</v>
      </c>
      <c r="I1144" s="23" t="str">
        <f>IF($B1144="","",(VLOOKUP($B1144,所属・種目コード!$A$3:$C$67,2)))</f>
        <v>031074</v>
      </c>
      <c r="K1144" s="25" t="e">
        <f>IF($B1144="","",(VLOOKUP($B1144,所属・種目コード!M1127:N1227,2)))</f>
        <v>#N/A</v>
      </c>
      <c r="L1144" s="22" t="e">
        <f>IF($B1144="","",(VLOOKUP($B1144,所属・種目コード!$J$3:$K$59,2)))</f>
        <v>#N/A</v>
      </c>
    </row>
    <row r="1145" spans="1:12">
      <c r="A1145" s="11">
        <v>2085</v>
      </c>
      <c r="B1145" s="11">
        <v>1074</v>
      </c>
      <c r="C1145" s="11">
        <v>403</v>
      </c>
      <c r="E1145" s="11" t="s">
        <v>2663</v>
      </c>
      <c r="F1145" s="11" t="s">
        <v>2664</v>
      </c>
      <c r="G1145" s="11">
        <v>2</v>
      </c>
      <c r="I1145" s="23" t="str">
        <f>IF($B1145="","",(VLOOKUP($B1145,所属・種目コード!$A$3:$C$67,2)))</f>
        <v>031074</v>
      </c>
      <c r="K1145" s="25" t="e">
        <f>IF($B1145="","",(VLOOKUP($B1145,所属・種目コード!M1128:N1228,2)))</f>
        <v>#N/A</v>
      </c>
      <c r="L1145" s="22" t="e">
        <f>IF($B1145="","",(VLOOKUP($B1145,所属・種目コード!$J$3:$K$59,2)))</f>
        <v>#N/A</v>
      </c>
    </row>
    <row r="1146" spans="1:12">
      <c r="A1146" s="11">
        <v>2086</v>
      </c>
      <c r="B1146" s="11">
        <v>1074</v>
      </c>
      <c r="C1146" s="11">
        <v>413</v>
      </c>
      <c r="E1146" s="11" t="s">
        <v>2665</v>
      </c>
      <c r="F1146" s="11" t="s">
        <v>2666</v>
      </c>
      <c r="G1146" s="11">
        <v>2</v>
      </c>
      <c r="I1146" s="23" t="str">
        <f>IF($B1146="","",(VLOOKUP($B1146,所属・種目コード!$A$3:$C$67,2)))</f>
        <v>031074</v>
      </c>
      <c r="K1146" s="25" t="e">
        <f>IF($B1146="","",(VLOOKUP($B1146,所属・種目コード!M1129:N1229,2)))</f>
        <v>#N/A</v>
      </c>
      <c r="L1146" s="22" t="e">
        <f>IF($B1146="","",(VLOOKUP($B1146,所属・種目コード!$J$3:$K$59,2)))</f>
        <v>#N/A</v>
      </c>
    </row>
    <row r="1147" spans="1:12">
      <c r="A1147" s="11">
        <v>2087</v>
      </c>
      <c r="B1147" s="11">
        <v>1074</v>
      </c>
      <c r="C1147" s="11">
        <v>404</v>
      </c>
      <c r="E1147" s="11" t="s">
        <v>2667</v>
      </c>
      <c r="F1147" s="11" t="s">
        <v>2668</v>
      </c>
      <c r="G1147" s="11">
        <v>2</v>
      </c>
      <c r="I1147" s="23" t="str">
        <f>IF($B1147="","",(VLOOKUP($B1147,所属・種目コード!$A$3:$C$67,2)))</f>
        <v>031074</v>
      </c>
      <c r="K1147" s="25" t="e">
        <f>IF($B1147="","",(VLOOKUP($B1147,所属・種目コード!M1130:N1230,2)))</f>
        <v>#N/A</v>
      </c>
      <c r="L1147" s="22" t="e">
        <f>IF($B1147="","",(VLOOKUP($B1147,所属・種目コード!$J$3:$K$59,2)))</f>
        <v>#N/A</v>
      </c>
    </row>
    <row r="1148" spans="1:12">
      <c r="A1148" s="11">
        <v>2088</v>
      </c>
      <c r="B1148" s="11">
        <v>1074</v>
      </c>
      <c r="C1148" s="11">
        <v>721</v>
      </c>
      <c r="E1148" s="11" t="s">
        <v>2669</v>
      </c>
      <c r="F1148" s="11" t="s">
        <v>2670</v>
      </c>
      <c r="G1148" s="11">
        <v>2</v>
      </c>
      <c r="I1148" s="23" t="str">
        <f>IF($B1148="","",(VLOOKUP($B1148,所属・種目コード!$A$3:$C$67,2)))</f>
        <v>031074</v>
      </c>
      <c r="K1148" s="25" t="e">
        <f>IF($B1148="","",(VLOOKUP($B1148,所属・種目コード!M1131:N1231,2)))</f>
        <v>#N/A</v>
      </c>
      <c r="L1148" s="22" t="e">
        <f>IF($B1148="","",(VLOOKUP($B1148,所属・種目コード!$J$3:$K$59,2)))</f>
        <v>#N/A</v>
      </c>
    </row>
    <row r="1149" spans="1:12">
      <c r="A1149" s="11">
        <v>2089</v>
      </c>
      <c r="B1149" s="11">
        <v>1074</v>
      </c>
      <c r="C1149" s="11">
        <v>405</v>
      </c>
      <c r="E1149" s="11" t="s">
        <v>2671</v>
      </c>
      <c r="F1149" s="11" t="s">
        <v>2672</v>
      </c>
      <c r="G1149" s="11">
        <v>2</v>
      </c>
      <c r="I1149" s="23" t="str">
        <f>IF($B1149="","",(VLOOKUP($B1149,所属・種目コード!$A$3:$C$67,2)))</f>
        <v>031074</v>
      </c>
      <c r="K1149" s="25" t="e">
        <f>IF($B1149="","",(VLOOKUP($B1149,所属・種目コード!M1132:N1232,2)))</f>
        <v>#N/A</v>
      </c>
      <c r="L1149" s="22" t="e">
        <f>IF($B1149="","",(VLOOKUP($B1149,所属・種目コード!$J$3:$K$59,2)))</f>
        <v>#N/A</v>
      </c>
    </row>
    <row r="1150" spans="1:12">
      <c r="A1150" s="11">
        <v>2090</v>
      </c>
      <c r="B1150" s="11">
        <v>1074</v>
      </c>
      <c r="C1150" s="11">
        <v>722</v>
      </c>
      <c r="E1150" s="11" t="s">
        <v>2673</v>
      </c>
      <c r="F1150" s="11" t="s">
        <v>2674</v>
      </c>
      <c r="G1150" s="11">
        <v>2</v>
      </c>
      <c r="I1150" s="23" t="str">
        <f>IF($B1150="","",(VLOOKUP($B1150,所属・種目コード!$A$3:$C$67,2)))</f>
        <v>031074</v>
      </c>
      <c r="K1150" s="25" t="e">
        <f>IF($B1150="","",(VLOOKUP($B1150,所属・種目コード!M1133:N1233,2)))</f>
        <v>#N/A</v>
      </c>
      <c r="L1150" s="22" t="e">
        <f>IF($B1150="","",(VLOOKUP($B1150,所属・種目コード!$J$3:$K$59,2)))</f>
        <v>#N/A</v>
      </c>
    </row>
    <row r="1151" spans="1:12">
      <c r="A1151" s="11">
        <v>2091</v>
      </c>
      <c r="B1151" s="11">
        <v>1074</v>
      </c>
      <c r="C1151" s="11">
        <v>578</v>
      </c>
      <c r="E1151" s="11" t="s">
        <v>2675</v>
      </c>
      <c r="F1151" s="11" t="s">
        <v>2676</v>
      </c>
      <c r="G1151" s="11">
        <v>1</v>
      </c>
      <c r="I1151" s="23" t="str">
        <f>IF($B1151="","",(VLOOKUP($B1151,所属・種目コード!$A$3:$C$67,2)))</f>
        <v>031074</v>
      </c>
      <c r="K1151" s="25" t="e">
        <f>IF($B1151="","",(VLOOKUP($B1151,所属・種目コード!M1134:N1234,2)))</f>
        <v>#N/A</v>
      </c>
      <c r="L1151" s="22" t="e">
        <f>IF($B1151="","",(VLOOKUP($B1151,所属・種目コード!$J$3:$K$59,2)))</f>
        <v>#N/A</v>
      </c>
    </row>
    <row r="1152" spans="1:12">
      <c r="A1152" s="11">
        <v>2092</v>
      </c>
      <c r="B1152" s="11">
        <v>1074</v>
      </c>
      <c r="C1152" s="11">
        <v>579</v>
      </c>
      <c r="E1152" s="11" t="s">
        <v>2677</v>
      </c>
      <c r="F1152" s="11" t="s">
        <v>2678</v>
      </c>
      <c r="G1152" s="11">
        <v>1</v>
      </c>
      <c r="I1152" s="23" t="str">
        <f>IF($B1152="","",(VLOOKUP($B1152,所属・種目コード!$A$3:$C$67,2)))</f>
        <v>031074</v>
      </c>
      <c r="K1152" s="25" t="e">
        <f>IF($B1152="","",(VLOOKUP($B1152,所属・種目コード!M1135:N1235,2)))</f>
        <v>#N/A</v>
      </c>
      <c r="L1152" s="22" t="e">
        <f>IF($B1152="","",(VLOOKUP($B1152,所属・種目コード!$J$3:$K$59,2)))</f>
        <v>#N/A</v>
      </c>
    </row>
    <row r="1153" spans="1:12">
      <c r="A1153" s="11">
        <v>2093</v>
      </c>
      <c r="B1153" s="11">
        <v>1074</v>
      </c>
      <c r="C1153" s="11">
        <v>582</v>
      </c>
      <c r="E1153" s="11" t="s">
        <v>2679</v>
      </c>
      <c r="F1153" s="11" t="s">
        <v>2680</v>
      </c>
      <c r="G1153" s="11">
        <v>1</v>
      </c>
      <c r="I1153" s="23" t="str">
        <f>IF($B1153="","",(VLOOKUP($B1153,所属・種目コード!$A$3:$C$67,2)))</f>
        <v>031074</v>
      </c>
      <c r="K1153" s="25" t="e">
        <f>IF($B1153="","",(VLOOKUP($B1153,所属・種目コード!M1136:N1236,2)))</f>
        <v>#N/A</v>
      </c>
      <c r="L1153" s="22" t="e">
        <f>IF($B1153="","",(VLOOKUP($B1153,所属・種目コード!$J$3:$K$59,2)))</f>
        <v>#N/A</v>
      </c>
    </row>
    <row r="1154" spans="1:12">
      <c r="A1154" s="11">
        <v>2094</v>
      </c>
      <c r="B1154" s="11">
        <v>1074</v>
      </c>
      <c r="C1154" s="11">
        <v>583</v>
      </c>
      <c r="E1154" s="11" t="s">
        <v>2681</v>
      </c>
      <c r="F1154" s="11" t="s">
        <v>2682</v>
      </c>
      <c r="G1154" s="11">
        <v>1</v>
      </c>
      <c r="I1154" s="23" t="str">
        <f>IF($B1154="","",(VLOOKUP($B1154,所属・種目コード!$A$3:$C$67,2)))</f>
        <v>031074</v>
      </c>
      <c r="K1154" s="25" t="e">
        <f>IF($B1154="","",(VLOOKUP($B1154,所属・種目コード!M1137:N1237,2)))</f>
        <v>#N/A</v>
      </c>
      <c r="L1154" s="22" t="e">
        <f>IF($B1154="","",(VLOOKUP($B1154,所属・種目コード!$J$3:$K$59,2)))</f>
        <v>#N/A</v>
      </c>
    </row>
    <row r="1155" spans="1:12">
      <c r="A1155" s="11">
        <v>2095</v>
      </c>
      <c r="B1155" s="11">
        <v>1074</v>
      </c>
      <c r="C1155" s="11">
        <v>580</v>
      </c>
      <c r="E1155" s="11" t="s">
        <v>2683</v>
      </c>
      <c r="F1155" s="11" t="s">
        <v>2684</v>
      </c>
      <c r="G1155" s="11">
        <v>1</v>
      </c>
      <c r="I1155" s="23" t="str">
        <f>IF($B1155="","",(VLOOKUP($B1155,所属・種目コード!$A$3:$C$67,2)))</f>
        <v>031074</v>
      </c>
      <c r="K1155" s="25" t="e">
        <f>IF($B1155="","",(VLOOKUP($B1155,所属・種目コード!M1138:N1238,2)))</f>
        <v>#N/A</v>
      </c>
      <c r="L1155" s="22" t="e">
        <f>IF($B1155="","",(VLOOKUP($B1155,所属・種目コード!$J$3:$K$59,2)))</f>
        <v>#N/A</v>
      </c>
    </row>
    <row r="1156" spans="1:12">
      <c r="A1156" s="11">
        <v>2096</v>
      </c>
      <c r="B1156" s="11">
        <v>1074</v>
      </c>
      <c r="C1156" s="11">
        <v>723</v>
      </c>
      <c r="E1156" s="11" t="s">
        <v>452</v>
      </c>
      <c r="F1156" s="11" t="s">
        <v>2685</v>
      </c>
      <c r="G1156" s="11">
        <v>2</v>
      </c>
      <c r="I1156" s="23" t="str">
        <f>IF($B1156="","",(VLOOKUP($B1156,所属・種目コード!$A$3:$C$67,2)))</f>
        <v>031074</v>
      </c>
      <c r="K1156" s="25" t="e">
        <f>IF($B1156="","",(VLOOKUP($B1156,所属・種目コード!M1139:N1239,2)))</f>
        <v>#N/A</v>
      </c>
      <c r="L1156" s="22" t="e">
        <f>IF($B1156="","",(VLOOKUP($B1156,所属・種目コード!$J$3:$K$59,2)))</f>
        <v>#N/A</v>
      </c>
    </row>
    <row r="1157" spans="1:12">
      <c r="A1157" s="11">
        <v>2097</v>
      </c>
      <c r="B1157" s="11">
        <v>1074</v>
      </c>
      <c r="C1157" s="11">
        <v>972</v>
      </c>
      <c r="E1157" s="11" t="s">
        <v>2686</v>
      </c>
      <c r="F1157" s="11" t="s">
        <v>2687</v>
      </c>
      <c r="G1157" s="11">
        <v>1</v>
      </c>
      <c r="I1157" s="23" t="str">
        <f>IF($B1157="","",(VLOOKUP($B1157,所属・種目コード!$A$3:$C$67,2)))</f>
        <v>031074</v>
      </c>
      <c r="K1157" s="25" t="e">
        <f>IF($B1157="","",(VLOOKUP($B1157,所属・種目コード!M1140:N1240,2)))</f>
        <v>#N/A</v>
      </c>
      <c r="L1157" s="22" t="e">
        <f>IF($B1157="","",(VLOOKUP($B1157,所属・種目コード!$J$3:$K$59,2)))</f>
        <v>#N/A</v>
      </c>
    </row>
    <row r="1158" spans="1:12">
      <c r="A1158" s="11">
        <v>2098</v>
      </c>
      <c r="B1158" s="11">
        <v>1074</v>
      </c>
      <c r="C1158" s="11">
        <v>406</v>
      </c>
      <c r="E1158" s="11" t="s">
        <v>2688</v>
      </c>
      <c r="F1158" s="11" t="s">
        <v>2689</v>
      </c>
      <c r="G1158" s="11">
        <v>2</v>
      </c>
      <c r="I1158" s="23" t="str">
        <f>IF($B1158="","",(VLOOKUP($B1158,所属・種目コード!$A$3:$C$67,2)))</f>
        <v>031074</v>
      </c>
      <c r="K1158" s="25" t="e">
        <f>IF($B1158="","",(VLOOKUP($B1158,所属・種目コード!M1141:N1241,2)))</f>
        <v>#N/A</v>
      </c>
      <c r="L1158" s="22" t="e">
        <f>IF($B1158="","",(VLOOKUP($B1158,所属・種目コード!$J$3:$K$59,2)))</f>
        <v>#N/A</v>
      </c>
    </row>
    <row r="1159" spans="1:12">
      <c r="A1159" s="11">
        <v>2099</v>
      </c>
      <c r="B1159" s="11">
        <v>1074</v>
      </c>
      <c r="C1159" s="11">
        <v>573</v>
      </c>
      <c r="E1159" s="11" t="s">
        <v>2690</v>
      </c>
      <c r="F1159" s="11" t="s">
        <v>2691</v>
      </c>
      <c r="G1159" s="11">
        <v>1</v>
      </c>
      <c r="I1159" s="23" t="str">
        <f>IF($B1159="","",(VLOOKUP($B1159,所属・種目コード!$A$3:$C$67,2)))</f>
        <v>031074</v>
      </c>
      <c r="K1159" s="25" t="e">
        <f>IF($B1159="","",(VLOOKUP($B1159,所属・種目コード!M1142:N1242,2)))</f>
        <v>#N/A</v>
      </c>
      <c r="L1159" s="22" t="e">
        <f>IF($B1159="","",(VLOOKUP($B1159,所属・種目コード!$J$3:$K$59,2)))</f>
        <v>#N/A</v>
      </c>
    </row>
    <row r="1160" spans="1:12">
      <c r="A1160" s="11">
        <v>2100</v>
      </c>
      <c r="B1160" s="11">
        <v>1074</v>
      </c>
      <c r="C1160" s="11">
        <v>584</v>
      </c>
      <c r="E1160" s="11" t="s">
        <v>2692</v>
      </c>
      <c r="F1160" s="11" t="s">
        <v>2693</v>
      </c>
      <c r="G1160" s="11">
        <v>1</v>
      </c>
      <c r="I1160" s="23" t="str">
        <f>IF($B1160="","",(VLOOKUP($B1160,所属・種目コード!$A$3:$C$67,2)))</f>
        <v>031074</v>
      </c>
      <c r="K1160" s="25" t="e">
        <f>IF($B1160="","",(VLOOKUP($B1160,所属・種目コード!M1143:N1243,2)))</f>
        <v>#N/A</v>
      </c>
      <c r="L1160" s="22" t="e">
        <f>IF($B1160="","",(VLOOKUP($B1160,所属・種目コード!$J$3:$K$59,2)))</f>
        <v>#N/A</v>
      </c>
    </row>
    <row r="1161" spans="1:12">
      <c r="A1161" s="11">
        <v>2101</v>
      </c>
      <c r="B1161" s="11">
        <v>1074</v>
      </c>
      <c r="C1161" s="11">
        <v>973</v>
      </c>
      <c r="E1161" s="11" t="s">
        <v>2694</v>
      </c>
      <c r="F1161" s="11" t="s">
        <v>2695</v>
      </c>
      <c r="G1161" s="11">
        <v>1</v>
      </c>
      <c r="I1161" s="23" t="str">
        <f>IF($B1161="","",(VLOOKUP($B1161,所属・種目コード!$A$3:$C$67,2)))</f>
        <v>031074</v>
      </c>
      <c r="K1161" s="25" t="e">
        <f>IF($B1161="","",(VLOOKUP($B1161,所属・種目コード!M1144:N1244,2)))</f>
        <v>#N/A</v>
      </c>
      <c r="L1161" s="22" t="e">
        <f>IF($B1161="","",(VLOOKUP($B1161,所属・種目コード!$J$3:$K$59,2)))</f>
        <v>#N/A</v>
      </c>
    </row>
    <row r="1162" spans="1:12">
      <c r="A1162" s="11">
        <v>2102</v>
      </c>
      <c r="B1162" s="11">
        <v>1074</v>
      </c>
      <c r="C1162" s="11">
        <v>585</v>
      </c>
      <c r="E1162" s="11" t="s">
        <v>2696</v>
      </c>
      <c r="F1162" s="11" t="s">
        <v>2697</v>
      </c>
      <c r="G1162" s="11">
        <v>1</v>
      </c>
      <c r="I1162" s="23" t="str">
        <f>IF($B1162="","",(VLOOKUP($B1162,所属・種目コード!$A$3:$C$67,2)))</f>
        <v>031074</v>
      </c>
      <c r="K1162" s="25" t="e">
        <f>IF($B1162="","",(VLOOKUP($B1162,所属・種目コード!M1145:N1245,2)))</f>
        <v>#N/A</v>
      </c>
      <c r="L1162" s="22" t="e">
        <f>IF($B1162="","",(VLOOKUP($B1162,所属・種目コード!$J$3:$K$59,2)))</f>
        <v>#N/A</v>
      </c>
    </row>
    <row r="1163" spans="1:12">
      <c r="A1163" s="11">
        <v>2103</v>
      </c>
      <c r="B1163" s="11">
        <v>1074</v>
      </c>
      <c r="C1163" s="11">
        <v>414</v>
      </c>
      <c r="E1163" s="11" t="s">
        <v>453</v>
      </c>
      <c r="F1163" s="11" t="s">
        <v>2698</v>
      </c>
      <c r="G1163" s="11">
        <v>2</v>
      </c>
      <c r="I1163" s="23" t="str">
        <f>IF($B1163="","",(VLOOKUP($B1163,所属・種目コード!$A$3:$C$67,2)))</f>
        <v>031074</v>
      </c>
      <c r="K1163" s="25" t="e">
        <f>IF($B1163="","",(VLOOKUP($B1163,所属・種目コード!M1146:N1246,2)))</f>
        <v>#N/A</v>
      </c>
      <c r="L1163" s="22" t="e">
        <f>IF($B1163="","",(VLOOKUP($B1163,所属・種目コード!$J$3:$K$59,2)))</f>
        <v>#N/A</v>
      </c>
    </row>
    <row r="1164" spans="1:12">
      <c r="A1164" s="11">
        <v>2104</v>
      </c>
      <c r="B1164" s="11">
        <v>1074</v>
      </c>
      <c r="C1164" s="11">
        <v>407</v>
      </c>
      <c r="E1164" s="11" t="s">
        <v>2699</v>
      </c>
      <c r="F1164" s="11" t="s">
        <v>2700</v>
      </c>
      <c r="G1164" s="11">
        <v>2</v>
      </c>
      <c r="I1164" s="23" t="str">
        <f>IF($B1164="","",(VLOOKUP($B1164,所属・種目コード!$A$3:$C$67,2)))</f>
        <v>031074</v>
      </c>
      <c r="K1164" s="25" t="e">
        <f>IF($B1164="","",(VLOOKUP($B1164,所属・種目コード!M1147:N1247,2)))</f>
        <v>#N/A</v>
      </c>
      <c r="L1164" s="22" t="e">
        <f>IF($B1164="","",(VLOOKUP($B1164,所属・種目コード!$J$3:$K$59,2)))</f>
        <v>#N/A</v>
      </c>
    </row>
    <row r="1165" spans="1:12">
      <c r="A1165" s="11">
        <v>2105</v>
      </c>
      <c r="B1165" s="11">
        <v>1075</v>
      </c>
      <c r="C1165" s="11">
        <v>292</v>
      </c>
      <c r="E1165" s="11" t="s">
        <v>2701</v>
      </c>
      <c r="F1165" s="11" t="s">
        <v>2702</v>
      </c>
      <c r="G1165" s="11">
        <v>1</v>
      </c>
      <c r="I1165" s="23" t="str">
        <f>IF($B1165="","",(VLOOKUP($B1165,所属・種目コード!$A$3:$C$67,2)))</f>
        <v>031075</v>
      </c>
      <c r="K1165" s="25" t="e">
        <f>IF($B1165="","",(VLOOKUP($B1165,所属・種目コード!M1148:N1248,2)))</f>
        <v>#N/A</v>
      </c>
      <c r="L1165" s="22" t="e">
        <f>IF($B1165="","",(VLOOKUP($B1165,所属・種目コード!$J$3:$K$59,2)))</f>
        <v>#N/A</v>
      </c>
    </row>
    <row r="1166" spans="1:12">
      <c r="A1166" s="11">
        <v>2106</v>
      </c>
      <c r="B1166" s="11">
        <v>1075</v>
      </c>
      <c r="C1166" s="11">
        <v>834</v>
      </c>
      <c r="E1166" s="11" t="s">
        <v>2703</v>
      </c>
      <c r="F1166" s="11" t="s">
        <v>2704</v>
      </c>
      <c r="G1166" s="11">
        <v>1</v>
      </c>
      <c r="I1166" s="23" t="str">
        <f>IF($B1166="","",(VLOOKUP($B1166,所属・種目コード!$A$3:$C$67,2)))</f>
        <v>031075</v>
      </c>
      <c r="K1166" s="25" t="e">
        <f>IF($B1166="","",(VLOOKUP($B1166,所属・種目コード!M1149:N1249,2)))</f>
        <v>#N/A</v>
      </c>
      <c r="L1166" s="22" t="e">
        <f>IF($B1166="","",(VLOOKUP($B1166,所属・種目コード!$J$3:$K$59,2)))</f>
        <v>#N/A</v>
      </c>
    </row>
    <row r="1167" spans="1:12">
      <c r="A1167" s="11">
        <v>2107</v>
      </c>
      <c r="B1167" s="11">
        <v>1075</v>
      </c>
      <c r="C1167" s="11">
        <v>293</v>
      </c>
      <c r="E1167" s="11" t="s">
        <v>2705</v>
      </c>
      <c r="F1167" s="11" t="s">
        <v>2706</v>
      </c>
      <c r="G1167" s="11">
        <v>1</v>
      </c>
      <c r="I1167" s="23" t="str">
        <f>IF($B1167="","",(VLOOKUP($B1167,所属・種目コード!$A$3:$C$67,2)))</f>
        <v>031075</v>
      </c>
      <c r="K1167" s="25" t="e">
        <f>IF($B1167="","",(VLOOKUP($B1167,所属・種目コード!M1150:N1250,2)))</f>
        <v>#N/A</v>
      </c>
      <c r="L1167" s="22" t="e">
        <f>IF($B1167="","",(VLOOKUP($B1167,所属・種目コード!$J$3:$K$59,2)))</f>
        <v>#N/A</v>
      </c>
    </row>
    <row r="1168" spans="1:12">
      <c r="A1168" s="11">
        <v>2108</v>
      </c>
      <c r="B1168" s="11">
        <v>1075</v>
      </c>
      <c r="C1168" s="11">
        <v>835</v>
      </c>
      <c r="E1168" s="11" t="s">
        <v>2707</v>
      </c>
      <c r="F1168" s="11" t="s">
        <v>2708</v>
      </c>
      <c r="G1168" s="11">
        <v>1</v>
      </c>
      <c r="I1168" s="23" t="str">
        <f>IF($B1168="","",(VLOOKUP($B1168,所属・種目コード!$A$3:$C$67,2)))</f>
        <v>031075</v>
      </c>
      <c r="K1168" s="25" t="e">
        <f>IF($B1168="","",(VLOOKUP($B1168,所属・種目コード!M1151:N1251,2)))</f>
        <v>#N/A</v>
      </c>
      <c r="L1168" s="22" t="e">
        <f>IF($B1168="","",(VLOOKUP($B1168,所属・種目コード!$J$3:$K$59,2)))</f>
        <v>#N/A</v>
      </c>
    </row>
    <row r="1169" spans="1:12">
      <c r="A1169" s="11">
        <v>2109</v>
      </c>
      <c r="B1169" s="11">
        <v>1075</v>
      </c>
      <c r="C1169" s="11">
        <v>301</v>
      </c>
      <c r="E1169" s="11" t="s">
        <v>2709</v>
      </c>
      <c r="F1169" s="11" t="s">
        <v>2710</v>
      </c>
      <c r="G1169" s="11">
        <v>1</v>
      </c>
      <c r="I1169" s="23" t="str">
        <f>IF($B1169="","",(VLOOKUP($B1169,所属・種目コード!$A$3:$C$67,2)))</f>
        <v>031075</v>
      </c>
      <c r="K1169" s="25" t="e">
        <f>IF($B1169="","",(VLOOKUP($B1169,所属・種目コード!M1152:N1252,2)))</f>
        <v>#N/A</v>
      </c>
      <c r="L1169" s="22" t="e">
        <f>IF($B1169="","",(VLOOKUP($B1169,所属・種目コード!$J$3:$K$59,2)))</f>
        <v>#N/A</v>
      </c>
    </row>
    <row r="1170" spans="1:12">
      <c r="A1170" s="11">
        <v>2110</v>
      </c>
      <c r="B1170" s="11">
        <v>1075</v>
      </c>
      <c r="C1170" s="11">
        <v>836</v>
      </c>
      <c r="E1170" s="11" t="s">
        <v>2711</v>
      </c>
      <c r="F1170" s="11" t="s">
        <v>2712</v>
      </c>
      <c r="G1170" s="11">
        <v>1</v>
      </c>
      <c r="I1170" s="23" t="str">
        <f>IF($B1170="","",(VLOOKUP($B1170,所属・種目コード!$A$3:$C$67,2)))</f>
        <v>031075</v>
      </c>
      <c r="K1170" s="25" t="e">
        <f>IF($B1170="","",(VLOOKUP($B1170,所属・種目コード!M1153:N1253,2)))</f>
        <v>#N/A</v>
      </c>
      <c r="L1170" s="22" t="e">
        <f>IF($B1170="","",(VLOOKUP($B1170,所属・種目コード!$J$3:$K$59,2)))</f>
        <v>#N/A</v>
      </c>
    </row>
    <row r="1171" spans="1:12">
      <c r="A1171" s="11">
        <v>2111</v>
      </c>
      <c r="B1171" s="11">
        <v>1075</v>
      </c>
      <c r="C1171" s="11">
        <v>302</v>
      </c>
      <c r="E1171" s="11" t="s">
        <v>2713</v>
      </c>
      <c r="F1171" s="11" t="s">
        <v>2714</v>
      </c>
      <c r="G1171" s="11">
        <v>1</v>
      </c>
      <c r="I1171" s="23" t="str">
        <f>IF($B1171="","",(VLOOKUP($B1171,所属・種目コード!$A$3:$C$67,2)))</f>
        <v>031075</v>
      </c>
      <c r="K1171" s="25" t="e">
        <f>IF($B1171="","",(VLOOKUP($B1171,所属・種目コード!M1154:N1254,2)))</f>
        <v>#N/A</v>
      </c>
      <c r="L1171" s="22" t="e">
        <f>IF($B1171="","",(VLOOKUP($B1171,所属・種目コード!$J$3:$K$59,2)))</f>
        <v>#N/A</v>
      </c>
    </row>
    <row r="1172" spans="1:12">
      <c r="A1172" s="11">
        <v>2112</v>
      </c>
      <c r="B1172" s="11">
        <v>1075</v>
      </c>
      <c r="C1172" s="11">
        <v>837</v>
      </c>
      <c r="E1172" s="11" t="s">
        <v>2715</v>
      </c>
      <c r="F1172" s="11" t="s">
        <v>2716</v>
      </c>
      <c r="G1172" s="11">
        <v>1</v>
      </c>
      <c r="I1172" s="23" t="str">
        <f>IF($B1172="","",(VLOOKUP($B1172,所属・種目コード!$A$3:$C$67,2)))</f>
        <v>031075</v>
      </c>
      <c r="K1172" s="25" t="e">
        <f>IF($B1172="","",(VLOOKUP($B1172,所属・種目コード!M1155:N1255,2)))</f>
        <v>#N/A</v>
      </c>
      <c r="L1172" s="22" t="e">
        <f>IF($B1172="","",(VLOOKUP($B1172,所属・種目コード!$J$3:$K$59,2)))</f>
        <v>#N/A</v>
      </c>
    </row>
    <row r="1173" spans="1:12">
      <c r="A1173" s="11">
        <v>2113</v>
      </c>
      <c r="B1173" s="11">
        <v>1075</v>
      </c>
      <c r="C1173" s="11">
        <v>294</v>
      </c>
      <c r="E1173" s="11" t="s">
        <v>2717</v>
      </c>
      <c r="F1173" s="11" t="s">
        <v>2718</v>
      </c>
      <c r="G1173" s="11">
        <v>1</v>
      </c>
      <c r="I1173" s="23" t="str">
        <f>IF($B1173="","",(VLOOKUP($B1173,所属・種目コード!$A$3:$C$67,2)))</f>
        <v>031075</v>
      </c>
      <c r="K1173" s="25" t="e">
        <f>IF($B1173="","",(VLOOKUP($B1173,所属・種目コード!M1156:N1256,2)))</f>
        <v>#N/A</v>
      </c>
      <c r="L1173" s="22" t="e">
        <f>IF($B1173="","",(VLOOKUP($B1173,所属・種目コード!$J$3:$K$59,2)))</f>
        <v>#N/A</v>
      </c>
    </row>
    <row r="1174" spans="1:12">
      <c r="A1174" s="11">
        <v>2114</v>
      </c>
      <c r="B1174" s="11">
        <v>1075</v>
      </c>
      <c r="C1174" s="11">
        <v>303</v>
      </c>
      <c r="E1174" s="11" t="s">
        <v>2719</v>
      </c>
      <c r="F1174" s="11" t="s">
        <v>2720</v>
      </c>
      <c r="G1174" s="11">
        <v>1</v>
      </c>
      <c r="I1174" s="23" t="str">
        <f>IF($B1174="","",(VLOOKUP($B1174,所属・種目コード!$A$3:$C$67,2)))</f>
        <v>031075</v>
      </c>
      <c r="K1174" s="25" t="e">
        <f>IF($B1174="","",(VLOOKUP($B1174,所属・種目コード!M1157:N1257,2)))</f>
        <v>#N/A</v>
      </c>
      <c r="L1174" s="22" t="e">
        <f>IF($B1174="","",(VLOOKUP($B1174,所属・種目コード!$J$3:$K$59,2)))</f>
        <v>#N/A</v>
      </c>
    </row>
    <row r="1175" spans="1:12">
      <c r="A1175" s="11">
        <v>2115</v>
      </c>
      <c r="B1175" s="11">
        <v>1075</v>
      </c>
      <c r="C1175" s="11">
        <v>626</v>
      </c>
      <c r="E1175" s="11" t="s">
        <v>2721</v>
      </c>
      <c r="F1175" s="11" t="s">
        <v>2722</v>
      </c>
      <c r="G1175" s="11">
        <v>2</v>
      </c>
      <c r="I1175" s="23" t="str">
        <f>IF($B1175="","",(VLOOKUP($B1175,所属・種目コード!$A$3:$C$67,2)))</f>
        <v>031075</v>
      </c>
      <c r="K1175" s="25" t="e">
        <f>IF($B1175="","",(VLOOKUP($B1175,所属・種目コード!M1158:N1258,2)))</f>
        <v>#N/A</v>
      </c>
      <c r="L1175" s="22" t="e">
        <f>IF($B1175="","",(VLOOKUP($B1175,所属・種目コード!$J$3:$K$59,2)))</f>
        <v>#N/A</v>
      </c>
    </row>
    <row r="1176" spans="1:12">
      <c r="A1176" s="11">
        <v>2116</v>
      </c>
      <c r="B1176" s="11">
        <v>1075</v>
      </c>
      <c r="C1176" s="11">
        <v>295</v>
      </c>
      <c r="E1176" s="11" t="s">
        <v>2723</v>
      </c>
      <c r="F1176" s="11" t="s">
        <v>1033</v>
      </c>
      <c r="G1176" s="11">
        <v>1</v>
      </c>
      <c r="I1176" s="23" t="str">
        <f>IF($B1176="","",(VLOOKUP($B1176,所属・種目コード!$A$3:$C$67,2)))</f>
        <v>031075</v>
      </c>
      <c r="K1176" s="25" t="e">
        <f>IF($B1176="","",(VLOOKUP($B1176,所属・種目コード!M1159:N1259,2)))</f>
        <v>#N/A</v>
      </c>
      <c r="L1176" s="22" t="e">
        <f>IF($B1176="","",(VLOOKUP($B1176,所属・種目コード!$J$3:$K$59,2)))</f>
        <v>#N/A</v>
      </c>
    </row>
    <row r="1177" spans="1:12">
      <c r="A1177" s="11">
        <v>2117</v>
      </c>
      <c r="B1177" s="11">
        <v>1075</v>
      </c>
      <c r="C1177" s="11">
        <v>838</v>
      </c>
      <c r="E1177" s="11" t="s">
        <v>2724</v>
      </c>
      <c r="F1177" s="11" t="s">
        <v>2725</v>
      </c>
      <c r="G1177" s="11">
        <v>1</v>
      </c>
      <c r="I1177" s="23" t="str">
        <f>IF($B1177="","",(VLOOKUP($B1177,所属・種目コード!$A$3:$C$67,2)))</f>
        <v>031075</v>
      </c>
      <c r="K1177" s="25" t="e">
        <f>IF($B1177="","",(VLOOKUP($B1177,所属・種目コード!M1160:N1260,2)))</f>
        <v>#N/A</v>
      </c>
      <c r="L1177" s="22" t="e">
        <f>IF($B1177="","",(VLOOKUP($B1177,所属・種目コード!$J$3:$K$59,2)))</f>
        <v>#N/A</v>
      </c>
    </row>
    <row r="1178" spans="1:12">
      <c r="A1178" s="11">
        <v>2118</v>
      </c>
      <c r="B1178" s="11">
        <v>1075</v>
      </c>
      <c r="C1178" s="11">
        <v>296</v>
      </c>
      <c r="E1178" s="11" t="s">
        <v>2726</v>
      </c>
      <c r="F1178" s="11" t="s">
        <v>2727</v>
      </c>
      <c r="G1178" s="11">
        <v>1</v>
      </c>
      <c r="I1178" s="23" t="str">
        <f>IF($B1178="","",(VLOOKUP($B1178,所属・種目コード!$A$3:$C$67,2)))</f>
        <v>031075</v>
      </c>
      <c r="K1178" s="25" t="e">
        <f>IF($B1178="","",(VLOOKUP($B1178,所属・種目コード!M1161:N1261,2)))</f>
        <v>#N/A</v>
      </c>
      <c r="L1178" s="22" t="e">
        <f>IF($B1178="","",(VLOOKUP($B1178,所属・種目コード!$J$3:$K$59,2)))</f>
        <v>#N/A</v>
      </c>
    </row>
    <row r="1179" spans="1:12">
      <c r="A1179" s="11">
        <v>2119</v>
      </c>
      <c r="B1179" s="11">
        <v>1075</v>
      </c>
      <c r="C1179" s="11">
        <v>304</v>
      </c>
      <c r="E1179" s="11" t="s">
        <v>2728</v>
      </c>
      <c r="F1179" s="11" t="s">
        <v>2090</v>
      </c>
      <c r="G1179" s="11">
        <v>1</v>
      </c>
      <c r="I1179" s="23" t="str">
        <f>IF($B1179="","",(VLOOKUP($B1179,所属・種目コード!$A$3:$C$67,2)))</f>
        <v>031075</v>
      </c>
      <c r="K1179" s="25" t="e">
        <f>IF($B1179="","",(VLOOKUP($B1179,所属・種目コード!M1162:N1262,2)))</f>
        <v>#N/A</v>
      </c>
      <c r="L1179" s="22" t="e">
        <f>IF($B1179="","",(VLOOKUP($B1179,所属・種目コード!$J$3:$K$59,2)))</f>
        <v>#N/A</v>
      </c>
    </row>
    <row r="1180" spans="1:12">
      <c r="A1180" s="11">
        <v>2120</v>
      </c>
      <c r="B1180" s="11">
        <v>1075</v>
      </c>
      <c r="C1180" s="11">
        <v>839</v>
      </c>
      <c r="E1180" s="11" t="s">
        <v>2729</v>
      </c>
      <c r="F1180" s="11" t="s">
        <v>1635</v>
      </c>
      <c r="G1180" s="11">
        <v>1</v>
      </c>
      <c r="I1180" s="23" t="str">
        <f>IF($B1180="","",(VLOOKUP($B1180,所属・種目コード!$A$3:$C$67,2)))</f>
        <v>031075</v>
      </c>
      <c r="K1180" s="25" t="e">
        <f>IF($B1180="","",(VLOOKUP($B1180,所属・種目コード!M1163:N1263,2)))</f>
        <v>#N/A</v>
      </c>
      <c r="L1180" s="22" t="e">
        <f>IF($B1180="","",(VLOOKUP($B1180,所属・種目コード!$J$3:$K$59,2)))</f>
        <v>#N/A</v>
      </c>
    </row>
    <row r="1181" spans="1:12">
      <c r="A1181" s="11">
        <v>2121</v>
      </c>
      <c r="B1181" s="11">
        <v>1075</v>
      </c>
      <c r="C1181" s="11">
        <v>249</v>
      </c>
      <c r="E1181" s="11" t="s">
        <v>2730</v>
      </c>
      <c r="F1181" s="11" t="s">
        <v>2731</v>
      </c>
      <c r="G1181" s="11">
        <v>2</v>
      </c>
      <c r="I1181" s="23" t="str">
        <f>IF($B1181="","",(VLOOKUP($B1181,所属・種目コード!$A$3:$C$67,2)))</f>
        <v>031075</v>
      </c>
      <c r="K1181" s="25" t="e">
        <f>IF($B1181="","",(VLOOKUP($B1181,所属・種目コード!M1164:N1264,2)))</f>
        <v>#N/A</v>
      </c>
      <c r="L1181" s="22" t="e">
        <f>IF($B1181="","",(VLOOKUP($B1181,所属・種目コード!$J$3:$K$59,2)))</f>
        <v>#N/A</v>
      </c>
    </row>
    <row r="1182" spans="1:12">
      <c r="A1182" s="11">
        <v>2122</v>
      </c>
      <c r="B1182" s="11">
        <v>1075</v>
      </c>
      <c r="C1182" s="11">
        <v>297</v>
      </c>
      <c r="E1182" s="11" t="s">
        <v>2732</v>
      </c>
      <c r="F1182" s="11" t="s">
        <v>2733</v>
      </c>
      <c r="G1182" s="11">
        <v>1</v>
      </c>
      <c r="I1182" s="23" t="str">
        <f>IF($B1182="","",(VLOOKUP($B1182,所属・種目コード!$A$3:$C$67,2)))</f>
        <v>031075</v>
      </c>
      <c r="K1182" s="25" t="e">
        <f>IF($B1182="","",(VLOOKUP($B1182,所属・種目コード!M1165:N1265,2)))</f>
        <v>#N/A</v>
      </c>
      <c r="L1182" s="22" t="e">
        <f>IF($B1182="","",(VLOOKUP($B1182,所属・種目コード!$J$3:$K$59,2)))</f>
        <v>#N/A</v>
      </c>
    </row>
    <row r="1183" spans="1:12">
      <c r="A1183" s="11">
        <v>2123</v>
      </c>
      <c r="B1183" s="11">
        <v>1075</v>
      </c>
      <c r="C1183" s="11">
        <v>305</v>
      </c>
      <c r="E1183" s="11" t="s">
        <v>2734</v>
      </c>
      <c r="F1183" s="11" t="s">
        <v>2735</v>
      </c>
      <c r="G1183" s="11">
        <v>1</v>
      </c>
      <c r="I1183" s="23" t="str">
        <f>IF($B1183="","",(VLOOKUP($B1183,所属・種目コード!$A$3:$C$67,2)))</f>
        <v>031075</v>
      </c>
      <c r="K1183" s="25" t="e">
        <f>IF($B1183="","",(VLOOKUP($B1183,所属・種目コード!M1166:N1266,2)))</f>
        <v>#N/A</v>
      </c>
      <c r="L1183" s="22" t="e">
        <f>IF($B1183="","",(VLOOKUP($B1183,所属・種目コード!$J$3:$K$59,2)))</f>
        <v>#N/A</v>
      </c>
    </row>
    <row r="1184" spans="1:12">
      <c r="A1184" s="11">
        <v>2124</v>
      </c>
      <c r="B1184" s="11">
        <v>1075</v>
      </c>
      <c r="C1184" s="11">
        <v>306</v>
      </c>
      <c r="E1184" s="11" t="s">
        <v>2736</v>
      </c>
      <c r="F1184" s="11" t="s">
        <v>2737</v>
      </c>
      <c r="G1184" s="11">
        <v>1</v>
      </c>
      <c r="I1184" s="23" t="str">
        <f>IF($B1184="","",(VLOOKUP($B1184,所属・種目コード!$A$3:$C$67,2)))</f>
        <v>031075</v>
      </c>
      <c r="K1184" s="25" t="e">
        <f>IF($B1184="","",(VLOOKUP($B1184,所属・種目コード!M1167:N1267,2)))</f>
        <v>#N/A</v>
      </c>
      <c r="L1184" s="22" t="e">
        <f>IF($B1184="","",(VLOOKUP($B1184,所属・種目コード!$J$3:$K$59,2)))</f>
        <v>#N/A</v>
      </c>
    </row>
    <row r="1185" spans="1:12">
      <c r="A1185" s="11">
        <v>2125</v>
      </c>
      <c r="B1185" s="11">
        <v>1075</v>
      </c>
      <c r="C1185" s="11">
        <v>307</v>
      </c>
      <c r="E1185" s="11" t="s">
        <v>2738</v>
      </c>
      <c r="F1185" s="11" t="s">
        <v>771</v>
      </c>
      <c r="G1185" s="11">
        <v>1</v>
      </c>
      <c r="I1185" s="23" t="str">
        <f>IF($B1185="","",(VLOOKUP($B1185,所属・種目コード!$A$3:$C$67,2)))</f>
        <v>031075</v>
      </c>
      <c r="K1185" s="25" t="e">
        <f>IF($B1185="","",(VLOOKUP($B1185,所属・種目コード!M1168:N1268,2)))</f>
        <v>#N/A</v>
      </c>
      <c r="L1185" s="22" t="e">
        <f>IF($B1185="","",(VLOOKUP($B1185,所属・種目コード!$J$3:$K$59,2)))</f>
        <v>#N/A</v>
      </c>
    </row>
    <row r="1186" spans="1:12">
      <c r="A1186" s="11">
        <v>2126</v>
      </c>
      <c r="B1186" s="11">
        <v>1075</v>
      </c>
      <c r="C1186" s="11">
        <v>308</v>
      </c>
      <c r="E1186" s="11" t="s">
        <v>2739</v>
      </c>
      <c r="F1186" s="11" t="s">
        <v>2740</v>
      </c>
      <c r="G1186" s="11">
        <v>1</v>
      </c>
      <c r="I1186" s="23" t="str">
        <f>IF($B1186="","",(VLOOKUP($B1186,所属・種目コード!$A$3:$C$67,2)))</f>
        <v>031075</v>
      </c>
      <c r="K1186" s="25" t="e">
        <f>IF($B1186="","",(VLOOKUP($B1186,所属・種目コード!M1169:N1269,2)))</f>
        <v>#N/A</v>
      </c>
      <c r="L1186" s="22" t="e">
        <f>IF($B1186="","",(VLOOKUP($B1186,所属・種目コード!$J$3:$K$59,2)))</f>
        <v>#N/A</v>
      </c>
    </row>
    <row r="1187" spans="1:12">
      <c r="A1187" s="11">
        <v>2127</v>
      </c>
      <c r="B1187" s="11">
        <v>1075</v>
      </c>
      <c r="C1187" s="11">
        <v>298</v>
      </c>
      <c r="E1187" s="11" t="s">
        <v>2741</v>
      </c>
      <c r="F1187" s="11" t="s">
        <v>2742</v>
      </c>
      <c r="G1187" s="11">
        <v>1</v>
      </c>
      <c r="I1187" s="23" t="str">
        <f>IF($B1187="","",(VLOOKUP($B1187,所属・種目コード!$A$3:$C$67,2)))</f>
        <v>031075</v>
      </c>
      <c r="K1187" s="25" t="e">
        <f>IF($B1187="","",(VLOOKUP($B1187,所属・種目コード!M1170:N1270,2)))</f>
        <v>#N/A</v>
      </c>
      <c r="L1187" s="22" t="e">
        <f>IF($B1187="","",(VLOOKUP($B1187,所属・種目コード!$J$3:$K$59,2)))</f>
        <v>#N/A</v>
      </c>
    </row>
    <row r="1188" spans="1:12">
      <c r="A1188" s="11">
        <v>2128</v>
      </c>
      <c r="B1188" s="11">
        <v>1075</v>
      </c>
      <c r="C1188" s="11">
        <v>309</v>
      </c>
      <c r="E1188" s="11" t="s">
        <v>2743</v>
      </c>
      <c r="F1188" s="11" t="s">
        <v>389</v>
      </c>
      <c r="G1188" s="11">
        <v>1</v>
      </c>
      <c r="I1188" s="23" t="str">
        <f>IF($B1188="","",(VLOOKUP($B1188,所属・種目コード!$A$3:$C$67,2)))</f>
        <v>031075</v>
      </c>
      <c r="K1188" s="25" t="e">
        <f>IF($B1188="","",(VLOOKUP($B1188,所属・種目コード!M1171:N1271,2)))</f>
        <v>#N/A</v>
      </c>
      <c r="L1188" s="22" t="e">
        <f>IF($B1188="","",(VLOOKUP($B1188,所属・種目コード!$J$3:$K$59,2)))</f>
        <v>#N/A</v>
      </c>
    </row>
    <row r="1189" spans="1:12">
      <c r="A1189" s="11">
        <v>2129</v>
      </c>
      <c r="B1189" s="11">
        <v>1075</v>
      </c>
      <c r="C1189" s="11">
        <v>310</v>
      </c>
      <c r="E1189" s="11" t="s">
        <v>2744</v>
      </c>
      <c r="F1189" s="11" t="s">
        <v>1468</v>
      </c>
      <c r="G1189" s="11">
        <v>1</v>
      </c>
      <c r="I1189" s="23" t="str">
        <f>IF($B1189="","",(VLOOKUP($B1189,所属・種目コード!$A$3:$C$67,2)))</f>
        <v>031075</v>
      </c>
      <c r="K1189" s="25" t="e">
        <f>IF($B1189="","",(VLOOKUP($B1189,所属・種目コード!M1172:N1272,2)))</f>
        <v>#N/A</v>
      </c>
      <c r="L1189" s="22" t="e">
        <f>IF($B1189="","",(VLOOKUP($B1189,所属・種目コード!$J$3:$K$59,2)))</f>
        <v>#N/A</v>
      </c>
    </row>
    <row r="1190" spans="1:12">
      <c r="A1190" s="11">
        <v>2130</v>
      </c>
      <c r="B1190" s="11">
        <v>1075</v>
      </c>
      <c r="C1190" s="11">
        <v>311</v>
      </c>
      <c r="E1190" s="11" t="s">
        <v>2745</v>
      </c>
      <c r="F1190" s="11" t="s">
        <v>2746</v>
      </c>
      <c r="G1190" s="11">
        <v>1</v>
      </c>
      <c r="I1190" s="23" t="str">
        <f>IF($B1190="","",(VLOOKUP($B1190,所属・種目コード!$A$3:$C$67,2)))</f>
        <v>031075</v>
      </c>
      <c r="K1190" s="25" t="e">
        <f>IF($B1190="","",(VLOOKUP($B1190,所属・種目コード!M1173:N1273,2)))</f>
        <v>#N/A</v>
      </c>
      <c r="L1190" s="22" t="e">
        <f>IF($B1190="","",(VLOOKUP($B1190,所属・種目コード!$J$3:$K$59,2)))</f>
        <v>#N/A</v>
      </c>
    </row>
    <row r="1191" spans="1:12">
      <c r="A1191" s="11">
        <v>2131</v>
      </c>
      <c r="B1191" s="11">
        <v>1075</v>
      </c>
      <c r="C1191" s="11">
        <v>312</v>
      </c>
      <c r="E1191" s="11" t="s">
        <v>2747</v>
      </c>
      <c r="F1191" s="11" t="s">
        <v>2748</v>
      </c>
      <c r="G1191" s="11">
        <v>1</v>
      </c>
      <c r="I1191" s="23" t="str">
        <f>IF($B1191="","",(VLOOKUP($B1191,所属・種目コード!$A$3:$C$67,2)))</f>
        <v>031075</v>
      </c>
      <c r="K1191" s="25" t="e">
        <f>IF($B1191="","",(VLOOKUP($B1191,所属・種目コード!M1174:N1274,2)))</f>
        <v>#N/A</v>
      </c>
      <c r="L1191" s="22" t="e">
        <f>IF($B1191="","",(VLOOKUP($B1191,所属・種目コード!$J$3:$K$59,2)))</f>
        <v>#N/A</v>
      </c>
    </row>
    <row r="1192" spans="1:12">
      <c r="A1192" s="11">
        <v>2132</v>
      </c>
      <c r="B1192" s="11">
        <v>1075</v>
      </c>
      <c r="C1192" s="11">
        <v>250</v>
      </c>
      <c r="E1192" s="11" t="s">
        <v>2749</v>
      </c>
      <c r="F1192" s="11" t="s">
        <v>2186</v>
      </c>
      <c r="G1192" s="11">
        <v>2</v>
      </c>
      <c r="I1192" s="23" t="str">
        <f>IF($B1192="","",(VLOOKUP($B1192,所属・種目コード!$A$3:$C$67,2)))</f>
        <v>031075</v>
      </c>
      <c r="K1192" s="25" t="e">
        <f>IF($B1192="","",(VLOOKUP($B1192,所属・種目コード!M1175:N1275,2)))</f>
        <v>#N/A</v>
      </c>
      <c r="L1192" s="22" t="e">
        <f>IF($B1192="","",(VLOOKUP($B1192,所属・種目コード!$J$3:$K$59,2)))</f>
        <v>#N/A</v>
      </c>
    </row>
    <row r="1193" spans="1:12">
      <c r="A1193" s="11">
        <v>2133</v>
      </c>
      <c r="B1193" s="11">
        <v>1075</v>
      </c>
      <c r="C1193" s="11">
        <v>840</v>
      </c>
      <c r="E1193" s="11" t="s">
        <v>2750</v>
      </c>
      <c r="F1193" s="11" t="s">
        <v>1305</v>
      </c>
      <c r="G1193" s="11">
        <v>1</v>
      </c>
      <c r="I1193" s="23" t="str">
        <f>IF($B1193="","",(VLOOKUP($B1193,所属・種目コード!$A$3:$C$67,2)))</f>
        <v>031075</v>
      </c>
      <c r="K1193" s="25" t="e">
        <f>IF($B1193="","",(VLOOKUP($B1193,所属・種目コード!M1176:N1276,2)))</f>
        <v>#N/A</v>
      </c>
      <c r="L1193" s="22" t="e">
        <f>IF($B1193="","",(VLOOKUP($B1193,所属・種目コード!$J$3:$K$59,2)))</f>
        <v>#N/A</v>
      </c>
    </row>
    <row r="1194" spans="1:12">
      <c r="A1194" s="11">
        <v>2134</v>
      </c>
      <c r="B1194" s="11">
        <v>1075</v>
      </c>
      <c r="C1194" s="11">
        <v>841</v>
      </c>
      <c r="E1194" s="11" t="s">
        <v>2751</v>
      </c>
      <c r="F1194" s="11" t="s">
        <v>2752</v>
      </c>
      <c r="G1194" s="11">
        <v>1</v>
      </c>
      <c r="I1194" s="23" t="str">
        <f>IF($B1194="","",(VLOOKUP($B1194,所属・種目コード!$A$3:$C$67,2)))</f>
        <v>031075</v>
      </c>
      <c r="K1194" s="25" t="e">
        <f>IF($B1194="","",(VLOOKUP($B1194,所属・種目コード!M1177:N1277,2)))</f>
        <v>#N/A</v>
      </c>
      <c r="L1194" s="22" t="e">
        <f>IF($B1194="","",(VLOOKUP($B1194,所属・種目コード!$J$3:$K$59,2)))</f>
        <v>#N/A</v>
      </c>
    </row>
    <row r="1195" spans="1:12">
      <c r="A1195" s="11">
        <v>2135</v>
      </c>
      <c r="B1195" s="11">
        <v>1075</v>
      </c>
      <c r="C1195" s="11">
        <v>313</v>
      </c>
      <c r="E1195" s="11" t="s">
        <v>2753</v>
      </c>
      <c r="F1195" s="11" t="s">
        <v>2754</v>
      </c>
      <c r="G1195" s="11">
        <v>1</v>
      </c>
      <c r="I1195" s="23" t="str">
        <f>IF($B1195="","",(VLOOKUP($B1195,所属・種目コード!$A$3:$C$67,2)))</f>
        <v>031075</v>
      </c>
      <c r="K1195" s="25" t="e">
        <f>IF($B1195="","",(VLOOKUP($B1195,所属・種目コード!M1178:N1278,2)))</f>
        <v>#N/A</v>
      </c>
      <c r="L1195" s="22" t="e">
        <f>IF($B1195="","",(VLOOKUP($B1195,所属・種目コード!$J$3:$K$59,2)))</f>
        <v>#N/A</v>
      </c>
    </row>
    <row r="1196" spans="1:12">
      <c r="A1196" s="11">
        <v>2136</v>
      </c>
      <c r="B1196" s="11">
        <v>1075</v>
      </c>
      <c r="C1196" s="11">
        <v>299</v>
      </c>
      <c r="E1196" s="11" t="s">
        <v>2755</v>
      </c>
      <c r="F1196" s="11" t="s">
        <v>2756</v>
      </c>
      <c r="G1196" s="11">
        <v>1</v>
      </c>
      <c r="I1196" s="23" t="str">
        <f>IF($B1196="","",(VLOOKUP($B1196,所属・種目コード!$A$3:$C$67,2)))</f>
        <v>031075</v>
      </c>
      <c r="K1196" s="25" t="e">
        <f>IF($B1196="","",(VLOOKUP($B1196,所属・種目コード!M1179:N1279,2)))</f>
        <v>#N/A</v>
      </c>
      <c r="L1196" s="22" t="e">
        <f>IF($B1196="","",(VLOOKUP($B1196,所属・種目コード!$J$3:$K$59,2)))</f>
        <v>#N/A</v>
      </c>
    </row>
    <row r="1197" spans="1:12">
      <c r="A1197" s="11">
        <v>2137</v>
      </c>
      <c r="B1197" s="11">
        <v>1075</v>
      </c>
      <c r="C1197" s="11">
        <v>314</v>
      </c>
      <c r="E1197" s="11" t="s">
        <v>2757</v>
      </c>
      <c r="F1197" s="11" t="s">
        <v>2758</v>
      </c>
      <c r="G1197" s="11">
        <v>1</v>
      </c>
      <c r="I1197" s="23" t="str">
        <f>IF($B1197="","",(VLOOKUP($B1197,所属・種目コード!$A$3:$C$67,2)))</f>
        <v>031075</v>
      </c>
      <c r="K1197" s="25" t="e">
        <f>IF($B1197="","",(VLOOKUP($B1197,所属・種目コード!M1180:N1280,2)))</f>
        <v>#N/A</v>
      </c>
      <c r="L1197" s="22" t="e">
        <f>IF($B1197="","",(VLOOKUP($B1197,所属・種目コード!$J$3:$K$59,2)))</f>
        <v>#N/A</v>
      </c>
    </row>
    <row r="1198" spans="1:12">
      <c r="A1198" s="11">
        <v>2138</v>
      </c>
      <c r="B1198" s="11">
        <v>1075</v>
      </c>
      <c r="C1198" s="11">
        <v>842</v>
      </c>
      <c r="E1198" s="11" t="s">
        <v>2759</v>
      </c>
      <c r="F1198" s="11" t="s">
        <v>2760</v>
      </c>
      <c r="G1198" s="11">
        <v>1</v>
      </c>
      <c r="I1198" s="23" t="str">
        <f>IF($B1198="","",(VLOOKUP($B1198,所属・種目コード!$A$3:$C$67,2)))</f>
        <v>031075</v>
      </c>
      <c r="K1198" s="25" t="e">
        <f>IF($B1198="","",(VLOOKUP($B1198,所属・種目コード!M1181:N1281,2)))</f>
        <v>#N/A</v>
      </c>
      <c r="L1198" s="22" t="e">
        <f>IF($B1198="","",(VLOOKUP($B1198,所属・種目コード!$J$3:$K$59,2)))</f>
        <v>#N/A</v>
      </c>
    </row>
    <row r="1199" spans="1:12">
      <c r="A1199" s="11">
        <v>2139</v>
      </c>
      <c r="B1199" s="11">
        <v>1075</v>
      </c>
      <c r="C1199" s="11">
        <v>843</v>
      </c>
      <c r="E1199" s="11" t="s">
        <v>2761</v>
      </c>
      <c r="F1199" s="11" t="s">
        <v>2762</v>
      </c>
      <c r="G1199" s="11">
        <v>1</v>
      </c>
      <c r="I1199" s="23" t="str">
        <f>IF($B1199="","",(VLOOKUP($B1199,所属・種目コード!$A$3:$C$67,2)))</f>
        <v>031075</v>
      </c>
      <c r="K1199" s="25" t="e">
        <f>IF($B1199="","",(VLOOKUP($B1199,所属・種目コード!M1182:N1282,2)))</f>
        <v>#N/A</v>
      </c>
      <c r="L1199" s="22" t="e">
        <f>IF($B1199="","",(VLOOKUP($B1199,所属・種目コード!$J$3:$K$59,2)))</f>
        <v>#N/A</v>
      </c>
    </row>
    <row r="1200" spans="1:12">
      <c r="A1200" s="11">
        <v>2140</v>
      </c>
      <c r="B1200" s="11">
        <v>1075</v>
      </c>
      <c r="C1200" s="11">
        <v>844</v>
      </c>
      <c r="E1200" s="11" t="s">
        <v>2763</v>
      </c>
      <c r="F1200" s="11" t="s">
        <v>2764</v>
      </c>
      <c r="G1200" s="11">
        <v>1</v>
      </c>
      <c r="I1200" s="23" t="str">
        <f>IF($B1200="","",(VLOOKUP($B1200,所属・種目コード!$A$3:$C$67,2)))</f>
        <v>031075</v>
      </c>
      <c r="K1200" s="25" t="e">
        <f>IF($B1200="","",(VLOOKUP($B1200,所属・種目コード!M1183:N1283,2)))</f>
        <v>#N/A</v>
      </c>
      <c r="L1200" s="22" t="e">
        <f>IF($B1200="","",(VLOOKUP($B1200,所属・種目コード!$J$3:$K$59,2)))</f>
        <v>#N/A</v>
      </c>
    </row>
    <row r="1201" spans="1:12">
      <c r="A1201" s="11">
        <v>2141</v>
      </c>
      <c r="B1201" s="11">
        <v>1075</v>
      </c>
      <c r="C1201" s="11">
        <v>315</v>
      </c>
      <c r="E1201" s="11" t="s">
        <v>2765</v>
      </c>
      <c r="F1201" s="11" t="s">
        <v>2766</v>
      </c>
      <c r="G1201" s="11">
        <v>1</v>
      </c>
      <c r="I1201" s="23" t="str">
        <f>IF($B1201="","",(VLOOKUP($B1201,所属・種目コード!$A$3:$C$67,2)))</f>
        <v>031075</v>
      </c>
      <c r="K1201" s="25" t="e">
        <f>IF($B1201="","",(VLOOKUP($B1201,所属・種目コード!M1184:N1284,2)))</f>
        <v>#N/A</v>
      </c>
      <c r="L1201" s="22" t="e">
        <f>IF($B1201="","",(VLOOKUP($B1201,所属・種目コード!$J$3:$K$59,2)))</f>
        <v>#N/A</v>
      </c>
    </row>
    <row r="1202" spans="1:12">
      <c r="A1202" s="11">
        <v>2142</v>
      </c>
      <c r="B1202" s="11">
        <v>1075</v>
      </c>
      <c r="C1202" s="11">
        <v>300</v>
      </c>
      <c r="E1202" s="11" t="s">
        <v>2767</v>
      </c>
      <c r="F1202" s="11" t="s">
        <v>2768</v>
      </c>
      <c r="G1202" s="11">
        <v>1</v>
      </c>
      <c r="I1202" s="23" t="str">
        <f>IF($B1202="","",(VLOOKUP($B1202,所属・種目コード!$A$3:$C$67,2)))</f>
        <v>031075</v>
      </c>
      <c r="K1202" s="25" t="e">
        <f>IF($B1202="","",(VLOOKUP($B1202,所属・種目コード!M1185:N1285,2)))</f>
        <v>#N/A</v>
      </c>
      <c r="L1202" s="22" t="e">
        <f>IF($B1202="","",(VLOOKUP($B1202,所属・種目コード!$J$3:$K$59,2)))</f>
        <v>#N/A</v>
      </c>
    </row>
    <row r="1203" spans="1:12">
      <c r="A1203" s="11">
        <v>2143</v>
      </c>
      <c r="B1203" s="11">
        <v>1075</v>
      </c>
      <c r="C1203" s="11">
        <v>627</v>
      </c>
      <c r="E1203" s="11" t="s">
        <v>2769</v>
      </c>
      <c r="F1203" s="11" t="s">
        <v>2770</v>
      </c>
      <c r="G1203" s="11">
        <v>2</v>
      </c>
      <c r="I1203" s="23" t="str">
        <f>IF($B1203="","",(VLOOKUP($B1203,所属・種目コード!$A$3:$C$67,2)))</f>
        <v>031075</v>
      </c>
      <c r="K1203" s="25" t="e">
        <f>IF($B1203="","",(VLOOKUP($B1203,所属・種目コード!M1186:N1286,2)))</f>
        <v>#N/A</v>
      </c>
      <c r="L1203" s="22" t="e">
        <f>IF($B1203="","",(VLOOKUP($B1203,所属・種目コード!$J$3:$K$59,2)))</f>
        <v>#N/A</v>
      </c>
    </row>
    <row r="1204" spans="1:12">
      <c r="A1204" s="11">
        <v>2144</v>
      </c>
      <c r="B1204" s="11">
        <v>1075</v>
      </c>
      <c r="C1204" s="11">
        <v>316</v>
      </c>
      <c r="E1204" s="11" t="s">
        <v>2771</v>
      </c>
      <c r="F1204" s="11" t="s">
        <v>2772</v>
      </c>
      <c r="G1204" s="11">
        <v>1</v>
      </c>
      <c r="I1204" s="23" t="str">
        <f>IF($B1204="","",(VLOOKUP($B1204,所属・種目コード!$A$3:$C$67,2)))</f>
        <v>031075</v>
      </c>
      <c r="K1204" s="25" t="e">
        <f>IF($B1204="","",(VLOOKUP($B1204,所属・種目コード!M1187:N1287,2)))</f>
        <v>#N/A</v>
      </c>
      <c r="L1204" s="22" t="e">
        <f>IF($B1204="","",(VLOOKUP($B1204,所属・種目コード!$J$3:$K$59,2)))</f>
        <v>#N/A</v>
      </c>
    </row>
    <row r="1205" spans="1:12">
      <c r="A1205" s="11">
        <v>2145</v>
      </c>
      <c r="B1205" s="11">
        <v>1076</v>
      </c>
      <c r="C1205" s="11">
        <v>268</v>
      </c>
      <c r="E1205" s="11" t="s">
        <v>2773</v>
      </c>
      <c r="F1205" s="11" t="s">
        <v>2774</v>
      </c>
      <c r="G1205" s="11">
        <v>1</v>
      </c>
      <c r="I1205" s="23" t="str">
        <f>IF($B1205="","",(VLOOKUP($B1205,所属・種目コード!$A$3:$C$67,2)))</f>
        <v>031076</v>
      </c>
      <c r="K1205" s="25" t="e">
        <f>IF($B1205="","",(VLOOKUP($B1205,所属・種目コード!M1188:N1288,2)))</f>
        <v>#N/A</v>
      </c>
      <c r="L1205" s="22" t="e">
        <f>IF($B1205="","",(VLOOKUP($B1205,所属・種目コード!$J$3:$K$59,2)))</f>
        <v>#N/A</v>
      </c>
    </row>
    <row r="1206" spans="1:12">
      <c r="A1206" s="11">
        <v>2146</v>
      </c>
      <c r="B1206" s="11">
        <v>1076</v>
      </c>
      <c r="C1206" s="11">
        <v>565</v>
      </c>
      <c r="E1206" s="11" t="s">
        <v>2775</v>
      </c>
      <c r="F1206" s="11" t="s">
        <v>2776</v>
      </c>
      <c r="G1206" s="11">
        <v>2</v>
      </c>
      <c r="I1206" s="23" t="str">
        <f>IF($B1206="","",(VLOOKUP($B1206,所属・種目コード!$A$3:$C$67,2)))</f>
        <v>031076</v>
      </c>
      <c r="K1206" s="25" t="e">
        <f>IF($B1206="","",(VLOOKUP($B1206,所属・種目コード!M1189:N1289,2)))</f>
        <v>#N/A</v>
      </c>
      <c r="L1206" s="22" t="e">
        <f>IF($B1206="","",(VLOOKUP($B1206,所属・種目コード!$J$3:$K$59,2)))</f>
        <v>#N/A</v>
      </c>
    </row>
    <row r="1207" spans="1:12">
      <c r="A1207" s="11">
        <v>2147</v>
      </c>
      <c r="B1207" s="11">
        <v>1076</v>
      </c>
      <c r="C1207" s="11">
        <v>236</v>
      </c>
      <c r="E1207" s="11" t="s">
        <v>465</v>
      </c>
      <c r="F1207" s="11" t="s">
        <v>2777</v>
      </c>
      <c r="G1207" s="11">
        <v>2</v>
      </c>
      <c r="I1207" s="23" t="str">
        <f>IF($B1207="","",(VLOOKUP($B1207,所属・種目コード!$A$3:$C$67,2)))</f>
        <v>031076</v>
      </c>
      <c r="K1207" s="25" t="e">
        <f>IF($B1207="","",(VLOOKUP($B1207,所属・種目コード!M1190:N1290,2)))</f>
        <v>#N/A</v>
      </c>
      <c r="L1207" s="22" t="e">
        <f>IF($B1207="","",(VLOOKUP($B1207,所属・種目コード!$J$3:$K$59,2)))</f>
        <v>#N/A</v>
      </c>
    </row>
    <row r="1208" spans="1:12">
      <c r="A1208" s="11">
        <v>2148</v>
      </c>
      <c r="B1208" s="11">
        <v>1076</v>
      </c>
      <c r="C1208" s="11">
        <v>269</v>
      </c>
      <c r="E1208" s="11" t="s">
        <v>2778</v>
      </c>
      <c r="F1208" s="11" t="s">
        <v>2779</v>
      </c>
      <c r="G1208" s="11">
        <v>1</v>
      </c>
      <c r="I1208" s="23" t="str">
        <f>IF($B1208="","",(VLOOKUP($B1208,所属・種目コード!$A$3:$C$67,2)))</f>
        <v>031076</v>
      </c>
      <c r="K1208" s="25" t="e">
        <f>IF($B1208="","",(VLOOKUP($B1208,所属・種目コード!M1191:N1291,2)))</f>
        <v>#N/A</v>
      </c>
      <c r="L1208" s="22" t="e">
        <f>IF($B1208="","",(VLOOKUP($B1208,所属・種目コード!$J$3:$K$59,2)))</f>
        <v>#N/A</v>
      </c>
    </row>
    <row r="1209" spans="1:12">
      <c r="A1209" s="11">
        <v>2149</v>
      </c>
      <c r="B1209" s="11">
        <v>1076</v>
      </c>
      <c r="C1209" s="11">
        <v>566</v>
      </c>
      <c r="E1209" s="11" t="s">
        <v>468</v>
      </c>
      <c r="F1209" s="11" t="s">
        <v>2780</v>
      </c>
      <c r="G1209" s="11">
        <v>2</v>
      </c>
      <c r="I1209" s="23" t="str">
        <f>IF($B1209="","",(VLOOKUP($B1209,所属・種目コード!$A$3:$C$67,2)))</f>
        <v>031076</v>
      </c>
      <c r="K1209" s="25" t="e">
        <f>IF($B1209="","",(VLOOKUP($B1209,所属・種目コード!M1192:N1292,2)))</f>
        <v>#N/A</v>
      </c>
      <c r="L1209" s="22" t="e">
        <f>IF($B1209="","",(VLOOKUP($B1209,所属・種目コード!$J$3:$K$59,2)))</f>
        <v>#N/A</v>
      </c>
    </row>
    <row r="1210" spans="1:12">
      <c r="A1210" s="11">
        <v>2150</v>
      </c>
      <c r="B1210" s="11">
        <v>1076</v>
      </c>
      <c r="C1210" s="11">
        <v>270</v>
      </c>
      <c r="E1210" s="11" t="s">
        <v>2781</v>
      </c>
      <c r="F1210" s="11" t="s">
        <v>2782</v>
      </c>
      <c r="G1210" s="11">
        <v>1</v>
      </c>
      <c r="I1210" s="23" t="str">
        <f>IF($B1210="","",(VLOOKUP($B1210,所属・種目コード!$A$3:$C$67,2)))</f>
        <v>031076</v>
      </c>
      <c r="K1210" s="25" t="e">
        <f>IF($B1210="","",(VLOOKUP($B1210,所属・種目コード!M1193:N1293,2)))</f>
        <v>#N/A</v>
      </c>
      <c r="L1210" s="22" t="e">
        <f>IF($B1210="","",(VLOOKUP($B1210,所属・種目コード!$J$3:$K$59,2)))</f>
        <v>#N/A</v>
      </c>
    </row>
    <row r="1211" spans="1:12">
      <c r="A1211" s="11">
        <v>2151</v>
      </c>
      <c r="B1211" s="11">
        <v>1076</v>
      </c>
      <c r="C1211" s="11">
        <v>273</v>
      </c>
      <c r="E1211" s="11" t="s">
        <v>2783</v>
      </c>
      <c r="F1211" s="11" t="s">
        <v>2784</v>
      </c>
      <c r="G1211" s="11">
        <v>1</v>
      </c>
      <c r="I1211" s="23" t="str">
        <f>IF($B1211="","",(VLOOKUP($B1211,所属・種目コード!$A$3:$C$67,2)))</f>
        <v>031076</v>
      </c>
      <c r="K1211" s="25" t="e">
        <f>IF($B1211="","",(VLOOKUP($B1211,所属・種目コード!M1194:N1294,2)))</f>
        <v>#N/A</v>
      </c>
      <c r="L1211" s="22" t="e">
        <f>IF($B1211="","",(VLOOKUP($B1211,所属・種目コード!$J$3:$K$59,2)))</f>
        <v>#N/A</v>
      </c>
    </row>
    <row r="1212" spans="1:12">
      <c r="A1212" s="11">
        <v>2152</v>
      </c>
      <c r="B1212" s="11">
        <v>1076</v>
      </c>
      <c r="C1212" s="11">
        <v>567</v>
      </c>
      <c r="E1212" s="11" t="s">
        <v>467</v>
      </c>
      <c r="F1212" s="11" t="s">
        <v>2785</v>
      </c>
      <c r="G1212" s="11">
        <v>2</v>
      </c>
      <c r="I1212" s="23" t="str">
        <f>IF($B1212="","",(VLOOKUP($B1212,所属・種目コード!$A$3:$C$67,2)))</f>
        <v>031076</v>
      </c>
      <c r="K1212" s="25" t="e">
        <f>IF($B1212="","",(VLOOKUP($B1212,所属・種目コード!M1195:N1295,2)))</f>
        <v>#N/A</v>
      </c>
      <c r="L1212" s="22" t="e">
        <f>IF($B1212="","",(VLOOKUP($B1212,所属・種目コード!$J$3:$K$59,2)))</f>
        <v>#N/A</v>
      </c>
    </row>
    <row r="1213" spans="1:12">
      <c r="A1213" s="11">
        <v>2153</v>
      </c>
      <c r="B1213" s="11">
        <v>1076</v>
      </c>
      <c r="C1213" s="11">
        <v>795</v>
      </c>
      <c r="E1213" s="11" t="s">
        <v>2786</v>
      </c>
      <c r="F1213" s="11" t="s">
        <v>2787</v>
      </c>
      <c r="G1213" s="11">
        <v>1</v>
      </c>
      <c r="I1213" s="23" t="str">
        <f>IF($B1213="","",(VLOOKUP($B1213,所属・種目コード!$A$3:$C$67,2)))</f>
        <v>031076</v>
      </c>
      <c r="K1213" s="25" t="e">
        <f>IF($B1213="","",(VLOOKUP($B1213,所属・種目コード!M1196:N1296,2)))</f>
        <v>#N/A</v>
      </c>
      <c r="L1213" s="22" t="e">
        <f>IF($B1213="","",(VLOOKUP($B1213,所属・種目コード!$J$3:$K$59,2)))</f>
        <v>#N/A</v>
      </c>
    </row>
    <row r="1214" spans="1:12">
      <c r="A1214" s="11">
        <v>2154</v>
      </c>
      <c r="B1214" s="11">
        <v>1076</v>
      </c>
      <c r="C1214" s="11">
        <v>796</v>
      </c>
      <c r="E1214" s="11" t="s">
        <v>2788</v>
      </c>
      <c r="F1214" s="11" t="s">
        <v>2789</v>
      </c>
      <c r="G1214" s="11">
        <v>1</v>
      </c>
      <c r="I1214" s="23" t="str">
        <f>IF($B1214="","",(VLOOKUP($B1214,所属・種目コード!$A$3:$C$67,2)))</f>
        <v>031076</v>
      </c>
      <c r="K1214" s="25" t="e">
        <f>IF($B1214="","",(VLOOKUP($B1214,所属・種目コード!M1197:N1297,2)))</f>
        <v>#N/A</v>
      </c>
      <c r="L1214" s="22" t="e">
        <f>IF($B1214="","",(VLOOKUP($B1214,所属・種目コード!$J$3:$K$59,2)))</f>
        <v>#N/A</v>
      </c>
    </row>
    <row r="1215" spans="1:12">
      <c r="A1215" s="11">
        <v>2155</v>
      </c>
      <c r="B1215" s="11">
        <v>1076</v>
      </c>
      <c r="C1215" s="11">
        <v>237</v>
      </c>
      <c r="E1215" s="11" t="s">
        <v>464</v>
      </c>
      <c r="F1215" s="11" t="s">
        <v>2790</v>
      </c>
      <c r="G1215" s="11">
        <v>2</v>
      </c>
      <c r="I1215" s="23" t="str">
        <f>IF($B1215="","",(VLOOKUP($B1215,所属・種目コード!$A$3:$C$67,2)))</f>
        <v>031076</v>
      </c>
      <c r="K1215" s="25" t="e">
        <f>IF($B1215="","",(VLOOKUP($B1215,所属・種目コード!M1198:N1298,2)))</f>
        <v>#N/A</v>
      </c>
      <c r="L1215" s="22" t="e">
        <f>IF($B1215="","",(VLOOKUP($B1215,所属・種目コード!$J$3:$K$59,2)))</f>
        <v>#N/A</v>
      </c>
    </row>
    <row r="1216" spans="1:12">
      <c r="A1216" s="11">
        <v>2156</v>
      </c>
      <c r="B1216" s="11">
        <v>1076</v>
      </c>
      <c r="C1216" s="11">
        <v>568</v>
      </c>
      <c r="E1216" s="11" t="s">
        <v>2791</v>
      </c>
      <c r="F1216" s="11" t="s">
        <v>2792</v>
      </c>
      <c r="G1216" s="11">
        <v>2</v>
      </c>
      <c r="I1216" s="23" t="str">
        <f>IF($B1216="","",(VLOOKUP($B1216,所属・種目コード!$A$3:$C$67,2)))</f>
        <v>031076</v>
      </c>
      <c r="K1216" s="25" t="e">
        <f>IF($B1216="","",(VLOOKUP($B1216,所属・種目コード!M1199:N1299,2)))</f>
        <v>#N/A</v>
      </c>
      <c r="L1216" s="22" t="e">
        <f>IF($B1216="","",(VLOOKUP($B1216,所属・種目コード!$J$3:$K$59,2)))</f>
        <v>#N/A</v>
      </c>
    </row>
    <row r="1217" spans="1:12">
      <c r="A1217" s="11">
        <v>2157</v>
      </c>
      <c r="B1217" s="11">
        <v>1076</v>
      </c>
      <c r="C1217" s="11">
        <v>569</v>
      </c>
      <c r="E1217" s="11" t="s">
        <v>466</v>
      </c>
      <c r="F1217" s="11" t="s">
        <v>2793</v>
      </c>
      <c r="G1217" s="11">
        <v>2</v>
      </c>
      <c r="I1217" s="23" t="str">
        <f>IF($B1217="","",(VLOOKUP($B1217,所属・種目コード!$A$3:$C$67,2)))</f>
        <v>031076</v>
      </c>
      <c r="K1217" s="25" t="e">
        <f>IF($B1217="","",(VLOOKUP($B1217,所属・種目コード!M1200:N1300,2)))</f>
        <v>#N/A</v>
      </c>
      <c r="L1217" s="22" t="e">
        <f>IF($B1217="","",(VLOOKUP($B1217,所属・種目コード!$J$3:$K$59,2)))</f>
        <v>#N/A</v>
      </c>
    </row>
    <row r="1218" spans="1:12">
      <c r="A1218" s="11">
        <v>2158</v>
      </c>
      <c r="B1218" s="11">
        <v>1076</v>
      </c>
      <c r="C1218" s="11">
        <v>235</v>
      </c>
      <c r="E1218" s="11" t="s">
        <v>2794</v>
      </c>
      <c r="F1218" s="11" t="s">
        <v>2795</v>
      </c>
      <c r="G1218" s="11">
        <v>2</v>
      </c>
      <c r="I1218" s="23" t="str">
        <f>IF($B1218="","",(VLOOKUP($B1218,所属・種目コード!$A$3:$C$67,2)))</f>
        <v>031076</v>
      </c>
      <c r="K1218" s="25" t="e">
        <f>IF($B1218="","",(VLOOKUP($B1218,所属・種目コード!M1201:N1301,2)))</f>
        <v>#N/A</v>
      </c>
      <c r="L1218" s="22" t="e">
        <f>IF($B1218="","",(VLOOKUP($B1218,所属・種目コード!$J$3:$K$59,2)))</f>
        <v>#N/A</v>
      </c>
    </row>
    <row r="1219" spans="1:12">
      <c r="A1219" s="11">
        <v>2159</v>
      </c>
      <c r="B1219" s="11">
        <v>1076</v>
      </c>
      <c r="C1219" s="11">
        <v>271</v>
      </c>
      <c r="E1219" s="11" t="s">
        <v>2796</v>
      </c>
      <c r="F1219" s="11" t="s">
        <v>2797</v>
      </c>
      <c r="G1219" s="11">
        <v>1</v>
      </c>
      <c r="I1219" s="23" t="str">
        <f>IF($B1219="","",(VLOOKUP($B1219,所属・種目コード!$A$3:$C$67,2)))</f>
        <v>031076</v>
      </c>
      <c r="K1219" s="25" t="e">
        <f>IF($B1219="","",(VLOOKUP($B1219,所属・種目コード!M1202:N1302,2)))</f>
        <v>#N/A</v>
      </c>
      <c r="L1219" s="22" t="e">
        <f>IF($B1219="","",(VLOOKUP($B1219,所属・種目コード!$J$3:$K$59,2)))</f>
        <v>#N/A</v>
      </c>
    </row>
    <row r="1220" spans="1:12">
      <c r="A1220" s="11">
        <v>2160</v>
      </c>
      <c r="B1220" s="11">
        <v>1076</v>
      </c>
      <c r="C1220" s="11">
        <v>238</v>
      </c>
      <c r="E1220" s="11" t="s">
        <v>2798</v>
      </c>
      <c r="F1220" s="11" t="s">
        <v>2799</v>
      </c>
      <c r="G1220" s="11">
        <v>2</v>
      </c>
      <c r="I1220" s="23" t="str">
        <f>IF($B1220="","",(VLOOKUP($B1220,所属・種目コード!$A$3:$C$67,2)))</f>
        <v>031076</v>
      </c>
      <c r="K1220" s="25" t="e">
        <f>IF($B1220="","",(VLOOKUP($B1220,所属・種目コード!M1203:N1303,2)))</f>
        <v>#N/A</v>
      </c>
      <c r="L1220" s="22" t="e">
        <f>IF($B1220="","",(VLOOKUP($B1220,所属・種目コード!$J$3:$K$59,2)))</f>
        <v>#N/A</v>
      </c>
    </row>
    <row r="1221" spans="1:12">
      <c r="A1221" s="11">
        <v>2161</v>
      </c>
      <c r="B1221" s="11">
        <v>1076</v>
      </c>
      <c r="C1221" s="11">
        <v>272</v>
      </c>
      <c r="E1221" s="11" t="s">
        <v>2800</v>
      </c>
      <c r="F1221" s="11" t="s">
        <v>2801</v>
      </c>
      <c r="G1221" s="11">
        <v>1</v>
      </c>
      <c r="I1221" s="23" t="str">
        <f>IF($B1221="","",(VLOOKUP($B1221,所属・種目コード!$A$3:$C$67,2)))</f>
        <v>031076</v>
      </c>
      <c r="K1221" s="25" t="e">
        <f>IF($B1221="","",(VLOOKUP($B1221,所属・種目コード!M1204:N1304,2)))</f>
        <v>#N/A</v>
      </c>
      <c r="L1221" s="22" t="e">
        <f>IF($B1221="","",(VLOOKUP($B1221,所属・種目コード!$J$3:$K$59,2)))</f>
        <v>#N/A</v>
      </c>
    </row>
    <row r="1222" spans="1:12">
      <c r="A1222" s="11">
        <v>2162</v>
      </c>
      <c r="B1222" s="11">
        <v>1076</v>
      </c>
      <c r="C1222" s="11">
        <v>570</v>
      </c>
      <c r="E1222" s="11" t="s">
        <v>2802</v>
      </c>
      <c r="F1222" s="11" t="s">
        <v>2803</v>
      </c>
      <c r="G1222" s="11">
        <v>2</v>
      </c>
      <c r="I1222" s="23" t="str">
        <f>IF($B1222="","",(VLOOKUP($B1222,所属・種目コード!$A$3:$C$67,2)))</f>
        <v>031076</v>
      </c>
      <c r="K1222" s="25" t="e">
        <f>IF($B1222="","",(VLOOKUP($B1222,所属・種目コード!M1205:N1305,2)))</f>
        <v>#N/A</v>
      </c>
      <c r="L1222" s="22" t="e">
        <f>IF($B1222="","",(VLOOKUP($B1222,所属・種目コード!$J$3:$K$59,2)))</f>
        <v>#N/A</v>
      </c>
    </row>
    <row r="1223" spans="1:12">
      <c r="A1223" s="11">
        <v>2163</v>
      </c>
      <c r="B1223" s="11">
        <v>1076</v>
      </c>
      <c r="C1223" s="11">
        <v>274</v>
      </c>
      <c r="E1223" s="11" t="s">
        <v>2804</v>
      </c>
      <c r="F1223" s="11" t="s">
        <v>2805</v>
      </c>
      <c r="G1223" s="11">
        <v>1</v>
      </c>
      <c r="I1223" s="23" t="str">
        <f>IF($B1223="","",(VLOOKUP($B1223,所属・種目コード!$A$3:$C$67,2)))</f>
        <v>031076</v>
      </c>
      <c r="K1223" s="25" t="e">
        <f>IF($B1223="","",(VLOOKUP($B1223,所属・種目コード!M1206:N1306,2)))</f>
        <v>#N/A</v>
      </c>
      <c r="L1223" s="22" t="e">
        <f>IF($B1223="","",(VLOOKUP($B1223,所属・種目コード!$J$3:$K$59,2)))</f>
        <v>#N/A</v>
      </c>
    </row>
    <row r="1224" spans="1:12">
      <c r="A1224" s="11">
        <v>5273</v>
      </c>
      <c r="B1224" s="11">
        <v>1076</v>
      </c>
      <c r="C1224" s="11">
        <v>236</v>
      </c>
      <c r="E1224" s="11" t="s">
        <v>465</v>
      </c>
      <c r="F1224" s="11" t="s">
        <v>2777</v>
      </c>
      <c r="G1224" s="11">
        <v>2</v>
      </c>
      <c r="I1224" s="23" t="str">
        <f>IF($B1224="","",(VLOOKUP($B1224,所属・種目コード!$A$3:$C$67,2)))</f>
        <v>031076</v>
      </c>
      <c r="K1224" s="25" t="e">
        <f>IF($B1224="","",(VLOOKUP($B1224,所属・種目コード!M1207:N1307,2)))</f>
        <v>#N/A</v>
      </c>
      <c r="L1224" s="22" t="e">
        <f>IF($B1224="","",(VLOOKUP($B1224,所属・種目コード!$J$3:$K$59,2)))</f>
        <v>#N/A</v>
      </c>
    </row>
    <row r="1225" spans="1:12">
      <c r="A1225" s="11">
        <v>5281</v>
      </c>
      <c r="B1225" s="11">
        <v>1076</v>
      </c>
      <c r="C1225" s="11">
        <v>796</v>
      </c>
      <c r="E1225" s="11" t="s">
        <v>8449</v>
      </c>
      <c r="F1225" s="11" t="s">
        <v>2787</v>
      </c>
      <c r="G1225" s="11">
        <v>1</v>
      </c>
      <c r="I1225" s="23" t="str">
        <f>IF($B1225="","",(VLOOKUP($B1225,所属・種目コード!$A$3:$C$67,2)))</f>
        <v>031076</v>
      </c>
      <c r="K1225" s="25" t="e">
        <f>IF($B1225="","",(VLOOKUP($B1225,所属・種目コード!M1208:N1308,2)))</f>
        <v>#N/A</v>
      </c>
      <c r="L1225" s="22" t="e">
        <f>IF($B1225="","",(VLOOKUP($B1225,所属・種目コード!$J$3:$K$59,2)))</f>
        <v>#N/A</v>
      </c>
    </row>
    <row r="1226" spans="1:12">
      <c r="A1226" s="11">
        <v>2164</v>
      </c>
      <c r="B1226" s="11">
        <v>1077</v>
      </c>
      <c r="C1226" s="11">
        <v>740</v>
      </c>
      <c r="E1226" s="11" t="s">
        <v>2806</v>
      </c>
      <c r="F1226" s="11" t="s">
        <v>2807</v>
      </c>
      <c r="G1226" s="11">
        <v>2</v>
      </c>
      <c r="I1226" s="23" t="str">
        <f>IF($B1226="","",(VLOOKUP($B1226,所属・種目コード!$A$3:$C$67,2)))</f>
        <v>031077</v>
      </c>
      <c r="K1226" s="25" t="e">
        <f>IF($B1226="","",(VLOOKUP($B1226,所属・種目コード!M1209:N1309,2)))</f>
        <v>#N/A</v>
      </c>
      <c r="L1226" s="22" t="e">
        <f>IF($B1226="","",(VLOOKUP($B1226,所属・種目コード!$J$3:$K$59,2)))</f>
        <v>#N/A</v>
      </c>
    </row>
    <row r="1227" spans="1:12">
      <c r="A1227" s="11">
        <v>2165</v>
      </c>
      <c r="B1227" s="11">
        <v>1077</v>
      </c>
      <c r="C1227" s="11">
        <v>739</v>
      </c>
      <c r="E1227" s="11" t="s">
        <v>2808</v>
      </c>
      <c r="F1227" s="11" t="s">
        <v>2809</v>
      </c>
      <c r="G1227" s="11">
        <v>2</v>
      </c>
      <c r="I1227" s="23" t="str">
        <f>IF($B1227="","",(VLOOKUP($B1227,所属・種目コード!$A$3:$C$67,2)))</f>
        <v>031077</v>
      </c>
      <c r="K1227" s="25" t="e">
        <f>IF($B1227="","",(VLOOKUP($B1227,所属・種目コード!M1210:N1310,2)))</f>
        <v>#N/A</v>
      </c>
      <c r="L1227" s="22" t="e">
        <f>IF($B1227="","",(VLOOKUP($B1227,所属・種目コード!$J$3:$K$59,2)))</f>
        <v>#N/A</v>
      </c>
    </row>
    <row r="1228" spans="1:12">
      <c r="A1228" s="11">
        <v>2166</v>
      </c>
      <c r="B1228" s="11">
        <v>1077</v>
      </c>
      <c r="C1228" s="11">
        <v>992</v>
      </c>
      <c r="E1228" s="11" t="s">
        <v>2810</v>
      </c>
      <c r="F1228" s="11" t="s">
        <v>2811</v>
      </c>
      <c r="G1228" s="11">
        <v>1</v>
      </c>
      <c r="I1228" s="23" t="str">
        <f>IF($B1228="","",(VLOOKUP($B1228,所属・種目コード!$A$3:$C$67,2)))</f>
        <v>031077</v>
      </c>
      <c r="K1228" s="25" t="e">
        <f>IF($B1228="","",(VLOOKUP($B1228,所属・種目コード!M1211:N1311,2)))</f>
        <v>#N/A</v>
      </c>
      <c r="L1228" s="22" t="e">
        <f>IF($B1228="","",(VLOOKUP($B1228,所属・種目コード!$J$3:$K$59,2)))</f>
        <v>#N/A</v>
      </c>
    </row>
    <row r="1229" spans="1:12">
      <c r="A1229" s="11">
        <v>2167</v>
      </c>
      <c r="B1229" s="11">
        <v>1077</v>
      </c>
      <c r="C1229" s="11">
        <v>993</v>
      </c>
      <c r="E1229" s="11" t="s">
        <v>2812</v>
      </c>
      <c r="F1229" s="11" t="s">
        <v>2813</v>
      </c>
      <c r="G1229" s="11">
        <v>1</v>
      </c>
      <c r="I1229" s="23" t="str">
        <f>IF($B1229="","",(VLOOKUP($B1229,所属・種目コード!$A$3:$C$67,2)))</f>
        <v>031077</v>
      </c>
      <c r="K1229" s="25" t="e">
        <f>IF($B1229="","",(VLOOKUP($B1229,所属・種目コード!M1212:N1312,2)))</f>
        <v>#N/A</v>
      </c>
      <c r="L1229" s="22" t="e">
        <f>IF($B1229="","",(VLOOKUP($B1229,所属・種目コード!$J$3:$K$59,2)))</f>
        <v>#N/A</v>
      </c>
    </row>
    <row r="1230" spans="1:12">
      <c r="A1230" s="11">
        <v>2168</v>
      </c>
      <c r="B1230" s="11">
        <v>1077</v>
      </c>
      <c r="C1230" s="11">
        <v>994</v>
      </c>
      <c r="E1230" s="11" t="s">
        <v>2814</v>
      </c>
      <c r="F1230" s="11" t="s">
        <v>2815</v>
      </c>
      <c r="G1230" s="11">
        <v>1</v>
      </c>
      <c r="I1230" s="23" t="str">
        <f>IF($B1230="","",(VLOOKUP($B1230,所属・種目コード!$A$3:$C$67,2)))</f>
        <v>031077</v>
      </c>
      <c r="K1230" s="25" t="e">
        <f>IF($B1230="","",(VLOOKUP($B1230,所属・種目コード!M1213:N1313,2)))</f>
        <v>#N/A</v>
      </c>
      <c r="L1230" s="22" t="e">
        <f>IF($B1230="","",(VLOOKUP($B1230,所属・種目コード!$J$3:$K$59,2)))</f>
        <v>#N/A</v>
      </c>
    </row>
    <row r="1231" spans="1:12">
      <c r="A1231" s="11">
        <v>2169</v>
      </c>
      <c r="B1231" s="11">
        <v>1077</v>
      </c>
      <c r="C1231" s="11">
        <v>995</v>
      </c>
      <c r="E1231" s="11" t="s">
        <v>2816</v>
      </c>
      <c r="F1231" s="11" t="s">
        <v>2817</v>
      </c>
      <c r="G1231" s="11">
        <v>1</v>
      </c>
      <c r="I1231" s="23" t="str">
        <f>IF($B1231="","",(VLOOKUP($B1231,所属・種目コード!$A$3:$C$67,2)))</f>
        <v>031077</v>
      </c>
      <c r="K1231" s="25" t="e">
        <f>IF($B1231="","",(VLOOKUP($B1231,所属・種目コード!M1214:N1314,2)))</f>
        <v>#N/A</v>
      </c>
      <c r="L1231" s="22" t="e">
        <f>IF($B1231="","",(VLOOKUP($B1231,所属・種目コード!$J$3:$K$59,2)))</f>
        <v>#N/A</v>
      </c>
    </row>
    <row r="1232" spans="1:12">
      <c r="A1232" s="11">
        <v>2170</v>
      </c>
      <c r="B1232" s="11">
        <v>1078</v>
      </c>
      <c r="C1232" s="11">
        <v>767</v>
      </c>
      <c r="E1232" s="11" t="s">
        <v>2818</v>
      </c>
      <c r="F1232" s="11" t="s">
        <v>2819</v>
      </c>
      <c r="G1232" s="11">
        <v>1</v>
      </c>
      <c r="I1232" s="23" t="str">
        <f>IF($B1232="","",(VLOOKUP($B1232,所属・種目コード!$A$3:$C$67,2)))</f>
        <v>031078</v>
      </c>
      <c r="K1232" s="25" t="e">
        <f>IF($B1232="","",(VLOOKUP($B1232,所属・種目コード!M1215:N1315,2)))</f>
        <v>#N/A</v>
      </c>
      <c r="L1232" s="22" t="e">
        <f>IF($B1232="","",(VLOOKUP($B1232,所属・種目コード!$J$3:$K$59,2)))</f>
        <v>#N/A</v>
      </c>
    </row>
    <row r="1233" spans="1:12">
      <c r="A1233" s="11">
        <v>2171</v>
      </c>
      <c r="B1233" s="11">
        <v>1078</v>
      </c>
      <c r="C1233" s="11">
        <v>739</v>
      </c>
      <c r="E1233" s="11" t="s">
        <v>2820</v>
      </c>
      <c r="F1233" s="11" t="s">
        <v>2821</v>
      </c>
      <c r="G1233" s="11">
        <v>1</v>
      </c>
      <c r="I1233" s="23" t="str">
        <f>IF($B1233="","",(VLOOKUP($B1233,所属・種目コード!$A$3:$C$67,2)))</f>
        <v>031078</v>
      </c>
      <c r="K1233" s="25" t="e">
        <f>IF($B1233="","",(VLOOKUP($B1233,所属・種目コード!M1216:N1316,2)))</f>
        <v>#N/A</v>
      </c>
      <c r="L1233" s="22" t="e">
        <f>IF($B1233="","",(VLOOKUP($B1233,所属・種目コード!$J$3:$K$59,2)))</f>
        <v>#N/A</v>
      </c>
    </row>
    <row r="1234" spans="1:12">
      <c r="A1234" s="11">
        <v>2172</v>
      </c>
      <c r="B1234" s="11">
        <v>1078</v>
      </c>
      <c r="C1234" s="11">
        <v>740</v>
      </c>
      <c r="E1234" s="11" t="s">
        <v>2822</v>
      </c>
      <c r="F1234" s="11" t="s">
        <v>2823</v>
      </c>
      <c r="G1234" s="11">
        <v>1</v>
      </c>
      <c r="I1234" s="23" t="str">
        <f>IF($B1234="","",(VLOOKUP($B1234,所属・種目コード!$A$3:$C$67,2)))</f>
        <v>031078</v>
      </c>
      <c r="K1234" s="25" t="e">
        <f>IF($B1234="","",(VLOOKUP($B1234,所属・種目コード!M1217:N1317,2)))</f>
        <v>#N/A</v>
      </c>
      <c r="L1234" s="22" t="e">
        <f>IF($B1234="","",(VLOOKUP($B1234,所属・種目コード!$J$3:$K$59,2)))</f>
        <v>#N/A</v>
      </c>
    </row>
    <row r="1235" spans="1:12">
      <c r="A1235" s="11">
        <v>2173</v>
      </c>
      <c r="B1235" s="11">
        <v>1078</v>
      </c>
      <c r="C1235" s="11">
        <v>768</v>
      </c>
      <c r="E1235" s="11" t="s">
        <v>2824</v>
      </c>
      <c r="F1235" s="11" t="s">
        <v>2825</v>
      </c>
      <c r="G1235" s="11">
        <v>1</v>
      </c>
      <c r="I1235" s="23" t="str">
        <f>IF($B1235="","",(VLOOKUP($B1235,所属・種目コード!$A$3:$C$67,2)))</f>
        <v>031078</v>
      </c>
      <c r="K1235" s="25" t="e">
        <f>IF($B1235="","",(VLOOKUP($B1235,所属・種目コード!M1218:N1318,2)))</f>
        <v>#N/A</v>
      </c>
      <c r="L1235" s="22" t="e">
        <f>IF($B1235="","",(VLOOKUP($B1235,所属・種目コード!$J$3:$K$59,2)))</f>
        <v>#N/A</v>
      </c>
    </row>
    <row r="1236" spans="1:12">
      <c r="A1236" s="11">
        <v>2174</v>
      </c>
      <c r="B1236" s="11">
        <v>1078</v>
      </c>
      <c r="C1236" s="11">
        <v>742</v>
      </c>
      <c r="E1236" s="11" t="s">
        <v>2826</v>
      </c>
      <c r="F1236" s="11" t="s">
        <v>2827</v>
      </c>
      <c r="G1236" s="11">
        <v>1</v>
      </c>
      <c r="I1236" s="23" t="str">
        <f>IF($B1236="","",(VLOOKUP($B1236,所属・種目コード!$A$3:$C$67,2)))</f>
        <v>031078</v>
      </c>
      <c r="K1236" s="25" t="e">
        <f>IF($B1236="","",(VLOOKUP($B1236,所属・種目コード!M1219:N1319,2)))</f>
        <v>#N/A</v>
      </c>
      <c r="L1236" s="22" t="e">
        <f>IF($B1236="","",(VLOOKUP($B1236,所属・種目コード!$J$3:$K$59,2)))</f>
        <v>#N/A</v>
      </c>
    </row>
    <row r="1237" spans="1:12">
      <c r="A1237" s="11">
        <v>2175</v>
      </c>
      <c r="B1237" s="11">
        <v>1078</v>
      </c>
      <c r="C1237" s="11">
        <v>769</v>
      </c>
      <c r="E1237" s="11" t="s">
        <v>2828</v>
      </c>
      <c r="F1237" s="11" t="s">
        <v>2829</v>
      </c>
      <c r="G1237" s="11">
        <v>1</v>
      </c>
      <c r="I1237" s="23" t="str">
        <f>IF($B1237="","",(VLOOKUP($B1237,所属・種目コード!$A$3:$C$67,2)))</f>
        <v>031078</v>
      </c>
      <c r="K1237" s="25" t="e">
        <f>IF($B1237="","",(VLOOKUP($B1237,所属・種目コード!M1220:N1320,2)))</f>
        <v>#N/A</v>
      </c>
      <c r="L1237" s="22" t="e">
        <f>IF($B1237="","",(VLOOKUP($B1237,所属・種目コード!$J$3:$K$59,2)))</f>
        <v>#N/A</v>
      </c>
    </row>
    <row r="1238" spans="1:12">
      <c r="A1238" s="11">
        <v>2176</v>
      </c>
      <c r="B1238" s="11">
        <v>1078</v>
      </c>
      <c r="C1238" s="11">
        <v>743</v>
      </c>
      <c r="E1238" s="11" t="s">
        <v>2830</v>
      </c>
      <c r="F1238" s="11" t="s">
        <v>2831</v>
      </c>
      <c r="G1238" s="11">
        <v>1</v>
      </c>
      <c r="I1238" s="23" t="str">
        <f>IF($B1238="","",(VLOOKUP($B1238,所属・種目コード!$A$3:$C$67,2)))</f>
        <v>031078</v>
      </c>
      <c r="K1238" s="25" t="e">
        <f>IF($B1238="","",(VLOOKUP($B1238,所属・種目コード!M1221:N1321,2)))</f>
        <v>#N/A</v>
      </c>
      <c r="L1238" s="22" t="e">
        <f>IF($B1238="","",(VLOOKUP($B1238,所属・種目コード!$J$3:$K$59,2)))</f>
        <v>#N/A</v>
      </c>
    </row>
    <row r="1239" spans="1:12">
      <c r="A1239" s="11">
        <v>2177</v>
      </c>
      <c r="B1239" s="11">
        <v>1078</v>
      </c>
      <c r="C1239" s="11">
        <v>770</v>
      </c>
      <c r="E1239" s="11" t="s">
        <v>2832</v>
      </c>
      <c r="F1239" s="11" t="s">
        <v>2833</v>
      </c>
      <c r="G1239" s="11">
        <v>1</v>
      </c>
      <c r="I1239" s="23" t="str">
        <f>IF($B1239="","",(VLOOKUP($B1239,所属・種目コード!$A$3:$C$67,2)))</f>
        <v>031078</v>
      </c>
      <c r="K1239" s="25" t="e">
        <f>IF($B1239="","",(VLOOKUP($B1239,所属・種目コード!M1222:N1322,2)))</f>
        <v>#N/A</v>
      </c>
      <c r="L1239" s="22" t="e">
        <f>IF($B1239="","",(VLOOKUP($B1239,所属・種目コード!$J$3:$K$59,2)))</f>
        <v>#N/A</v>
      </c>
    </row>
    <row r="1240" spans="1:12">
      <c r="A1240" s="11">
        <v>2178</v>
      </c>
      <c r="B1240" s="11">
        <v>1078</v>
      </c>
      <c r="C1240" s="11">
        <v>741</v>
      </c>
      <c r="E1240" s="11" t="s">
        <v>2834</v>
      </c>
      <c r="F1240" s="11" t="s">
        <v>2835</v>
      </c>
      <c r="G1240" s="11">
        <v>1</v>
      </c>
      <c r="I1240" s="23" t="str">
        <f>IF($B1240="","",(VLOOKUP($B1240,所属・種目コード!$A$3:$C$67,2)))</f>
        <v>031078</v>
      </c>
      <c r="K1240" s="25" t="e">
        <f>IF($B1240="","",(VLOOKUP($B1240,所属・種目コード!M1223:N1323,2)))</f>
        <v>#N/A</v>
      </c>
      <c r="L1240" s="22" t="e">
        <f>IF($B1240="","",(VLOOKUP($B1240,所属・種目コード!$J$3:$K$59,2)))</f>
        <v>#N/A</v>
      </c>
    </row>
    <row r="1241" spans="1:12">
      <c r="A1241" s="11">
        <v>2179</v>
      </c>
      <c r="B1241" s="11">
        <v>1078</v>
      </c>
      <c r="C1241" s="11">
        <v>514</v>
      </c>
      <c r="E1241" s="11" t="s">
        <v>2836</v>
      </c>
      <c r="F1241" s="11" t="s">
        <v>2837</v>
      </c>
      <c r="G1241" s="11">
        <v>2</v>
      </c>
      <c r="I1241" s="23" t="str">
        <f>IF($B1241="","",(VLOOKUP($B1241,所属・種目コード!$A$3:$C$67,2)))</f>
        <v>031078</v>
      </c>
      <c r="K1241" s="25" t="e">
        <f>IF($B1241="","",(VLOOKUP($B1241,所属・種目コード!M1224:N1324,2)))</f>
        <v>#N/A</v>
      </c>
      <c r="L1241" s="22" t="e">
        <f>IF($B1241="","",(VLOOKUP($B1241,所属・種目コード!$J$3:$K$59,2)))</f>
        <v>#N/A</v>
      </c>
    </row>
    <row r="1242" spans="1:12">
      <c r="A1242" s="11">
        <v>2180</v>
      </c>
      <c r="B1242" s="11">
        <v>1079</v>
      </c>
      <c r="C1242" s="11">
        <v>27</v>
      </c>
      <c r="E1242" s="11" t="s">
        <v>2838</v>
      </c>
      <c r="F1242" s="11" t="s">
        <v>2839</v>
      </c>
      <c r="G1242" s="11">
        <v>2</v>
      </c>
      <c r="I1242" s="23" t="str">
        <f>IF($B1242="","",(VLOOKUP($B1242,所属・種目コード!$A$3:$C$67,2)))</f>
        <v>031079</v>
      </c>
      <c r="K1242" s="25" t="e">
        <f>IF($B1242="","",(VLOOKUP($B1242,所属・種目コード!M1225:N1325,2)))</f>
        <v>#N/A</v>
      </c>
      <c r="L1242" s="22" t="e">
        <f>IF($B1242="","",(VLOOKUP($B1242,所属・種目コード!$J$3:$K$59,2)))</f>
        <v>#N/A</v>
      </c>
    </row>
    <row r="1243" spans="1:12">
      <c r="A1243" s="11">
        <v>2181</v>
      </c>
      <c r="B1243" s="11">
        <v>1079</v>
      </c>
      <c r="C1243" s="11">
        <v>686</v>
      </c>
      <c r="E1243" s="11" t="s">
        <v>2840</v>
      </c>
      <c r="F1243" s="11" t="s">
        <v>2841</v>
      </c>
      <c r="G1243" s="11">
        <v>2</v>
      </c>
      <c r="I1243" s="23" t="str">
        <f>IF($B1243="","",(VLOOKUP($B1243,所属・種目コード!$A$3:$C$67,2)))</f>
        <v>031079</v>
      </c>
      <c r="K1243" s="25" t="e">
        <f>IF($B1243="","",(VLOOKUP($B1243,所属・種目コード!M1226:N1326,2)))</f>
        <v>#N/A</v>
      </c>
      <c r="L1243" s="22" t="e">
        <f>IF($B1243="","",(VLOOKUP($B1243,所属・種目コード!$J$3:$K$59,2)))</f>
        <v>#N/A</v>
      </c>
    </row>
    <row r="1244" spans="1:12">
      <c r="A1244" s="11">
        <v>2182</v>
      </c>
      <c r="B1244" s="11">
        <v>1079</v>
      </c>
      <c r="C1244" s="11">
        <v>26</v>
      </c>
      <c r="E1244" s="11" t="s">
        <v>2842</v>
      </c>
      <c r="F1244" s="11" t="s">
        <v>2160</v>
      </c>
      <c r="G1244" s="11">
        <v>2</v>
      </c>
      <c r="I1244" s="23" t="str">
        <f>IF($B1244="","",(VLOOKUP($B1244,所属・種目コード!$A$3:$C$67,2)))</f>
        <v>031079</v>
      </c>
      <c r="K1244" s="25" t="e">
        <f>IF($B1244="","",(VLOOKUP($B1244,所属・種目コード!M1227:N1327,2)))</f>
        <v>#N/A</v>
      </c>
      <c r="L1244" s="22" t="e">
        <f>IF($B1244="","",(VLOOKUP($B1244,所属・種目コード!$J$3:$K$59,2)))</f>
        <v>#N/A</v>
      </c>
    </row>
    <row r="1245" spans="1:12">
      <c r="A1245" s="11">
        <v>2183</v>
      </c>
      <c r="B1245" s="11">
        <v>1079</v>
      </c>
      <c r="C1245" s="11">
        <v>28</v>
      </c>
      <c r="E1245" s="11" t="s">
        <v>2843</v>
      </c>
      <c r="F1245" s="11" t="s">
        <v>2844</v>
      </c>
      <c r="G1245" s="11">
        <v>2</v>
      </c>
      <c r="I1245" s="23" t="str">
        <f>IF($B1245="","",(VLOOKUP($B1245,所属・種目コード!$A$3:$C$67,2)))</f>
        <v>031079</v>
      </c>
      <c r="K1245" s="25" t="e">
        <f>IF($B1245="","",(VLOOKUP($B1245,所属・種目コード!M1228:N1328,2)))</f>
        <v>#N/A</v>
      </c>
      <c r="L1245" s="22" t="e">
        <f>IF($B1245="","",(VLOOKUP($B1245,所属・種目コード!$J$3:$K$59,2)))</f>
        <v>#N/A</v>
      </c>
    </row>
    <row r="1246" spans="1:12">
      <c r="A1246" s="11">
        <v>2184</v>
      </c>
      <c r="B1246" s="11">
        <v>1079</v>
      </c>
      <c r="C1246" s="11">
        <v>23</v>
      </c>
      <c r="E1246" s="11" t="s">
        <v>2845</v>
      </c>
      <c r="F1246" s="11" t="s">
        <v>2846</v>
      </c>
      <c r="G1246" s="11">
        <v>1</v>
      </c>
      <c r="I1246" s="23" t="str">
        <f>IF($B1246="","",(VLOOKUP($B1246,所属・種目コード!$A$3:$C$67,2)))</f>
        <v>031079</v>
      </c>
      <c r="K1246" s="25" t="e">
        <f>IF($B1246="","",(VLOOKUP($B1246,所属・種目コード!M1229:N1329,2)))</f>
        <v>#N/A</v>
      </c>
      <c r="L1246" s="22" t="e">
        <f>IF($B1246="","",(VLOOKUP($B1246,所属・種目コード!$J$3:$K$59,2)))</f>
        <v>#N/A</v>
      </c>
    </row>
    <row r="1247" spans="1:12">
      <c r="A1247" s="11">
        <v>2185</v>
      </c>
      <c r="B1247" s="11">
        <v>1079</v>
      </c>
      <c r="C1247" s="11">
        <v>25</v>
      </c>
      <c r="E1247" s="11" t="s">
        <v>2847</v>
      </c>
      <c r="F1247" s="11" t="s">
        <v>2848</v>
      </c>
      <c r="G1247" s="11">
        <v>1</v>
      </c>
      <c r="I1247" s="23" t="str">
        <f>IF($B1247="","",(VLOOKUP($B1247,所属・種目コード!$A$3:$C$67,2)))</f>
        <v>031079</v>
      </c>
      <c r="K1247" s="25" t="e">
        <f>IF($B1247="","",(VLOOKUP($B1247,所属・種目コード!M1230:N1330,2)))</f>
        <v>#N/A</v>
      </c>
      <c r="L1247" s="22" t="e">
        <f>IF($B1247="","",(VLOOKUP($B1247,所属・種目コード!$J$3:$K$59,2)))</f>
        <v>#N/A</v>
      </c>
    </row>
    <row r="1248" spans="1:12">
      <c r="A1248" s="11">
        <v>2186</v>
      </c>
      <c r="B1248" s="11">
        <v>1079</v>
      </c>
      <c r="C1248" s="11">
        <v>687</v>
      </c>
      <c r="E1248" s="11" t="s">
        <v>2849</v>
      </c>
      <c r="F1248" s="11" t="s">
        <v>2850</v>
      </c>
      <c r="G1248" s="11">
        <v>2</v>
      </c>
      <c r="I1248" s="23" t="str">
        <f>IF($B1248="","",(VLOOKUP($B1248,所属・種目コード!$A$3:$C$67,2)))</f>
        <v>031079</v>
      </c>
      <c r="K1248" s="25" t="e">
        <f>IF($B1248="","",(VLOOKUP($B1248,所属・種目コード!M1231:N1331,2)))</f>
        <v>#N/A</v>
      </c>
      <c r="L1248" s="22" t="e">
        <f>IF($B1248="","",(VLOOKUP($B1248,所属・種目コード!$J$3:$K$59,2)))</f>
        <v>#N/A</v>
      </c>
    </row>
    <row r="1249" spans="1:12">
      <c r="A1249" s="11">
        <v>2187</v>
      </c>
      <c r="B1249" s="11">
        <v>1079</v>
      </c>
      <c r="C1249" s="11">
        <v>688</v>
      </c>
      <c r="E1249" s="11" t="s">
        <v>2851</v>
      </c>
      <c r="F1249" s="11" t="s">
        <v>2852</v>
      </c>
      <c r="G1249" s="11">
        <v>2</v>
      </c>
      <c r="I1249" s="23" t="str">
        <f>IF($B1249="","",(VLOOKUP($B1249,所属・種目コード!$A$3:$C$67,2)))</f>
        <v>031079</v>
      </c>
      <c r="K1249" s="25" t="e">
        <f>IF($B1249="","",(VLOOKUP($B1249,所属・種目コード!M1232:N1332,2)))</f>
        <v>#N/A</v>
      </c>
      <c r="L1249" s="22" t="e">
        <f>IF($B1249="","",(VLOOKUP($B1249,所属・種目コード!$J$3:$K$59,2)))</f>
        <v>#N/A</v>
      </c>
    </row>
    <row r="1250" spans="1:12">
      <c r="A1250" s="11">
        <v>2188</v>
      </c>
      <c r="B1250" s="11">
        <v>1079</v>
      </c>
      <c r="C1250" s="11">
        <v>24</v>
      </c>
      <c r="E1250" s="11" t="s">
        <v>2853</v>
      </c>
      <c r="F1250" s="11" t="s">
        <v>2854</v>
      </c>
      <c r="G1250" s="11">
        <v>1</v>
      </c>
      <c r="I1250" s="23" t="str">
        <f>IF($B1250="","",(VLOOKUP($B1250,所属・種目コード!$A$3:$C$67,2)))</f>
        <v>031079</v>
      </c>
      <c r="K1250" s="25" t="e">
        <f>IF($B1250="","",(VLOOKUP($B1250,所属・種目コード!M1233:N1333,2)))</f>
        <v>#N/A</v>
      </c>
      <c r="L1250" s="22" t="e">
        <f>IF($B1250="","",(VLOOKUP($B1250,所属・種目コード!$J$3:$K$59,2)))</f>
        <v>#N/A</v>
      </c>
    </row>
    <row r="1251" spans="1:12">
      <c r="A1251" s="11">
        <v>5301</v>
      </c>
      <c r="B1251" s="11">
        <v>1079</v>
      </c>
      <c r="C1251" s="11">
        <v>686</v>
      </c>
      <c r="E1251" s="11" t="s">
        <v>8484</v>
      </c>
      <c r="F1251" s="11" t="s">
        <v>2841</v>
      </c>
      <c r="G1251" s="11">
        <v>2</v>
      </c>
      <c r="I1251" s="23" t="str">
        <f>IF($B1251="","",(VLOOKUP($B1251,所属・種目コード!$A$3:$C$67,2)))</f>
        <v>031079</v>
      </c>
      <c r="K1251" s="25" t="e">
        <f>IF($B1251="","",(VLOOKUP($B1251,所属・種目コード!M1234:N1334,2)))</f>
        <v>#N/A</v>
      </c>
      <c r="L1251" s="22" t="e">
        <f>IF($B1251="","",(VLOOKUP($B1251,所属・種目コード!$J$3:$K$59,2)))</f>
        <v>#N/A</v>
      </c>
    </row>
    <row r="1252" spans="1:12">
      <c r="A1252" s="11">
        <v>2189</v>
      </c>
      <c r="B1252" s="11">
        <v>1080</v>
      </c>
      <c r="C1252" s="11">
        <v>710</v>
      </c>
      <c r="E1252" s="11" t="s">
        <v>2855</v>
      </c>
      <c r="F1252" s="11" t="s">
        <v>2856</v>
      </c>
      <c r="G1252" s="11">
        <v>1</v>
      </c>
      <c r="I1252" s="23" t="str">
        <f>IF($B1252="","",(VLOOKUP($B1252,所属・種目コード!$A$3:$C$67,2)))</f>
        <v>031080</v>
      </c>
      <c r="K1252" s="25" t="e">
        <f>IF($B1252="","",(VLOOKUP($B1252,所属・種目コード!M1235:N1335,2)))</f>
        <v>#N/A</v>
      </c>
      <c r="L1252" s="22" t="e">
        <f>IF($B1252="","",(VLOOKUP($B1252,所属・種目コード!$J$3:$K$59,2)))</f>
        <v>#N/A</v>
      </c>
    </row>
    <row r="1253" spans="1:12">
      <c r="A1253" s="11">
        <v>2190</v>
      </c>
      <c r="B1253" s="11">
        <v>1080</v>
      </c>
      <c r="C1253" s="11">
        <v>41</v>
      </c>
      <c r="E1253" s="11" t="s">
        <v>2857</v>
      </c>
      <c r="F1253" s="11" t="s">
        <v>2858</v>
      </c>
      <c r="G1253" s="11">
        <v>1</v>
      </c>
      <c r="I1253" s="23" t="str">
        <f>IF($B1253="","",(VLOOKUP($B1253,所属・種目コード!$A$3:$C$67,2)))</f>
        <v>031080</v>
      </c>
      <c r="K1253" s="25" t="e">
        <f>IF($B1253="","",(VLOOKUP($B1253,所属・種目コード!M1236:N1336,2)))</f>
        <v>#N/A</v>
      </c>
      <c r="L1253" s="22" t="e">
        <f>IF($B1253="","",(VLOOKUP($B1253,所属・種目コード!$J$3:$K$59,2)))</f>
        <v>#N/A</v>
      </c>
    </row>
    <row r="1254" spans="1:12">
      <c r="A1254" s="11">
        <v>2191</v>
      </c>
      <c r="B1254" s="11">
        <v>1080</v>
      </c>
      <c r="C1254" s="11">
        <v>63</v>
      </c>
      <c r="E1254" s="11" t="s">
        <v>2859</v>
      </c>
      <c r="F1254" s="11" t="s">
        <v>2860</v>
      </c>
      <c r="G1254" s="11">
        <v>1</v>
      </c>
      <c r="I1254" s="23" t="str">
        <f>IF($B1254="","",(VLOOKUP($B1254,所属・種目コード!$A$3:$C$67,2)))</f>
        <v>031080</v>
      </c>
      <c r="K1254" s="25" t="e">
        <f>IF($B1254="","",(VLOOKUP($B1254,所属・種目コード!M1237:N1337,2)))</f>
        <v>#N/A</v>
      </c>
      <c r="L1254" s="22" t="e">
        <f>IF($B1254="","",(VLOOKUP($B1254,所属・種目コード!$J$3:$K$59,2)))</f>
        <v>#N/A</v>
      </c>
    </row>
    <row r="1255" spans="1:12">
      <c r="A1255" s="11">
        <v>2192</v>
      </c>
      <c r="B1255" s="11">
        <v>1080</v>
      </c>
      <c r="C1255" s="11">
        <v>42</v>
      </c>
      <c r="E1255" s="11" t="s">
        <v>2861</v>
      </c>
      <c r="F1255" s="11" t="s">
        <v>2862</v>
      </c>
      <c r="G1255" s="11">
        <v>1</v>
      </c>
      <c r="I1255" s="23" t="str">
        <f>IF($B1255="","",(VLOOKUP($B1255,所属・種目コード!$A$3:$C$67,2)))</f>
        <v>031080</v>
      </c>
      <c r="K1255" s="25" t="e">
        <f>IF($B1255="","",(VLOOKUP($B1255,所属・種目コード!M1238:N1338,2)))</f>
        <v>#N/A</v>
      </c>
      <c r="L1255" s="22" t="e">
        <f>IF($B1255="","",(VLOOKUP($B1255,所属・種目コード!$J$3:$K$59,2)))</f>
        <v>#N/A</v>
      </c>
    </row>
    <row r="1256" spans="1:12">
      <c r="A1256" s="11">
        <v>2193</v>
      </c>
      <c r="B1256" s="11">
        <v>1080</v>
      </c>
      <c r="C1256" s="11">
        <v>43</v>
      </c>
      <c r="E1256" s="11" t="s">
        <v>2863</v>
      </c>
      <c r="F1256" s="11" t="s">
        <v>2864</v>
      </c>
      <c r="G1256" s="11">
        <v>1</v>
      </c>
      <c r="I1256" s="23" t="str">
        <f>IF($B1256="","",(VLOOKUP($B1256,所属・種目コード!$A$3:$C$67,2)))</f>
        <v>031080</v>
      </c>
      <c r="K1256" s="25" t="e">
        <f>IF($B1256="","",(VLOOKUP($B1256,所属・種目コード!M1239:N1339,2)))</f>
        <v>#N/A</v>
      </c>
      <c r="L1256" s="22" t="e">
        <f>IF($B1256="","",(VLOOKUP($B1256,所属・種目コード!$J$3:$K$59,2)))</f>
        <v>#N/A</v>
      </c>
    </row>
    <row r="1257" spans="1:12">
      <c r="A1257" s="11">
        <v>2194</v>
      </c>
      <c r="B1257" s="11">
        <v>1080</v>
      </c>
      <c r="C1257" s="11">
        <v>64</v>
      </c>
      <c r="E1257" s="11" t="s">
        <v>2865</v>
      </c>
      <c r="F1257" s="11" t="s">
        <v>2866</v>
      </c>
      <c r="G1257" s="11">
        <v>1</v>
      </c>
      <c r="I1257" s="23" t="str">
        <f>IF($B1257="","",(VLOOKUP($B1257,所属・種目コード!$A$3:$C$67,2)))</f>
        <v>031080</v>
      </c>
      <c r="K1257" s="25" t="e">
        <f>IF($B1257="","",(VLOOKUP($B1257,所属・種目コード!M1240:N1340,2)))</f>
        <v>#N/A</v>
      </c>
      <c r="L1257" s="22" t="e">
        <f>IF($B1257="","",(VLOOKUP($B1257,所属・種目コード!$J$3:$K$59,2)))</f>
        <v>#N/A</v>
      </c>
    </row>
    <row r="1258" spans="1:12">
      <c r="A1258" s="11">
        <v>2195</v>
      </c>
      <c r="B1258" s="11">
        <v>1080</v>
      </c>
      <c r="C1258" s="11">
        <v>44</v>
      </c>
      <c r="E1258" s="11" t="s">
        <v>2867</v>
      </c>
      <c r="F1258" s="11" t="s">
        <v>2868</v>
      </c>
      <c r="G1258" s="11">
        <v>1</v>
      </c>
      <c r="I1258" s="23" t="str">
        <f>IF($B1258="","",(VLOOKUP($B1258,所属・種目コード!$A$3:$C$67,2)))</f>
        <v>031080</v>
      </c>
      <c r="K1258" s="25" t="e">
        <f>IF($B1258="","",(VLOOKUP($B1258,所属・種目コード!M1241:N1341,2)))</f>
        <v>#N/A</v>
      </c>
      <c r="L1258" s="22" t="e">
        <f>IF($B1258="","",(VLOOKUP($B1258,所属・種目コード!$J$3:$K$59,2)))</f>
        <v>#N/A</v>
      </c>
    </row>
    <row r="1259" spans="1:12">
      <c r="A1259" s="11">
        <v>2196</v>
      </c>
      <c r="B1259" s="11">
        <v>1080</v>
      </c>
      <c r="C1259" s="11">
        <v>45</v>
      </c>
      <c r="E1259" s="11" t="s">
        <v>2869</v>
      </c>
      <c r="F1259" s="11" t="s">
        <v>2870</v>
      </c>
      <c r="G1259" s="11">
        <v>1</v>
      </c>
      <c r="I1259" s="23" t="str">
        <f>IF($B1259="","",(VLOOKUP($B1259,所属・種目コード!$A$3:$C$67,2)))</f>
        <v>031080</v>
      </c>
      <c r="K1259" s="25" t="e">
        <f>IF($B1259="","",(VLOOKUP($B1259,所属・種目コード!M1242:N1342,2)))</f>
        <v>#N/A</v>
      </c>
      <c r="L1259" s="22" t="e">
        <f>IF($B1259="","",(VLOOKUP($B1259,所属・種目コード!$J$3:$K$59,2)))</f>
        <v>#N/A</v>
      </c>
    </row>
    <row r="1260" spans="1:12">
      <c r="A1260" s="11">
        <v>2197</v>
      </c>
      <c r="B1260" s="11">
        <v>1080</v>
      </c>
      <c r="C1260" s="11">
        <v>34</v>
      </c>
      <c r="E1260" s="11" t="s">
        <v>2871</v>
      </c>
      <c r="F1260" s="11" t="s">
        <v>2872</v>
      </c>
      <c r="G1260" s="11">
        <v>2</v>
      </c>
      <c r="I1260" s="23" t="str">
        <f>IF($B1260="","",(VLOOKUP($B1260,所属・種目コード!$A$3:$C$67,2)))</f>
        <v>031080</v>
      </c>
      <c r="K1260" s="25" t="e">
        <f>IF($B1260="","",(VLOOKUP($B1260,所属・種目コード!M1243:N1343,2)))</f>
        <v>#N/A</v>
      </c>
      <c r="L1260" s="22" t="e">
        <f>IF($B1260="","",(VLOOKUP($B1260,所属・種目コード!$J$3:$K$59,2)))</f>
        <v>#N/A</v>
      </c>
    </row>
    <row r="1261" spans="1:12">
      <c r="A1261" s="11">
        <v>2198</v>
      </c>
      <c r="B1261" s="11">
        <v>1080</v>
      </c>
      <c r="C1261" s="11">
        <v>46</v>
      </c>
      <c r="E1261" s="11" t="s">
        <v>2873</v>
      </c>
      <c r="F1261" s="11" t="s">
        <v>2874</v>
      </c>
      <c r="G1261" s="11">
        <v>1</v>
      </c>
      <c r="I1261" s="23" t="str">
        <f>IF($B1261="","",(VLOOKUP($B1261,所属・種目コード!$A$3:$C$67,2)))</f>
        <v>031080</v>
      </c>
      <c r="K1261" s="25" t="e">
        <f>IF($B1261="","",(VLOOKUP($B1261,所属・種目コード!M1244:N1344,2)))</f>
        <v>#N/A</v>
      </c>
      <c r="L1261" s="22" t="e">
        <f>IF($B1261="","",(VLOOKUP($B1261,所属・種目コード!$J$3:$K$59,2)))</f>
        <v>#N/A</v>
      </c>
    </row>
    <row r="1262" spans="1:12">
      <c r="A1262" s="11">
        <v>2199</v>
      </c>
      <c r="B1262" s="11">
        <v>1080</v>
      </c>
      <c r="C1262" s="11">
        <v>35</v>
      </c>
      <c r="E1262" s="11" t="s">
        <v>2875</v>
      </c>
      <c r="F1262" s="11" t="s">
        <v>2876</v>
      </c>
      <c r="G1262" s="11">
        <v>2</v>
      </c>
      <c r="I1262" s="23" t="str">
        <f>IF($B1262="","",(VLOOKUP($B1262,所属・種目コード!$A$3:$C$67,2)))</f>
        <v>031080</v>
      </c>
      <c r="K1262" s="25" t="e">
        <f>IF($B1262="","",(VLOOKUP($B1262,所属・種目コード!M1245:N1345,2)))</f>
        <v>#N/A</v>
      </c>
      <c r="L1262" s="22" t="e">
        <f>IF($B1262="","",(VLOOKUP($B1262,所属・種目コード!$J$3:$K$59,2)))</f>
        <v>#N/A</v>
      </c>
    </row>
    <row r="1263" spans="1:12">
      <c r="A1263" s="11">
        <v>2200</v>
      </c>
      <c r="B1263" s="11">
        <v>1080</v>
      </c>
      <c r="C1263" s="11">
        <v>47</v>
      </c>
      <c r="E1263" s="11" t="s">
        <v>2877</v>
      </c>
      <c r="F1263" s="11" t="s">
        <v>2878</v>
      </c>
      <c r="G1263" s="11">
        <v>1</v>
      </c>
      <c r="I1263" s="23" t="str">
        <f>IF($B1263="","",(VLOOKUP($B1263,所属・種目コード!$A$3:$C$67,2)))</f>
        <v>031080</v>
      </c>
      <c r="K1263" s="25" t="e">
        <f>IF($B1263="","",(VLOOKUP($B1263,所属・種目コード!M1246:N1346,2)))</f>
        <v>#N/A</v>
      </c>
      <c r="L1263" s="22" t="e">
        <f>IF($B1263="","",(VLOOKUP($B1263,所属・種目コード!$J$3:$K$59,2)))</f>
        <v>#N/A</v>
      </c>
    </row>
    <row r="1264" spans="1:12">
      <c r="A1264" s="11">
        <v>2201</v>
      </c>
      <c r="B1264" s="11">
        <v>1080</v>
      </c>
      <c r="C1264" s="11">
        <v>38</v>
      </c>
      <c r="E1264" s="11" t="s">
        <v>2879</v>
      </c>
      <c r="F1264" s="11" t="s">
        <v>2880</v>
      </c>
      <c r="G1264" s="11">
        <v>2</v>
      </c>
      <c r="I1264" s="23" t="str">
        <f>IF($B1264="","",(VLOOKUP($B1264,所属・種目コード!$A$3:$C$67,2)))</f>
        <v>031080</v>
      </c>
      <c r="K1264" s="25" t="e">
        <f>IF($B1264="","",(VLOOKUP($B1264,所属・種目コード!M1247:N1347,2)))</f>
        <v>#N/A</v>
      </c>
      <c r="L1264" s="22" t="e">
        <f>IF($B1264="","",(VLOOKUP($B1264,所属・種目コード!$J$3:$K$59,2)))</f>
        <v>#N/A</v>
      </c>
    </row>
    <row r="1265" spans="1:12">
      <c r="A1265" s="11">
        <v>2202</v>
      </c>
      <c r="B1265" s="11">
        <v>1080</v>
      </c>
      <c r="C1265" s="11">
        <v>65</v>
      </c>
      <c r="E1265" s="11" t="s">
        <v>2881</v>
      </c>
      <c r="F1265" s="11" t="s">
        <v>2882</v>
      </c>
      <c r="G1265" s="11">
        <v>1</v>
      </c>
      <c r="I1265" s="23" t="str">
        <f>IF($B1265="","",(VLOOKUP($B1265,所属・種目コード!$A$3:$C$67,2)))</f>
        <v>031080</v>
      </c>
      <c r="K1265" s="25" t="e">
        <f>IF($B1265="","",(VLOOKUP($B1265,所属・種目コード!M1248:N1348,2)))</f>
        <v>#N/A</v>
      </c>
      <c r="L1265" s="22" t="e">
        <f>IF($B1265="","",(VLOOKUP($B1265,所属・種目コード!$J$3:$K$59,2)))</f>
        <v>#N/A</v>
      </c>
    </row>
    <row r="1266" spans="1:12">
      <c r="A1266" s="11">
        <v>2203</v>
      </c>
      <c r="B1266" s="11">
        <v>1080</v>
      </c>
      <c r="C1266" s="11">
        <v>497</v>
      </c>
      <c r="E1266" s="11" t="s">
        <v>2883</v>
      </c>
      <c r="F1266" s="11" t="s">
        <v>2884</v>
      </c>
      <c r="G1266" s="11">
        <v>2</v>
      </c>
      <c r="I1266" s="23" t="str">
        <f>IF($B1266="","",(VLOOKUP($B1266,所属・種目コード!$A$3:$C$67,2)))</f>
        <v>031080</v>
      </c>
      <c r="K1266" s="25" t="e">
        <f>IF($B1266="","",(VLOOKUP($B1266,所属・種目コード!M1249:N1349,2)))</f>
        <v>#N/A</v>
      </c>
      <c r="L1266" s="22" t="e">
        <f>IF($B1266="","",(VLOOKUP($B1266,所属・種目コード!$J$3:$K$59,2)))</f>
        <v>#N/A</v>
      </c>
    </row>
    <row r="1267" spans="1:12">
      <c r="A1267" s="11">
        <v>2204</v>
      </c>
      <c r="B1267" s="11">
        <v>1080</v>
      </c>
      <c r="C1267" s="11">
        <v>48</v>
      </c>
      <c r="E1267" s="11" t="s">
        <v>2885</v>
      </c>
      <c r="F1267" s="11" t="s">
        <v>2886</v>
      </c>
      <c r="G1267" s="11">
        <v>1</v>
      </c>
      <c r="I1267" s="23" t="str">
        <f>IF($B1267="","",(VLOOKUP($B1267,所属・種目コード!$A$3:$C$67,2)))</f>
        <v>031080</v>
      </c>
      <c r="K1267" s="25" t="e">
        <f>IF($B1267="","",(VLOOKUP($B1267,所属・種目コード!M1250:N1350,2)))</f>
        <v>#N/A</v>
      </c>
      <c r="L1267" s="22" t="e">
        <f>IF($B1267="","",(VLOOKUP($B1267,所属・種目コード!$J$3:$K$59,2)))</f>
        <v>#N/A</v>
      </c>
    </row>
    <row r="1268" spans="1:12">
      <c r="A1268" s="11">
        <v>2205</v>
      </c>
      <c r="B1268" s="11">
        <v>1080</v>
      </c>
      <c r="C1268" s="11">
        <v>49</v>
      </c>
      <c r="E1268" s="11" t="s">
        <v>2887</v>
      </c>
      <c r="F1268" s="11" t="s">
        <v>2888</v>
      </c>
      <c r="G1268" s="11">
        <v>1</v>
      </c>
      <c r="I1268" s="23" t="str">
        <f>IF($B1268="","",(VLOOKUP($B1268,所属・種目コード!$A$3:$C$67,2)))</f>
        <v>031080</v>
      </c>
      <c r="K1268" s="25" t="e">
        <f>IF($B1268="","",(VLOOKUP($B1268,所属・種目コード!M1251:N1351,2)))</f>
        <v>#N/A</v>
      </c>
      <c r="L1268" s="22" t="e">
        <f>IF($B1268="","",(VLOOKUP($B1268,所属・種目コード!$J$3:$K$59,2)))</f>
        <v>#N/A</v>
      </c>
    </row>
    <row r="1269" spans="1:12">
      <c r="A1269" s="11">
        <v>2206</v>
      </c>
      <c r="B1269" s="11">
        <v>1080</v>
      </c>
      <c r="C1269" s="11">
        <v>711</v>
      </c>
      <c r="E1269" s="11" t="s">
        <v>2889</v>
      </c>
      <c r="F1269" s="11" t="s">
        <v>2890</v>
      </c>
      <c r="G1269" s="11">
        <v>1</v>
      </c>
      <c r="I1269" s="23" t="str">
        <f>IF($B1269="","",(VLOOKUP($B1269,所属・種目コード!$A$3:$C$67,2)))</f>
        <v>031080</v>
      </c>
      <c r="K1269" s="25" t="e">
        <f>IF($B1269="","",(VLOOKUP($B1269,所属・種目コード!M1252:N1352,2)))</f>
        <v>#N/A</v>
      </c>
      <c r="L1269" s="22" t="e">
        <f>IF($B1269="","",(VLOOKUP($B1269,所属・種目コード!$J$3:$K$59,2)))</f>
        <v>#N/A</v>
      </c>
    </row>
    <row r="1270" spans="1:12">
      <c r="A1270" s="11">
        <v>2207</v>
      </c>
      <c r="B1270" s="11">
        <v>1080</v>
      </c>
      <c r="C1270" s="11">
        <v>50</v>
      </c>
      <c r="E1270" s="11" t="s">
        <v>2891</v>
      </c>
      <c r="F1270" s="11" t="s">
        <v>2892</v>
      </c>
      <c r="G1270" s="11">
        <v>1</v>
      </c>
      <c r="I1270" s="23" t="str">
        <f>IF($B1270="","",(VLOOKUP($B1270,所属・種目コード!$A$3:$C$67,2)))</f>
        <v>031080</v>
      </c>
      <c r="K1270" s="25" t="e">
        <f>IF($B1270="","",(VLOOKUP($B1270,所属・種目コード!M1253:N1353,2)))</f>
        <v>#N/A</v>
      </c>
      <c r="L1270" s="22" t="e">
        <f>IF($B1270="","",(VLOOKUP($B1270,所属・種目コード!$J$3:$K$59,2)))</f>
        <v>#N/A</v>
      </c>
    </row>
    <row r="1271" spans="1:12">
      <c r="A1271" s="11">
        <v>2208</v>
      </c>
      <c r="B1271" s="11">
        <v>1080</v>
      </c>
      <c r="C1271" s="11">
        <v>66</v>
      </c>
      <c r="E1271" s="11" t="s">
        <v>2893</v>
      </c>
      <c r="F1271" s="11" t="s">
        <v>2894</v>
      </c>
      <c r="G1271" s="11">
        <v>1</v>
      </c>
      <c r="I1271" s="23" t="str">
        <f>IF($B1271="","",(VLOOKUP($B1271,所属・種目コード!$A$3:$C$67,2)))</f>
        <v>031080</v>
      </c>
      <c r="K1271" s="25" t="e">
        <f>IF($B1271="","",(VLOOKUP($B1271,所属・種目コード!M1254:N1354,2)))</f>
        <v>#N/A</v>
      </c>
      <c r="L1271" s="22" t="e">
        <f>IF($B1271="","",(VLOOKUP($B1271,所属・種目コード!$J$3:$K$59,2)))</f>
        <v>#N/A</v>
      </c>
    </row>
    <row r="1272" spans="1:12">
      <c r="A1272" s="11">
        <v>2209</v>
      </c>
      <c r="B1272" s="11">
        <v>1080</v>
      </c>
      <c r="C1272" s="11">
        <v>67</v>
      </c>
      <c r="E1272" s="11" t="s">
        <v>2895</v>
      </c>
      <c r="F1272" s="11" t="s">
        <v>2896</v>
      </c>
      <c r="G1272" s="11">
        <v>1</v>
      </c>
      <c r="I1272" s="23" t="str">
        <f>IF($B1272="","",(VLOOKUP($B1272,所属・種目コード!$A$3:$C$67,2)))</f>
        <v>031080</v>
      </c>
      <c r="K1272" s="25" t="e">
        <f>IF($B1272="","",(VLOOKUP($B1272,所属・種目コード!M1255:N1355,2)))</f>
        <v>#N/A</v>
      </c>
      <c r="L1272" s="22" t="e">
        <f>IF($B1272="","",(VLOOKUP($B1272,所属・種目コード!$J$3:$K$59,2)))</f>
        <v>#N/A</v>
      </c>
    </row>
    <row r="1273" spans="1:12">
      <c r="A1273" s="11">
        <v>2210</v>
      </c>
      <c r="B1273" s="11">
        <v>1080</v>
      </c>
      <c r="C1273" s="11">
        <v>56</v>
      </c>
      <c r="E1273" s="11" t="s">
        <v>2897</v>
      </c>
      <c r="F1273" s="11" t="s">
        <v>2898</v>
      </c>
      <c r="G1273" s="11">
        <v>1</v>
      </c>
      <c r="I1273" s="23" t="str">
        <f>IF($B1273="","",(VLOOKUP($B1273,所属・種目コード!$A$3:$C$67,2)))</f>
        <v>031080</v>
      </c>
      <c r="K1273" s="25" t="e">
        <f>IF($B1273="","",(VLOOKUP($B1273,所属・種目コード!M1256:N1356,2)))</f>
        <v>#N/A</v>
      </c>
      <c r="L1273" s="22" t="e">
        <f>IF($B1273="","",(VLOOKUP($B1273,所属・種目コード!$J$3:$K$59,2)))</f>
        <v>#N/A</v>
      </c>
    </row>
    <row r="1274" spans="1:12">
      <c r="A1274" s="11">
        <v>2211</v>
      </c>
      <c r="B1274" s="11">
        <v>1080</v>
      </c>
      <c r="C1274" s="11">
        <v>51</v>
      </c>
      <c r="E1274" s="11" t="s">
        <v>2317</v>
      </c>
      <c r="F1274" s="11" t="s">
        <v>2899</v>
      </c>
      <c r="G1274" s="11">
        <v>1</v>
      </c>
      <c r="I1274" s="23" t="str">
        <f>IF($B1274="","",(VLOOKUP($B1274,所属・種目コード!$A$3:$C$67,2)))</f>
        <v>031080</v>
      </c>
      <c r="K1274" s="25" t="e">
        <f>IF($B1274="","",(VLOOKUP($B1274,所属・種目コード!M1257:N1357,2)))</f>
        <v>#N/A</v>
      </c>
      <c r="L1274" s="22" t="e">
        <f>IF($B1274="","",(VLOOKUP($B1274,所属・種目コード!$J$3:$K$59,2)))</f>
        <v>#N/A</v>
      </c>
    </row>
    <row r="1275" spans="1:12">
      <c r="A1275" s="11">
        <v>2212</v>
      </c>
      <c r="B1275" s="11">
        <v>1080</v>
      </c>
      <c r="C1275" s="11">
        <v>68</v>
      </c>
      <c r="E1275" s="11" t="s">
        <v>2900</v>
      </c>
      <c r="F1275" s="11" t="s">
        <v>2901</v>
      </c>
      <c r="G1275" s="11">
        <v>1</v>
      </c>
      <c r="I1275" s="23" t="str">
        <f>IF($B1275="","",(VLOOKUP($B1275,所属・種目コード!$A$3:$C$67,2)))</f>
        <v>031080</v>
      </c>
      <c r="K1275" s="25" t="e">
        <f>IF($B1275="","",(VLOOKUP($B1275,所属・種目コード!M1258:N1358,2)))</f>
        <v>#N/A</v>
      </c>
      <c r="L1275" s="22" t="e">
        <f>IF($B1275="","",(VLOOKUP($B1275,所属・種目コード!$J$3:$K$59,2)))</f>
        <v>#N/A</v>
      </c>
    </row>
    <row r="1276" spans="1:12">
      <c r="A1276" s="11">
        <v>2213</v>
      </c>
      <c r="B1276" s="11">
        <v>1080</v>
      </c>
      <c r="C1276" s="11">
        <v>69</v>
      </c>
      <c r="E1276" s="11" t="s">
        <v>2902</v>
      </c>
      <c r="F1276" s="11" t="s">
        <v>2903</v>
      </c>
      <c r="G1276" s="11">
        <v>1</v>
      </c>
      <c r="I1276" s="23" t="str">
        <f>IF($B1276="","",(VLOOKUP($B1276,所属・種目コード!$A$3:$C$67,2)))</f>
        <v>031080</v>
      </c>
      <c r="K1276" s="25" t="e">
        <f>IF($B1276="","",(VLOOKUP($B1276,所属・種目コード!M1259:N1359,2)))</f>
        <v>#N/A</v>
      </c>
      <c r="L1276" s="22" t="e">
        <f>IF($B1276="","",(VLOOKUP($B1276,所属・種目コード!$J$3:$K$59,2)))</f>
        <v>#N/A</v>
      </c>
    </row>
    <row r="1277" spans="1:12">
      <c r="A1277" s="11">
        <v>2214</v>
      </c>
      <c r="B1277" s="11">
        <v>1080</v>
      </c>
      <c r="C1277" s="11">
        <v>57</v>
      </c>
      <c r="E1277" s="11" t="s">
        <v>2904</v>
      </c>
      <c r="F1277" s="11" t="s">
        <v>2905</v>
      </c>
      <c r="G1277" s="11">
        <v>1</v>
      </c>
      <c r="I1277" s="23" t="str">
        <f>IF($B1277="","",(VLOOKUP($B1277,所属・種目コード!$A$3:$C$67,2)))</f>
        <v>031080</v>
      </c>
      <c r="K1277" s="25" t="e">
        <f>IF($B1277="","",(VLOOKUP($B1277,所属・種目コード!M1260:N1360,2)))</f>
        <v>#N/A</v>
      </c>
      <c r="L1277" s="22" t="e">
        <f>IF($B1277="","",(VLOOKUP($B1277,所属・種目コード!$J$3:$K$59,2)))</f>
        <v>#N/A</v>
      </c>
    </row>
    <row r="1278" spans="1:12">
      <c r="A1278" s="11">
        <v>2215</v>
      </c>
      <c r="B1278" s="11">
        <v>1080</v>
      </c>
      <c r="C1278" s="11">
        <v>58</v>
      </c>
      <c r="E1278" s="11" t="s">
        <v>2906</v>
      </c>
      <c r="F1278" s="11" t="s">
        <v>2907</v>
      </c>
      <c r="G1278" s="11">
        <v>1</v>
      </c>
      <c r="I1278" s="23" t="str">
        <f>IF($B1278="","",(VLOOKUP($B1278,所属・種目コード!$A$3:$C$67,2)))</f>
        <v>031080</v>
      </c>
      <c r="K1278" s="25" t="e">
        <f>IF($B1278="","",(VLOOKUP($B1278,所属・種目コード!M1261:N1361,2)))</f>
        <v>#N/A</v>
      </c>
      <c r="L1278" s="22" t="e">
        <f>IF($B1278="","",(VLOOKUP($B1278,所属・種目コード!$J$3:$K$59,2)))</f>
        <v>#N/A</v>
      </c>
    </row>
    <row r="1279" spans="1:12">
      <c r="A1279" s="11">
        <v>2216</v>
      </c>
      <c r="B1279" s="11">
        <v>1080</v>
      </c>
      <c r="C1279" s="11">
        <v>52</v>
      </c>
      <c r="E1279" s="11" t="s">
        <v>2908</v>
      </c>
      <c r="F1279" s="11" t="s">
        <v>2909</v>
      </c>
      <c r="G1279" s="11">
        <v>1</v>
      </c>
      <c r="I1279" s="23" t="str">
        <f>IF($B1279="","",(VLOOKUP($B1279,所属・種目コード!$A$3:$C$67,2)))</f>
        <v>031080</v>
      </c>
      <c r="K1279" s="25" t="e">
        <f>IF($B1279="","",(VLOOKUP($B1279,所属・種目コード!M1262:N1362,2)))</f>
        <v>#N/A</v>
      </c>
      <c r="L1279" s="22" t="e">
        <f>IF($B1279="","",(VLOOKUP($B1279,所属・種目コード!$J$3:$K$59,2)))</f>
        <v>#N/A</v>
      </c>
    </row>
    <row r="1280" spans="1:12">
      <c r="A1280" s="11">
        <v>2217</v>
      </c>
      <c r="B1280" s="11">
        <v>1080</v>
      </c>
      <c r="C1280" s="11">
        <v>59</v>
      </c>
      <c r="E1280" s="11" t="s">
        <v>2910</v>
      </c>
      <c r="F1280" s="11" t="s">
        <v>2911</v>
      </c>
      <c r="G1280" s="11">
        <v>1</v>
      </c>
      <c r="I1280" s="23" t="str">
        <f>IF($B1280="","",(VLOOKUP($B1280,所属・種目コード!$A$3:$C$67,2)))</f>
        <v>031080</v>
      </c>
      <c r="K1280" s="25" t="e">
        <f>IF($B1280="","",(VLOOKUP($B1280,所属・種目コード!M1263:N1363,2)))</f>
        <v>#N/A</v>
      </c>
      <c r="L1280" s="22" t="e">
        <f>IF($B1280="","",(VLOOKUP($B1280,所属・種目コード!$J$3:$K$59,2)))</f>
        <v>#N/A</v>
      </c>
    </row>
    <row r="1281" spans="1:12">
      <c r="A1281" s="11">
        <v>2218</v>
      </c>
      <c r="B1281" s="11">
        <v>1080</v>
      </c>
      <c r="C1281" s="11">
        <v>70</v>
      </c>
      <c r="E1281" s="11" t="s">
        <v>2912</v>
      </c>
      <c r="F1281" s="11" t="s">
        <v>2913</v>
      </c>
      <c r="G1281" s="11">
        <v>1</v>
      </c>
      <c r="I1281" s="23" t="str">
        <f>IF($B1281="","",(VLOOKUP($B1281,所属・種目コード!$A$3:$C$67,2)))</f>
        <v>031080</v>
      </c>
      <c r="K1281" s="25" t="e">
        <f>IF($B1281="","",(VLOOKUP($B1281,所属・種目コード!M1264:N1364,2)))</f>
        <v>#N/A</v>
      </c>
      <c r="L1281" s="22" t="e">
        <f>IF($B1281="","",(VLOOKUP($B1281,所属・種目コード!$J$3:$K$59,2)))</f>
        <v>#N/A</v>
      </c>
    </row>
    <row r="1282" spans="1:12">
      <c r="A1282" s="11">
        <v>2219</v>
      </c>
      <c r="B1282" s="11">
        <v>1080</v>
      </c>
      <c r="C1282" s="11">
        <v>60</v>
      </c>
      <c r="E1282" s="11" t="s">
        <v>2914</v>
      </c>
      <c r="F1282" s="11" t="s">
        <v>2915</v>
      </c>
      <c r="G1282" s="11">
        <v>1</v>
      </c>
      <c r="I1282" s="23" t="str">
        <f>IF($B1282="","",(VLOOKUP($B1282,所属・種目コード!$A$3:$C$67,2)))</f>
        <v>031080</v>
      </c>
      <c r="K1282" s="25" t="e">
        <f>IF($B1282="","",(VLOOKUP($B1282,所属・種目コード!M1265:N1365,2)))</f>
        <v>#N/A</v>
      </c>
      <c r="L1282" s="22" t="e">
        <f>IF($B1282="","",(VLOOKUP($B1282,所属・種目コード!$J$3:$K$59,2)))</f>
        <v>#N/A</v>
      </c>
    </row>
    <row r="1283" spans="1:12">
      <c r="A1283" s="11">
        <v>2220</v>
      </c>
      <c r="B1283" s="11">
        <v>1080</v>
      </c>
      <c r="C1283" s="11">
        <v>61</v>
      </c>
      <c r="E1283" s="11" t="s">
        <v>2916</v>
      </c>
      <c r="F1283" s="11" t="s">
        <v>2917</v>
      </c>
      <c r="G1283" s="11">
        <v>1</v>
      </c>
      <c r="I1283" s="23" t="str">
        <f>IF($B1283="","",(VLOOKUP($B1283,所属・種目コード!$A$3:$C$67,2)))</f>
        <v>031080</v>
      </c>
      <c r="K1283" s="25" t="e">
        <f>IF($B1283="","",(VLOOKUP($B1283,所属・種目コード!M1266:N1366,2)))</f>
        <v>#N/A</v>
      </c>
      <c r="L1283" s="22" t="e">
        <f>IF($B1283="","",(VLOOKUP($B1283,所属・種目コード!$J$3:$K$59,2)))</f>
        <v>#N/A</v>
      </c>
    </row>
    <row r="1284" spans="1:12">
      <c r="A1284" s="11">
        <v>2221</v>
      </c>
      <c r="B1284" s="11">
        <v>1080</v>
      </c>
      <c r="C1284" s="11">
        <v>62</v>
      </c>
      <c r="E1284" s="11" t="s">
        <v>2918</v>
      </c>
      <c r="F1284" s="11" t="s">
        <v>2919</v>
      </c>
      <c r="G1284" s="11">
        <v>1</v>
      </c>
      <c r="I1284" s="23" t="str">
        <f>IF($B1284="","",(VLOOKUP($B1284,所属・種目コード!$A$3:$C$67,2)))</f>
        <v>031080</v>
      </c>
      <c r="K1284" s="25" t="e">
        <f>IF($B1284="","",(VLOOKUP($B1284,所属・種目コード!M1267:N1367,2)))</f>
        <v>#N/A</v>
      </c>
      <c r="L1284" s="22" t="e">
        <f>IF($B1284="","",(VLOOKUP($B1284,所属・種目コード!$J$3:$K$59,2)))</f>
        <v>#N/A</v>
      </c>
    </row>
    <row r="1285" spans="1:12">
      <c r="A1285" s="11">
        <v>2222</v>
      </c>
      <c r="B1285" s="11">
        <v>1080</v>
      </c>
      <c r="C1285" s="11">
        <v>36</v>
      </c>
      <c r="E1285" s="11" t="s">
        <v>2920</v>
      </c>
      <c r="F1285" s="11" t="s">
        <v>2921</v>
      </c>
      <c r="G1285" s="11">
        <v>2</v>
      </c>
      <c r="I1285" s="23" t="str">
        <f>IF($B1285="","",(VLOOKUP($B1285,所属・種目コード!$A$3:$C$67,2)))</f>
        <v>031080</v>
      </c>
      <c r="K1285" s="25" t="e">
        <f>IF($B1285="","",(VLOOKUP($B1285,所属・種目コード!M1268:N1368,2)))</f>
        <v>#N/A</v>
      </c>
      <c r="L1285" s="22" t="e">
        <f>IF($B1285="","",(VLOOKUP($B1285,所属・種目コード!$J$3:$K$59,2)))</f>
        <v>#N/A</v>
      </c>
    </row>
    <row r="1286" spans="1:12">
      <c r="A1286" s="11">
        <v>2223</v>
      </c>
      <c r="B1286" s="11">
        <v>1080</v>
      </c>
      <c r="C1286" s="11">
        <v>53</v>
      </c>
      <c r="E1286" s="11" t="s">
        <v>2922</v>
      </c>
      <c r="F1286" s="11" t="s">
        <v>2923</v>
      </c>
      <c r="G1286" s="11">
        <v>1</v>
      </c>
      <c r="I1286" s="23" t="str">
        <f>IF($B1286="","",(VLOOKUP($B1286,所属・種目コード!$A$3:$C$67,2)))</f>
        <v>031080</v>
      </c>
      <c r="K1286" s="25" t="e">
        <f>IF($B1286="","",(VLOOKUP($B1286,所属・種目コード!M1269:N1369,2)))</f>
        <v>#N/A</v>
      </c>
      <c r="L1286" s="22" t="e">
        <f>IF($B1286="","",(VLOOKUP($B1286,所属・種目コード!$J$3:$K$59,2)))</f>
        <v>#N/A</v>
      </c>
    </row>
    <row r="1287" spans="1:12">
      <c r="A1287" s="11">
        <v>2224</v>
      </c>
      <c r="B1287" s="11">
        <v>1080</v>
      </c>
      <c r="C1287" s="11">
        <v>71</v>
      </c>
      <c r="E1287" s="11" t="s">
        <v>2924</v>
      </c>
      <c r="F1287" s="11" t="s">
        <v>2925</v>
      </c>
      <c r="G1287" s="11">
        <v>1</v>
      </c>
      <c r="I1287" s="23" t="str">
        <f>IF($B1287="","",(VLOOKUP($B1287,所属・種目コード!$A$3:$C$67,2)))</f>
        <v>031080</v>
      </c>
      <c r="K1287" s="25" t="e">
        <f>IF($B1287="","",(VLOOKUP($B1287,所属・種目コード!M1270:N1370,2)))</f>
        <v>#N/A</v>
      </c>
      <c r="L1287" s="22" t="e">
        <f>IF($B1287="","",(VLOOKUP($B1287,所属・種目コード!$J$3:$K$59,2)))</f>
        <v>#N/A</v>
      </c>
    </row>
    <row r="1288" spans="1:12">
      <c r="A1288" s="11">
        <v>2225</v>
      </c>
      <c r="B1288" s="11">
        <v>1080</v>
      </c>
      <c r="C1288" s="11">
        <v>54</v>
      </c>
      <c r="E1288" s="11" t="s">
        <v>2926</v>
      </c>
      <c r="F1288" s="11" t="s">
        <v>2927</v>
      </c>
      <c r="G1288" s="11">
        <v>1</v>
      </c>
      <c r="I1288" s="23" t="str">
        <f>IF($B1288="","",(VLOOKUP($B1288,所属・種目コード!$A$3:$C$67,2)))</f>
        <v>031080</v>
      </c>
      <c r="K1288" s="25" t="e">
        <f>IF($B1288="","",(VLOOKUP($B1288,所属・種目コード!M1271:N1371,2)))</f>
        <v>#N/A</v>
      </c>
      <c r="L1288" s="22" t="e">
        <f>IF($B1288="","",(VLOOKUP($B1288,所属・種目コード!$J$3:$K$59,2)))</f>
        <v>#N/A</v>
      </c>
    </row>
    <row r="1289" spans="1:12">
      <c r="A1289" s="11">
        <v>2226</v>
      </c>
      <c r="B1289" s="11">
        <v>1080</v>
      </c>
      <c r="C1289" s="11">
        <v>55</v>
      </c>
      <c r="E1289" s="11" t="s">
        <v>2928</v>
      </c>
      <c r="F1289" s="11" t="s">
        <v>2929</v>
      </c>
      <c r="G1289" s="11">
        <v>1</v>
      </c>
      <c r="I1289" s="23" t="str">
        <f>IF($B1289="","",(VLOOKUP($B1289,所属・種目コード!$A$3:$C$67,2)))</f>
        <v>031080</v>
      </c>
      <c r="K1289" s="25" t="e">
        <f>IF($B1289="","",(VLOOKUP($B1289,所属・種目コード!M1272:N1372,2)))</f>
        <v>#N/A</v>
      </c>
      <c r="L1289" s="22" t="e">
        <f>IF($B1289="","",(VLOOKUP($B1289,所属・種目コード!$J$3:$K$59,2)))</f>
        <v>#N/A</v>
      </c>
    </row>
    <row r="1290" spans="1:12">
      <c r="A1290" s="11">
        <v>2227</v>
      </c>
      <c r="B1290" s="11">
        <v>1080</v>
      </c>
      <c r="C1290" s="11">
        <v>37</v>
      </c>
      <c r="E1290" s="11" t="s">
        <v>2930</v>
      </c>
      <c r="F1290" s="11" t="s">
        <v>2931</v>
      </c>
      <c r="G1290" s="11">
        <v>2</v>
      </c>
      <c r="I1290" s="23" t="str">
        <f>IF($B1290="","",(VLOOKUP($B1290,所属・種目コード!$A$3:$C$67,2)))</f>
        <v>031080</v>
      </c>
      <c r="K1290" s="25" t="e">
        <f>IF($B1290="","",(VLOOKUP($B1290,所属・種目コード!M1273:N1373,2)))</f>
        <v>#N/A</v>
      </c>
      <c r="L1290" s="22" t="e">
        <f>IF($B1290="","",(VLOOKUP($B1290,所属・種目コード!$J$3:$K$59,2)))</f>
        <v>#N/A</v>
      </c>
    </row>
    <row r="1291" spans="1:12">
      <c r="A1291" s="11">
        <v>2228</v>
      </c>
      <c r="B1291" s="11">
        <v>1081</v>
      </c>
      <c r="C1291" s="11">
        <v>1</v>
      </c>
      <c r="E1291" s="11" t="s">
        <v>2932</v>
      </c>
      <c r="F1291" s="11" t="s">
        <v>2933</v>
      </c>
      <c r="G1291" s="11">
        <v>2</v>
      </c>
      <c r="I1291" s="23" t="str">
        <f>IF($B1291="","",(VLOOKUP($B1291,所属・種目コード!$A$3:$C$67,2)))</f>
        <v>031081</v>
      </c>
      <c r="K1291" s="25" t="e">
        <f>IF($B1291="","",(VLOOKUP($B1291,所属・種目コード!M1274:N1374,2)))</f>
        <v>#N/A</v>
      </c>
      <c r="L1291" s="22" t="e">
        <f>IF($B1291="","",(VLOOKUP($B1291,所属・種目コード!$J$3:$K$59,2)))</f>
        <v>#N/A</v>
      </c>
    </row>
    <row r="1292" spans="1:12">
      <c r="A1292" s="11">
        <v>2229</v>
      </c>
      <c r="B1292" s="11">
        <v>1081</v>
      </c>
      <c r="C1292" s="11">
        <v>538</v>
      </c>
      <c r="E1292" s="11" t="s">
        <v>428</v>
      </c>
      <c r="F1292" s="11" t="s">
        <v>2934</v>
      </c>
      <c r="G1292" s="11">
        <v>2</v>
      </c>
      <c r="I1292" s="23" t="str">
        <f>IF($B1292="","",(VLOOKUP($B1292,所属・種目コード!$A$3:$C$67,2)))</f>
        <v>031081</v>
      </c>
      <c r="K1292" s="25" t="e">
        <f>IF($B1292="","",(VLOOKUP($B1292,所属・種目コード!M1275:N1375,2)))</f>
        <v>#N/A</v>
      </c>
      <c r="L1292" s="22" t="e">
        <f>IF($B1292="","",(VLOOKUP($B1292,所属・種目コード!$J$3:$K$59,2)))</f>
        <v>#N/A</v>
      </c>
    </row>
    <row r="1293" spans="1:12">
      <c r="A1293" s="11">
        <v>2230</v>
      </c>
      <c r="B1293" s="11">
        <v>1081</v>
      </c>
      <c r="C1293" s="11">
        <v>761</v>
      </c>
      <c r="E1293" s="11" t="s">
        <v>2935</v>
      </c>
      <c r="F1293" s="11" t="s">
        <v>2936</v>
      </c>
      <c r="G1293" s="11">
        <v>1</v>
      </c>
      <c r="I1293" s="23" t="str">
        <f>IF($B1293="","",(VLOOKUP($B1293,所属・種目コード!$A$3:$C$67,2)))</f>
        <v>031081</v>
      </c>
      <c r="K1293" s="25" t="e">
        <f>IF($B1293="","",(VLOOKUP($B1293,所属・種目コード!M1276:N1376,2)))</f>
        <v>#N/A</v>
      </c>
      <c r="L1293" s="22" t="e">
        <f>IF($B1293="","",(VLOOKUP($B1293,所属・種目コード!$J$3:$K$59,2)))</f>
        <v>#N/A</v>
      </c>
    </row>
    <row r="1294" spans="1:12">
      <c r="A1294" s="11">
        <v>2231</v>
      </c>
      <c r="B1294" s="11">
        <v>1081</v>
      </c>
      <c r="C1294" s="11">
        <v>539</v>
      </c>
      <c r="E1294" s="11" t="s">
        <v>2937</v>
      </c>
      <c r="F1294" s="11" t="s">
        <v>2938</v>
      </c>
      <c r="G1294" s="11">
        <v>2</v>
      </c>
      <c r="I1294" s="23" t="str">
        <f>IF($B1294="","",(VLOOKUP($B1294,所属・種目コード!$A$3:$C$67,2)))</f>
        <v>031081</v>
      </c>
      <c r="K1294" s="25" t="e">
        <f>IF($B1294="","",(VLOOKUP($B1294,所属・種目コード!M1277:N1377,2)))</f>
        <v>#N/A</v>
      </c>
      <c r="L1294" s="22" t="e">
        <f>IF($B1294="","",(VLOOKUP($B1294,所属・種目コード!$J$3:$K$59,2)))</f>
        <v>#N/A</v>
      </c>
    </row>
    <row r="1295" spans="1:12">
      <c r="A1295" s="11">
        <v>2232</v>
      </c>
      <c r="B1295" s="11">
        <v>1081</v>
      </c>
      <c r="C1295" s="11">
        <v>542</v>
      </c>
      <c r="E1295" s="11" t="s">
        <v>2939</v>
      </c>
      <c r="F1295" s="11" t="s">
        <v>2940</v>
      </c>
      <c r="G1295" s="11">
        <v>1</v>
      </c>
      <c r="I1295" s="23" t="str">
        <f>IF($B1295="","",(VLOOKUP($B1295,所属・種目コード!$A$3:$C$67,2)))</f>
        <v>031081</v>
      </c>
      <c r="K1295" s="25" t="e">
        <f>IF($B1295="","",(VLOOKUP($B1295,所属・種目コード!M1278:N1378,2)))</f>
        <v>#N/A</v>
      </c>
      <c r="L1295" s="22" t="e">
        <f>IF($B1295="","",(VLOOKUP($B1295,所属・種目コード!$J$3:$K$59,2)))</f>
        <v>#N/A</v>
      </c>
    </row>
    <row r="1296" spans="1:12">
      <c r="A1296" s="11">
        <v>2233</v>
      </c>
      <c r="B1296" s="11">
        <v>1081</v>
      </c>
      <c r="C1296" s="11">
        <v>8</v>
      </c>
      <c r="E1296" s="11" t="s">
        <v>2941</v>
      </c>
      <c r="F1296" s="11" t="s">
        <v>2942</v>
      </c>
      <c r="G1296" s="11">
        <v>1</v>
      </c>
      <c r="I1296" s="23" t="str">
        <f>IF($B1296="","",(VLOOKUP($B1296,所属・種目コード!$A$3:$C$67,2)))</f>
        <v>031081</v>
      </c>
      <c r="K1296" s="25" t="e">
        <f>IF($B1296="","",(VLOOKUP($B1296,所属・種目コード!M1279:N1379,2)))</f>
        <v>#N/A</v>
      </c>
      <c r="L1296" s="22" t="e">
        <f>IF($B1296="","",(VLOOKUP($B1296,所属・種目コード!$J$3:$K$59,2)))</f>
        <v>#N/A</v>
      </c>
    </row>
    <row r="1297" spans="1:12">
      <c r="A1297" s="11">
        <v>2234</v>
      </c>
      <c r="B1297" s="11">
        <v>1081</v>
      </c>
      <c r="C1297" s="11">
        <v>1</v>
      </c>
      <c r="E1297" s="11" t="s">
        <v>2943</v>
      </c>
      <c r="F1297" s="11" t="s">
        <v>2944</v>
      </c>
      <c r="G1297" s="11">
        <v>1</v>
      </c>
      <c r="I1297" s="23" t="str">
        <f>IF($B1297="","",(VLOOKUP($B1297,所属・種目コード!$A$3:$C$67,2)))</f>
        <v>031081</v>
      </c>
      <c r="K1297" s="25" t="e">
        <f>IF($B1297="","",(VLOOKUP($B1297,所属・種目コード!M1280:N1380,2)))</f>
        <v>#N/A</v>
      </c>
      <c r="L1297" s="22" t="e">
        <f>IF($B1297="","",(VLOOKUP($B1297,所属・種目コード!$J$3:$K$59,2)))</f>
        <v>#N/A</v>
      </c>
    </row>
    <row r="1298" spans="1:12">
      <c r="A1298" s="11">
        <v>2235</v>
      </c>
      <c r="B1298" s="11">
        <v>1081</v>
      </c>
      <c r="C1298" s="11">
        <v>9</v>
      </c>
      <c r="E1298" s="11" t="s">
        <v>2945</v>
      </c>
      <c r="F1298" s="11" t="s">
        <v>2946</v>
      </c>
      <c r="G1298" s="11">
        <v>1</v>
      </c>
      <c r="I1298" s="23" t="str">
        <f>IF($B1298="","",(VLOOKUP($B1298,所属・種目コード!$A$3:$C$67,2)))</f>
        <v>031081</v>
      </c>
      <c r="K1298" s="25" t="e">
        <f>IF($B1298="","",(VLOOKUP($B1298,所属・種目コード!M1281:N1381,2)))</f>
        <v>#N/A</v>
      </c>
      <c r="L1298" s="22" t="e">
        <f>IF($B1298="","",(VLOOKUP($B1298,所属・種目コード!$J$3:$K$59,2)))</f>
        <v>#N/A</v>
      </c>
    </row>
    <row r="1299" spans="1:12">
      <c r="A1299" s="11">
        <v>2236</v>
      </c>
      <c r="B1299" s="11">
        <v>1081</v>
      </c>
      <c r="C1299" s="11">
        <v>543</v>
      </c>
      <c r="E1299" s="11" t="s">
        <v>2947</v>
      </c>
      <c r="F1299" s="11" t="s">
        <v>2948</v>
      </c>
      <c r="G1299" s="11">
        <v>1</v>
      </c>
      <c r="I1299" s="23" t="str">
        <f>IF($B1299="","",(VLOOKUP($B1299,所属・種目コード!$A$3:$C$67,2)))</f>
        <v>031081</v>
      </c>
      <c r="K1299" s="25" t="e">
        <f>IF($B1299="","",(VLOOKUP($B1299,所属・種目コード!M1282:N1382,2)))</f>
        <v>#N/A</v>
      </c>
      <c r="L1299" s="22" t="e">
        <f>IF($B1299="","",(VLOOKUP($B1299,所属・種目コード!$J$3:$K$59,2)))</f>
        <v>#N/A</v>
      </c>
    </row>
    <row r="1300" spans="1:12">
      <c r="A1300" s="11">
        <v>2237</v>
      </c>
      <c r="B1300" s="11">
        <v>1081</v>
      </c>
      <c r="C1300" s="11">
        <v>2</v>
      </c>
      <c r="E1300" s="11" t="s">
        <v>2949</v>
      </c>
      <c r="F1300" s="11" t="s">
        <v>2950</v>
      </c>
      <c r="G1300" s="11">
        <v>2</v>
      </c>
      <c r="I1300" s="23" t="str">
        <f>IF($B1300="","",(VLOOKUP($B1300,所属・種目コード!$A$3:$C$67,2)))</f>
        <v>031081</v>
      </c>
      <c r="K1300" s="25" t="e">
        <f>IF($B1300="","",(VLOOKUP($B1300,所属・種目コード!M1283:N1383,2)))</f>
        <v>#N/A</v>
      </c>
      <c r="L1300" s="22" t="e">
        <f>IF($B1300="","",(VLOOKUP($B1300,所属・種目コード!$J$3:$K$59,2)))</f>
        <v>#N/A</v>
      </c>
    </row>
    <row r="1301" spans="1:12">
      <c r="A1301" s="11">
        <v>2238</v>
      </c>
      <c r="B1301" s="11">
        <v>1081</v>
      </c>
      <c r="C1301" s="11">
        <v>6</v>
      </c>
      <c r="E1301" s="11" t="s">
        <v>2951</v>
      </c>
      <c r="F1301" s="11" t="s">
        <v>2952</v>
      </c>
      <c r="G1301" s="11">
        <v>2</v>
      </c>
      <c r="I1301" s="23" t="str">
        <f>IF($B1301="","",(VLOOKUP($B1301,所属・種目コード!$A$3:$C$67,2)))</f>
        <v>031081</v>
      </c>
      <c r="K1301" s="25" t="e">
        <f>IF($B1301="","",(VLOOKUP($B1301,所属・種目コード!M1284:N1384,2)))</f>
        <v>#N/A</v>
      </c>
      <c r="L1301" s="22" t="e">
        <f>IF($B1301="","",(VLOOKUP($B1301,所属・種目コード!$J$3:$K$59,2)))</f>
        <v>#N/A</v>
      </c>
    </row>
    <row r="1302" spans="1:12">
      <c r="A1302" s="11">
        <v>2239</v>
      </c>
      <c r="B1302" s="11">
        <v>1081</v>
      </c>
      <c r="C1302" s="11">
        <v>7</v>
      </c>
      <c r="E1302" s="11" t="s">
        <v>427</v>
      </c>
      <c r="F1302" s="11" t="s">
        <v>2953</v>
      </c>
      <c r="G1302" s="11">
        <v>2</v>
      </c>
      <c r="I1302" s="23" t="str">
        <f>IF($B1302="","",(VLOOKUP($B1302,所属・種目コード!$A$3:$C$67,2)))</f>
        <v>031081</v>
      </c>
      <c r="K1302" s="25" t="e">
        <f>IF($B1302="","",(VLOOKUP($B1302,所属・種目コード!M1285:N1385,2)))</f>
        <v>#N/A</v>
      </c>
      <c r="L1302" s="22" t="e">
        <f>IF($B1302="","",(VLOOKUP($B1302,所属・種目コード!$J$3:$K$59,2)))</f>
        <v>#N/A</v>
      </c>
    </row>
    <row r="1303" spans="1:12">
      <c r="A1303" s="11">
        <v>2240</v>
      </c>
      <c r="B1303" s="11">
        <v>1081</v>
      </c>
      <c r="C1303" s="11">
        <v>3</v>
      </c>
      <c r="E1303" s="11" t="s">
        <v>2954</v>
      </c>
      <c r="F1303" s="11" t="s">
        <v>2955</v>
      </c>
      <c r="G1303" s="11">
        <v>2</v>
      </c>
      <c r="I1303" s="23" t="str">
        <f>IF($B1303="","",(VLOOKUP($B1303,所属・種目コード!$A$3:$C$67,2)))</f>
        <v>031081</v>
      </c>
      <c r="K1303" s="25" t="e">
        <f>IF($B1303="","",(VLOOKUP($B1303,所属・種目コード!M1286:N1386,2)))</f>
        <v>#N/A</v>
      </c>
      <c r="L1303" s="22" t="e">
        <f>IF($B1303="","",(VLOOKUP($B1303,所属・種目コード!$J$3:$K$59,2)))</f>
        <v>#N/A</v>
      </c>
    </row>
    <row r="1304" spans="1:12">
      <c r="A1304" s="11">
        <v>2241</v>
      </c>
      <c r="B1304" s="11">
        <v>1081</v>
      </c>
      <c r="C1304" s="11">
        <v>4</v>
      </c>
      <c r="E1304" s="11" t="s">
        <v>2956</v>
      </c>
      <c r="F1304" s="11" t="s">
        <v>2957</v>
      </c>
      <c r="G1304" s="11">
        <v>2</v>
      </c>
      <c r="I1304" s="23" t="str">
        <f>IF($B1304="","",(VLOOKUP($B1304,所属・種目コード!$A$3:$C$67,2)))</f>
        <v>031081</v>
      </c>
      <c r="K1304" s="25" t="e">
        <f>IF($B1304="","",(VLOOKUP($B1304,所属・種目コード!M1287:N1387,2)))</f>
        <v>#N/A</v>
      </c>
      <c r="L1304" s="22" t="e">
        <f>IF($B1304="","",(VLOOKUP($B1304,所属・種目コード!$J$3:$K$59,2)))</f>
        <v>#N/A</v>
      </c>
    </row>
    <row r="1305" spans="1:12">
      <c r="A1305" s="11">
        <v>2242</v>
      </c>
      <c r="B1305" s="11">
        <v>1081</v>
      </c>
      <c r="C1305" s="11">
        <v>540</v>
      </c>
      <c r="E1305" s="11" t="s">
        <v>2958</v>
      </c>
      <c r="F1305" s="11" t="s">
        <v>2959</v>
      </c>
      <c r="G1305" s="11">
        <v>2</v>
      </c>
      <c r="I1305" s="23" t="str">
        <f>IF($B1305="","",(VLOOKUP($B1305,所属・種目コード!$A$3:$C$67,2)))</f>
        <v>031081</v>
      </c>
      <c r="K1305" s="25" t="e">
        <f>IF($B1305="","",(VLOOKUP($B1305,所属・種目コード!M1288:N1388,2)))</f>
        <v>#N/A</v>
      </c>
      <c r="L1305" s="22" t="e">
        <f>IF($B1305="","",(VLOOKUP($B1305,所属・種目コード!$J$3:$K$59,2)))</f>
        <v>#N/A</v>
      </c>
    </row>
    <row r="1306" spans="1:12">
      <c r="A1306" s="11">
        <v>2243</v>
      </c>
      <c r="B1306" s="11">
        <v>1081</v>
      </c>
      <c r="C1306" s="11">
        <v>2</v>
      </c>
      <c r="E1306" s="11" t="s">
        <v>2960</v>
      </c>
      <c r="F1306" s="11" t="s">
        <v>2961</v>
      </c>
      <c r="G1306" s="11">
        <v>1</v>
      </c>
      <c r="I1306" s="23" t="str">
        <f>IF($B1306="","",(VLOOKUP($B1306,所属・種目コード!$A$3:$C$67,2)))</f>
        <v>031081</v>
      </c>
      <c r="K1306" s="25" t="e">
        <f>IF($B1306="","",(VLOOKUP($B1306,所属・種目コード!M1289:N1389,2)))</f>
        <v>#N/A</v>
      </c>
      <c r="L1306" s="22" t="e">
        <f>IF($B1306="","",(VLOOKUP($B1306,所属・種目コード!$J$3:$K$59,2)))</f>
        <v>#N/A</v>
      </c>
    </row>
    <row r="1307" spans="1:12">
      <c r="A1307" s="11">
        <v>2244</v>
      </c>
      <c r="B1307" s="11">
        <v>1081</v>
      </c>
      <c r="C1307" s="11">
        <v>3</v>
      </c>
      <c r="E1307" s="11" t="s">
        <v>2962</v>
      </c>
      <c r="F1307" s="11" t="s">
        <v>2963</v>
      </c>
      <c r="G1307" s="11">
        <v>1</v>
      </c>
      <c r="I1307" s="23" t="str">
        <f>IF($B1307="","",(VLOOKUP($B1307,所属・種目コード!$A$3:$C$67,2)))</f>
        <v>031081</v>
      </c>
      <c r="K1307" s="25" t="e">
        <f>IF($B1307="","",(VLOOKUP($B1307,所属・種目コード!M1290:N1390,2)))</f>
        <v>#N/A</v>
      </c>
      <c r="L1307" s="22" t="e">
        <f>IF($B1307="","",(VLOOKUP($B1307,所属・種目コード!$J$3:$K$59,2)))</f>
        <v>#N/A</v>
      </c>
    </row>
    <row r="1308" spans="1:12">
      <c r="A1308" s="11">
        <v>2245</v>
      </c>
      <c r="B1308" s="11">
        <v>1081</v>
      </c>
      <c r="C1308" s="11">
        <v>10</v>
      </c>
      <c r="E1308" s="11" t="s">
        <v>2964</v>
      </c>
      <c r="F1308" s="11" t="s">
        <v>2965</v>
      </c>
      <c r="G1308" s="11">
        <v>1</v>
      </c>
      <c r="I1308" s="23" t="str">
        <f>IF($B1308="","",(VLOOKUP($B1308,所属・種目コード!$A$3:$C$67,2)))</f>
        <v>031081</v>
      </c>
      <c r="K1308" s="25" t="e">
        <f>IF($B1308="","",(VLOOKUP($B1308,所属・種目コード!M1291:N1391,2)))</f>
        <v>#N/A</v>
      </c>
      <c r="L1308" s="22" t="e">
        <f>IF($B1308="","",(VLOOKUP($B1308,所属・種目コード!$J$3:$K$59,2)))</f>
        <v>#N/A</v>
      </c>
    </row>
    <row r="1309" spans="1:12">
      <c r="A1309" s="11">
        <v>2246</v>
      </c>
      <c r="B1309" s="11">
        <v>1081</v>
      </c>
      <c r="C1309" s="11">
        <v>390</v>
      </c>
      <c r="E1309" s="11" t="s">
        <v>2966</v>
      </c>
      <c r="F1309" s="11" t="s">
        <v>2967</v>
      </c>
      <c r="G1309" s="11">
        <v>2</v>
      </c>
      <c r="I1309" s="23" t="str">
        <f>IF($B1309="","",(VLOOKUP($B1309,所属・種目コード!$A$3:$C$67,2)))</f>
        <v>031081</v>
      </c>
      <c r="K1309" s="25" t="e">
        <f>IF($B1309="","",(VLOOKUP($B1309,所属・種目コード!M1292:N1392,2)))</f>
        <v>#N/A</v>
      </c>
      <c r="L1309" s="22" t="e">
        <f>IF($B1309="","",(VLOOKUP($B1309,所属・種目コード!$J$3:$K$59,2)))</f>
        <v>#N/A</v>
      </c>
    </row>
    <row r="1310" spans="1:12">
      <c r="A1310" s="11">
        <v>2247</v>
      </c>
      <c r="B1310" s="11">
        <v>1081</v>
      </c>
      <c r="C1310" s="11">
        <v>544</v>
      </c>
      <c r="E1310" s="11" t="s">
        <v>2968</v>
      </c>
      <c r="F1310" s="11" t="s">
        <v>1639</v>
      </c>
      <c r="G1310" s="11">
        <v>1</v>
      </c>
      <c r="I1310" s="23" t="str">
        <f>IF($B1310="","",(VLOOKUP($B1310,所属・種目コード!$A$3:$C$67,2)))</f>
        <v>031081</v>
      </c>
      <c r="K1310" s="25" t="e">
        <f>IF($B1310="","",(VLOOKUP($B1310,所属・種目コード!M1293:N1393,2)))</f>
        <v>#N/A</v>
      </c>
      <c r="L1310" s="22" t="e">
        <f>IF($B1310="","",(VLOOKUP($B1310,所属・種目コード!$J$3:$K$59,2)))</f>
        <v>#N/A</v>
      </c>
    </row>
    <row r="1311" spans="1:12">
      <c r="A1311" s="11">
        <v>2248</v>
      </c>
      <c r="B1311" s="11">
        <v>1081</v>
      </c>
      <c r="C1311" s="11">
        <v>541</v>
      </c>
      <c r="E1311" s="11" t="s">
        <v>431</v>
      </c>
      <c r="F1311" s="11" t="s">
        <v>2969</v>
      </c>
      <c r="G1311" s="11">
        <v>2</v>
      </c>
      <c r="I1311" s="23" t="str">
        <f>IF($B1311="","",(VLOOKUP($B1311,所属・種目コード!$A$3:$C$67,2)))</f>
        <v>031081</v>
      </c>
      <c r="K1311" s="25" t="e">
        <f>IF($B1311="","",(VLOOKUP($B1311,所属・種目コード!M1294:N1394,2)))</f>
        <v>#N/A</v>
      </c>
      <c r="L1311" s="22" t="e">
        <f>IF($B1311="","",(VLOOKUP($B1311,所属・種目コード!$J$3:$K$59,2)))</f>
        <v>#N/A</v>
      </c>
    </row>
    <row r="1312" spans="1:12">
      <c r="A1312" s="11">
        <v>2249</v>
      </c>
      <c r="B1312" s="11">
        <v>1081</v>
      </c>
      <c r="C1312" s="11">
        <v>542</v>
      </c>
      <c r="E1312" s="11" t="s">
        <v>430</v>
      </c>
      <c r="F1312" s="11" t="s">
        <v>2970</v>
      </c>
      <c r="G1312" s="11">
        <v>2</v>
      </c>
      <c r="I1312" s="23" t="str">
        <f>IF($B1312="","",(VLOOKUP($B1312,所属・種目コード!$A$3:$C$67,2)))</f>
        <v>031081</v>
      </c>
      <c r="K1312" s="25" t="e">
        <f>IF($B1312="","",(VLOOKUP($B1312,所属・種目コード!M1295:N1395,2)))</f>
        <v>#N/A</v>
      </c>
      <c r="L1312" s="22" t="e">
        <f>IF($B1312="","",(VLOOKUP($B1312,所属・種目コード!$J$3:$K$59,2)))</f>
        <v>#N/A</v>
      </c>
    </row>
    <row r="1313" spans="1:12">
      <c r="A1313" s="11">
        <v>2250</v>
      </c>
      <c r="B1313" s="11">
        <v>1081</v>
      </c>
      <c r="C1313" s="11">
        <v>4</v>
      </c>
      <c r="E1313" s="11" t="s">
        <v>2971</v>
      </c>
      <c r="F1313" s="11" t="s">
        <v>2972</v>
      </c>
      <c r="G1313" s="11">
        <v>1</v>
      </c>
      <c r="I1313" s="23" t="str">
        <f>IF($B1313="","",(VLOOKUP($B1313,所属・種目コード!$A$3:$C$67,2)))</f>
        <v>031081</v>
      </c>
      <c r="K1313" s="25" t="e">
        <f>IF($B1313="","",(VLOOKUP($B1313,所属・種目コード!M1296:N1396,2)))</f>
        <v>#N/A</v>
      </c>
      <c r="L1313" s="22" t="e">
        <f>IF($B1313="","",(VLOOKUP($B1313,所属・種目コード!$J$3:$K$59,2)))</f>
        <v>#N/A</v>
      </c>
    </row>
    <row r="1314" spans="1:12">
      <c r="A1314" s="11">
        <v>2251</v>
      </c>
      <c r="B1314" s="11">
        <v>1081</v>
      </c>
      <c r="C1314" s="11">
        <v>762</v>
      </c>
      <c r="E1314" s="11" t="s">
        <v>2973</v>
      </c>
      <c r="F1314" s="11" t="s">
        <v>2974</v>
      </c>
      <c r="G1314" s="11">
        <v>1</v>
      </c>
      <c r="I1314" s="23" t="str">
        <f>IF($B1314="","",(VLOOKUP($B1314,所属・種目コード!$A$3:$C$67,2)))</f>
        <v>031081</v>
      </c>
      <c r="K1314" s="25" t="e">
        <f>IF($B1314="","",(VLOOKUP($B1314,所属・種目コード!M1297:N1397,2)))</f>
        <v>#N/A</v>
      </c>
      <c r="L1314" s="22" t="e">
        <f>IF($B1314="","",(VLOOKUP($B1314,所属・種目コード!$J$3:$K$59,2)))</f>
        <v>#N/A</v>
      </c>
    </row>
    <row r="1315" spans="1:12">
      <c r="A1315" s="11">
        <v>2252</v>
      </c>
      <c r="B1315" s="11">
        <v>1081</v>
      </c>
      <c r="C1315" s="11">
        <v>11</v>
      </c>
      <c r="E1315" s="11" t="s">
        <v>2975</v>
      </c>
      <c r="F1315" s="11" t="s">
        <v>2976</v>
      </c>
      <c r="G1315" s="11">
        <v>1</v>
      </c>
      <c r="I1315" s="23" t="str">
        <f>IF($B1315="","",(VLOOKUP($B1315,所属・種目コード!$A$3:$C$67,2)))</f>
        <v>031081</v>
      </c>
      <c r="K1315" s="25" t="e">
        <f>IF($B1315="","",(VLOOKUP($B1315,所属・種目コード!M1298:N1398,2)))</f>
        <v>#N/A</v>
      </c>
      <c r="L1315" s="22" t="e">
        <f>IF($B1315="","",(VLOOKUP($B1315,所属・種目コード!$J$3:$K$59,2)))</f>
        <v>#N/A</v>
      </c>
    </row>
    <row r="1316" spans="1:12">
      <c r="A1316" s="11">
        <v>2253</v>
      </c>
      <c r="B1316" s="11">
        <v>1081</v>
      </c>
      <c r="C1316" s="11">
        <v>12</v>
      </c>
      <c r="E1316" s="11" t="s">
        <v>2977</v>
      </c>
      <c r="F1316" s="11" t="s">
        <v>2978</v>
      </c>
      <c r="G1316" s="11">
        <v>1</v>
      </c>
      <c r="I1316" s="23" t="str">
        <f>IF($B1316="","",(VLOOKUP($B1316,所属・種目コード!$A$3:$C$67,2)))</f>
        <v>031081</v>
      </c>
      <c r="K1316" s="25" t="e">
        <f>IF($B1316="","",(VLOOKUP($B1316,所属・種目コード!M1299:N1399,2)))</f>
        <v>#N/A</v>
      </c>
      <c r="L1316" s="22" t="e">
        <f>IF($B1316="","",(VLOOKUP($B1316,所属・種目コード!$J$3:$K$59,2)))</f>
        <v>#N/A</v>
      </c>
    </row>
    <row r="1317" spans="1:12">
      <c r="A1317" s="11">
        <v>2254</v>
      </c>
      <c r="B1317" s="11">
        <v>1081</v>
      </c>
      <c r="C1317" s="11">
        <v>5</v>
      </c>
      <c r="E1317" s="11" t="s">
        <v>2979</v>
      </c>
      <c r="F1317" s="11" t="s">
        <v>2980</v>
      </c>
      <c r="G1317" s="11">
        <v>1</v>
      </c>
      <c r="I1317" s="23" t="str">
        <f>IF($B1317="","",(VLOOKUP($B1317,所属・種目コード!$A$3:$C$67,2)))</f>
        <v>031081</v>
      </c>
      <c r="K1317" s="25" t="e">
        <f>IF($B1317="","",(VLOOKUP($B1317,所属・種目コード!M1300:N1400,2)))</f>
        <v>#N/A</v>
      </c>
      <c r="L1317" s="22" t="e">
        <f>IF($B1317="","",(VLOOKUP($B1317,所属・種目コード!$J$3:$K$59,2)))</f>
        <v>#N/A</v>
      </c>
    </row>
    <row r="1318" spans="1:12">
      <c r="A1318" s="11">
        <v>2255</v>
      </c>
      <c r="B1318" s="11">
        <v>1081</v>
      </c>
      <c r="C1318" s="11">
        <v>6</v>
      </c>
      <c r="E1318" s="11" t="s">
        <v>2981</v>
      </c>
      <c r="F1318" s="11" t="s">
        <v>2982</v>
      </c>
      <c r="G1318" s="11">
        <v>1</v>
      </c>
      <c r="I1318" s="23" t="str">
        <f>IF($B1318="","",(VLOOKUP($B1318,所属・種目コード!$A$3:$C$67,2)))</f>
        <v>031081</v>
      </c>
      <c r="K1318" s="25" t="e">
        <f>IF($B1318="","",(VLOOKUP($B1318,所属・種目コード!M1301:N1401,2)))</f>
        <v>#N/A</v>
      </c>
      <c r="L1318" s="22" t="e">
        <f>IF($B1318="","",(VLOOKUP($B1318,所属・種目コード!$J$3:$K$59,2)))</f>
        <v>#N/A</v>
      </c>
    </row>
    <row r="1319" spans="1:12">
      <c r="A1319" s="11">
        <v>2256</v>
      </c>
      <c r="B1319" s="11">
        <v>1081</v>
      </c>
      <c r="C1319" s="11">
        <v>7</v>
      </c>
      <c r="E1319" s="11" t="s">
        <v>2983</v>
      </c>
      <c r="F1319" s="11" t="s">
        <v>2984</v>
      </c>
      <c r="G1319" s="11">
        <v>1</v>
      </c>
      <c r="I1319" s="23" t="str">
        <f>IF($B1319="","",(VLOOKUP($B1319,所属・種目コード!$A$3:$C$67,2)))</f>
        <v>031081</v>
      </c>
      <c r="K1319" s="25" t="e">
        <f>IF($B1319="","",(VLOOKUP($B1319,所属・種目コード!M1302:N1402,2)))</f>
        <v>#N/A</v>
      </c>
      <c r="L1319" s="22" t="e">
        <f>IF($B1319="","",(VLOOKUP($B1319,所属・種目コード!$J$3:$K$59,2)))</f>
        <v>#N/A</v>
      </c>
    </row>
    <row r="1320" spans="1:12">
      <c r="A1320" s="11">
        <v>2257</v>
      </c>
      <c r="B1320" s="11">
        <v>1081</v>
      </c>
      <c r="C1320" s="11">
        <v>13</v>
      </c>
      <c r="E1320" s="11" t="s">
        <v>2985</v>
      </c>
      <c r="F1320" s="11" t="s">
        <v>2986</v>
      </c>
      <c r="G1320" s="11">
        <v>1</v>
      </c>
      <c r="I1320" s="23" t="str">
        <f>IF($B1320="","",(VLOOKUP($B1320,所属・種目コード!$A$3:$C$67,2)))</f>
        <v>031081</v>
      </c>
      <c r="K1320" s="25" t="e">
        <f>IF($B1320="","",(VLOOKUP($B1320,所属・種目コード!M1303:N1403,2)))</f>
        <v>#N/A</v>
      </c>
      <c r="L1320" s="22" t="e">
        <f>IF($B1320="","",(VLOOKUP($B1320,所属・種目コード!$J$3:$K$59,2)))</f>
        <v>#N/A</v>
      </c>
    </row>
    <row r="1321" spans="1:12">
      <c r="A1321" s="11">
        <v>2258</v>
      </c>
      <c r="B1321" s="11">
        <v>1081</v>
      </c>
      <c r="C1321" s="11">
        <v>543</v>
      </c>
      <c r="E1321" s="11" t="s">
        <v>2987</v>
      </c>
      <c r="F1321" s="11" t="s">
        <v>2988</v>
      </c>
      <c r="G1321" s="11">
        <v>2</v>
      </c>
      <c r="I1321" s="23" t="str">
        <f>IF($B1321="","",(VLOOKUP($B1321,所属・種目コード!$A$3:$C$67,2)))</f>
        <v>031081</v>
      </c>
      <c r="K1321" s="25" t="e">
        <f>IF($B1321="","",(VLOOKUP($B1321,所属・種目コード!M1304:N1404,2)))</f>
        <v>#N/A</v>
      </c>
      <c r="L1321" s="22" t="e">
        <f>IF($B1321="","",(VLOOKUP($B1321,所属・種目コード!$J$3:$K$59,2)))</f>
        <v>#N/A</v>
      </c>
    </row>
    <row r="1322" spans="1:12">
      <c r="A1322" s="11">
        <v>2259</v>
      </c>
      <c r="B1322" s="11">
        <v>1081</v>
      </c>
      <c r="C1322" s="11">
        <v>544</v>
      </c>
      <c r="E1322" s="11" t="s">
        <v>432</v>
      </c>
      <c r="F1322" s="11" t="s">
        <v>2989</v>
      </c>
      <c r="G1322" s="11">
        <v>2</v>
      </c>
      <c r="I1322" s="23" t="str">
        <f>IF($B1322="","",(VLOOKUP($B1322,所属・種目コード!$A$3:$C$67,2)))</f>
        <v>031081</v>
      </c>
      <c r="K1322" s="25" t="e">
        <f>IF($B1322="","",(VLOOKUP($B1322,所属・種目コード!M1305:N1405,2)))</f>
        <v>#N/A</v>
      </c>
      <c r="L1322" s="22" t="e">
        <f>IF($B1322="","",(VLOOKUP($B1322,所属・種目コード!$J$3:$K$59,2)))</f>
        <v>#N/A</v>
      </c>
    </row>
    <row r="1323" spans="1:12">
      <c r="A1323" s="11">
        <v>2260</v>
      </c>
      <c r="B1323" s="11">
        <v>1081</v>
      </c>
      <c r="C1323" s="11">
        <v>14</v>
      </c>
      <c r="E1323" s="11" t="s">
        <v>2990</v>
      </c>
      <c r="F1323" s="11" t="s">
        <v>2991</v>
      </c>
      <c r="G1323" s="11">
        <v>1</v>
      </c>
      <c r="I1323" s="23" t="str">
        <f>IF($B1323="","",(VLOOKUP($B1323,所属・種目コード!$A$3:$C$67,2)))</f>
        <v>031081</v>
      </c>
      <c r="K1323" s="25" t="e">
        <f>IF($B1323="","",(VLOOKUP($B1323,所属・種目コード!M1306:N1406,2)))</f>
        <v>#N/A</v>
      </c>
      <c r="L1323" s="22" t="e">
        <f>IF($B1323="","",(VLOOKUP($B1323,所属・種目コード!$J$3:$K$59,2)))</f>
        <v>#N/A</v>
      </c>
    </row>
    <row r="1324" spans="1:12">
      <c r="A1324" s="11">
        <v>2261</v>
      </c>
      <c r="B1324" s="11">
        <v>1081</v>
      </c>
      <c r="C1324" s="11">
        <v>545</v>
      </c>
      <c r="E1324" s="11" t="s">
        <v>429</v>
      </c>
      <c r="F1324" s="11" t="s">
        <v>2992</v>
      </c>
      <c r="G1324" s="11">
        <v>2</v>
      </c>
      <c r="I1324" s="23" t="str">
        <f>IF($B1324="","",(VLOOKUP($B1324,所属・種目コード!$A$3:$C$67,2)))</f>
        <v>031081</v>
      </c>
      <c r="K1324" s="25" t="e">
        <f>IF($B1324="","",(VLOOKUP($B1324,所属・種目コード!M1307:N1407,2)))</f>
        <v>#N/A</v>
      </c>
      <c r="L1324" s="22" t="e">
        <f>IF($B1324="","",(VLOOKUP($B1324,所属・種目コード!$J$3:$K$59,2)))</f>
        <v>#N/A</v>
      </c>
    </row>
    <row r="1325" spans="1:12">
      <c r="A1325" s="11">
        <v>2262</v>
      </c>
      <c r="B1325" s="11">
        <v>1081</v>
      </c>
      <c r="C1325" s="11">
        <v>546</v>
      </c>
      <c r="E1325" s="11" t="s">
        <v>2993</v>
      </c>
      <c r="F1325" s="11" t="s">
        <v>2994</v>
      </c>
      <c r="G1325" s="11">
        <v>2</v>
      </c>
      <c r="I1325" s="23" t="str">
        <f>IF($B1325="","",(VLOOKUP($B1325,所属・種目コード!$A$3:$C$67,2)))</f>
        <v>031081</v>
      </c>
      <c r="K1325" s="25" t="e">
        <f>IF($B1325="","",(VLOOKUP($B1325,所属・種目コード!M1308:N1408,2)))</f>
        <v>#N/A</v>
      </c>
      <c r="L1325" s="22" t="e">
        <f>IF($B1325="","",(VLOOKUP($B1325,所属・種目コード!$J$3:$K$59,2)))</f>
        <v>#N/A</v>
      </c>
    </row>
    <row r="1326" spans="1:12">
      <c r="A1326" s="11">
        <v>2263</v>
      </c>
      <c r="B1326" s="11">
        <v>1081</v>
      </c>
      <c r="C1326" s="11">
        <v>15</v>
      </c>
      <c r="E1326" s="11" t="s">
        <v>2995</v>
      </c>
      <c r="F1326" s="11" t="s">
        <v>2996</v>
      </c>
      <c r="G1326" s="11">
        <v>1</v>
      </c>
      <c r="I1326" s="23" t="str">
        <f>IF($B1326="","",(VLOOKUP($B1326,所属・種目コード!$A$3:$C$67,2)))</f>
        <v>031081</v>
      </c>
      <c r="K1326" s="25" t="e">
        <f>IF($B1326="","",(VLOOKUP($B1326,所属・種目コード!M1309:N1409,2)))</f>
        <v>#N/A</v>
      </c>
      <c r="L1326" s="22" t="e">
        <f>IF($B1326="","",(VLOOKUP($B1326,所属・種目コード!$J$3:$K$59,2)))</f>
        <v>#N/A</v>
      </c>
    </row>
    <row r="1327" spans="1:12">
      <c r="A1327" s="11">
        <v>2264</v>
      </c>
      <c r="B1327" s="11">
        <v>1081</v>
      </c>
      <c r="C1327" s="11">
        <v>16</v>
      </c>
      <c r="E1327" s="11" t="s">
        <v>2997</v>
      </c>
      <c r="F1327" s="11" t="s">
        <v>2998</v>
      </c>
      <c r="G1327" s="11">
        <v>1</v>
      </c>
      <c r="I1327" s="23" t="str">
        <f>IF($B1327="","",(VLOOKUP($B1327,所属・種目コード!$A$3:$C$67,2)))</f>
        <v>031081</v>
      </c>
      <c r="K1327" s="25" t="e">
        <f>IF($B1327="","",(VLOOKUP($B1327,所属・種目コード!M1310:N1410,2)))</f>
        <v>#N/A</v>
      </c>
      <c r="L1327" s="22" t="e">
        <f>IF($B1327="","",(VLOOKUP($B1327,所属・種目コード!$J$3:$K$59,2)))</f>
        <v>#N/A</v>
      </c>
    </row>
    <row r="1328" spans="1:12">
      <c r="A1328" s="11">
        <v>2265</v>
      </c>
      <c r="B1328" s="11">
        <v>1081</v>
      </c>
      <c r="C1328" s="11">
        <v>936</v>
      </c>
      <c r="E1328" s="11" t="s">
        <v>2999</v>
      </c>
      <c r="F1328" s="11" t="s">
        <v>3000</v>
      </c>
      <c r="G1328" s="11">
        <v>1</v>
      </c>
      <c r="I1328" s="23" t="str">
        <f>IF($B1328="","",(VLOOKUP($B1328,所属・種目コード!$A$3:$C$67,2)))</f>
        <v>031081</v>
      </c>
      <c r="K1328" s="25" t="e">
        <f>IF($B1328="","",(VLOOKUP($B1328,所属・種目コード!M1311:N1411,2)))</f>
        <v>#N/A</v>
      </c>
      <c r="L1328" s="22" t="e">
        <f>IF($B1328="","",(VLOOKUP($B1328,所属・種目コード!$J$3:$K$59,2)))</f>
        <v>#N/A</v>
      </c>
    </row>
    <row r="1329" spans="1:12">
      <c r="A1329" s="11">
        <v>2266</v>
      </c>
      <c r="B1329" s="11">
        <v>1081</v>
      </c>
      <c r="C1329" s="11">
        <v>5</v>
      </c>
      <c r="E1329" s="11" t="s">
        <v>3001</v>
      </c>
      <c r="F1329" s="11" t="s">
        <v>3002</v>
      </c>
      <c r="G1329" s="11">
        <v>2</v>
      </c>
      <c r="I1329" s="23" t="str">
        <f>IF($B1329="","",(VLOOKUP($B1329,所属・種目コード!$A$3:$C$67,2)))</f>
        <v>031081</v>
      </c>
      <c r="K1329" s="25" t="e">
        <f>IF($B1329="","",(VLOOKUP($B1329,所属・種目コード!M1312:N1412,2)))</f>
        <v>#N/A</v>
      </c>
      <c r="L1329" s="22" t="e">
        <f>IF($B1329="","",(VLOOKUP($B1329,所属・種目コード!$J$3:$K$59,2)))</f>
        <v>#N/A</v>
      </c>
    </row>
    <row r="1330" spans="1:12">
      <c r="A1330" s="11">
        <v>2267</v>
      </c>
      <c r="B1330" s="11">
        <v>1081</v>
      </c>
      <c r="C1330" s="11">
        <v>17</v>
      </c>
      <c r="E1330" s="11" t="s">
        <v>3003</v>
      </c>
      <c r="F1330" s="11" t="s">
        <v>3004</v>
      </c>
      <c r="G1330" s="11">
        <v>1</v>
      </c>
      <c r="I1330" s="23" t="str">
        <f>IF($B1330="","",(VLOOKUP($B1330,所属・種目コード!$A$3:$C$67,2)))</f>
        <v>031081</v>
      </c>
      <c r="K1330" s="25" t="e">
        <f>IF($B1330="","",(VLOOKUP($B1330,所属・種目コード!M1313:N1413,2)))</f>
        <v>#N/A</v>
      </c>
      <c r="L1330" s="22" t="e">
        <f>IF($B1330="","",(VLOOKUP($B1330,所属・種目コード!$J$3:$K$59,2)))</f>
        <v>#N/A</v>
      </c>
    </row>
    <row r="1331" spans="1:12">
      <c r="A1331" s="11">
        <v>2268</v>
      </c>
      <c r="B1331" s="11">
        <v>1081</v>
      </c>
      <c r="C1331" s="11">
        <v>18</v>
      </c>
      <c r="E1331" s="11" t="s">
        <v>3005</v>
      </c>
      <c r="F1331" s="11" t="s">
        <v>3006</v>
      </c>
      <c r="G1331" s="11">
        <v>1</v>
      </c>
      <c r="I1331" s="23" t="str">
        <f>IF($B1331="","",(VLOOKUP($B1331,所属・種目コード!$A$3:$C$67,2)))</f>
        <v>031081</v>
      </c>
      <c r="K1331" s="25" t="e">
        <f>IF($B1331="","",(VLOOKUP($B1331,所属・種目コード!M1314:N1414,2)))</f>
        <v>#N/A</v>
      </c>
      <c r="L1331" s="22" t="e">
        <f>IF($B1331="","",(VLOOKUP($B1331,所属・種目コード!$J$3:$K$59,2)))</f>
        <v>#N/A</v>
      </c>
    </row>
    <row r="1332" spans="1:12">
      <c r="A1332" s="11">
        <v>2269</v>
      </c>
      <c r="B1332" s="11">
        <v>1082</v>
      </c>
      <c r="C1332" s="11">
        <v>507</v>
      </c>
      <c r="E1332" s="11" t="s">
        <v>462</v>
      </c>
      <c r="F1332" s="11" t="s">
        <v>3007</v>
      </c>
      <c r="G1332" s="11">
        <v>2</v>
      </c>
      <c r="I1332" s="23" t="str">
        <f>IF($B1332="","",(VLOOKUP($B1332,所属・種目コード!$A$3:$C$67,2)))</f>
        <v>031082</v>
      </c>
      <c r="K1332" s="25" t="e">
        <f>IF($B1332="","",(VLOOKUP($B1332,所属・種目コード!M1315:N1415,2)))</f>
        <v>#N/A</v>
      </c>
      <c r="L1332" s="22" t="e">
        <f>IF($B1332="","",(VLOOKUP($B1332,所属・種目コード!$J$3:$K$59,2)))</f>
        <v>#N/A</v>
      </c>
    </row>
    <row r="1333" spans="1:12">
      <c r="A1333" s="11">
        <v>2270</v>
      </c>
      <c r="B1333" s="11">
        <v>1082</v>
      </c>
      <c r="C1333" s="11">
        <v>275</v>
      </c>
      <c r="E1333" s="11" t="s">
        <v>3008</v>
      </c>
      <c r="F1333" s="11" t="s">
        <v>3009</v>
      </c>
      <c r="G1333" s="11">
        <v>1</v>
      </c>
      <c r="I1333" s="23" t="str">
        <f>IF($B1333="","",(VLOOKUP($B1333,所属・種目コード!$A$3:$C$67,2)))</f>
        <v>031082</v>
      </c>
      <c r="K1333" s="25" t="e">
        <f>IF($B1333="","",(VLOOKUP($B1333,所属・種目コード!M1316:N1416,2)))</f>
        <v>#N/A</v>
      </c>
      <c r="L1333" s="22" t="e">
        <f>IF($B1333="","",(VLOOKUP($B1333,所属・種目コード!$J$3:$K$59,2)))</f>
        <v>#N/A</v>
      </c>
    </row>
    <row r="1334" spans="1:12">
      <c r="A1334" s="11">
        <v>2271</v>
      </c>
      <c r="B1334" s="11">
        <v>1082</v>
      </c>
      <c r="C1334" s="11">
        <v>276</v>
      </c>
      <c r="E1334" s="11" t="s">
        <v>3010</v>
      </c>
      <c r="F1334" s="11" t="s">
        <v>3011</v>
      </c>
      <c r="G1334" s="11">
        <v>1</v>
      </c>
      <c r="I1334" s="23" t="str">
        <f>IF($B1334="","",(VLOOKUP($B1334,所属・種目コード!$A$3:$C$67,2)))</f>
        <v>031082</v>
      </c>
      <c r="K1334" s="25" t="e">
        <f>IF($B1334="","",(VLOOKUP($B1334,所属・種目コード!M1317:N1417,2)))</f>
        <v>#N/A</v>
      </c>
      <c r="L1334" s="22" t="e">
        <f>IF($B1334="","",(VLOOKUP($B1334,所属・種目コード!$J$3:$K$59,2)))</f>
        <v>#N/A</v>
      </c>
    </row>
    <row r="1335" spans="1:12">
      <c r="A1335" s="11">
        <v>2272</v>
      </c>
      <c r="B1335" s="11">
        <v>1082</v>
      </c>
      <c r="C1335" s="11">
        <v>277</v>
      </c>
      <c r="E1335" s="11" t="s">
        <v>3012</v>
      </c>
      <c r="F1335" s="11" t="s">
        <v>3013</v>
      </c>
      <c r="G1335" s="11">
        <v>1</v>
      </c>
      <c r="I1335" s="23" t="str">
        <f>IF($B1335="","",(VLOOKUP($B1335,所属・種目コード!$A$3:$C$67,2)))</f>
        <v>031082</v>
      </c>
      <c r="K1335" s="25" t="e">
        <f>IF($B1335="","",(VLOOKUP($B1335,所属・種目コード!M1318:N1418,2)))</f>
        <v>#N/A</v>
      </c>
      <c r="L1335" s="22" t="e">
        <f>IF($B1335="","",(VLOOKUP($B1335,所属・種目コード!$J$3:$K$59,2)))</f>
        <v>#N/A</v>
      </c>
    </row>
    <row r="1336" spans="1:12">
      <c r="A1336" s="11">
        <v>2273</v>
      </c>
      <c r="B1336" s="11">
        <v>1082</v>
      </c>
      <c r="C1336" s="11">
        <v>278</v>
      </c>
      <c r="E1336" s="11" t="s">
        <v>3014</v>
      </c>
      <c r="F1336" s="11" t="s">
        <v>3015</v>
      </c>
      <c r="G1336" s="11">
        <v>1</v>
      </c>
      <c r="I1336" s="23" t="str">
        <f>IF($B1336="","",(VLOOKUP($B1336,所属・種目コード!$A$3:$C$67,2)))</f>
        <v>031082</v>
      </c>
      <c r="K1336" s="25" t="e">
        <f>IF($B1336="","",(VLOOKUP($B1336,所属・種目コード!M1319:N1419,2)))</f>
        <v>#N/A</v>
      </c>
      <c r="L1336" s="22" t="e">
        <f>IF($B1336="","",(VLOOKUP($B1336,所属・種目コード!$J$3:$K$59,2)))</f>
        <v>#N/A</v>
      </c>
    </row>
    <row r="1337" spans="1:12">
      <c r="A1337" s="11">
        <v>2274</v>
      </c>
      <c r="B1337" s="11">
        <v>1082</v>
      </c>
      <c r="C1337" s="11">
        <v>279</v>
      </c>
      <c r="E1337" s="11" t="s">
        <v>3016</v>
      </c>
      <c r="F1337" s="11" t="s">
        <v>3017</v>
      </c>
      <c r="G1337" s="11">
        <v>1</v>
      </c>
      <c r="I1337" s="23" t="str">
        <f>IF($B1337="","",(VLOOKUP($B1337,所属・種目コード!$A$3:$C$67,2)))</f>
        <v>031082</v>
      </c>
      <c r="K1337" s="25" t="e">
        <f>IF($B1337="","",(VLOOKUP($B1337,所属・種目コード!M1320:N1420,2)))</f>
        <v>#N/A</v>
      </c>
      <c r="L1337" s="22" t="e">
        <f>IF($B1337="","",(VLOOKUP($B1337,所属・種目コード!$J$3:$K$59,2)))</f>
        <v>#N/A</v>
      </c>
    </row>
    <row r="1338" spans="1:12">
      <c r="A1338" s="11">
        <v>2275</v>
      </c>
      <c r="B1338" s="11">
        <v>1082</v>
      </c>
      <c r="C1338" s="11">
        <v>241</v>
      </c>
      <c r="E1338" s="11" t="s">
        <v>461</v>
      </c>
      <c r="F1338" s="11" t="s">
        <v>3018</v>
      </c>
      <c r="G1338" s="11">
        <v>2</v>
      </c>
      <c r="I1338" s="23" t="str">
        <f>IF($B1338="","",(VLOOKUP($B1338,所属・種目コード!$A$3:$C$67,2)))</f>
        <v>031082</v>
      </c>
      <c r="K1338" s="25" t="e">
        <f>IF($B1338="","",(VLOOKUP($B1338,所属・種目コード!M1321:N1421,2)))</f>
        <v>#N/A</v>
      </c>
      <c r="L1338" s="22" t="e">
        <f>IF($B1338="","",(VLOOKUP($B1338,所属・種目コード!$J$3:$K$59,2)))</f>
        <v>#N/A</v>
      </c>
    </row>
    <row r="1339" spans="1:12">
      <c r="A1339" s="11">
        <v>2276</v>
      </c>
      <c r="B1339" s="11">
        <v>1082</v>
      </c>
      <c r="C1339" s="11">
        <v>239</v>
      </c>
      <c r="E1339" s="11" t="s">
        <v>3019</v>
      </c>
      <c r="F1339" s="11" t="s">
        <v>3020</v>
      </c>
      <c r="G1339" s="11">
        <v>2</v>
      </c>
      <c r="I1339" s="23" t="str">
        <f>IF($B1339="","",(VLOOKUP($B1339,所属・種目コード!$A$3:$C$67,2)))</f>
        <v>031082</v>
      </c>
      <c r="K1339" s="25" t="e">
        <f>IF($B1339="","",(VLOOKUP($B1339,所属・種目コード!M1322:N1422,2)))</f>
        <v>#N/A</v>
      </c>
      <c r="L1339" s="22" t="e">
        <f>IF($B1339="","",(VLOOKUP($B1339,所属・種目コード!$J$3:$K$59,2)))</f>
        <v>#N/A</v>
      </c>
    </row>
    <row r="1340" spans="1:12">
      <c r="A1340" s="11">
        <v>2277</v>
      </c>
      <c r="B1340" s="11">
        <v>1082</v>
      </c>
      <c r="C1340" s="11">
        <v>280</v>
      </c>
      <c r="E1340" s="11" t="s">
        <v>3021</v>
      </c>
      <c r="F1340" s="11" t="s">
        <v>3022</v>
      </c>
      <c r="G1340" s="11">
        <v>1</v>
      </c>
      <c r="I1340" s="23" t="str">
        <f>IF($B1340="","",(VLOOKUP($B1340,所属・種目コード!$A$3:$C$67,2)))</f>
        <v>031082</v>
      </c>
      <c r="K1340" s="25" t="e">
        <f>IF($B1340="","",(VLOOKUP($B1340,所属・種目コード!M1323:N1423,2)))</f>
        <v>#N/A</v>
      </c>
      <c r="L1340" s="22" t="e">
        <f>IF($B1340="","",(VLOOKUP($B1340,所属・種目コード!$J$3:$K$59,2)))</f>
        <v>#N/A</v>
      </c>
    </row>
    <row r="1341" spans="1:12">
      <c r="A1341" s="11">
        <v>2278</v>
      </c>
      <c r="B1341" s="11">
        <v>1082</v>
      </c>
      <c r="C1341" s="11">
        <v>281</v>
      </c>
      <c r="E1341" s="11" t="s">
        <v>3023</v>
      </c>
      <c r="F1341" s="11" t="s">
        <v>1850</v>
      </c>
      <c r="G1341" s="11">
        <v>1</v>
      </c>
      <c r="I1341" s="23" t="str">
        <f>IF($B1341="","",(VLOOKUP($B1341,所属・種目コード!$A$3:$C$67,2)))</f>
        <v>031082</v>
      </c>
      <c r="K1341" s="25" t="e">
        <f>IF($B1341="","",(VLOOKUP($B1341,所属・種目コード!M1324:N1424,2)))</f>
        <v>#N/A</v>
      </c>
      <c r="L1341" s="22" t="e">
        <f>IF($B1341="","",(VLOOKUP($B1341,所属・種目コード!$J$3:$K$59,2)))</f>
        <v>#N/A</v>
      </c>
    </row>
    <row r="1342" spans="1:12">
      <c r="A1342" s="11">
        <v>2279</v>
      </c>
      <c r="B1342" s="11">
        <v>1082</v>
      </c>
      <c r="C1342" s="11">
        <v>240</v>
      </c>
      <c r="E1342" s="11" t="s">
        <v>3024</v>
      </c>
      <c r="F1342" s="11" t="s">
        <v>3025</v>
      </c>
      <c r="G1342" s="11">
        <v>2</v>
      </c>
      <c r="I1342" s="23" t="str">
        <f>IF($B1342="","",(VLOOKUP($B1342,所属・種目コード!$A$3:$C$67,2)))</f>
        <v>031082</v>
      </c>
      <c r="K1342" s="25" t="e">
        <f>IF($B1342="","",(VLOOKUP($B1342,所属・種目コード!M1325:N1425,2)))</f>
        <v>#N/A</v>
      </c>
      <c r="L1342" s="22" t="e">
        <f>IF($B1342="","",(VLOOKUP($B1342,所属・種目コード!$J$3:$K$59,2)))</f>
        <v>#N/A</v>
      </c>
    </row>
    <row r="1343" spans="1:12">
      <c r="A1343" s="11">
        <v>2280</v>
      </c>
      <c r="B1343" s="11">
        <v>1082</v>
      </c>
      <c r="C1343" s="11">
        <v>282</v>
      </c>
      <c r="E1343" s="11" t="s">
        <v>3026</v>
      </c>
      <c r="F1343" s="11" t="s">
        <v>3027</v>
      </c>
      <c r="G1343" s="11">
        <v>1</v>
      </c>
      <c r="I1343" s="23" t="str">
        <f>IF($B1343="","",(VLOOKUP($B1343,所属・種目コード!$A$3:$C$67,2)))</f>
        <v>031082</v>
      </c>
      <c r="K1343" s="25" t="e">
        <f>IF($B1343="","",(VLOOKUP($B1343,所属・種目コード!M1326:N1426,2)))</f>
        <v>#N/A</v>
      </c>
      <c r="L1343" s="22" t="e">
        <f>IF($B1343="","",(VLOOKUP($B1343,所属・種目コード!$J$3:$K$59,2)))</f>
        <v>#N/A</v>
      </c>
    </row>
    <row r="1344" spans="1:12">
      <c r="A1344" s="11">
        <v>2281</v>
      </c>
      <c r="B1344" s="11">
        <v>1082</v>
      </c>
      <c r="C1344" s="11">
        <v>508</v>
      </c>
      <c r="E1344" s="11" t="s">
        <v>463</v>
      </c>
      <c r="F1344" s="11" t="s">
        <v>3028</v>
      </c>
      <c r="G1344" s="11">
        <v>2</v>
      </c>
      <c r="I1344" s="23" t="str">
        <f>IF($B1344="","",(VLOOKUP($B1344,所属・種目コード!$A$3:$C$67,2)))</f>
        <v>031082</v>
      </c>
      <c r="K1344" s="25" t="e">
        <f>IF($B1344="","",(VLOOKUP($B1344,所属・種目コード!M1327:N1427,2)))</f>
        <v>#N/A</v>
      </c>
      <c r="L1344" s="22" t="e">
        <f>IF($B1344="","",(VLOOKUP($B1344,所属・種目コード!$J$3:$K$59,2)))</f>
        <v>#N/A</v>
      </c>
    </row>
    <row r="1345" spans="1:12">
      <c r="A1345" s="11">
        <v>2282</v>
      </c>
      <c r="B1345" s="11">
        <v>1082</v>
      </c>
      <c r="C1345" s="11">
        <v>283</v>
      </c>
      <c r="E1345" s="11" t="s">
        <v>3029</v>
      </c>
      <c r="F1345" s="11" t="s">
        <v>3030</v>
      </c>
      <c r="G1345" s="11">
        <v>1</v>
      </c>
      <c r="I1345" s="23" t="str">
        <f>IF($B1345="","",(VLOOKUP($B1345,所属・種目コード!$A$3:$C$67,2)))</f>
        <v>031082</v>
      </c>
      <c r="K1345" s="25" t="e">
        <f>IF($B1345="","",(VLOOKUP($B1345,所属・種目コード!M1328:N1428,2)))</f>
        <v>#N/A</v>
      </c>
      <c r="L1345" s="22" t="e">
        <f>IF($B1345="","",(VLOOKUP($B1345,所属・種目コード!$J$3:$K$59,2)))</f>
        <v>#N/A</v>
      </c>
    </row>
    <row r="1346" spans="1:12">
      <c r="A1346" s="11">
        <v>2283</v>
      </c>
      <c r="B1346" s="11">
        <v>1082</v>
      </c>
      <c r="C1346" s="11">
        <v>727</v>
      </c>
      <c r="E1346" s="11" t="s">
        <v>3031</v>
      </c>
      <c r="F1346" s="11" t="s">
        <v>3032</v>
      </c>
      <c r="G1346" s="11">
        <v>1</v>
      </c>
      <c r="I1346" s="23" t="str">
        <f>IF($B1346="","",(VLOOKUP($B1346,所属・種目コード!$A$3:$C$67,2)))</f>
        <v>031082</v>
      </c>
      <c r="K1346" s="25" t="e">
        <f>IF($B1346="","",(VLOOKUP($B1346,所属・種目コード!M1329:N1429,2)))</f>
        <v>#N/A</v>
      </c>
      <c r="L1346" s="22" t="e">
        <f>IF($B1346="","",(VLOOKUP($B1346,所属・種目コード!$J$3:$K$59,2)))</f>
        <v>#N/A</v>
      </c>
    </row>
    <row r="1347" spans="1:12">
      <c r="A1347" s="11">
        <v>2284</v>
      </c>
      <c r="B1347" s="11">
        <v>1082</v>
      </c>
      <c r="C1347" s="11">
        <v>242</v>
      </c>
      <c r="E1347" s="11" t="s">
        <v>460</v>
      </c>
      <c r="F1347" s="11" t="s">
        <v>3033</v>
      </c>
      <c r="G1347" s="11">
        <v>2</v>
      </c>
      <c r="I1347" s="23" t="str">
        <f>IF($B1347="","",(VLOOKUP($B1347,所属・種目コード!$A$3:$C$67,2)))</f>
        <v>031082</v>
      </c>
      <c r="K1347" s="25" t="e">
        <f>IF($B1347="","",(VLOOKUP($B1347,所属・種目コード!M1330:N1430,2)))</f>
        <v>#N/A</v>
      </c>
      <c r="L1347" s="22" t="e">
        <f>IF($B1347="","",(VLOOKUP($B1347,所属・種目コード!$J$3:$K$59,2)))</f>
        <v>#N/A</v>
      </c>
    </row>
    <row r="1348" spans="1:12">
      <c r="A1348" s="11">
        <v>2285</v>
      </c>
      <c r="B1348" s="11">
        <v>1082</v>
      </c>
      <c r="C1348" s="11">
        <v>728</v>
      </c>
      <c r="E1348" s="11" t="s">
        <v>3034</v>
      </c>
      <c r="F1348" s="11" t="s">
        <v>3035</v>
      </c>
      <c r="G1348" s="11">
        <v>1</v>
      </c>
      <c r="I1348" s="23" t="str">
        <f>IF($B1348="","",(VLOOKUP($B1348,所属・種目コード!$A$3:$C$67,2)))</f>
        <v>031082</v>
      </c>
      <c r="K1348" s="25" t="e">
        <f>IF($B1348="","",(VLOOKUP($B1348,所属・種目コード!M1331:N1431,2)))</f>
        <v>#N/A</v>
      </c>
      <c r="L1348" s="22" t="e">
        <f>IF($B1348="","",(VLOOKUP($B1348,所属・種目コード!$J$3:$K$59,2)))</f>
        <v>#N/A</v>
      </c>
    </row>
    <row r="1349" spans="1:12">
      <c r="A1349" s="11">
        <v>2286</v>
      </c>
      <c r="B1349" s="11">
        <v>1082</v>
      </c>
      <c r="C1349" s="11">
        <v>729</v>
      </c>
      <c r="E1349" s="11" t="s">
        <v>3036</v>
      </c>
      <c r="F1349" s="11" t="s">
        <v>3037</v>
      </c>
      <c r="G1349" s="11">
        <v>1</v>
      </c>
      <c r="I1349" s="23" t="str">
        <f>IF($B1349="","",(VLOOKUP($B1349,所属・種目コード!$A$3:$C$67,2)))</f>
        <v>031082</v>
      </c>
      <c r="K1349" s="25" t="e">
        <f>IF($B1349="","",(VLOOKUP($B1349,所属・種目コード!M1332:N1432,2)))</f>
        <v>#N/A</v>
      </c>
      <c r="L1349" s="22" t="e">
        <f>IF($B1349="","",(VLOOKUP($B1349,所属・種目コード!$J$3:$K$59,2)))</f>
        <v>#N/A</v>
      </c>
    </row>
    <row r="1350" spans="1:12">
      <c r="A1350" s="11">
        <v>2287</v>
      </c>
      <c r="B1350" s="11">
        <v>1082</v>
      </c>
      <c r="C1350" s="11">
        <v>730</v>
      </c>
      <c r="E1350" s="11" t="s">
        <v>3038</v>
      </c>
      <c r="F1350" s="11" t="s">
        <v>3039</v>
      </c>
      <c r="G1350" s="11">
        <v>1</v>
      </c>
      <c r="I1350" s="23" t="str">
        <f>IF($B1350="","",(VLOOKUP($B1350,所属・種目コード!$A$3:$C$67,2)))</f>
        <v>031082</v>
      </c>
      <c r="K1350" s="25" t="e">
        <f>IF($B1350="","",(VLOOKUP($B1350,所属・種目コード!M1333:N1433,2)))</f>
        <v>#N/A</v>
      </c>
      <c r="L1350" s="22" t="e">
        <f>IF($B1350="","",(VLOOKUP($B1350,所属・種目コード!$J$3:$K$59,2)))</f>
        <v>#N/A</v>
      </c>
    </row>
    <row r="1351" spans="1:12">
      <c r="A1351" s="11">
        <v>2288</v>
      </c>
      <c r="B1351" s="11">
        <v>1083</v>
      </c>
      <c r="C1351" s="11">
        <v>845</v>
      </c>
      <c r="E1351" s="11" t="s">
        <v>3040</v>
      </c>
      <c r="F1351" s="11" t="s">
        <v>3041</v>
      </c>
      <c r="G1351" s="11">
        <v>1</v>
      </c>
      <c r="I1351" s="23" t="str">
        <f>IF($B1351="","",(VLOOKUP($B1351,所属・種目コード!$A$3:$C$67,2)))</f>
        <v>031083</v>
      </c>
      <c r="K1351" s="25" t="e">
        <f>IF($B1351="","",(VLOOKUP($B1351,所属・種目コード!M1334:N1434,2)))</f>
        <v>#N/A</v>
      </c>
      <c r="L1351" s="22" t="e">
        <f>IF($B1351="","",(VLOOKUP($B1351,所属・種目コード!$J$3:$K$59,2)))</f>
        <v>#N/A</v>
      </c>
    </row>
    <row r="1352" spans="1:12">
      <c r="A1352" s="11">
        <v>2289</v>
      </c>
      <c r="B1352" s="11">
        <v>1083</v>
      </c>
      <c r="C1352" s="11">
        <v>628</v>
      </c>
      <c r="E1352" s="11" t="s">
        <v>3042</v>
      </c>
      <c r="F1352" s="11" t="s">
        <v>3043</v>
      </c>
      <c r="G1352" s="11">
        <v>2</v>
      </c>
      <c r="I1352" s="23" t="str">
        <f>IF($B1352="","",(VLOOKUP($B1352,所属・種目コード!$A$3:$C$67,2)))</f>
        <v>031083</v>
      </c>
      <c r="K1352" s="25" t="e">
        <f>IF($B1352="","",(VLOOKUP($B1352,所属・種目コード!M1335:N1435,2)))</f>
        <v>#N/A</v>
      </c>
      <c r="L1352" s="22" t="e">
        <f>IF($B1352="","",(VLOOKUP($B1352,所属・種目コード!$J$3:$K$59,2)))</f>
        <v>#N/A</v>
      </c>
    </row>
    <row r="1353" spans="1:12">
      <c r="A1353" s="11">
        <v>2290</v>
      </c>
      <c r="B1353" s="11">
        <v>1083</v>
      </c>
      <c r="C1353" s="11">
        <v>430</v>
      </c>
      <c r="E1353" s="11" t="s">
        <v>3044</v>
      </c>
      <c r="F1353" s="11" t="s">
        <v>3045</v>
      </c>
      <c r="G1353" s="11">
        <v>1</v>
      </c>
      <c r="I1353" s="23" t="str">
        <f>IF($B1353="","",(VLOOKUP($B1353,所属・種目コード!$A$3:$C$67,2)))</f>
        <v>031083</v>
      </c>
      <c r="K1353" s="25" t="e">
        <f>IF($B1353="","",(VLOOKUP($B1353,所属・種目コード!M1336:N1436,2)))</f>
        <v>#N/A</v>
      </c>
      <c r="L1353" s="22" t="e">
        <f>IF($B1353="","",(VLOOKUP($B1353,所属・種目コード!$J$3:$K$59,2)))</f>
        <v>#N/A</v>
      </c>
    </row>
    <row r="1354" spans="1:12">
      <c r="A1354" s="11">
        <v>2291</v>
      </c>
      <c r="B1354" s="11">
        <v>1083</v>
      </c>
      <c r="C1354" s="11">
        <v>846</v>
      </c>
      <c r="E1354" s="11" t="s">
        <v>3046</v>
      </c>
      <c r="F1354" s="11" t="s">
        <v>3047</v>
      </c>
      <c r="G1354" s="11">
        <v>1</v>
      </c>
      <c r="I1354" s="23" t="str">
        <f>IF($B1354="","",(VLOOKUP($B1354,所属・種目コード!$A$3:$C$67,2)))</f>
        <v>031083</v>
      </c>
      <c r="K1354" s="25" t="e">
        <f>IF($B1354="","",(VLOOKUP($B1354,所属・種目コード!M1337:N1437,2)))</f>
        <v>#N/A</v>
      </c>
      <c r="L1354" s="22" t="e">
        <f>IF($B1354="","",(VLOOKUP($B1354,所属・種目コード!$J$3:$K$59,2)))</f>
        <v>#N/A</v>
      </c>
    </row>
    <row r="1355" spans="1:12">
      <c r="A1355" s="11">
        <v>2292</v>
      </c>
      <c r="B1355" s="11">
        <v>1083</v>
      </c>
      <c r="C1355" s="11">
        <v>334</v>
      </c>
      <c r="E1355" s="11" t="s">
        <v>3048</v>
      </c>
      <c r="F1355" s="11" t="s">
        <v>3049</v>
      </c>
      <c r="G1355" s="11">
        <v>2</v>
      </c>
      <c r="I1355" s="23" t="str">
        <f>IF($B1355="","",(VLOOKUP($B1355,所属・種目コード!$A$3:$C$67,2)))</f>
        <v>031083</v>
      </c>
      <c r="K1355" s="25" t="e">
        <f>IF($B1355="","",(VLOOKUP($B1355,所属・種目コード!M1338:N1438,2)))</f>
        <v>#N/A</v>
      </c>
      <c r="L1355" s="22" t="e">
        <f>IF($B1355="","",(VLOOKUP($B1355,所属・種目コード!$J$3:$K$59,2)))</f>
        <v>#N/A</v>
      </c>
    </row>
    <row r="1356" spans="1:12">
      <c r="A1356" s="11">
        <v>2293</v>
      </c>
      <c r="B1356" s="11">
        <v>1083</v>
      </c>
      <c r="C1356" s="11">
        <v>434</v>
      </c>
      <c r="E1356" s="11" t="s">
        <v>3050</v>
      </c>
      <c r="F1356" s="11" t="s">
        <v>3051</v>
      </c>
      <c r="G1356" s="11">
        <v>1</v>
      </c>
      <c r="I1356" s="23" t="str">
        <f>IF($B1356="","",(VLOOKUP($B1356,所属・種目コード!$A$3:$C$67,2)))</f>
        <v>031083</v>
      </c>
      <c r="K1356" s="25" t="e">
        <f>IF($B1356="","",(VLOOKUP($B1356,所属・種目コード!M1339:N1439,2)))</f>
        <v>#N/A</v>
      </c>
      <c r="L1356" s="22" t="e">
        <f>IF($B1356="","",(VLOOKUP($B1356,所属・種目コード!$J$3:$K$59,2)))</f>
        <v>#N/A</v>
      </c>
    </row>
    <row r="1357" spans="1:12">
      <c r="A1357" s="11">
        <v>2294</v>
      </c>
      <c r="B1357" s="11">
        <v>1083</v>
      </c>
      <c r="C1357" s="11">
        <v>435</v>
      </c>
      <c r="E1357" s="11" t="s">
        <v>3052</v>
      </c>
      <c r="F1357" s="11" t="s">
        <v>3053</v>
      </c>
      <c r="G1357" s="11">
        <v>1</v>
      </c>
      <c r="I1357" s="23" t="str">
        <f>IF($B1357="","",(VLOOKUP($B1357,所属・種目コード!$A$3:$C$67,2)))</f>
        <v>031083</v>
      </c>
      <c r="K1357" s="25" t="e">
        <f>IF($B1357="","",(VLOOKUP($B1357,所属・種目コード!M1340:N1440,2)))</f>
        <v>#N/A</v>
      </c>
      <c r="L1357" s="22" t="e">
        <f>IF($B1357="","",(VLOOKUP($B1357,所属・種目コード!$J$3:$K$59,2)))</f>
        <v>#N/A</v>
      </c>
    </row>
    <row r="1358" spans="1:12">
      <c r="A1358" s="11">
        <v>2295</v>
      </c>
      <c r="B1358" s="11">
        <v>1083</v>
      </c>
      <c r="C1358" s="11">
        <v>431</v>
      </c>
      <c r="E1358" s="11" t="s">
        <v>3054</v>
      </c>
      <c r="F1358" s="11" t="s">
        <v>3055</v>
      </c>
      <c r="G1358" s="11">
        <v>1</v>
      </c>
      <c r="I1358" s="23" t="str">
        <f>IF($B1358="","",(VLOOKUP($B1358,所属・種目コード!$A$3:$C$67,2)))</f>
        <v>031083</v>
      </c>
      <c r="K1358" s="25" t="e">
        <f>IF($B1358="","",(VLOOKUP($B1358,所属・種目コード!M1341:N1441,2)))</f>
        <v>#N/A</v>
      </c>
      <c r="L1358" s="22" t="e">
        <f>IF($B1358="","",(VLOOKUP($B1358,所属・種目コード!$J$3:$K$59,2)))</f>
        <v>#N/A</v>
      </c>
    </row>
    <row r="1359" spans="1:12">
      <c r="A1359" s="11">
        <v>2296</v>
      </c>
      <c r="B1359" s="11">
        <v>1083</v>
      </c>
      <c r="C1359" s="11">
        <v>436</v>
      </c>
      <c r="E1359" s="11" t="s">
        <v>3056</v>
      </c>
      <c r="F1359" s="11" t="s">
        <v>3057</v>
      </c>
      <c r="G1359" s="11">
        <v>1</v>
      </c>
      <c r="I1359" s="23" t="str">
        <f>IF($B1359="","",(VLOOKUP($B1359,所属・種目コード!$A$3:$C$67,2)))</f>
        <v>031083</v>
      </c>
      <c r="K1359" s="25" t="e">
        <f>IF($B1359="","",(VLOOKUP($B1359,所属・種目コード!M1342:N1442,2)))</f>
        <v>#N/A</v>
      </c>
      <c r="L1359" s="22" t="e">
        <f>IF($B1359="","",(VLOOKUP($B1359,所属・種目コード!$J$3:$K$59,2)))</f>
        <v>#N/A</v>
      </c>
    </row>
    <row r="1360" spans="1:12">
      <c r="A1360" s="11">
        <v>2297</v>
      </c>
      <c r="B1360" s="11">
        <v>1083</v>
      </c>
      <c r="C1360" s="11">
        <v>629</v>
      </c>
      <c r="E1360" s="11" t="s">
        <v>3058</v>
      </c>
      <c r="F1360" s="11" t="s">
        <v>3059</v>
      </c>
      <c r="G1360" s="11">
        <v>2</v>
      </c>
      <c r="I1360" s="23" t="str">
        <f>IF($B1360="","",(VLOOKUP($B1360,所属・種目コード!$A$3:$C$67,2)))</f>
        <v>031083</v>
      </c>
      <c r="K1360" s="25" t="e">
        <f>IF($B1360="","",(VLOOKUP($B1360,所属・種目コード!M1343:N1443,2)))</f>
        <v>#N/A</v>
      </c>
      <c r="L1360" s="22" t="e">
        <f>IF($B1360="","",(VLOOKUP($B1360,所属・種目コード!$J$3:$K$59,2)))</f>
        <v>#N/A</v>
      </c>
    </row>
    <row r="1361" spans="1:12">
      <c r="A1361" s="11">
        <v>2298</v>
      </c>
      <c r="B1361" s="11">
        <v>1083</v>
      </c>
      <c r="C1361" s="11">
        <v>437</v>
      </c>
      <c r="E1361" s="11" t="s">
        <v>3060</v>
      </c>
      <c r="F1361" s="11" t="s">
        <v>3061</v>
      </c>
      <c r="G1361" s="11">
        <v>1</v>
      </c>
      <c r="I1361" s="23" t="str">
        <f>IF($B1361="","",(VLOOKUP($B1361,所属・種目コード!$A$3:$C$67,2)))</f>
        <v>031083</v>
      </c>
      <c r="K1361" s="25" t="e">
        <f>IF($B1361="","",(VLOOKUP($B1361,所属・種目コード!M1344:N1444,2)))</f>
        <v>#N/A</v>
      </c>
      <c r="L1361" s="22" t="e">
        <f>IF($B1361="","",(VLOOKUP($B1361,所属・種目コード!$J$3:$K$59,2)))</f>
        <v>#N/A</v>
      </c>
    </row>
    <row r="1362" spans="1:12">
      <c r="A1362" s="11">
        <v>2299</v>
      </c>
      <c r="B1362" s="11">
        <v>1083</v>
      </c>
      <c r="C1362" s="11">
        <v>438</v>
      </c>
      <c r="E1362" s="11" t="s">
        <v>3062</v>
      </c>
      <c r="F1362" s="11" t="s">
        <v>3063</v>
      </c>
      <c r="G1362" s="11">
        <v>1</v>
      </c>
      <c r="I1362" s="23" t="str">
        <f>IF($B1362="","",(VLOOKUP($B1362,所属・種目コード!$A$3:$C$67,2)))</f>
        <v>031083</v>
      </c>
      <c r="K1362" s="25" t="e">
        <f>IF($B1362="","",(VLOOKUP($B1362,所属・種目コード!M1345:N1445,2)))</f>
        <v>#N/A</v>
      </c>
      <c r="L1362" s="22" t="e">
        <f>IF($B1362="","",(VLOOKUP($B1362,所属・種目コード!$J$3:$K$59,2)))</f>
        <v>#N/A</v>
      </c>
    </row>
    <row r="1363" spans="1:12">
      <c r="A1363" s="11">
        <v>2300</v>
      </c>
      <c r="B1363" s="11">
        <v>1083</v>
      </c>
      <c r="C1363" s="11">
        <v>850</v>
      </c>
      <c r="E1363" s="11" t="s">
        <v>3064</v>
      </c>
      <c r="F1363" s="11" t="s">
        <v>3065</v>
      </c>
      <c r="G1363" s="11">
        <v>1</v>
      </c>
      <c r="I1363" s="23" t="str">
        <f>IF($B1363="","",(VLOOKUP($B1363,所属・種目コード!$A$3:$C$67,2)))</f>
        <v>031083</v>
      </c>
      <c r="K1363" s="25" t="e">
        <f>IF($B1363="","",(VLOOKUP($B1363,所属・種目コード!M1346:N1446,2)))</f>
        <v>#N/A</v>
      </c>
      <c r="L1363" s="22" t="e">
        <f>IF($B1363="","",(VLOOKUP($B1363,所属・種目コード!$J$3:$K$59,2)))</f>
        <v>#N/A</v>
      </c>
    </row>
    <row r="1364" spans="1:12">
      <c r="A1364" s="11">
        <v>2301</v>
      </c>
      <c r="B1364" s="11">
        <v>1083</v>
      </c>
      <c r="C1364" s="11">
        <v>335</v>
      </c>
      <c r="E1364" s="11" t="s">
        <v>3066</v>
      </c>
      <c r="F1364" s="11" t="s">
        <v>3067</v>
      </c>
      <c r="G1364" s="11">
        <v>2</v>
      </c>
      <c r="I1364" s="23" t="str">
        <f>IF($B1364="","",(VLOOKUP($B1364,所属・種目コード!$A$3:$C$67,2)))</f>
        <v>031083</v>
      </c>
      <c r="K1364" s="25" t="e">
        <f>IF($B1364="","",(VLOOKUP($B1364,所属・種目コード!M1347:N1447,2)))</f>
        <v>#N/A</v>
      </c>
      <c r="L1364" s="22" t="e">
        <f>IF($B1364="","",(VLOOKUP($B1364,所属・種目コード!$J$3:$K$59,2)))</f>
        <v>#N/A</v>
      </c>
    </row>
    <row r="1365" spans="1:12">
      <c r="A1365" s="11">
        <v>2302</v>
      </c>
      <c r="B1365" s="11">
        <v>1083</v>
      </c>
      <c r="C1365" s="11">
        <v>847</v>
      </c>
      <c r="E1365" s="11" t="s">
        <v>3068</v>
      </c>
      <c r="F1365" s="11" t="s">
        <v>3069</v>
      </c>
      <c r="G1365" s="11">
        <v>1</v>
      </c>
      <c r="I1365" s="23" t="str">
        <f>IF($B1365="","",(VLOOKUP($B1365,所属・種目コード!$A$3:$C$67,2)))</f>
        <v>031083</v>
      </c>
      <c r="K1365" s="25" t="e">
        <f>IF($B1365="","",(VLOOKUP($B1365,所属・種目コード!M1348:N1448,2)))</f>
        <v>#N/A</v>
      </c>
      <c r="L1365" s="22" t="e">
        <f>IF($B1365="","",(VLOOKUP($B1365,所属・種目コード!$J$3:$K$59,2)))</f>
        <v>#N/A</v>
      </c>
    </row>
    <row r="1366" spans="1:12">
      <c r="A1366" s="11">
        <v>2303</v>
      </c>
      <c r="B1366" s="11">
        <v>1083</v>
      </c>
      <c r="C1366" s="11">
        <v>439</v>
      </c>
      <c r="E1366" s="11" t="s">
        <v>3070</v>
      </c>
      <c r="F1366" s="11" t="s">
        <v>3071</v>
      </c>
      <c r="G1366" s="11">
        <v>1</v>
      </c>
      <c r="I1366" s="23" t="str">
        <f>IF($B1366="","",(VLOOKUP($B1366,所属・種目コード!$A$3:$C$67,2)))</f>
        <v>031083</v>
      </c>
      <c r="K1366" s="25" t="e">
        <f>IF($B1366="","",(VLOOKUP($B1366,所属・種目コード!M1349:N1449,2)))</f>
        <v>#N/A</v>
      </c>
      <c r="L1366" s="22" t="e">
        <f>IF($B1366="","",(VLOOKUP($B1366,所属・種目コード!$J$3:$K$59,2)))</f>
        <v>#N/A</v>
      </c>
    </row>
    <row r="1367" spans="1:12">
      <c r="A1367" s="11">
        <v>2304</v>
      </c>
      <c r="B1367" s="11">
        <v>1083</v>
      </c>
      <c r="C1367" s="11">
        <v>440</v>
      </c>
      <c r="E1367" s="11" t="s">
        <v>3072</v>
      </c>
      <c r="F1367" s="11" t="s">
        <v>3073</v>
      </c>
      <c r="G1367" s="11">
        <v>1</v>
      </c>
      <c r="I1367" s="23" t="str">
        <f>IF($B1367="","",(VLOOKUP($B1367,所属・種目コード!$A$3:$C$67,2)))</f>
        <v>031083</v>
      </c>
      <c r="K1367" s="25" t="e">
        <f>IF($B1367="","",(VLOOKUP($B1367,所属・種目コード!M1350:N1450,2)))</f>
        <v>#N/A</v>
      </c>
      <c r="L1367" s="22" t="e">
        <f>IF($B1367="","",(VLOOKUP($B1367,所属・種目コード!$J$3:$K$59,2)))</f>
        <v>#N/A</v>
      </c>
    </row>
    <row r="1368" spans="1:12">
      <c r="A1368" s="11">
        <v>2305</v>
      </c>
      <c r="B1368" s="11">
        <v>1083</v>
      </c>
      <c r="C1368" s="11">
        <v>336</v>
      </c>
      <c r="E1368" s="11" t="s">
        <v>3074</v>
      </c>
      <c r="F1368" s="11" t="s">
        <v>3075</v>
      </c>
      <c r="G1368" s="11">
        <v>2</v>
      </c>
      <c r="I1368" s="23" t="str">
        <f>IF($B1368="","",(VLOOKUP($B1368,所属・種目コード!$A$3:$C$67,2)))</f>
        <v>031083</v>
      </c>
      <c r="K1368" s="25" t="e">
        <f>IF($B1368="","",(VLOOKUP($B1368,所属・種目コード!M1351:N1451,2)))</f>
        <v>#N/A</v>
      </c>
      <c r="L1368" s="22" t="e">
        <f>IF($B1368="","",(VLOOKUP($B1368,所属・種目コード!$J$3:$K$59,2)))</f>
        <v>#N/A</v>
      </c>
    </row>
    <row r="1369" spans="1:12">
      <c r="A1369" s="11">
        <v>2306</v>
      </c>
      <c r="B1369" s="11">
        <v>1083</v>
      </c>
      <c r="C1369" s="11">
        <v>432</v>
      </c>
      <c r="E1369" s="11" t="s">
        <v>3076</v>
      </c>
      <c r="F1369" s="11" t="s">
        <v>3077</v>
      </c>
      <c r="G1369" s="11">
        <v>1</v>
      </c>
      <c r="I1369" s="23" t="str">
        <f>IF($B1369="","",(VLOOKUP($B1369,所属・種目コード!$A$3:$C$67,2)))</f>
        <v>031083</v>
      </c>
      <c r="K1369" s="25" t="e">
        <f>IF($B1369="","",(VLOOKUP($B1369,所属・種目コード!M1352:N1452,2)))</f>
        <v>#N/A</v>
      </c>
      <c r="L1369" s="22" t="e">
        <f>IF($B1369="","",(VLOOKUP($B1369,所属・種目コード!$J$3:$K$59,2)))</f>
        <v>#N/A</v>
      </c>
    </row>
    <row r="1370" spans="1:12">
      <c r="A1370" s="11">
        <v>2307</v>
      </c>
      <c r="B1370" s="11">
        <v>1083</v>
      </c>
      <c r="C1370" s="11">
        <v>848</v>
      </c>
      <c r="E1370" s="11" t="s">
        <v>3078</v>
      </c>
      <c r="F1370" s="11" t="s">
        <v>3079</v>
      </c>
      <c r="G1370" s="11">
        <v>1</v>
      </c>
      <c r="I1370" s="23" t="str">
        <f>IF($B1370="","",(VLOOKUP($B1370,所属・種目コード!$A$3:$C$67,2)))</f>
        <v>031083</v>
      </c>
      <c r="K1370" s="25" t="e">
        <f>IF($B1370="","",(VLOOKUP($B1370,所属・種目コード!M1353:N1453,2)))</f>
        <v>#N/A</v>
      </c>
      <c r="L1370" s="22" t="e">
        <f>IF($B1370="","",(VLOOKUP($B1370,所属・種目コード!$J$3:$K$59,2)))</f>
        <v>#N/A</v>
      </c>
    </row>
    <row r="1371" spans="1:12">
      <c r="A1371" s="11">
        <v>2308</v>
      </c>
      <c r="B1371" s="11">
        <v>1083</v>
      </c>
      <c r="C1371" s="11">
        <v>337</v>
      </c>
      <c r="E1371" s="11" t="s">
        <v>3080</v>
      </c>
      <c r="F1371" s="11" t="s">
        <v>3081</v>
      </c>
      <c r="G1371" s="11">
        <v>2</v>
      </c>
      <c r="I1371" s="23" t="str">
        <f>IF($B1371="","",(VLOOKUP($B1371,所属・種目コード!$A$3:$C$67,2)))</f>
        <v>031083</v>
      </c>
      <c r="K1371" s="25" t="e">
        <f>IF($B1371="","",(VLOOKUP($B1371,所属・種目コード!M1354:N1454,2)))</f>
        <v>#N/A</v>
      </c>
      <c r="L1371" s="22" t="e">
        <f>IF($B1371="","",(VLOOKUP($B1371,所属・種目コード!$J$3:$K$59,2)))</f>
        <v>#N/A</v>
      </c>
    </row>
    <row r="1372" spans="1:12">
      <c r="A1372" s="11">
        <v>2309</v>
      </c>
      <c r="B1372" s="11">
        <v>1083</v>
      </c>
      <c r="C1372" s="11">
        <v>849</v>
      </c>
      <c r="E1372" s="11" t="s">
        <v>3082</v>
      </c>
      <c r="F1372" s="11" t="s">
        <v>3083</v>
      </c>
      <c r="G1372" s="11">
        <v>1</v>
      </c>
      <c r="I1372" s="23" t="str">
        <f>IF($B1372="","",(VLOOKUP($B1372,所属・種目コード!$A$3:$C$67,2)))</f>
        <v>031083</v>
      </c>
      <c r="K1372" s="25" t="e">
        <f>IF($B1372="","",(VLOOKUP($B1372,所属・種目コード!M1355:N1455,2)))</f>
        <v>#N/A</v>
      </c>
      <c r="L1372" s="22" t="e">
        <f>IF($B1372="","",(VLOOKUP($B1372,所属・種目コード!$J$3:$K$59,2)))</f>
        <v>#N/A</v>
      </c>
    </row>
    <row r="1373" spans="1:12">
      <c r="A1373" s="11">
        <v>2310</v>
      </c>
      <c r="B1373" s="11">
        <v>1083</v>
      </c>
      <c r="C1373" s="11">
        <v>433</v>
      </c>
      <c r="E1373" s="11" t="s">
        <v>3084</v>
      </c>
      <c r="F1373" s="11" t="s">
        <v>3085</v>
      </c>
      <c r="G1373" s="11">
        <v>1</v>
      </c>
      <c r="I1373" s="23" t="str">
        <f>IF($B1373="","",(VLOOKUP($B1373,所属・種目コード!$A$3:$C$67,2)))</f>
        <v>031083</v>
      </c>
      <c r="K1373" s="25" t="e">
        <f>IF($B1373="","",(VLOOKUP($B1373,所属・種目コード!M1356:N1456,2)))</f>
        <v>#N/A</v>
      </c>
      <c r="L1373" s="22" t="e">
        <f>IF($B1373="","",(VLOOKUP($B1373,所属・種目コード!$J$3:$K$59,2)))</f>
        <v>#N/A</v>
      </c>
    </row>
    <row r="1374" spans="1:12">
      <c r="A1374" s="11">
        <v>2311</v>
      </c>
      <c r="B1374" s="11">
        <v>1083</v>
      </c>
      <c r="C1374" s="11">
        <v>338</v>
      </c>
      <c r="E1374" s="11" t="s">
        <v>3086</v>
      </c>
      <c r="F1374" s="11" t="s">
        <v>3087</v>
      </c>
      <c r="G1374" s="11">
        <v>2</v>
      </c>
      <c r="I1374" s="23" t="str">
        <f>IF($B1374="","",(VLOOKUP($B1374,所属・種目コード!$A$3:$C$67,2)))</f>
        <v>031083</v>
      </c>
      <c r="K1374" s="25" t="e">
        <f>IF($B1374="","",(VLOOKUP($B1374,所属・種目コード!M1357:N1457,2)))</f>
        <v>#N/A</v>
      </c>
      <c r="L1374" s="22" t="e">
        <f>IF($B1374="","",(VLOOKUP($B1374,所属・種目コード!$J$3:$K$59,2)))</f>
        <v>#N/A</v>
      </c>
    </row>
    <row r="1375" spans="1:12">
      <c r="A1375" s="11">
        <v>2312</v>
      </c>
      <c r="B1375" s="11">
        <v>1084</v>
      </c>
      <c r="C1375" s="11">
        <v>182</v>
      </c>
      <c r="E1375" s="11" t="s">
        <v>3088</v>
      </c>
      <c r="F1375" s="11" t="s">
        <v>3089</v>
      </c>
      <c r="G1375" s="11">
        <v>1</v>
      </c>
      <c r="I1375" s="23" t="str">
        <f>IF($B1375="","",(VLOOKUP($B1375,所属・種目コード!$A$3:$C$67,2)))</f>
        <v>031084</v>
      </c>
      <c r="K1375" s="25" t="e">
        <f>IF($B1375="","",(VLOOKUP($B1375,所属・種目コード!M1358:N1458,2)))</f>
        <v>#N/A</v>
      </c>
      <c r="L1375" s="22" t="e">
        <f>IF($B1375="","",(VLOOKUP($B1375,所属・種目コード!$J$3:$K$59,2)))</f>
        <v>#N/A</v>
      </c>
    </row>
    <row r="1376" spans="1:12">
      <c r="A1376" s="11">
        <v>2313</v>
      </c>
      <c r="B1376" s="11">
        <v>1084</v>
      </c>
      <c r="C1376" s="11">
        <v>937</v>
      </c>
      <c r="E1376" s="11" t="s">
        <v>3090</v>
      </c>
      <c r="F1376" s="11" t="s">
        <v>3091</v>
      </c>
      <c r="G1376" s="11">
        <v>1</v>
      </c>
      <c r="I1376" s="23" t="str">
        <f>IF($B1376="","",(VLOOKUP($B1376,所属・種目コード!$A$3:$C$67,2)))</f>
        <v>031084</v>
      </c>
      <c r="K1376" s="25" t="e">
        <f>IF($B1376="","",(VLOOKUP($B1376,所属・種目コード!M1359:N1459,2)))</f>
        <v>#N/A</v>
      </c>
      <c r="L1376" s="22" t="e">
        <f>IF($B1376="","",(VLOOKUP($B1376,所属・種目コード!$J$3:$K$59,2)))</f>
        <v>#N/A</v>
      </c>
    </row>
    <row r="1377" spans="1:12">
      <c r="A1377" s="11">
        <v>2314</v>
      </c>
      <c r="B1377" s="11">
        <v>1084</v>
      </c>
      <c r="C1377" s="11">
        <v>938</v>
      </c>
      <c r="E1377" s="11" t="s">
        <v>3092</v>
      </c>
      <c r="F1377" s="11" t="s">
        <v>3093</v>
      </c>
      <c r="G1377" s="11">
        <v>1</v>
      </c>
      <c r="I1377" s="23" t="str">
        <f>IF($B1377="","",(VLOOKUP($B1377,所属・種目コード!$A$3:$C$67,2)))</f>
        <v>031084</v>
      </c>
      <c r="K1377" s="25" t="e">
        <f>IF($B1377="","",(VLOOKUP($B1377,所属・種目コード!M1360:N1460,2)))</f>
        <v>#N/A</v>
      </c>
      <c r="L1377" s="22" t="e">
        <f>IF($B1377="","",(VLOOKUP($B1377,所属・種目コード!$J$3:$K$59,2)))</f>
        <v>#N/A</v>
      </c>
    </row>
    <row r="1378" spans="1:12">
      <c r="A1378" s="11">
        <v>2315</v>
      </c>
      <c r="B1378" s="11">
        <v>1084</v>
      </c>
      <c r="C1378" s="11">
        <v>183</v>
      </c>
      <c r="E1378" s="11" t="s">
        <v>3094</v>
      </c>
      <c r="F1378" s="11" t="s">
        <v>1051</v>
      </c>
      <c r="G1378" s="11">
        <v>1</v>
      </c>
      <c r="I1378" s="23" t="str">
        <f>IF($B1378="","",(VLOOKUP($B1378,所属・種目コード!$A$3:$C$67,2)))</f>
        <v>031084</v>
      </c>
      <c r="K1378" s="25" t="e">
        <f>IF($B1378="","",(VLOOKUP($B1378,所属・種目コード!M1361:N1461,2)))</f>
        <v>#N/A</v>
      </c>
      <c r="L1378" s="22" t="e">
        <f>IF($B1378="","",(VLOOKUP($B1378,所属・種目コード!$J$3:$K$59,2)))</f>
        <v>#N/A</v>
      </c>
    </row>
    <row r="1379" spans="1:12">
      <c r="A1379" s="11">
        <v>2316</v>
      </c>
      <c r="B1379" s="11">
        <v>1084</v>
      </c>
      <c r="C1379" s="11">
        <v>115</v>
      </c>
      <c r="E1379" s="11" t="s">
        <v>3095</v>
      </c>
      <c r="F1379" s="11" t="s">
        <v>3096</v>
      </c>
      <c r="G1379" s="11">
        <v>2</v>
      </c>
      <c r="I1379" s="23" t="str">
        <f>IF($B1379="","",(VLOOKUP($B1379,所属・種目コード!$A$3:$C$67,2)))</f>
        <v>031084</v>
      </c>
      <c r="K1379" s="25" t="e">
        <f>IF($B1379="","",(VLOOKUP($B1379,所属・種目コード!M1362:N1462,2)))</f>
        <v>#N/A</v>
      </c>
      <c r="L1379" s="22" t="e">
        <f>IF($B1379="","",(VLOOKUP($B1379,所属・種目コード!$J$3:$K$59,2)))</f>
        <v>#N/A</v>
      </c>
    </row>
    <row r="1380" spans="1:12">
      <c r="A1380" s="11">
        <v>2317</v>
      </c>
      <c r="B1380" s="11">
        <v>1084</v>
      </c>
      <c r="C1380" s="11">
        <v>116</v>
      </c>
      <c r="E1380" s="11" t="s">
        <v>3097</v>
      </c>
      <c r="F1380" s="11" t="s">
        <v>3098</v>
      </c>
      <c r="G1380" s="11">
        <v>2</v>
      </c>
      <c r="I1380" s="23" t="str">
        <f>IF($B1380="","",(VLOOKUP($B1380,所属・種目コード!$A$3:$C$67,2)))</f>
        <v>031084</v>
      </c>
      <c r="K1380" s="25" t="e">
        <f>IF($B1380="","",(VLOOKUP($B1380,所属・種目コード!M1363:N1463,2)))</f>
        <v>#N/A</v>
      </c>
      <c r="L1380" s="22" t="e">
        <f>IF($B1380="","",(VLOOKUP($B1380,所属・種目コード!$J$3:$K$59,2)))</f>
        <v>#N/A</v>
      </c>
    </row>
    <row r="1381" spans="1:12">
      <c r="A1381" s="11">
        <v>2318</v>
      </c>
      <c r="B1381" s="11">
        <v>1084</v>
      </c>
      <c r="C1381" s="11">
        <v>689</v>
      </c>
      <c r="E1381" s="11" t="s">
        <v>551</v>
      </c>
      <c r="F1381" s="11" t="s">
        <v>3099</v>
      </c>
      <c r="G1381" s="11">
        <v>2</v>
      </c>
      <c r="I1381" s="23" t="str">
        <f>IF($B1381="","",(VLOOKUP($B1381,所属・種目コード!$A$3:$C$67,2)))</f>
        <v>031084</v>
      </c>
      <c r="K1381" s="25" t="e">
        <f>IF($B1381="","",(VLOOKUP($B1381,所属・種目コード!M1364:N1464,2)))</f>
        <v>#N/A</v>
      </c>
      <c r="L1381" s="22" t="e">
        <f>IF($B1381="","",(VLOOKUP($B1381,所属・種目コード!$J$3:$K$59,2)))</f>
        <v>#N/A</v>
      </c>
    </row>
    <row r="1382" spans="1:12">
      <c r="A1382" s="11">
        <v>2319</v>
      </c>
      <c r="B1382" s="11">
        <v>1084</v>
      </c>
      <c r="C1382" s="11">
        <v>176</v>
      </c>
      <c r="E1382" s="11" t="s">
        <v>3100</v>
      </c>
      <c r="F1382" s="11" t="s">
        <v>3101</v>
      </c>
      <c r="G1382" s="11">
        <v>1</v>
      </c>
      <c r="I1382" s="23" t="str">
        <f>IF($B1382="","",(VLOOKUP($B1382,所属・種目コード!$A$3:$C$67,2)))</f>
        <v>031084</v>
      </c>
      <c r="K1382" s="25" t="e">
        <f>IF($B1382="","",(VLOOKUP($B1382,所属・種目コード!M1365:N1465,2)))</f>
        <v>#N/A</v>
      </c>
      <c r="L1382" s="22" t="e">
        <f>IF($B1382="","",(VLOOKUP($B1382,所属・種目コード!$J$3:$K$59,2)))</f>
        <v>#N/A</v>
      </c>
    </row>
    <row r="1383" spans="1:12">
      <c r="A1383" s="11">
        <v>2320</v>
      </c>
      <c r="B1383" s="11">
        <v>1084</v>
      </c>
      <c r="C1383" s="11">
        <v>690</v>
      </c>
      <c r="E1383" s="11" t="s">
        <v>3102</v>
      </c>
      <c r="F1383" s="11" t="s">
        <v>3103</v>
      </c>
      <c r="G1383" s="11">
        <v>2</v>
      </c>
      <c r="I1383" s="23" t="str">
        <f>IF($B1383="","",(VLOOKUP($B1383,所属・種目コード!$A$3:$C$67,2)))</f>
        <v>031084</v>
      </c>
      <c r="K1383" s="25" t="e">
        <f>IF($B1383="","",(VLOOKUP($B1383,所属・種目コード!M1366:N1466,2)))</f>
        <v>#N/A</v>
      </c>
      <c r="L1383" s="22" t="e">
        <f>IF($B1383="","",(VLOOKUP($B1383,所属・種目コード!$J$3:$K$59,2)))</f>
        <v>#N/A</v>
      </c>
    </row>
    <row r="1384" spans="1:12">
      <c r="A1384" s="11">
        <v>2321</v>
      </c>
      <c r="B1384" s="11">
        <v>1084</v>
      </c>
      <c r="C1384" s="11">
        <v>110</v>
      </c>
      <c r="E1384" s="11" t="s">
        <v>3104</v>
      </c>
      <c r="F1384" s="11" t="s">
        <v>3105</v>
      </c>
      <c r="G1384" s="11">
        <v>2</v>
      </c>
      <c r="I1384" s="23" t="str">
        <f>IF($B1384="","",(VLOOKUP($B1384,所属・種目コード!$A$3:$C$67,2)))</f>
        <v>031084</v>
      </c>
      <c r="K1384" s="25" t="e">
        <f>IF($B1384="","",(VLOOKUP($B1384,所属・種目コード!M1367:N1467,2)))</f>
        <v>#N/A</v>
      </c>
      <c r="L1384" s="22" t="e">
        <f>IF($B1384="","",(VLOOKUP($B1384,所属・種目コード!$J$3:$K$59,2)))</f>
        <v>#N/A</v>
      </c>
    </row>
    <row r="1385" spans="1:12">
      <c r="A1385" s="11">
        <v>2322</v>
      </c>
      <c r="B1385" s="11">
        <v>1084</v>
      </c>
      <c r="C1385" s="11">
        <v>691</v>
      </c>
      <c r="E1385" s="11" t="s">
        <v>439</v>
      </c>
      <c r="F1385" s="11" t="s">
        <v>3106</v>
      </c>
      <c r="G1385" s="11">
        <v>2</v>
      </c>
      <c r="I1385" s="23" t="str">
        <f>IF($B1385="","",(VLOOKUP($B1385,所属・種目コード!$A$3:$C$67,2)))</f>
        <v>031084</v>
      </c>
      <c r="K1385" s="25" t="e">
        <f>IF($B1385="","",(VLOOKUP($B1385,所属・種目コード!M1368:N1468,2)))</f>
        <v>#N/A</v>
      </c>
      <c r="L1385" s="22" t="e">
        <f>IF($B1385="","",(VLOOKUP($B1385,所属・種目コード!$J$3:$K$59,2)))</f>
        <v>#N/A</v>
      </c>
    </row>
    <row r="1386" spans="1:12">
      <c r="A1386" s="11">
        <v>2323</v>
      </c>
      <c r="B1386" s="11">
        <v>1084</v>
      </c>
      <c r="C1386" s="11">
        <v>177</v>
      </c>
      <c r="E1386" s="11" t="s">
        <v>3107</v>
      </c>
      <c r="F1386" s="11" t="s">
        <v>3108</v>
      </c>
      <c r="G1386" s="11">
        <v>1</v>
      </c>
      <c r="I1386" s="23" t="str">
        <f>IF($B1386="","",(VLOOKUP($B1386,所属・種目コード!$A$3:$C$67,2)))</f>
        <v>031084</v>
      </c>
      <c r="K1386" s="25" t="e">
        <f>IF($B1386="","",(VLOOKUP($B1386,所属・種目コード!M1369:N1469,2)))</f>
        <v>#N/A</v>
      </c>
      <c r="L1386" s="22" t="e">
        <f>IF($B1386="","",(VLOOKUP($B1386,所属・種目コード!$J$3:$K$59,2)))</f>
        <v>#N/A</v>
      </c>
    </row>
    <row r="1387" spans="1:12">
      <c r="A1387" s="11">
        <v>2324</v>
      </c>
      <c r="B1387" s="11">
        <v>1084</v>
      </c>
      <c r="C1387" s="11">
        <v>184</v>
      </c>
      <c r="E1387" s="11" t="s">
        <v>3109</v>
      </c>
      <c r="F1387" s="11" t="s">
        <v>3110</v>
      </c>
      <c r="G1387" s="11">
        <v>1</v>
      </c>
      <c r="I1387" s="23" t="str">
        <f>IF($B1387="","",(VLOOKUP($B1387,所属・種目コード!$A$3:$C$67,2)))</f>
        <v>031084</v>
      </c>
      <c r="K1387" s="25" t="e">
        <f>IF($B1387="","",(VLOOKUP($B1387,所属・種目コード!M1370:N1470,2)))</f>
        <v>#N/A</v>
      </c>
      <c r="L1387" s="22" t="e">
        <f>IF($B1387="","",(VLOOKUP($B1387,所属・種目コード!$J$3:$K$59,2)))</f>
        <v>#N/A</v>
      </c>
    </row>
    <row r="1388" spans="1:12">
      <c r="A1388" s="11">
        <v>2325</v>
      </c>
      <c r="B1388" s="11">
        <v>1084</v>
      </c>
      <c r="C1388" s="11">
        <v>111</v>
      </c>
      <c r="E1388" s="11" t="s">
        <v>3111</v>
      </c>
      <c r="F1388" s="11" t="s">
        <v>3112</v>
      </c>
      <c r="G1388" s="11">
        <v>2</v>
      </c>
      <c r="I1388" s="23" t="str">
        <f>IF($B1388="","",(VLOOKUP($B1388,所属・種目コード!$A$3:$C$67,2)))</f>
        <v>031084</v>
      </c>
      <c r="K1388" s="25" t="e">
        <f>IF($B1388="","",(VLOOKUP($B1388,所属・種目コード!M1371:N1471,2)))</f>
        <v>#N/A</v>
      </c>
      <c r="L1388" s="22" t="e">
        <f>IF($B1388="","",(VLOOKUP($B1388,所属・種目コード!$J$3:$K$59,2)))</f>
        <v>#N/A</v>
      </c>
    </row>
    <row r="1389" spans="1:12">
      <c r="A1389" s="11">
        <v>2326</v>
      </c>
      <c r="B1389" s="11">
        <v>1084</v>
      </c>
      <c r="C1389" s="11">
        <v>939</v>
      </c>
      <c r="E1389" s="11" t="s">
        <v>3113</v>
      </c>
      <c r="F1389" s="11" t="s">
        <v>3114</v>
      </c>
      <c r="G1389" s="11">
        <v>1</v>
      </c>
      <c r="I1389" s="23" t="str">
        <f>IF($B1389="","",(VLOOKUP($B1389,所属・種目コード!$A$3:$C$67,2)))</f>
        <v>031084</v>
      </c>
      <c r="K1389" s="25" t="e">
        <f>IF($B1389="","",(VLOOKUP($B1389,所属・種目コード!M1372:N1472,2)))</f>
        <v>#N/A</v>
      </c>
      <c r="L1389" s="22" t="e">
        <f>IF($B1389="","",(VLOOKUP($B1389,所属・種目コード!$J$3:$K$59,2)))</f>
        <v>#N/A</v>
      </c>
    </row>
    <row r="1390" spans="1:12">
      <c r="A1390" s="11">
        <v>2327</v>
      </c>
      <c r="B1390" s="11">
        <v>1084</v>
      </c>
      <c r="C1390" s="11">
        <v>117</v>
      </c>
      <c r="E1390" s="11" t="s">
        <v>3115</v>
      </c>
      <c r="F1390" s="11" t="s">
        <v>3116</v>
      </c>
      <c r="G1390" s="11">
        <v>2</v>
      </c>
      <c r="I1390" s="23" t="str">
        <f>IF($B1390="","",(VLOOKUP($B1390,所属・種目コード!$A$3:$C$67,2)))</f>
        <v>031084</v>
      </c>
      <c r="K1390" s="25" t="e">
        <f>IF($B1390="","",(VLOOKUP($B1390,所属・種目コード!M1373:N1473,2)))</f>
        <v>#N/A</v>
      </c>
      <c r="L1390" s="22" t="e">
        <f>IF($B1390="","",(VLOOKUP($B1390,所属・種目コード!$J$3:$K$59,2)))</f>
        <v>#N/A</v>
      </c>
    </row>
    <row r="1391" spans="1:12">
      <c r="A1391" s="11">
        <v>2328</v>
      </c>
      <c r="B1391" s="11">
        <v>1084</v>
      </c>
      <c r="C1391" s="11">
        <v>940</v>
      </c>
      <c r="E1391" s="11" t="s">
        <v>3117</v>
      </c>
      <c r="F1391" s="11" t="s">
        <v>3118</v>
      </c>
      <c r="G1391" s="11">
        <v>1</v>
      </c>
      <c r="I1391" s="23" t="str">
        <f>IF($B1391="","",(VLOOKUP($B1391,所属・種目コード!$A$3:$C$67,2)))</f>
        <v>031084</v>
      </c>
      <c r="K1391" s="25" t="e">
        <f>IF($B1391="","",(VLOOKUP($B1391,所属・種目コード!M1374:N1474,2)))</f>
        <v>#N/A</v>
      </c>
      <c r="L1391" s="22" t="e">
        <f>IF($B1391="","",(VLOOKUP($B1391,所属・種目コード!$J$3:$K$59,2)))</f>
        <v>#N/A</v>
      </c>
    </row>
    <row r="1392" spans="1:12">
      <c r="A1392" s="11">
        <v>2329</v>
      </c>
      <c r="B1392" s="11">
        <v>1084</v>
      </c>
      <c r="C1392" s="11">
        <v>118</v>
      </c>
      <c r="E1392" s="11" t="s">
        <v>443</v>
      </c>
      <c r="F1392" s="11" t="s">
        <v>3119</v>
      </c>
      <c r="G1392" s="11">
        <v>2</v>
      </c>
      <c r="I1392" s="23" t="str">
        <f>IF($B1392="","",(VLOOKUP($B1392,所属・種目コード!$A$3:$C$67,2)))</f>
        <v>031084</v>
      </c>
      <c r="K1392" s="25" t="e">
        <f>IF($B1392="","",(VLOOKUP($B1392,所属・種目コード!M1375:N1475,2)))</f>
        <v>#N/A</v>
      </c>
      <c r="L1392" s="22" t="e">
        <f>IF($B1392="","",(VLOOKUP($B1392,所属・種目コード!$J$3:$K$59,2)))</f>
        <v>#N/A</v>
      </c>
    </row>
    <row r="1393" spans="1:12">
      <c r="A1393" s="11">
        <v>2330</v>
      </c>
      <c r="B1393" s="11">
        <v>1084</v>
      </c>
      <c r="C1393" s="11">
        <v>178</v>
      </c>
      <c r="E1393" s="11" t="s">
        <v>3120</v>
      </c>
      <c r="F1393" s="11" t="s">
        <v>3121</v>
      </c>
      <c r="G1393" s="11">
        <v>1</v>
      </c>
      <c r="I1393" s="23" t="str">
        <f>IF($B1393="","",(VLOOKUP($B1393,所属・種目コード!$A$3:$C$67,2)))</f>
        <v>031084</v>
      </c>
      <c r="K1393" s="25" t="e">
        <f>IF($B1393="","",(VLOOKUP($B1393,所属・種目コード!M1376:N1476,2)))</f>
        <v>#N/A</v>
      </c>
      <c r="L1393" s="22" t="e">
        <f>IF($B1393="","",(VLOOKUP($B1393,所属・種目コード!$J$3:$K$59,2)))</f>
        <v>#N/A</v>
      </c>
    </row>
    <row r="1394" spans="1:12">
      <c r="A1394" s="11">
        <v>2331</v>
      </c>
      <c r="B1394" s="11">
        <v>1084</v>
      </c>
      <c r="C1394" s="11">
        <v>112</v>
      </c>
      <c r="E1394" s="11" t="s">
        <v>3122</v>
      </c>
      <c r="F1394" s="11" t="s">
        <v>3123</v>
      </c>
      <c r="G1394" s="11">
        <v>2</v>
      </c>
      <c r="I1394" s="23" t="str">
        <f>IF($B1394="","",(VLOOKUP($B1394,所属・種目コード!$A$3:$C$67,2)))</f>
        <v>031084</v>
      </c>
      <c r="K1394" s="25" t="e">
        <f>IF($B1394="","",(VLOOKUP($B1394,所属・種目コード!M1377:N1477,2)))</f>
        <v>#N/A</v>
      </c>
      <c r="L1394" s="22" t="e">
        <f>IF($B1394="","",(VLOOKUP($B1394,所属・種目コード!$J$3:$K$59,2)))</f>
        <v>#N/A</v>
      </c>
    </row>
    <row r="1395" spans="1:12">
      <c r="A1395" s="11">
        <v>2332</v>
      </c>
      <c r="B1395" s="11">
        <v>1084</v>
      </c>
      <c r="C1395" s="11">
        <v>113</v>
      </c>
      <c r="E1395" s="11" t="s">
        <v>3124</v>
      </c>
      <c r="F1395" s="11" t="s">
        <v>3125</v>
      </c>
      <c r="G1395" s="11">
        <v>2</v>
      </c>
      <c r="I1395" s="23" t="str">
        <f>IF($B1395="","",(VLOOKUP($B1395,所属・種目コード!$A$3:$C$67,2)))</f>
        <v>031084</v>
      </c>
      <c r="K1395" s="25" t="e">
        <f>IF($B1395="","",(VLOOKUP($B1395,所属・種目コード!M1378:N1478,2)))</f>
        <v>#N/A</v>
      </c>
      <c r="L1395" s="22" t="e">
        <f>IF($B1395="","",(VLOOKUP($B1395,所属・種目コード!$J$3:$K$59,2)))</f>
        <v>#N/A</v>
      </c>
    </row>
    <row r="1396" spans="1:12">
      <c r="A1396" s="11">
        <v>2333</v>
      </c>
      <c r="B1396" s="11">
        <v>1084</v>
      </c>
      <c r="C1396" s="11">
        <v>119</v>
      </c>
      <c r="E1396" s="11" t="s">
        <v>3126</v>
      </c>
      <c r="F1396" s="11" t="s">
        <v>3127</v>
      </c>
      <c r="G1396" s="11">
        <v>2</v>
      </c>
      <c r="I1396" s="23" t="str">
        <f>IF($B1396="","",(VLOOKUP($B1396,所属・種目コード!$A$3:$C$67,2)))</f>
        <v>031084</v>
      </c>
      <c r="K1396" s="25" t="e">
        <f>IF($B1396="","",(VLOOKUP($B1396,所属・種目コード!M1379:N1479,2)))</f>
        <v>#N/A</v>
      </c>
      <c r="L1396" s="22" t="e">
        <f>IF($B1396="","",(VLOOKUP($B1396,所属・種目コード!$J$3:$K$59,2)))</f>
        <v>#N/A</v>
      </c>
    </row>
    <row r="1397" spans="1:12">
      <c r="A1397" s="11">
        <v>2334</v>
      </c>
      <c r="B1397" s="11">
        <v>1084</v>
      </c>
      <c r="C1397" s="11">
        <v>941</v>
      </c>
      <c r="E1397" s="11" t="s">
        <v>3128</v>
      </c>
      <c r="F1397" s="11" t="s">
        <v>3129</v>
      </c>
      <c r="G1397" s="11">
        <v>1</v>
      </c>
      <c r="I1397" s="23" t="str">
        <f>IF($B1397="","",(VLOOKUP($B1397,所属・種目コード!$A$3:$C$67,2)))</f>
        <v>031084</v>
      </c>
      <c r="K1397" s="25" t="e">
        <f>IF($B1397="","",(VLOOKUP($B1397,所属・種目コード!M1380:N1480,2)))</f>
        <v>#N/A</v>
      </c>
      <c r="L1397" s="22" t="e">
        <f>IF($B1397="","",(VLOOKUP($B1397,所属・種目コード!$J$3:$K$59,2)))</f>
        <v>#N/A</v>
      </c>
    </row>
    <row r="1398" spans="1:12">
      <c r="A1398" s="11">
        <v>2335</v>
      </c>
      <c r="B1398" s="11">
        <v>1084</v>
      </c>
      <c r="C1398" s="11">
        <v>692</v>
      </c>
      <c r="E1398" s="11" t="s">
        <v>3130</v>
      </c>
      <c r="F1398" s="11" t="s">
        <v>3131</v>
      </c>
      <c r="G1398" s="11">
        <v>2</v>
      </c>
      <c r="I1398" s="23" t="str">
        <f>IF($B1398="","",(VLOOKUP($B1398,所属・種目コード!$A$3:$C$67,2)))</f>
        <v>031084</v>
      </c>
      <c r="K1398" s="25" t="e">
        <f>IF($B1398="","",(VLOOKUP($B1398,所属・種目コード!M1381:N1481,2)))</f>
        <v>#N/A</v>
      </c>
      <c r="L1398" s="22" t="e">
        <f>IF($B1398="","",(VLOOKUP($B1398,所属・種目コード!$J$3:$K$59,2)))</f>
        <v>#N/A</v>
      </c>
    </row>
    <row r="1399" spans="1:12">
      <c r="A1399" s="11">
        <v>2336</v>
      </c>
      <c r="B1399" s="11">
        <v>1084</v>
      </c>
      <c r="C1399" s="11">
        <v>179</v>
      </c>
      <c r="E1399" s="11" t="s">
        <v>3132</v>
      </c>
      <c r="F1399" s="11" t="s">
        <v>837</v>
      </c>
      <c r="G1399" s="11">
        <v>1</v>
      </c>
      <c r="I1399" s="23" t="str">
        <f>IF($B1399="","",(VLOOKUP($B1399,所属・種目コード!$A$3:$C$67,2)))</f>
        <v>031084</v>
      </c>
      <c r="K1399" s="25" t="e">
        <f>IF($B1399="","",(VLOOKUP($B1399,所属・種目コード!M1382:N1482,2)))</f>
        <v>#N/A</v>
      </c>
      <c r="L1399" s="22" t="e">
        <f>IF($B1399="","",(VLOOKUP($B1399,所属・種目コード!$J$3:$K$59,2)))</f>
        <v>#N/A</v>
      </c>
    </row>
    <row r="1400" spans="1:12">
      <c r="A1400" s="11">
        <v>2337</v>
      </c>
      <c r="B1400" s="11">
        <v>1084</v>
      </c>
      <c r="C1400" s="11">
        <v>120</v>
      </c>
      <c r="E1400" s="11" t="s">
        <v>3133</v>
      </c>
      <c r="F1400" s="11" t="s">
        <v>3134</v>
      </c>
      <c r="G1400" s="11">
        <v>2</v>
      </c>
      <c r="I1400" s="23" t="str">
        <f>IF($B1400="","",(VLOOKUP($B1400,所属・種目コード!$A$3:$C$67,2)))</f>
        <v>031084</v>
      </c>
      <c r="K1400" s="25" t="e">
        <f>IF($B1400="","",(VLOOKUP($B1400,所属・種目コード!M1383:N1483,2)))</f>
        <v>#N/A</v>
      </c>
      <c r="L1400" s="22" t="e">
        <f>IF($B1400="","",(VLOOKUP($B1400,所属・種目コード!$J$3:$K$59,2)))</f>
        <v>#N/A</v>
      </c>
    </row>
    <row r="1401" spans="1:12">
      <c r="A1401" s="11">
        <v>2338</v>
      </c>
      <c r="B1401" s="11">
        <v>1084</v>
      </c>
      <c r="C1401" s="11">
        <v>693</v>
      </c>
      <c r="E1401" s="11" t="s">
        <v>440</v>
      </c>
      <c r="F1401" s="11" t="s">
        <v>3135</v>
      </c>
      <c r="G1401" s="11">
        <v>2</v>
      </c>
      <c r="I1401" s="23" t="str">
        <f>IF($B1401="","",(VLOOKUP($B1401,所属・種目コード!$A$3:$C$67,2)))</f>
        <v>031084</v>
      </c>
      <c r="K1401" s="25" t="e">
        <f>IF($B1401="","",(VLOOKUP($B1401,所属・種目コード!M1384:N1484,2)))</f>
        <v>#N/A</v>
      </c>
      <c r="L1401" s="22" t="e">
        <f>IF($B1401="","",(VLOOKUP($B1401,所属・種目コード!$J$3:$K$59,2)))</f>
        <v>#N/A</v>
      </c>
    </row>
    <row r="1402" spans="1:12">
      <c r="A1402" s="11">
        <v>2339</v>
      </c>
      <c r="B1402" s="11">
        <v>1084</v>
      </c>
      <c r="C1402" s="11">
        <v>121</v>
      </c>
      <c r="E1402" s="11" t="s">
        <v>438</v>
      </c>
      <c r="F1402" s="11" t="s">
        <v>3136</v>
      </c>
      <c r="G1402" s="11">
        <v>2</v>
      </c>
      <c r="I1402" s="23" t="str">
        <f>IF($B1402="","",(VLOOKUP($B1402,所属・種目コード!$A$3:$C$67,2)))</f>
        <v>031084</v>
      </c>
      <c r="K1402" s="25" t="e">
        <f>IF($B1402="","",(VLOOKUP($B1402,所属・種目コード!M1385:N1485,2)))</f>
        <v>#N/A</v>
      </c>
      <c r="L1402" s="22" t="e">
        <f>IF($B1402="","",(VLOOKUP($B1402,所属・種目コード!$J$3:$K$59,2)))</f>
        <v>#N/A</v>
      </c>
    </row>
    <row r="1403" spans="1:12">
      <c r="A1403" s="11">
        <v>2340</v>
      </c>
      <c r="B1403" s="11">
        <v>1084</v>
      </c>
      <c r="C1403" s="11">
        <v>180</v>
      </c>
      <c r="E1403" s="11" t="s">
        <v>3137</v>
      </c>
      <c r="F1403" s="11" t="s">
        <v>3138</v>
      </c>
      <c r="G1403" s="11">
        <v>1</v>
      </c>
      <c r="I1403" s="23" t="str">
        <f>IF($B1403="","",(VLOOKUP($B1403,所属・種目コード!$A$3:$C$67,2)))</f>
        <v>031084</v>
      </c>
      <c r="K1403" s="25" t="e">
        <f>IF($B1403="","",(VLOOKUP($B1403,所属・種目コード!M1386:N1486,2)))</f>
        <v>#N/A</v>
      </c>
      <c r="L1403" s="22" t="e">
        <f>IF($B1403="","",(VLOOKUP($B1403,所属・種目コード!$J$3:$K$59,2)))</f>
        <v>#N/A</v>
      </c>
    </row>
    <row r="1404" spans="1:12">
      <c r="A1404" s="11">
        <v>2341</v>
      </c>
      <c r="B1404" s="11">
        <v>1084</v>
      </c>
      <c r="C1404" s="11">
        <v>181</v>
      </c>
      <c r="E1404" s="11" t="s">
        <v>3139</v>
      </c>
      <c r="F1404" s="11" t="s">
        <v>3140</v>
      </c>
      <c r="G1404" s="11">
        <v>1</v>
      </c>
      <c r="I1404" s="23" t="str">
        <f>IF($B1404="","",(VLOOKUP($B1404,所属・種目コード!$A$3:$C$67,2)))</f>
        <v>031084</v>
      </c>
      <c r="K1404" s="25" t="e">
        <f>IF($B1404="","",(VLOOKUP($B1404,所属・種目コード!M1387:N1487,2)))</f>
        <v>#N/A</v>
      </c>
      <c r="L1404" s="22" t="e">
        <f>IF($B1404="","",(VLOOKUP($B1404,所属・種目コード!$J$3:$K$59,2)))</f>
        <v>#N/A</v>
      </c>
    </row>
    <row r="1405" spans="1:12">
      <c r="A1405" s="11">
        <v>2342</v>
      </c>
      <c r="B1405" s="11">
        <v>1084</v>
      </c>
      <c r="C1405" s="11">
        <v>942</v>
      </c>
      <c r="E1405" s="11" t="s">
        <v>3141</v>
      </c>
      <c r="F1405" s="11" t="s">
        <v>3142</v>
      </c>
      <c r="G1405" s="11">
        <v>1</v>
      </c>
      <c r="I1405" s="23" t="str">
        <f>IF($B1405="","",(VLOOKUP($B1405,所属・種目コード!$A$3:$C$67,2)))</f>
        <v>031084</v>
      </c>
      <c r="K1405" s="25" t="e">
        <f>IF($B1405="","",(VLOOKUP($B1405,所属・種目コード!M1388:N1488,2)))</f>
        <v>#N/A</v>
      </c>
      <c r="L1405" s="22" t="e">
        <f>IF($B1405="","",(VLOOKUP($B1405,所属・種目コード!$J$3:$K$59,2)))</f>
        <v>#N/A</v>
      </c>
    </row>
    <row r="1406" spans="1:12">
      <c r="A1406" s="11">
        <v>2343</v>
      </c>
      <c r="B1406" s="11">
        <v>1084</v>
      </c>
      <c r="C1406" s="11">
        <v>114</v>
      </c>
      <c r="E1406" s="11" t="s">
        <v>3143</v>
      </c>
      <c r="F1406" s="11" t="s">
        <v>3144</v>
      </c>
      <c r="G1406" s="11">
        <v>2</v>
      </c>
      <c r="I1406" s="23" t="str">
        <f>IF($B1406="","",(VLOOKUP($B1406,所属・種目コード!$A$3:$C$67,2)))</f>
        <v>031084</v>
      </c>
      <c r="K1406" s="25" t="e">
        <f>IF($B1406="","",(VLOOKUP($B1406,所属・種目コード!M1389:N1489,2)))</f>
        <v>#N/A</v>
      </c>
      <c r="L1406" s="22" t="e">
        <f>IF($B1406="","",(VLOOKUP($B1406,所属・種目コード!$J$3:$K$59,2)))</f>
        <v>#N/A</v>
      </c>
    </row>
    <row r="1407" spans="1:12">
      <c r="A1407" s="11">
        <v>2344</v>
      </c>
      <c r="B1407" s="11">
        <v>1084</v>
      </c>
      <c r="C1407" s="11">
        <v>694</v>
      </c>
      <c r="E1407" s="11" t="s">
        <v>441</v>
      </c>
      <c r="F1407" s="11" t="s">
        <v>3145</v>
      </c>
      <c r="G1407" s="11">
        <v>2</v>
      </c>
      <c r="I1407" s="23" t="str">
        <f>IF($B1407="","",(VLOOKUP($B1407,所属・種目コード!$A$3:$C$67,2)))</f>
        <v>031084</v>
      </c>
      <c r="K1407" s="25" t="e">
        <f>IF($B1407="","",(VLOOKUP($B1407,所属・種目コード!M1390:N1490,2)))</f>
        <v>#N/A</v>
      </c>
      <c r="L1407" s="22" t="e">
        <f>IF($B1407="","",(VLOOKUP($B1407,所属・種目コード!$J$3:$K$59,2)))</f>
        <v>#N/A</v>
      </c>
    </row>
    <row r="1408" spans="1:12">
      <c r="A1408" s="11">
        <v>2345</v>
      </c>
      <c r="B1408" s="11">
        <v>1084</v>
      </c>
      <c r="C1408" s="11">
        <v>943</v>
      </c>
      <c r="E1408" s="11" t="s">
        <v>3146</v>
      </c>
      <c r="F1408" s="11" t="s">
        <v>3147</v>
      </c>
      <c r="G1408" s="11">
        <v>1</v>
      </c>
      <c r="I1408" s="23" t="str">
        <f>IF($B1408="","",(VLOOKUP($B1408,所属・種目コード!$A$3:$C$67,2)))</f>
        <v>031084</v>
      </c>
      <c r="K1408" s="25" t="e">
        <f>IF($B1408="","",(VLOOKUP($B1408,所属・種目コード!M1391:N1491,2)))</f>
        <v>#N/A</v>
      </c>
      <c r="L1408" s="22" t="e">
        <f>IF($B1408="","",(VLOOKUP($B1408,所属・種目コード!$J$3:$K$59,2)))</f>
        <v>#N/A</v>
      </c>
    </row>
    <row r="1409" spans="1:12">
      <c r="A1409" s="11">
        <v>2346</v>
      </c>
      <c r="B1409" s="11">
        <v>1084</v>
      </c>
      <c r="C1409" s="11">
        <v>944</v>
      </c>
      <c r="E1409" s="11" t="s">
        <v>3148</v>
      </c>
      <c r="F1409" s="11" t="s">
        <v>3149</v>
      </c>
      <c r="G1409" s="11">
        <v>1</v>
      </c>
      <c r="I1409" s="23" t="str">
        <f>IF($B1409="","",(VLOOKUP($B1409,所属・種目コード!$A$3:$C$67,2)))</f>
        <v>031084</v>
      </c>
      <c r="K1409" s="25" t="e">
        <f>IF($B1409="","",(VLOOKUP($B1409,所属・種目コード!M1392:N1492,2)))</f>
        <v>#N/A</v>
      </c>
      <c r="L1409" s="22" t="e">
        <f>IF($B1409="","",(VLOOKUP($B1409,所属・種目コード!$J$3:$K$59,2)))</f>
        <v>#N/A</v>
      </c>
    </row>
    <row r="1410" spans="1:12">
      <c r="A1410" s="11">
        <v>2347</v>
      </c>
      <c r="B1410" s="11">
        <v>1084</v>
      </c>
      <c r="C1410" s="11">
        <v>122</v>
      </c>
      <c r="E1410" s="11" t="s">
        <v>3150</v>
      </c>
      <c r="F1410" s="11" t="s">
        <v>3151</v>
      </c>
      <c r="G1410" s="11">
        <v>2</v>
      </c>
      <c r="I1410" s="23" t="str">
        <f>IF($B1410="","",(VLOOKUP($B1410,所属・種目コード!$A$3:$C$67,2)))</f>
        <v>031084</v>
      </c>
      <c r="K1410" s="25" t="e">
        <f>IF($B1410="","",(VLOOKUP($B1410,所属・種目コード!M1393:N1493,2)))</f>
        <v>#N/A</v>
      </c>
      <c r="L1410" s="22" t="e">
        <f>IF($B1410="","",(VLOOKUP($B1410,所属・種目コード!$J$3:$K$59,2)))</f>
        <v>#N/A</v>
      </c>
    </row>
    <row r="1411" spans="1:12">
      <c r="A1411" s="11">
        <v>2348</v>
      </c>
      <c r="B1411" s="11">
        <v>1084</v>
      </c>
      <c r="C1411" s="11">
        <v>695</v>
      </c>
      <c r="E1411" s="11" t="s">
        <v>442</v>
      </c>
      <c r="F1411" s="11" t="s">
        <v>3152</v>
      </c>
      <c r="G1411" s="11">
        <v>2</v>
      </c>
      <c r="I1411" s="23" t="str">
        <f>IF($B1411="","",(VLOOKUP($B1411,所属・種目コード!$A$3:$C$67,2)))</f>
        <v>031084</v>
      </c>
      <c r="K1411" s="25" t="e">
        <f>IF($B1411="","",(VLOOKUP($B1411,所属・種目コード!M1394:N1494,2)))</f>
        <v>#N/A</v>
      </c>
      <c r="L1411" s="22" t="e">
        <f>IF($B1411="","",(VLOOKUP($B1411,所属・種目コード!$J$3:$K$59,2)))</f>
        <v>#N/A</v>
      </c>
    </row>
    <row r="1412" spans="1:12">
      <c r="A1412" s="11">
        <v>2349</v>
      </c>
      <c r="B1412" s="11">
        <v>1085</v>
      </c>
      <c r="C1412" s="11">
        <v>681</v>
      </c>
      <c r="E1412" s="11" t="s">
        <v>3153</v>
      </c>
      <c r="F1412" s="11" t="s">
        <v>3154</v>
      </c>
      <c r="G1412" s="11">
        <v>1</v>
      </c>
      <c r="I1412" s="23" t="str">
        <f>IF($B1412="","",(VLOOKUP($B1412,所属・種目コード!$A$3:$C$67,2)))</f>
        <v>031085</v>
      </c>
      <c r="K1412" s="25" t="e">
        <f>IF($B1412="","",(VLOOKUP($B1412,所属・種目コード!M1395:N1495,2)))</f>
        <v>#N/A</v>
      </c>
      <c r="L1412" s="22" t="e">
        <f>IF($B1412="","",(VLOOKUP($B1412,所属・種目コード!$J$3:$K$59,2)))</f>
        <v>#N/A</v>
      </c>
    </row>
    <row r="1413" spans="1:12">
      <c r="A1413" s="11">
        <v>2350</v>
      </c>
      <c r="B1413" s="11">
        <v>1085</v>
      </c>
      <c r="C1413" s="11">
        <v>684</v>
      </c>
      <c r="E1413" s="11" t="s">
        <v>3155</v>
      </c>
      <c r="F1413" s="11" t="s">
        <v>3156</v>
      </c>
      <c r="G1413" s="11">
        <v>1</v>
      </c>
      <c r="I1413" s="23" t="str">
        <f>IF($B1413="","",(VLOOKUP($B1413,所属・種目コード!$A$3:$C$67,2)))</f>
        <v>031085</v>
      </c>
      <c r="K1413" s="25" t="e">
        <f>IF($B1413="","",(VLOOKUP($B1413,所属・種目コード!M1396:N1496,2)))</f>
        <v>#N/A</v>
      </c>
      <c r="L1413" s="22" t="e">
        <f>IF($B1413="","",(VLOOKUP($B1413,所属・種目コード!$J$3:$K$59,2)))</f>
        <v>#N/A</v>
      </c>
    </row>
    <row r="1414" spans="1:12">
      <c r="A1414" s="11">
        <v>2351</v>
      </c>
      <c r="B1414" s="11">
        <v>1085</v>
      </c>
      <c r="C1414" s="11">
        <v>682</v>
      </c>
      <c r="E1414" s="11" t="s">
        <v>3157</v>
      </c>
      <c r="F1414" s="11" t="s">
        <v>3158</v>
      </c>
      <c r="G1414" s="11">
        <v>1</v>
      </c>
      <c r="I1414" s="23" t="str">
        <f>IF($B1414="","",(VLOOKUP($B1414,所属・種目コード!$A$3:$C$67,2)))</f>
        <v>031085</v>
      </c>
      <c r="K1414" s="25" t="e">
        <f>IF($B1414="","",(VLOOKUP($B1414,所属・種目コード!M1397:N1497,2)))</f>
        <v>#N/A</v>
      </c>
      <c r="L1414" s="22" t="e">
        <f>IF($B1414="","",(VLOOKUP($B1414,所属・種目コード!$J$3:$K$59,2)))</f>
        <v>#N/A</v>
      </c>
    </row>
    <row r="1415" spans="1:12">
      <c r="A1415" s="11">
        <v>2352</v>
      </c>
      <c r="B1415" s="11">
        <v>1085</v>
      </c>
      <c r="C1415" s="11">
        <v>688</v>
      </c>
      <c r="E1415" s="11" t="s">
        <v>3159</v>
      </c>
      <c r="F1415" s="11" t="s">
        <v>3160</v>
      </c>
      <c r="G1415" s="11">
        <v>1</v>
      </c>
      <c r="I1415" s="23" t="str">
        <f>IF($B1415="","",(VLOOKUP($B1415,所属・種目コード!$A$3:$C$67,2)))</f>
        <v>031085</v>
      </c>
      <c r="K1415" s="25" t="e">
        <f>IF($B1415="","",(VLOOKUP($B1415,所属・種目コード!M1398:N1498,2)))</f>
        <v>#N/A</v>
      </c>
      <c r="L1415" s="22" t="e">
        <f>IF($B1415="","",(VLOOKUP($B1415,所属・種目コード!$J$3:$K$59,2)))</f>
        <v>#N/A</v>
      </c>
    </row>
    <row r="1416" spans="1:12">
      <c r="A1416" s="11">
        <v>2353</v>
      </c>
      <c r="B1416" s="11">
        <v>1085</v>
      </c>
      <c r="C1416" s="11">
        <v>685</v>
      </c>
      <c r="E1416" s="11" t="s">
        <v>3161</v>
      </c>
      <c r="F1416" s="11" t="s">
        <v>3162</v>
      </c>
      <c r="G1416" s="11">
        <v>1</v>
      </c>
      <c r="I1416" s="23" t="str">
        <f>IF($B1416="","",(VLOOKUP($B1416,所属・種目コード!$A$3:$C$67,2)))</f>
        <v>031085</v>
      </c>
      <c r="K1416" s="25" t="e">
        <f>IF($B1416="","",(VLOOKUP($B1416,所属・種目コード!M1399:N1499,2)))</f>
        <v>#N/A</v>
      </c>
      <c r="L1416" s="22" t="e">
        <f>IF($B1416="","",(VLOOKUP($B1416,所属・種目コード!$J$3:$K$59,2)))</f>
        <v>#N/A</v>
      </c>
    </row>
    <row r="1417" spans="1:12">
      <c r="A1417" s="11">
        <v>2354</v>
      </c>
      <c r="B1417" s="11">
        <v>1085</v>
      </c>
      <c r="C1417" s="11">
        <v>686</v>
      </c>
      <c r="E1417" s="11" t="s">
        <v>3163</v>
      </c>
      <c r="F1417" s="11" t="s">
        <v>3164</v>
      </c>
      <c r="G1417" s="11">
        <v>1</v>
      </c>
      <c r="I1417" s="23" t="str">
        <f>IF($B1417="","",(VLOOKUP($B1417,所属・種目コード!$A$3:$C$67,2)))</f>
        <v>031085</v>
      </c>
      <c r="K1417" s="25" t="e">
        <f>IF($B1417="","",(VLOOKUP($B1417,所属・種目コード!M1400:N1500,2)))</f>
        <v>#N/A</v>
      </c>
      <c r="L1417" s="22" t="e">
        <f>IF($B1417="","",(VLOOKUP($B1417,所属・種目コード!$J$3:$K$59,2)))</f>
        <v>#N/A</v>
      </c>
    </row>
    <row r="1418" spans="1:12">
      <c r="A1418" s="11">
        <v>2355</v>
      </c>
      <c r="B1418" s="11">
        <v>1085</v>
      </c>
      <c r="C1418" s="11">
        <v>683</v>
      </c>
      <c r="E1418" s="11" t="s">
        <v>3165</v>
      </c>
      <c r="F1418" s="11" t="s">
        <v>3166</v>
      </c>
      <c r="G1418" s="11">
        <v>1</v>
      </c>
      <c r="I1418" s="23" t="str">
        <f>IF($B1418="","",(VLOOKUP($B1418,所属・種目コード!$A$3:$C$67,2)))</f>
        <v>031085</v>
      </c>
      <c r="K1418" s="25" t="e">
        <f>IF($B1418="","",(VLOOKUP($B1418,所属・種目コード!M1401:N1501,2)))</f>
        <v>#N/A</v>
      </c>
      <c r="L1418" s="22" t="e">
        <f>IF($B1418="","",(VLOOKUP($B1418,所属・種目コード!$J$3:$K$59,2)))</f>
        <v>#N/A</v>
      </c>
    </row>
    <row r="1419" spans="1:12">
      <c r="A1419" s="11">
        <v>2356</v>
      </c>
      <c r="B1419" s="11">
        <v>1085</v>
      </c>
      <c r="C1419" s="11">
        <v>687</v>
      </c>
      <c r="E1419" s="11" t="s">
        <v>3167</v>
      </c>
      <c r="F1419" s="11" t="s">
        <v>3168</v>
      </c>
      <c r="G1419" s="11">
        <v>1</v>
      </c>
      <c r="I1419" s="23" t="str">
        <f>IF($B1419="","",(VLOOKUP($B1419,所属・種目コード!$A$3:$C$67,2)))</f>
        <v>031085</v>
      </c>
      <c r="K1419" s="25" t="e">
        <f>IF($B1419="","",(VLOOKUP($B1419,所属・種目コード!M1402:N1502,2)))</f>
        <v>#N/A</v>
      </c>
      <c r="L1419" s="22" t="e">
        <f>IF($B1419="","",(VLOOKUP($B1419,所属・種目コード!$J$3:$K$59,2)))</f>
        <v>#N/A</v>
      </c>
    </row>
    <row r="1420" spans="1:12">
      <c r="A1420" s="11">
        <v>2357</v>
      </c>
      <c r="B1420" s="11">
        <v>1086</v>
      </c>
      <c r="C1420" s="11">
        <v>291</v>
      </c>
      <c r="E1420" s="11" t="s">
        <v>3169</v>
      </c>
      <c r="F1420" s="11" t="s">
        <v>3170</v>
      </c>
      <c r="G1420" s="11">
        <v>2</v>
      </c>
      <c r="I1420" s="23" t="str">
        <f>IF($B1420="","",(VLOOKUP($B1420,所属・種目コード!$A$3:$C$67,2)))</f>
        <v>031086</v>
      </c>
      <c r="K1420" s="25" t="e">
        <f>IF($B1420="","",(VLOOKUP($B1420,所属・種目コード!M1403:N1503,2)))</f>
        <v>#N/A</v>
      </c>
      <c r="L1420" s="22" t="e">
        <f>IF($B1420="","",(VLOOKUP($B1420,所属・種目コード!$J$3:$K$59,2)))</f>
        <v>#N/A</v>
      </c>
    </row>
    <row r="1421" spans="1:12">
      <c r="A1421" s="11">
        <v>2358</v>
      </c>
      <c r="B1421" s="11">
        <v>1086</v>
      </c>
      <c r="C1421" s="11">
        <v>293</v>
      </c>
      <c r="E1421" s="11" t="s">
        <v>3171</v>
      </c>
      <c r="F1421" s="11" t="s">
        <v>3172</v>
      </c>
      <c r="G1421" s="11">
        <v>2</v>
      </c>
      <c r="I1421" s="23" t="str">
        <f>IF($B1421="","",(VLOOKUP($B1421,所属・種目コード!$A$3:$C$67,2)))</f>
        <v>031086</v>
      </c>
      <c r="K1421" s="25" t="e">
        <f>IF($B1421="","",(VLOOKUP($B1421,所属・種目コード!M1404:N1504,2)))</f>
        <v>#N/A</v>
      </c>
      <c r="L1421" s="22" t="e">
        <f>IF($B1421="","",(VLOOKUP($B1421,所属・種目コード!$J$3:$K$59,2)))</f>
        <v>#N/A</v>
      </c>
    </row>
    <row r="1422" spans="1:12">
      <c r="A1422" s="11">
        <v>2359</v>
      </c>
      <c r="B1422" s="11">
        <v>1086</v>
      </c>
      <c r="C1422" s="11">
        <v>783</v>
      </c>
      <c r="E1422" s="11" t="s">
        <v>3173</v>
      </c>
      <c r="F1422" s="11" t="s">
        <v>3174</v>
      </c>
      <c r="G1422" s="11">
        <v>1</v>
      </c>
      <c r="I1422" s="23" t="str">
        <f>IF($B1422="","",(VLOOKUP($B1422,所属・種目コード!$A$3:$C$67,2)))</f>
        <v>031086</v>
      </c>
      <c r="K1422" s="25" t="e">
        <f>IF($B1422="","",(VLOOKUP($B1422,所属・種目コード!M1405:N1505,2)))</f>
        <v>#N/A</v>
      </c>
      <c r="L1422" s="22" t="e">
        <f>IF($B1422="","",(VLOOKUP($B1422,所属・種目コード!$J$3:$K$59,2)))</f>
        <v>#N/A</v>
      </c>
    </row>
    <row r="1423" spans="1:12">
      <c r="A1423" s="11">
        <v>2360</v>
      </c>
      <c r="B1423" s="11">
        <v>1086</v>
      </c>
      <c r="C1423" s="11">
        <v>562</v>
      </c>
      <c r="E1423" s="11" t="s">
        <v>3175</v>
      </c>
      <c r="F1423" s="11" t="s">
        <v>3176</v>
      </c>
      <c r="G1423" s="11">
        <v>2</v>
      </c>
      <c r="I1423" s="23" t="str">
        <f>IF($B1423="","",(VLOOKUP($B1423,所属・種目コード!$A$3:$C$67,2)))</f>
        <v>031086</v>
      </c>
      <c r="K1423" s="25" t="e">
        <f>IF($B1423="","",(VLOOKUP($B1423,所属・種目コード!M1406:N1506,2)))</f>
        <v>#N/A</v>
      </c>
      <c r="L1423" s="22" t="e">
        <f>IF($B1423="","",(VLOOKUP($B1423,所属・種目コード!$J$3:$K$59,2)))</f>
        <v>#N/A</v>
      </c>
    </row>
    <row r="1424" spans="1:12">
      <c r="A1424" s="11">
        <v>2361</v>
      </c>
      <c r="B1424" s="11">
        <v>1086</v>
      </c>
      <c r="C1424" s="11">
        <v>387</v>
      </c>
      <c r="E1424" s="11" t="s">
        <v>3177</v>
      </c>
      <c r="F1424" s="11" t="s">
        <v>3178</v>
      </c>
      <c r="G1424" s="11">
        <v>1</v>
      </c>
      <c r="I1424" s="23" t="str">
        <f>IF($B1424="","",(VLOOKUP($B1424,所属・種目コード!$A$3:$C$67,2)))</f>
        <v>031086</v>
      </c>
      <c r="K1424" s="25" t="e">
        <f>IF($B1424="","",(VLOOKUP($B1424,所属・種目コード!M1407:N1507,2)))</f>
        <v>#N/A</v>
      </c>
      <c r="L1424" s="22" t="e">
        <f>IF($B1424="","",(VLOOKUP($B1424,所属・種目コード!$J$3:$K$59,2)))</f>
        <v>#N/A</v>
      </c>
    </row>
    <row r="1425" spans="1:12">
      <c r="A1425" s="11">
        <v>2362</v>
      </c>
      <c r="B1425" s="11">
        <v>1086</v>
      </c>
      <c r="C1425" s="11">
        <v>563</v>
      </c>
      <c r="E1425" s="11" t="s">
        <v>3179</v>
      </c>
      <c r="F1425" s="11" t="s">
        <v>3180</v>
      </c>
      <c r="G1425" s="11">
        <v>2</v>
      </c>
      <c r="I1425" s="23" t="str">
        <f>IF($B1425="","",(VLOOKUP($B1425,所属・種目コード!$A$3:$C$67,2)))</f>
        <v>031086</v>
      </c>
      <c r="K1425" s="25" t="e">
        <f>IF($B1425="","",(VLOOKUP($B1425,所属・種目コード!M1408:N1508,2)))</f>
        <v>#N/A</v>
      </c>
      <c r="L1425" s="22" t="e">
        <f>IF($B1425="","",(VLOOKUP($B1425,所属・種目コード!$J$3:$K$59,2)))</f>
        <v>#N/A</v>
      </c>
    </row>
    <row r="1426" spans="1:12">
      <c r="A1426" s="11">
        <v>2363</v>
      </c>
      <c r="B1426" s="11">
        <v>1086</v>
      </c>
      <c r="C1426" s="11">
        <v>784</v>
      </c>
      <c r="E1426" s="11" t="s">
        <v>3181</v>
      </c>
      <c r="F1426" s="11" t="s">
        <v>3182</v>
      </c>
      <c r="G1426" s="11">
        <v>1</v>
      </c>
      <c r="I1426" s="23" t="str">
        <f>IF($B1426="","",(VLOOKUP($B1426,所属・種目コード!$A$3:$C$67,2)))</f>
        <v>031086</v>
      </c>
      <c r="K1426" s="25" t="e">
        <f>IF($B1426="","",(VLOOKUP($B1426,所属・種目コード!M1409:N1509,2)))</f>
        <v>#N/A</v>
      </c>
      <c r="L1426" s="22" t="e">
        <f>IF($B1426="","",(VLOOKUP($B1426,所属・種目コード!$J$3:$K$59,2)))</f>
        <v>#N/A</v>
      </c>
    </row>
    <row r="1427" spans="1:12">
      <c r="A1427" s="11">
        <v>2364</v>
      </c>
      <c r="B1427" s="11">
        <v>1086</v>
      </c>
      <c r="C1427" s="11">
        <v>390</v>
      </c>
      <c r="E1427" s="11" t="s">
        <v>3183</v>
      </c>
      <c r="F1427" s="11" t="s">
        <v>3184</v>
      </c>
      <c r="G1427" s="11">
        <v>1</v>
      </c>
      <c r="I1427" s="23" t="str">
        <f>IF($B1427="","",(VLOOKUP($B1427,所属・種目コード!$A$3:$C$67,2)))</f>
        <v>031086</v>
      </c>
      <c r="K1427" s="25" t="e">
        <f>IF($B1427="","",(VLOOKUP($B1427,所属・種目コード!M1410:N1510,2)))</f>
        <v>#N/A</v>
      </c>
      <c r="L1427" s="22" t="e">
        <f>IF($B1427="","",(VLOOKUP($B1427,所属・種目コード!$J$3:$K$59,2)))</f>
        <v>#N/A</v>
      </c>
    </row>
    <row r="1428" spans="1:12">
      <c r="A1428" s="11">
        <v>2365</v>
      </c>
      <c r="B1428" s="11">
        <v>1086</v>
      </c>
      <c r="C1428" s="11">
        <v>785</v>
      </c>
      <c r="E1428" s="11" t="s">
        <v>3185</v>
      </c>
      <c r="F1428" s="11" t="s">
        <v>3186</v>
      </c>
      <c r="G1428" s="11">
        <v>1</v>
      </c>
      <c r="I1428" s="23" t="str">
        <f>IF($B1428="","",(VLOOKUP($B1428,所属・種目コード!$A$3:$C$67,2)))</f>
        <v>031086</v>
      </c>
      <c r="K1428" s="25" t="e">
        <f>IF($B1428="","",(VLOOKUP($B1428,所属・種目コード!M1411:N1511,2)))</f>
        <v>#N/A</v>
      </c>
      <c r="L1428" s="22" t="e">
        <f>IF($B1428="","",(VLOOKUP($B1428,所属・種目コード!$J$3:$K$59,2)))</f>
        <v>#N/A</v>
      </c>
    </row>
    <row r="1429" spans="1:12">
      <c r="A1429" s="11">
        <v>2366</v>
      </c>
      <c r="B1429" s="11">
        <v>1086</v>
      </c>
      <c r="C1429" s="11">
        <v>786</v>
      </c>
      <c r="E1429" s="11" t="s">
        <v>3187</v>
      </c>
      <c r="F1429" s="11" t="s">
        <v>3188</v>
      </c>
      <c r="G1429" s="11">
        <v>1</v>
      </c>
      <c r="I1429" s="23" t="str">
        <f>IF($B1429="","",(VLOOKUP($B1429,所属・種目コード!$A$3:$C$67,2)))</f>
        <v>031086</v>
      </c>
      <c r="K1429" s="25" t="e">
        <f>IF($B1429="","",(VLOOKUP($B1429,所属・種目コード!M1412:N1512,2)))</f>
        <v>#N/A</v>
      </c>
      <c r="L1429" s="22" t="e">
        <f>IF($B1429="","",(VLOOKUP($B1429,所属・種目コード!$J$3:$K$59,2)))</f>
        <v>#N/A</v>
      </c>
    </row>
    <row r="1430" spans="1:12">
      <c r="A1430" s="11">
        <v>2367</v>
      </c>
      <c r="B1430" s="11">
        <v>1086</v>
      </c>
      <c r="C1430" s="11">
        <v>391</v>
      </c>
      <c r="E1430" s="11" t="s">
        <v>3189</v>
      </c>
      <c r="F1430" s="11" t="s">
        <v>3190</v>
      </c>
      <c r="G1430" s="11">
        <v>1</v>
      </c>
      <c r="I1430" s="23" t="str">
        <f>IF($B1430="","",(VLOOKUP($B1430,所属・種目コード!$A$3:$C$67,2)))</f>
        <v>031086</v>
      </c>
      <c r="K1430" s="25" t="e">
        <f>IF($B1430="","",(VLOOKUP($B1430,所属・種目コード!M1413:N1513,2)))</f>
        <v>#N/A</v>
      </c>
      <c r="L1430" s="22" t="e">
        <f>IF($B1430="","",(VLOOKUP($B1430,所属・種目コード!$J$3:$K$59,2)))</f>
        <v>#N/A</v>
      </c>
    </row>
    <row r="1431" spans="1:12">
      <c r="A1431" s="11">
        <v>2368</v>
      </c>
      <c r="B1431" s="11">
        <v>1086</v>
      </c>
      <c r="C1431" s="11">
        <v>787</v>
      </c>
      <c r="E1431" s="11" t="s">
        <v>3191</v>
      </c>
      <c r="F1431" s="11" t="s">
        <v>3192</v>
      </c>
      <c r="G1431" s="11">
        <v>1</v>
      </c>
      <c r="I1431" s="23" t="str">
        <f>IF($B1431="","",(VLOOKUP($B1431,所属・種目コード!$A$3:$C$67,2)))</f>
        <v>031086</v>
      </c>
      <c r="K1431" s="25" t="e">
        <f>IF($B1431="","",(VLOOKUP($B1431,所属・種目コード!M1414:N1514,2)))</f>
        <v>#N/A</v>
      </c>
      <c r="L1431" s="22" t="e">
        <f>IF($B1431="","",(VLOOKUP($B1431,所属・種目コード!$J$3:$K$59,2)))</f>
        <v>#N/A</v>
      </c>
    </row>
    <row r="1432" spans="1:12">
      <c r="A1432" s="11">
        <v>2369</v>
      </c>
      <c r="B1432" s="11">
        <v>1086</v>
      </c>
      <c r="C1432" s="11">
        <v>388</v>
      </c>
      <c r="E1432" s="11" t="s">
        <v>3193</v>
      </c>
      <c r="F1432" s="11" t="s">
        <v>3194</v>
      </c>
      <c r="G1432" s="11">
        <v>1</v>
      </c>
      <c r="I1432" s="23" t="str">
        <f>IF($B1432="","",(VLOOKUP($B1432,所属・種目コード!$A$3:$C$67,2)))</f>
        <v>031086</v>
      </c>
      <c r="K1432" s="25" t="e">
        <f>IF($B1432="","",(VLOOKUP($B1432,所属・種目コード!M1415:N1515,2)))</f>
        <v>#N/A</v>
      </c>
      <c r="L1432" s="22" t="e">
        <f>IF($B1432="","",(VLOOKUP($B1432,所属・種目コード!$J$3:$K$59,2)))</f>
        <v>#N/A</v>
      </c>
    </row>
    <row r="1433" spans="1:12">
      <c r="A1433" s="11">
        <v>2370</v>
      </c>
      <c r="B1433" s="11">
        <v>1086</v>
      </c>
      <c r="C1433" s="11">
        <v>392</v>
      </c>
      <c r="E1433" s="11" t="s">
        <v>3195</v>
      </c>
      <c r="F1433" s="11" t="s">
        <v>3196</v>
      </c>
      <c r="G1433" s="11">
        <v>1</v>
      </c>
      <c r="I1433" s="23" t="str">
        <f>IF($B1433="","",(VLOOKUP($B1433,所属・種目コード!$A$3:$C$67,2)))</f>
        <v>031086</v>
      </c>
      <c r="K1433" s="25" t="e">
        <f>IF($B1433="","",(VLOOKUP($B1433,所属・種目コード!M1416:N1516,2)))</f>
        <v>#N/A</v>
      </c>
      <c r="L1433" s="22" t="e">
        <f>IF($B1433="","",(VLOOKUP($B1433,所属・種目コード!$J$3:$K$59,2)))</f>
        <v>#N/A</v>
      </c>
    </row>
    <row r="1434" spans="1:12">
      <c r="A1434" s="11">
        <v>2371</v>
      </c>
      <c r="B1434" s="11">
        <v>1086</v>
      </c>
      <c r="C1434" s="11">
        <v>788</v>
      </c>
      <c r="E1434" s="11" t="s">
        <v>3197</v>
      </c>
      <c r="F1434" s="11" t="s">
        <v>3198</v>
      </c>
      <c r="G1434" s="11">
        <v>1</v>
      </c>
      <c r="I1434" s="23" t="str">
        <f>IF($B1434="","",(VLOOKUP($B1434,所属・種目コード!$A$3:$C$67,2)))</f>
        <v>031086</v>
      </c>
      <c r="K1434" s="25" t="e">
        <f>IF($B1434="","",(VLOOKUP($B1434,所属・種目コード!M1417:N1517,2)))</f>
        <v>#N/A</v>
      </c>
      <c r="L1434" s="22" t="e">
        <f>IF($B1434="","",(VLOOKUP($B1434,所属・種目コード!$J$3:$K$59,2)))</f>
        <v>#N/A</v>
      </c>
    </row>
    <row r="1435" spans="1:12">
      <c r="A1435" s="11">
        <v>2372</v>
      </c>
      <c r="B1435" s="11">
        <v>1086</v>
      </c>
      <c r="C1435" s="11">
        <v>389</v>
      </c>
      <c r="E1435" s="11" t="s">
        <v>3199</v>
      </c>
      <c r="F1435" s="11" t="s">
        <v>3200</v>
      </c>
      <c r="G1435" s="11">
        <v>1</v>
      </c>
      <c r="I1435" s="23" t="str">
        <f>IF($B1435="","",(VLOOKUP($B1435,所属・種目コード!$A$3:$C$67,2)))</f>
        <v>031086</v>
      </c>
      <c r="K1435" s="25" t="e">
        <f>IF($B1435="","",(VLOOKUP($B1435,所属・種目コード!M1418:N1518,2)))</f>
        <v>#N/A</v>
      </c>
      <c r="L1435" s="22" t="e">
        <f>IF($B1435="","",(VLOOKUP($B1435,所属・種目コード!$J$3:$K$59,2)))</f>
        <v>#N/A</v>
      </c>
    </row>
    <row r="1436" spans="1:12">
      <c r="A1436" s="11">
        <v>2373</v>
      </c>
      <c r="B1436" s="11">
        <v>1086</v>
      </c>
      <c r="C1436" s="11">
        <v>564</v>
      </c>
      <c r="E1436" s="11" t="s">
        <v>3201</v>
      </c>
      <c r="F1436" s="11" t="s">
        <v>3202</v>
      </c>
      <c r="G1436" s="11">
        <v>2</v>
      </c>
      <c r="I1436" s="23" t="str">
        <f>IF($B1436="","",(VLOOKUP($B1436,所属・種目コード!$A$3:$C$67,2)))</f>
        <v>031086</v>
      </c>
      <c r="K1436" s="25" t="e">
        <f>IF($B1436="","",(VLOOKUP($B1436,所属・種目コード!M1419:N1519,2)))</f>
        <v>#N/A</v>
      </c>
      <c r="L1436" s="22" t="e">
        <f>IF($B1436="","",(VLOOKUP($B1436,所属・種目コード!$J$3:$K$59,2)))</f>
        <v>#N/A</v>
      </c>
    </row>
    <row r="1437" spans="1:12">
      <c r="A1437" s="11">
        <v>2374</v>
      </c>
      <c r="B1437" s="11">
        <v>1086</v>
      </c>
      <c r="C1437" s="11">
        <v>789</v>
      </c>
      <c r="E1437" s="11" t="s">
        <v>3203</v>
      </c>
      <c r="F1437" s="11" t="s">
        <v>3204</v>
      </c>
      <c r="G1437" s="11">
        <v>1</v>
      </c>
      <c r="I1437" s="23" t="str">
        <f>IF($B1437="","",(VLOOKUP($B1437,所属・種目コード!$A$3:$C$67,2)))</f>
        <v>031086</v>
      </c>
      <c r="K1437" s="25" t="e">
        <f>IF($B1437="","",(VLOOKUP($B1437,所属・種目コード!M1420:N1520,2)))</f>
        <v>#N/A</v>
      </c>
      <c r="L1437" s="22" t="e">
        <f>IF($B1437="","",(VLOOKUP($B1437,所属・種目コード!$J$3:$K$59,2)))</f>
        <v>#N/A</v>
      </c>
    </row>
    <row r="1438" spans="1:12">
      <c r="A1438" s="11">
        <v>2375</v>
      </c>
      <c r="B1438" s="11">
        <v>1086</v>
      </c>
      <c r="C1438" s="11">
        <v>790</v>
      </c>
      <c r="E1438" s="11" t="s">
        <v>3205</v>
      </c>
      <c r="F1438" s="11" t="s">
        <v>3206</v>
      </c>
      <c r="G1438" s="11">
        <v>1</v>
      </c>
      <c r="I1438" s="23" t="str">
        <f>IF($B1438="","",(VLOOKUP($B1438,所属・種目コード!$A$3:$C$67,2)))</f>
        <v>031086</v>
      </c>
      <c r="K1438" s="25" t="e">
        <f>IF($B1438="","",(VLOOKUP($B1438,所属・種目コード!M1421:N1521,2)))</f>
        <v>#N/A</v>
      </c>
      <c r="L1438" s="22" t="e">
        <f>IF($B1438="","",(VLOOKUP($B1438,所属・種目コード!$J$3:$K$59,2)))</f>
        <v>#N/A</v>
      </c>
    </row>
    <row r="1439" spans="1:12">
      <c r="A1439" s="11">
        <v>2376</v>
      </c>
      <c r="B1439" s="11">
        <v>1086</v>
      </c>
      <c r="C1439" s="11">
        <v>294</v>
      </c>
      <c r="E1439" s="11" t="s">
        <v>3207</v>
      </c>
      <c r="F1439" s="11" t="s">
        <v>3208</v>
      </c>
      <c r="G1439" s="11">
        <v>2</v>
      </c>
      <c r="I1439" s="23" t="str">
        <f>IF($B1439="","",(VLOOKUP($B1439,所属・種目コード!$A$3:$C$67,2)))</f>
        <v>031086</v>
      </c>
      <c r="K1439" s="25" t="e">
        <f>IF($B1439="","",(VLOOKUP($B1439,所属・種目コード!M1422:N1522,2)))</f>
        <v>#N/A</v>
      </c>
      <c r="L1439" s="22" t="e">
        <f>IF($B1439="","",(VLOOKUP($B1439,所属・種目コード!$J$3:$K$59,2)))</f>
        <v>#N/A</v>
      </c>
    </row>
    <row r="1440" spans="1:12">
      <c r="A1440" s="11">
        <v>2377</v>
      </c>
      <c r="B1440" s="11">
        <v>1086</v>
      </c>
      <c r="C1440" s="11">
        <v>292</v>
      </c>
      <c r="E1440" s="11" t="s">
        <v>3209</v>
      </c>
      <c r="F1440" s="11" t="s">
        <v>3210</v>
      </c>
      <c r="G1440" s="11">
        <v>2</v>
      </c>
      <c r="I1440" s="23" t="str">
        <f>IF($B1440="","",(VLOOKUP($B1440,所属・種目コード!$A$3:$C$67,2)))</f>
        <v>031086</v>
      </c>
      <c r="K1440" s="25" t="e">
        <f>IF($B1440="","",(VLOOKUP($B1440,所属・種目コード!M1423:N1523,2)))</f>
        <v>#N/A</v>
      </c>
      <c r="L1440" s="22" t="e">
        <f>IF($B1440="","",(VLOOKUP($B1440,所属・種目コード!$J$3:$K$59,2)))</f>
        <v>#N/A</v>
      </c>
    </row>
    <row r="1441" spans="1:12">
      <c r="A1441" s="11">
        <v>2378</v>
      </c>
      <c r="B1441" s="11">
        <v>1086</v>
      </c>
      <c r="C1441" s="11">
        <v>393</v>
      </c>
      <c r="E1441" s="11" t="s">
        <v>3211</v>
      </c>
      <c r="F1441" s="11" t="s">
        <v>3212</v>
      </c>
      <c r="G1441" s="11">
        <v>1</v>
      </c>
      <c r="I1441" s="23" t="str">
        <f>IF($B1441="","",(VLOOKUP($B1441,所属・種目コード!$A$3:$C$67,2)))</f>
        <v>031086</v>
      </c>
      <c r="K1441" s="25" t="e">
        <f>IF($B1441="","",(VLOOKUP($B1441,所属・種目コード!M1424:N1524,2)))</f>
        <v>#N/A</v>
      </c>
      <c r="L1441" s="22" t="e">
        <f>IF($B1441="","",(VLOOKUP($B1441,所属・種目コード!$J$3:$K$59,2)))</f>
        <v>#N/A</v>
      </c>
    </row>
    <row r="1442" spans="1:12">
      <c r="A1442" s="11">
        <v>2379</v>
      </c>
      <c r="B1442" s="11">
        <v>1087</v>
      </c>
      <c r="C1442" s="11">
        <v>484</v>
      </c>
      <c r="E1442" s="11" t="s">
        <v>3213</v>
      </c>
      <c r="F1442" s="11" t="s">
        <v>3214</v>
      </c>
      <c r="G1442" s="11">
        <v>2</v>
      </c>
      <c r="I1442" s="23" t="str">
        <f>IF($B1442="","",(VLOOKUP($B1442,所属・種目コード!$A$3:$C$67,2)))</f>
        <v>031087</v>
      </c>
      <c r="K1442" s="25" t="e">
        <f>IF($B1442="","",(VLOOKUP($B1442,所属・種目コード!M1425:N1525,2)))</f>
        <v>#N/A</v>
      </c>
      <c r="L1442" s="22" t="e">
        <f>IF($B1442="","",(VLOOKUP($B1442,所属・種目コード!$J$3:$K$59,2)))</f>
        <v>#N/A</v>
      </c>
    </row>
    <row r="1443" spans="1:12">
      <c r="A1443" s="11">
        <v>2380</v>
      </c>
      <c r="B1443" s="11">
        <v>1087</v>
      </c>
      <c r="C1443" s="11">
        <v>485</v>
      </c>
      <c r="E1443" s="11" t="s">
        <v>3215</v>
      </c>
      <c r="F1443" s="11" t="s">
        <v>3216</v>
      </c>
      <c r="G1443" s="11">
        <v>2</v>
      </c>
      <c r="I1443" s="23" t="str">
        <f>IF($B1443="","",(VLOOKUP($B1443,所属・種目コード!$A$3:$C$67,2)))</f>
        <v>031087</v>
      </c>
      <c r="K1443" s="25" t="e">
        <f>IF($B1443="","",(VLOOKUP($B1443,所属・種目コード!M1426:N1526,2)))</f>
        <v>#N/A</v>
      </c>
      <c r="L1443" s="22" t="e">
        <f>IF($B1443="","",(VLOOKUP($B1443,所属・種目コード!$J$3:$K$59,2)))</f>
        <v>#N/A</v>
      </c>
    </row>
    <row r="1444" spans="1:12">
      <c r="A1444" s="11">
        <v>2381</v>
      </c>
      <c r="B1444" s="11">
        <v>1087</v>
      </c>
      <c r="C1444" s="11">
        <v>674</v>
      </c>
      <c r="E1444" s="11" t="s">
        <v>3217</v>
      </c>
      <c r="F1444" s="11" t="s">
        <v>3218</v>
      </c>
      <c r="G1444" s="11">
        <v>1</v>
      </c>
      <c r="I1444" s="23" t="str">
        <f>IF($B1444="","",(VLOOKUP($B1444,所属・種目コード!$A$3:$C$67,2)))</f>
        <v>031087</v>
      </c>
      <c r="K1444" s="25" t="e">
        <f>IF($B1444="","",(VLOOKUP($B1444,所属・種目コード!M1427:N1527,2)))</f>
        <v>#N/A</v>
      </c>
      <c r="L1444" s="22" t="e">
        <f>IF($B1444="","",(VLOOKUP($B1444,所属・種目コード!$J$3:$K$59,2)))</f>
        <v>#N/A</v>
      </c>
    </row>
    <row r="1445" spans="1:12">
      <c r="A1445" s="11">
        <v>2382</v>
      </c>
      <c r="B1445" s="11">
        <v>1087</v>
      </c>
      <c r="C1445" s="11">
        <v>675</v>
      </c>
      <c r="E1445" s="11" t="s">
        <v>3219</v>
      </c>
      <c r="F1445" s="11" t="s">
        <v>3220</v>
      </c>
      <c r="G1445" s="11">
        <v>1</v>
      </c>
      <c r="I1445" s="23" t="str">
        <f>IF($B1445="","",(VLOOKUP($B1445,所属・種目コード!$A$3:$C$67,2)))</f>
        <v>031087</v>
      </c>
      <c r="K1445" s="25" t="e">
        <f>IF($B1445="","",(VLOOKUP($B1445,所属・種目コード!M1428:N1528,2)))</f>
        <v>#N/A</v>
      </c>
      <c r="L1445" s="22" t="e">
        <f>IF($B1445="","",(VLOOKUP($B1445,所属・種目コード!$J$3:$K$59,2)))</f>
        <v>#N/A</v>
      </c>
    </row>
    <row r="1446" spans="1:12">
      <c r="A1446" s="11">
        <v>2383</v>
      </c>
      <c r="B1446" s="11">
        <v>1087</v>
      </c>
      <c r="C1446" s="11">
        <v>676</v>
      </c>
      <c r="E1446" s="11" t="s">
        <v>3221</v>
      </c>
      <c r="F1446" s="11" t="s">
        <v>3222</v>
      </c>
      <c r="G1446" s="11">
        <v>1</v>
      </c>
      <c r="I1446" s="23" t="str">
        <f>IF($B1446="","",(VLOOKUP($B1446,所属・種目コード!$A$3:$C$67,2)))</f>
        <v>031087</v>
      </c>
      <c r="K1446" s="25" t="e">
        <f>IF($B1446="","",(VLOOKUP($B1446,所属・種目コード!M1429:N1529,2)))</f>
        <v>#N/A</v>
      </c>
      <c r="L1446" s="22" t="e">
        <f>IF($B1446="","",(VLOOKUP($B1446,所属・種目コード!$J$3:$K$59,2)))</f>
        <v>#N/A</v>
      </c>
    </row>
    <row r="1447" spans="1:12">
      <c r="A1447" s="11">
        <v>2384</v>
      </c>
      <c r="B1447" s="11">
        <v>1087</v>
      </c>
      <c r="C1447" s="11">
        <v>934</v>
      </c>
      <c r="E1447" s="11" t="s">
        <v>3223</v>
      </c>
      <c r="F1447" s="11" t="s">
        <v>3224</v>
      </c>
      <c r="G1447" s="11">
        <v>1</v>
      </c>
      <c r="I1447" s="23" t="str">
        <f>IF($B1447="","",(VLOOKUP($B1447,所属・種目コード!$A$3:$C$67,2)))</f>
        <v>031087</v>
      </c>
      <c r="K1447" s="25" t="e">
        <f>IF($B1447="","",(VLOOKUP($B1447,所属・種目コード!M1430:N1530,2)))</f>
        <v>#N/A</v>
      </c>
      <c r="L1447" s="22" t="e">
        <f>IF($B1447="","",(VLOOKUP($B1447,所属・種目コード!$J$3:$K$59,2)))</f>
        <v>#N/A</v>
      </c>
    </row>
    <row r="1448" spans="1:12">
      <c r="A1448" s="11">
        <v>2385</v>
      </c>
      <c r="B1448" s="11">
        <v>1087</v>
      </c>
      <c r="C1448" s="11">
        <v>677</v>
      </c>
      <c r="E1448" s="11" t="s">
        <v>3225</v>
      </c>
      <c r="F1448" s="11" t="s">
        <v>1033</v>
      </c>
      <c r="G1448" s="11">
        <v>1</v>
      </c>
      <c r="I1448" s="23" t="str">
        <f>IF($B1448="","",(VLOOKUP($B1448,所属・種目コード!$A$3:$C$67,2)))</f>
        <v>031087</v>
      </c>
      <c r="K1448" s="25" t="e">
        <f>IF($B1448="","",(VLOOKUP($B1448,所属・種目コード!M1431:N1531,2)))</f>
        <v>#N/A</v>
      </c>
      <c r="L1448" s="22" t="e">
        <f>IF($B1448="","",(VLOOKUP($B1448,所属・種目コード!$J$3:$K$59,2)))</f>
        <v>#N/A</v>
      </c>
    </row>
    <row r="1449" spans="1:12">
      <c r="A1449" s="11">
        <v>2386</v>
      </c>
      <c r="B1449" s="11">
        <v>1087</v>
      </c>
      <c r="C1449" s="11">
        <v>486</v>
      </c>
      <c r="E1449" s="11" t="s">
        <v>3226</v>
      </c>
      <c r="F1449" s="11" t="s">
        <v>3227</v>
      </c>
      <c r="G1449" s="11">
        <v>2</v>
      </c>
      <c r="I1449" s="23" t="str">
        <f>IF($B1449="","",(VLOOKUP($B1449,所属・種目コード!$A$3:$C$67,2)))</f>
        <v>031087</v>
      </c>
      <c r="K1449" s="25" t="e">
        <f>IF($B1449="","",(VLOOKUP($B1449,所属・種目コード!M1432:N1532,2)))</f>
        <v>#N/A</v>
      </c>
      <c r="L1449" s="22" t="e">
        <f>IF($B1449="","",(VLOOKUP($B1449,所属・種目コード!$J$3:$K$59,2)))</f>
        <v>#N/A</v>
      </c>
    </row>
    <row r="1450" spans="1:12">
      <c r="A1450" s="11">
        <v>2387</v>
      </c>
      <c r="B1450" s="11">
        <v>1087</v>
      </c>
      <c r="C1450" s="11">
        <v>666</v>
      </c>
      <c r="E1450" s="11" t="s">
        <v>3228</v>
      </c>
      <c r="F1450" s="11" t="s">
        <v>3229</v>
      </c>
      <c r="G1450" s="11">
        <v>1</v>
      </c>
      <c r="I1450" s="23" t="str">
        <f>IF($B1450="","",(VLOOKUP($B1450,所属・種目コード!$A$3:$C$67,2)))</f>
        <v>031087</v>
      </c>
      <c r="K1450" s="25" t="e">
        <f>IF($B1450="","",(VLOOKUP($B1450,所属・種目コード!M1433:N1533,2)))</f>
        <v>#N/A</v>
      </c>
      <c r="L1450" s="22" t="e">
        <f>IF($B1450="","",(VLOOKUP($B1450,所属・種目コード!$J$3:$K$59,2)))</f>
        <v>#N/A</v>
      </c>
    </row>
    <row r="1451" spans="1:12">
      <c r="A1451" s="11">
        <v>2388</v>
      </c>
      <c r="B1451" s="11">
        <v>1087</v>
      </c>
      <c r="C1451" s="11">
        <v>667</v>
      </c>
      <c r="E1451" s="11" t="s">
        <v>3230</v>
      </c>
      <c r="F1451" s="11" t="s">
        <v>3231</v>
      </c>
      <c r="G1451" s="11">
        <v>1</v>
      </c>
      <c r="I1451" s="23" t="str">
        <f>IF($B1451="","",(VLOOKUP($B1451,所属・種目コード!$A$3:$C$67,2)))</f>
        <v>031087</v>
      </c>
      <c r="K1451" s="25" t="e">
        <f>IF($B1451="","",(VLOOKUP($B1451,所属・種目コード!M1434:N1534,2)))</f>
        <v>#N/A</v>
      </c>
      <c r="L1451" s="22" t="e">
        <f>IF($B1451="","",(VLOOKUP($B1451,所属・種目コード!$J$3:$K$59,2)))</f>
        <v>#N/A</v>
      </c>
    </row>
    <row r="1452" spans="1:12">
      <c r="A1452" s="11">
        <v>2389</v>
      </c>
      <c r="B1452" s="11">
        <v>1087</v>
      </c>
      <c r="C1452" s="11">
        <v>935</v>
      </c>
      <c r="E1452" s="11" t="s">
        <v>3232</v>
      </c>
      <c r="F1452" s="11" t="s">
        <v>3233</v>
      </c>
      <c r="G1452" s="11">
        <v>1</v>
      </c>
      <c r="I1452" s="23" t="str">
        <f>IF($B1452="","",(VLOOKUP($B1452,所属・種目コード!$A$3:$C$67,2)))</f>
        <v>031087</v>
      </c>
      <c r="K1452" s="25" t="e">
        <f>IF($B1452="","",(VLOOKUP($B1452,所属・種目コード!M1435:N1535,2)))</f>
        <v>#N/A</v>
      </c>
      <c r="L1452" s="22" t="e">
        <f>IF($B1452="","",(VLOOKUP($B1452,所属・種目コード!$J$3:$K$59,2)))</f>
        <v>#N/A</v>
      </c>
    </row>
    <row r="1453" spans="1:12">
      <c r="A1453" s="11">
        <v>2390</v>
      </c>
      <c r="B1453" s="11">
        <v>1087</v>
      </c>
      <c r="C1453" s="11">
        <v>668</v>
      </c>
      <c r="E1453" s="11" t="s">
        <v>3234</v>
      </c>
      <c r="F1453" s="11" t="s">
        <v>3235</v>
      </c>
      <c r="G1453" s="11">
        <v>1</v>
      </c>
      <c r="I1453" s="23" t="str">
        <f>IF($B1453="","",(VLOOKUP($B1453,所属・種目コード!$A$3:$C$67,2)))</f>
        <v>031087</v>
      </c>
      <c r="K1453" s="25" t="e">
        <f>IF($B1453="","",(VLOOKUP($B1453,所属・種目コード!M1436:N1536,2)))</f>
        <v>#N/A</v>
      </c>
      <c r="L1453" s="22" t="e">
        <f>IF($B1453="","",(VLOOKUP($B1453,所属・種目コード!$J$3:$K$59,2)))</f>
        <v>#N/A</v>
      </c>
    </row>
    <row r="1454" spans="1:12">
      <c r="A1454" s="11">
        <v>2391</v>
      </c>
      <c r="B1454" s="11">
        <v>1087</v>
      </c>
      <c r="C1454" s="11">
        <v>669</v>
      </c>
      <c r="E1454" s="11" t="s">
        <v>3236</v>
      </c>
      <c r="F1454" s="11" t="s">
        <v>3237</v>
      </c>
      <c r="G1454" s="11">
        <v>1</v>
      </c>
      <c r="I1454" s="23" t="str">
        <f>IF($B1454="","",(VLOOKUP($B1454,所属・種目コード!$A$3:$C$67,2)))</f>
        <v>031087</v>
      </c>
      <c r="K1454" s="25" t="e">
        <f>IF($B1454="","",(VLOOKUP($B1454,所属・種目コード!M1437:N1537,2)))</f>
        <v>#N/A</v>
      </c>
      <c r="L1454" s="22" t="e">
        <f>IF($B1454="","",(VLOOKUP($B1454,所属・種目コード!$J$3:$K$59,2)))</f>
        <v>#N/A</v>
      </c>
    </row>
    <row r="1455" spans="1:12">
      <c r="A1455" s="11">
        <v>2392</v>
      </c>
      <c r="B1455" s="11">
        <v>1087</v>
      </c>
      <c r="C1455" s="11">
        <v>670</v>
      </c>
      <c r="E1455" s="11" t="s">
        <v>3238</v>
      </c>
      <c r="F1455" s="11" t="s">
        <v>3239</v>
      </c>
      <c r="G1455" s="11">
        <v>1</v>
      </c>
      <c r="I1455" s="23" t="str">
        <f>IF($B1455="","",(VLOOKUP($B1455,所属・種目コード!$A$3:$C$67,2)))</f>
        <v>031087</v>
      </c>
      <c r="K1455" s="25" t="e">
        <f>IF($B1455="","",(VLOOKUP($B1455,所属・種目コード!M1438:N1538,2)))</f>
        <v>#N/A</v>
      </c>
      <c r="L1455" s="22" t="e">
        <f>IF($B1455="","",(VLOOKUP($B1455,所属・種目コード!$J$3:$K$59,2)))</f>
        <v>#N/A</v>
      </c>
    </row>
    <row r="1456" spans="1:12">
      <c r="A1456" s="11">
        <v>2393</v>
      </c>
      <c r="B1456" s="11">
        <v>1087</v>
      </c>
      <c r="C1456" s="11">
        <v>671</v>
      </c>
      <c r="E1456" s="11" t="s">
        <v>3240</v>
      </c>
      <c r="F1456" s="11" t="s">
        <v>3241</v>
      </c>
      <c r="G1456" s="11">
        <v>1</v>
      </c>
      <c r="I1456" s="23" t="str">
        <f>IF($B1456="","",(VLOOKUP($B1456,所属・種目コード!$A$3:$C$67,2)))</f>
        <v>031087</v>
      </c>
      <c r="K1456" s="25" t="e">
        <f>IF($B1456="","",(VLOOKUP($B1456,所属・種目コード!M1439:N1539,2)))</f>
        <v>#N/A</v>
      </c>
      <c r="L1456" s="22" t="e">
        <f>IF($B1456="","",(VLOOKUP($B1456,所属・種目コード!$J$3:$K$59,2)))</f>
        <v>#N/A</v>
      </c>
    </row>
    <row r="1457" spans="1:12">
      <c r="A1457" s="11">
        <v>2394</v>
      </c>
      <c r="B1457" s="11">
        <v>1087</v>
      </c>
      <c r="C1457" s="11">
        <v>672</v>
      </c>
      <c r="E1457" s="11" t="s">
        <v>3242</v>
      </c>
      <c r="F1457" s="11" t="s">
        <v>3243</v>
      </c>
      <c r="G1457" s="11">
        <v>1</v>
      </c>
      <c r="I1457" s="23" t="str">
        <f>IF($B1457="","",(VLOOKUP($B1457,所属・種目コード!$A$3:$C$67,2)))</f>
        <v>031087</v>
      </c>
      <c r="K1457" s="25" t="e">
        <f>IF($B1457="","",(VLOOKUP($B1457,所属・種目コード!M1440:N1540,2)))</f>
        <v>#N/A</v>
      </c>
      <c r="L1457" s="22" t="e">
        <f>IF($B1457="","",(VLOOKUP($B1457,所属・種目コード!$J$3:$K$59,2)))</f>
        <v>#N/A</v>
      </c>
    </row>
    <row r="1458" spans="1:12">
      <c r="A1458" s="11">
        <v>2395</v>
      </c>
      <c r="B1458" s="11">
        <v>1087</v>
      </c>
      <c r="C1458" s="11">
        <v>678</v>
      </c>
      <c r="E1458" s="11" t="s">
        <v>3244</v>
      </c>
      <c r="F1458" s="11" t="s">
        <v>3245</v>
      </c>
      <c r="G1458" s="11">
        <v>1</v>
      </c>
      <c r="I1458" s="23" t="str">
        <f>IF($B1458="","",(VLOOKUP($B1458,所属・種目コード!$A$3:$C$67,2)))</f>
        <v>031087</v>
      </c>
      <c r="K1458" s="25" t="e">
        <f>IF($B1458="","",(VLOOKUP($B1458,所属・種目コード!M1441:N1541,2)))</f>
        <v>#N/A</v>
      </c>
      <c r="L1458" s="22" t="e">
        <f>IF($B1458="","",(VLOOKUP($B1458,所属・種目コード!$J$3:$K$59,2)))</f>
        <v>#N/A</v>
      </c>
    </row>
    <row r="1459" spans="1:12">
      <c r="A1459" s="11">
        <v>2396</v>
      </c>
      <c r="B1459" s="11">
        <v>1087</v>
      </c>
      <c r="C1459" s="11">
        <v>673</v>
      </c>
      <c r="E1459" s="11" t="s">
        <v>3246</v>
      </c>
      <c r="F1459" s="11" t="s">
        <v>3247</v>
      </c>
      <c r="G1459" s="11">
        <v>1</v>
      </c>
      <c r="I1459" s="23" t="str">
        <f>IF($B1459="","",(VLOOKUP($B1459,所属・種目コード!$A$3:$C$67,2)))</f>
        <v>031087</v>
      </c>
      <c r="K1459" s="25" t="e">
        <f>IF($B1459="","",(VLOOKUP($B1459,所属・種目コード!M1442:N1542,2)))</f>
        <v>#N/A</v>
      </c>
      <c r="L1459" s="22" t="e">
        <f>IF($B1459="","",(VLOOKUP($B1459,所属・種目コード!$J$3:$K$59,2)))</f>
        <v>#N/A</v>
      </c>
    </row>
    <row r="1460" spans="1:12">
      <c r="A1460" s="11">
        <v>2397</v>
      </c>
      <c r="B1460" s="11">
        <v>1088</v>
      </c>
      <c r="C1460" s="11">
        <v>679</v>
      </c>
      <c r="E1460" s="11" t="s">
        <v>3248</v>
      </c>
      <c r="F1460" s="11" t="s">
        <v>3249</v>
      </c>
      <c r="G1460" s="11">
        <v>1</v>
      </c>
      <c r="I1460" s="23" t="str">
        <f>IF($B1460="","",(VLOOKUP($B1460,所属・種目コード!$A$3:$C$67,2)))</f>
        <v>031088</v>
      </c>
      <c r="K1460" s="25" t="e">
        <f>IF($B1460="","",(VLOOKUP($B1460,所属・種目コード!M1443:N1543,2)))</f>
        <v>#N/A</v>
      </c>
      <c r="L1460" s="22" t="e">
        <f>IF($B1460="","",(VLOOKUP($B1460,所属・種目コード!$J$3:$K$59,2)))</f>
        <v>#N/A</v>
      </c>
    </row>
    <row r="1461" spans="1:12">
      <c r="A1461" s="11">
        <v>2398</v>
      </c>
      <c r="B1461" s="11">
        <v>1088</v>
      </c>
      <c r="C1461" s="11">
        <v>487</v>
      </c>
      <c r="E1461" s="11" t="s">
        <v>3250</v>
      </c>
      <c r="F1461" s="11" t="s">
        <v>3251</v>
      </c>
      <c r="G1461" s="11">
        <v>2</v>
      </c>
      <c r="I1461" s="23" t="str">
        <f>IF($B1461="","",(VLOOKUP($B1461,所属・種目コード!$A$3:$C$67,2)))</f>
        <v>031088</v>
      </c>
      <c r="K1461" s="25" t="e">
        <f>IF($B1461="","",(VLOOKUP($B1461,所属・種目コード!M1444:N1544,2)))</f>
        <v>#N/A</v>
      </c>
      <c r="L1461" s="22" t="e">
        <f>IF($B1461="","",(VLOOKUP($B1461,所属・種目コード!$J$3:$K$59,2)))</f>
        <v>#N/A</v>
      </c>
    </row>
    <row r="1462" spans="1:12">
      <c r="A1462" s="11">
        <v>2399</v>
      </c>
      <c r="B1462" s="11">
        <v>1088</v>
      </c>
      <c r="C1462" s="11">
        <v>254</v>
      </c>
      <c r="E1462" s="11" t="s">
        <v>3252</v>
      </c>
      <c r="F1462" s="11" t="s">
        <v>3253</v>
      </c>
      <c r="G1462" s="11">
        <v>1</v>
      </c>
      <c r="I1462" s="23" t="str">
        <f>IF($B1462="","",(VLOOKUP($B1462,所属・種目コード!$A$3:$C$67,2)))</f>
        <v>031088</v>
      </c>
      <c r="K1462" s="25" t="e">
        <f>IF($B1462="","",(VLOOKUP($B1462,所属・種目コード!M1445:N1545,2)))</f>
        <v>#N/A</v>
      </c>
      <c r="L1462" s="22" t="e">
        <f>IF($B1462="","",(VLOOKUP($B1462,所属・種目コード!$J$3:$K$59,2)))</f>
        <v>#N/A</v>
      </c>
    </row>
    <row r="1463" spans="1:12">
      <c r="A1463" s="11">
        <v>2400</v>
      </c>
      <c r="B1463" s="11">
        <v>1088</v>
      </c>
      <c r="C1463" s="11">
        <v>223</v>
      </c>
      <c r="E1463" s="11" t="s">
        <v>3254</v>
      </c>
      <c r="F1463" s="11" t="s">
        <v>3255</v>
      </c>
      <c r="G1463" s="11">
        <v>2</v>
      </c>
      <c r="I1463" s="23" t="str">
        <f>IF($B1463="","",(VLOOKUP($B1463,所属・種目コード!$A$3:$C$67,2)))</f>
        <v>031088</v>
      </c>
      <c r="K1463" s="25" t="e">
        <f>IF($B1463="","",(VLOOKUP($B1463,所属・種目コード!M1446:N1546,2)))</f>
        <v>#N/A</v>
      </c>
      <c r="L1463" s="22" t="e">
        <f>IF($B1463="","",(VLOOKUP($B1463,所属・種目コード!$J$3:$K$59,2)))</f>
        <v>#N/A</v>
      </c>
    </row>
    <row r="1464" spans="1:12">
      <c r="A1464" s="11">
        <v>2401</v>
      </c>
      <c r="B1464" s="11">
        <v>1088</v>
      </c>
      <c r="C1464" s="11">
        <v>680</v>
      </c>
      <c r="E1464" s="11" t="s">
        <v>3256</v>
      </c>
      <c r="F1464" s="11" t="s">
        <v>3257</v>
      </c>
      <c r="G1464" s="11">
        <v>1</v>
      </c>
      <c r="I1464" s="23" t="str">
        <f>IF($B1464="","",(VLOOKUP($B1464,所属・種目コード!$A$3:$C$67,2)))</f>
        <v>031088</v>
      </c>
      <c r="K1464" s="25" t="e">
        <f>IF($B1464="","",(VLOOKUP($B1464,所属・種目コード!M1447:N1547,2)))</f>
        <v>#N/A</v>
      </c>
      <c r="L1464" s="22" t="e">
        <f>IF($B1464="","",(VLOOKUP($B1464,所属・種目コード!$J$3:$K$59,2)))</f>
        <v>#N/A</v>
      </c>
    </row>
    <row r="1465" spans="1:12">
      <c r="A1465" s="11">
        <v>2402</v>
      </c>
      <c r="B1465" s="11">
        <v>1088</v>
      </c>
      <c r="C1465" s="11">
        <v>227</v>
      </c>
      <c r="E1465" s="11" t="s">
        <v>3258</v>
      </c>
      <c r="F1465" s="11" t="s">
        <v>3259</v>
      </c>
      <c r="G1465" s="11">
        <v>2</v>
      </c>
      <c r="I1465" s="23" t="str">
        <f>IF($B1465="","",(VLOOKUP($B1465,所属・種目コード!$A$3:$C$67,2)))</f>
        <v>031088</v>
      </c>
      <c r="K1465" s="25" t="e">
        <f>IF($B1465="","",(VLOOKUP($B1465,所属・種目コード!M1448:N1548,2)))</f>
        <v>#N/A</v>
      </c>
      <c r="L1465" s="22" t="e">
        <f>IF($B1465="","",(VLOOKUP($B1465,所属・種目コード!$J$3:$K$59,2)))</f>
        <v>#N/A</v>
      </c>
    </row>
    <row r="1466" spans="1:12">
      <c r="A1466" s="11">
        <v>2403</v>
      </c>
      <c r="B1466" s="11">
        <v>1088</v>
      </c>
      <c r="C1466" s="11">
        <v>255</v>
      </c>
      <c r="E1466" s="11" t="s">
        <v>3260</v>
      </c>
      <c r="F1466" s="11" t="s">
        <v>3261</v>
      </c>
      <c r="G1466" s="11">
        <v>1</v>
      </c>
      <c r="I1466" s="23" t="str">
        <f>IF($B1466="","",(VLOOKUP($B1466,所属・種目コード!$A$3:$C$67,2)))</f>
        <v>031088</v>
      </c>
      <c r="K1466" s="25" t="e">
        <f>IF($B1466="","",(VLOOKUP($B1466,所属・種目コード!M1449:N1549,2)))</f>
        <v>#N/A</v>
      </c>
      <c r="L1466" s="22" t="e">
        <f>IF($B1466="","",(VLOOKUP($B1466,所属・種目コード!$J$3:$K$59,2)))</f>
        <v>#N/A</v>
      </c>
    </row>
    <row r="1467" spans="1:12">
      <c r="A1467" s="11">
        <v>2404</v>
      </c>
      <c r="B1467" s="11">
        <v>1088</v>
      </c>
      <c r="C1467" s="11">
        <v>488</v>
      </c>
      <c r="E1467" s="11" t="s">
        <v>3262</v>
      </c>
      <c r="F1467" s="11" t="s">
        <v>3263</v>
      </c>
      <c r="G1467" s="11">
        <v>2</v>
      </c>
      <c r="I1467" s="23" t="str">
        <f>IF($B1467="","",(VLOOKUP($B1467,所属・種目コード!$A$3:$C$67,2)))</f>
        <v>031088</v>
      </c>
      <c r="K1467" s="25" t="e">
        <f>IF($B1467="","",(VLOOKUP($B1467,所属・種目コード!M1450:N1550,2)))</f>
        <v>#N/A</v>
      </c>
      <c r="L1467" s="22" t="e">
        <f>IF($B1467="","",(VLOOKUP($B1467,所属・種目コード!$J$3:$K$59,2)))</f>
        <v>#N/A</v>
      </c>
    </row>
    <row r="1468" spans="1:12">
      <c r="A1468" s="11">
        <v>2405</v>
      </c>
      <c r="B1468" s="11">
        <v>1088</v>
      </c>
      <c r="C1468" s="11">
        <v>256</v>
      </c>
      <c r="E1468" s="11" t="s">
        <v>3264</v>
      </c>
      <c r="F1468" s="11" t="s">
        <v>3265</v>
      </c>
      <c r="G1468" s="11">
        <v>1</v>
      </c>
      <c r="I1468" s="23" t="str">
        <f>IF($B1468="","",(VLOOKUP($B1468,所属・種目コード!$A$3:$C$67,2)))</f>
        <v>031088</v>
      </c>
      <c r="K1468" s="25" t="e">
        <f>IF($B1468="","",(VLOOKUP($B1468,所属・種目コード!M1451:N1551,2)))</f>
        <v>#N/A</v>
      </c>
      <c r="L1468" s="22" t="e">
        <f>IF($B1468="","",(VLOOKUP($B1468,所属・種目コード!$J$3:$K$59,2)))</f>
        <v>#N/A</v>
      </c>
    </row>
    <row r="1469" spans="1:12">
      <c r="A1469" s="11">
        <v>2406</v>
      </c>
      <c r="B1469" s="11">
        <v>1088</v>
      </c>
      <c r="C1469" s="11">
        <v>224</v>
      </c>
      <c r="E1469" s="11" t="s">
        <v>3266</v>
      </c>
      <c r="F1469" s="11" t="s">
        <v>3267</v>
      </c>
      <c r="G1469" s="11">
        <v>2</v>
      </c>
      <c r="I1469" s="23" t="str">
        <f>IF($B1469="","",(VLOOKUP($B1469,所属・種目コード!$A$3:$C$67,2)))</f>
        <v>031088</v>
      </c>
      <c r="K1469" s="25" t="e">
        <f>IF($B1469="","",(VLOOKUP($B1469,所属・種目コード!M1452:N1552,2)))</f>
        <v>#N/A</v>
      </c>
      <c r="L1469" s="22" t="e">
        <f>IF($B1469="","",(VLOOKUP($B1469,所属・種目コード!$J$3:$K$59,2)))</f>
        <v>#N/A</v>
      </c>
    </row>
    <row r="1470" spans="1:12">
      <c r="A1470" s="11">
        <v>2407</v>
      </c>
      <c r="B1470" s="11">
        <v>1088</v>
      </c>
      <c r="C1470" s="11">
        <v>257</v>
      </c>
      <c r="E1470" s="11" t="s">
        <v>3268</v>
      </c>
      <c r="F1470" s="11" t="s">
        <v>2453</v>
      </c>
      <c r="G1470" s="11">
        <v>1</v>
      </c>
      <c r="I1470" s="23" t="str">
        <f>IF($B1470="","",(VLOOKUP($B1470,所属・種目コード!$A$3:$C$67,2)))</f>
        <v>031088</v>
      </c>
      <c r="K1470" s="25" t="e">
        <f>IF($B1470="","",(VLOOKUP($B1470,所属・種目コード!M1453:N1553,2)))</f>
        <v>#N/A</v>
      </c>
      <c r="L1470" s="22" t="e">
        <f>IF($B1470="","",(VLOOKUP($B1470,所属・種目コード!$J$3:$K$59,2)))</f>
        <v>#N/A</v>
      </c>
    </row>
    <row r="1471" spans="1:12">
      <c r="A1471" s="11">
        <v>2408</v>
      </c>
      <c r="B1471" s="11">
        <v>1088</v>
      </c>
      <c r="C1471" s="11">
        <v>258</v>
      </c>
      <c r="E1471" s="11" t="s">
        <v>3269</v>
      </c>
      <c r="F1471" s="11" t="s">
        <v>3270</v>
      </c>
      <c r="G1471" s="11">
        <v>1</v>
      </c>
      <c r="I1471" s="23" t="str">
        <f>IF($B1471="","",(VLOOKUP($B1471,所属・種目コード!$A$3:$C$67,2)))</f>
        <v>031088</v>
      </c>
      <c r="K1471" s="25" t="e">
        <f>IF($B1471="","",(VLOOKUP($B1471,所属・種目コード!M1454:N1554,2)))</f>
        <v>#N/A</v>
      </c>
      <c r="L1471" s="22" t="e">
        <f>IF($B1471="","",(VLOOKUP($B1471,所属・種目コード!$J$3:$K$59,2)))</f>
        <v>#N/A</v>
      </c>
    </row>
    <row r="1472" spans="1:12">
      <c r="A1472" s="11">
        <v>2409</v>
      </c>
      <c r="B1472" s="11">
        <v>1088</v>
      </c>
      <c r="C1472" s="11">
        <v>259</v>
      </c>
      <c r="E1472" s="11" t="s">
        <v>3271</v>
      </c>
      <c r="F1472" s="11" t="s">
        <v>3272</v>
      </c>
      <c r="G1472" s="11">
        <v>1</v>
      </c>
      <c r="I1472" s="23" t="str">
        <f>IF($B1472="","",(VLOOKUP($B1472,所属・種目コード!$A$3:$C$67,2)))</f>
        <v>031088</v>
      </c>
      <c r="K1472" s="25" t="e">
        <f>IF($B1472="","",(VLOOKUP($B1472,所属・種目コード!M1455:N1555,2)))</f>
        <v>#N/A</v>
      </c>
      <c r="L1472" s="22" t="e">
        <f>IF($B1472="","",(VLOOKUP($B1472,所属・種目コード!$J$3:$K$59,2)))</f>
        <v>#N/A</v>
      </c>
    </row>
    <row r="1473" spans="1:12">
      <c r="A1473" s="11">
        <v>2410</v>
      </c>
      <c r="B1473" s="11">
        <v>1088</v>
      </c>
      <c r="C1473" s="11">
        <v>253</v>
      </c>
      <c r="E1473" s="11" t="s">
        <v>3273</v>
      </c>
      <c r="F1473" s="11" t="s">
        <v>3274</v>
      </c>
      <c r="G1473" s="11">
        <v>1</v>
      </c>
      <c r="I1473" s="23" t="str">
        <f>IF($B1473="","",(VLOOKUP($B1473,所属・種目コード!$A$3:$C$67,2)))</f>
        <v>031088</v>
      </c>
      <c r="K1473" s="25" t="e">
        <f>IF($B1473="","",(VLOOKUP($B1473,所属・種目コード!M1456:N1556,2)))</f>
        <v>#N/A</v>
      </c>
      <c r="L1473" s="22" t="e">
        <f>IF($B1473="","",(VLOOKUP($B1473,所属・種目コード!$J$3:$K$59,2)))</f>
        <v>#N/A</v>
      </c>
    </row>
    <row r="1474" spans="1:12">
      <c r="A1474" s="11">
        <v>2411</v>
      </c>
      <c r="B1474" s="11">
        <v>1088</v>
      </c>
      <c r="C1474" s="11">
        <v>225</v>
      </c>
      <c r="E1474" s="11" t="s">
        <v>3275</v>
      </c>
      <c r="F1474" s="11" t="s">
        <v>3276</v>
      </c>
      <c r="G1474" s="11">
        <v>2</v>
      </c>
      <c r="I1474" s="23" t="str">
        <f>IF($B1474="","",(VLOOKUP($B1474,所属・種目コード!$A$3:$C$67,2)))</f>
        <v>031088</v>
      </c>
      <c r="K1474" s="25" t="e">
        <f>IF($B1474="","",(VLOOKUP($B1474,所属・種目コード!M1457:N1557,2)))</f>
        <v>#N/A</v>
      </c>
      <c r="L1474" s="22" t="e">
        <f>IF($B1474="","",(VLOOKUP($B1474,所属・種目コード!$J$3:$K$59,2)))</f>
        <v>#N/A</v>
      </c>
    </row>
    <row r="1475" spans="1:12">
      <c r="A1475" s="11">
        <v>2412</v>
      </c>
      <c r="B1475" s="11">
        <v>1088</v>
      </c>
      <c r="C1475" s="11">
        <v>226</v>
      </c>
      <c r="E1475" s="11" t="s">
        <v>3277</v>
      </c>
      <c r="F1475" s="11" t="s">
        <v>3278</v>
      </c>
      <c r="G1475" s="11">
        <v>2</v>
      </c>
      <c r="I1475" s="23" t="str">
        <f>IF($B1475="","",(VLOOKUP($B1475,所属・種目コード!$A$3:$C$67,2)))</f>
        <v>031088</v>
      </c>
      <c r="K1475" s="25" t="e">
        <f>IF($B1475="","",(VLOOKUP($B1475,所属・種目コード!M1458:N1558,2)))</f>
        <v>#N/A</v>
      </c>
      <c r="L1475" s="22" t="e">
        <f>IF($B1475="","",(VLOOKUP($B1475,所属・種目コード!$J$3:$K$59,2)))</f>
        <v>#N/A</v>
      </c>
    </row>
    <row r="1476" spans="1:12">
      <c r="A1476" s="11">
        <v>2413</v>
      </c>
      <c r="B1476" s="11">
        <v>1089</v>
      </c>
      <c r="C1476" s="11">
        <v>260</v>
      </c>
      <c r="E1476" s="11" t="s">
        <v>3279</v>
      </c>
      <c r="F1476" s="11" t="s">
        <v>3280</v>
      </c>
      <c r="G1476" s="11">
        <v>1</v>
      </c>
      <c r="I1476" s="23" t="str">
        <f>IF($B1476="","",(VLOOKUP($B1476,所属・種目コード!$A$3:$C$67,2)))</f>
        <v>031089</v>
      </c>
      <c r="K1476" s="25" t="e">
        <f>IF($B1476="","",(VLOOKUP($B1476,所属・種目コード!M1459:N1559,2)))</f>
        <v>#N/A</v>
      </c>
      <c r="L1476" s="22" t="e">
        <f>IF($B1476="","",(VLOOKUP($B1476,所属・種目コード!$J$3:$K$59,2)))</f>
        <v>#N/A</v>
      </c>
    </row>
    <row r="1477" spans="1:12">
      <c r="A1477" s="11">
        <v>2414</v>
      </c>
      <c r="B1477" s="11">
        <v>1089</v>
      </c>
      <c r="C1477" s="11">
        <v>231</v>
      </c>
      <c r="E1477" s="11" t="s">
        <v>3281</v>
      </c>
      <c r="F1477" s="11" t="s">
        <v>3282</v>
      </c>
      <c r="G1477" s="11">
        <v>2</v>
      </c>
      <c r="I1477" s="23" t="str">
        <f>IF($B1477="","",(VLOOKUP($B1477,所属・種目コード!$A$3:$C$67,2)))</f>
        <v>031089</v>
      </c>
      <c r="K1477" s="25" t="e">
        <f>IF($B1477="","",(VLOOKUP($B1477,所属・種目コード!M1460:N1560,2)))</f>
        <v>#N/A</v>
      </c>
      <c r="L1477" s="22" t="e">
        <f>IF($B1477="","",(VLOOKUP($B1477,所属・種目コード!$J$3:$K$59,2)))</f>
        <v>#N/A</v>
      </c>
    </row>
    <row r="1478" spans="1:12">
      <c r="A1478" s="11">
        <v>2415</v>
      </c>
      <c r="B1478" s="11">
        <v>1089</v>
      </c>
      <c r="C1478" s="11">
        <v>264</v>
      </c>
      <c r="E1478" s="11" t="s">
        <v>3283</v>
      </c>
      <c r="F1478" s="11" t="s">
        <v>3284</v>
      </c>
      <c r="G1478" s="11">
        <v>1</v>
      </c>
      <c r="I1478" s="23" t="str">
        <f>IF($B1478="","",(VLOOKUP($B1478,所属・種目コード!$A$3:$C$67,2)))</f>
        <v>031089</v>
      </c>
      <c r="K1478" s="25" t="e">
        <f>IF($B1478="","",(VLOOKUP($B1478,所属・種目コード!M1461:N1561,2)))</f>
        <v>#N/A</v>
      </c>
      <c r="L1478" s="22" t="e">
        <f>IF($B1478="","",(VLOOKUP($B1478,所属・種目コード!$J$3:$K$59,2)))</f>
        <v>#N/A</v>
      </c>
    </row>
    <row r="1479" spans="1:12">
      <c r="A1479" s="11">
        <v>2416</v>
      </c>
      <c r="B1479" s="11">
        <v>1089</v>
      </c>
      <c r="C1479" s="11">
        <v>737</v>
      </c>
      <c r="E1479" s="11" t="s">
        <v>3285</v>
      </c>
      <c r="F1479" s="11" t="s">
        <v>3286</v>
      </c>
      <c r="G1479" s="11">
        <v>2</v>
      </c>
      <c r="I1479" s="23" t="str">
        <f>IF($B1479="","",(VLOOKUP($B1479,所属・種目コード!$A$3:$C$67,2)))</f>
        <v>031089</v>
      </c>
      <c r="K1479" s="25" t="e">
        <f>IF($B1479="","",(VLOOKUP($B1479,所属・種目コード!M1462:N1562,2)))</f>
        <v>#N/A</v>
      </c>
      <c r="L1479" s="22" t="e">
        <f>IF($B1479="","",(VLOOKUP($B1479,所属・種目コード!$J$3:$K$59,2)))</f>
        <v>#N/A</v>
      </c>
    </row>
    <row r="1480" spans="1:12">
      <c r="A1480" s="11">
        <v>2417</v>
      </c>
      <c r="B1480" s="11">
        <v>1089</v>
      </c>
      <c r="C1480" s="11">
        <v>738</v>
      </c>
      <c r="E1480" s="11" t="s">
        <v>3287</v>
      </c>
      <c r="F1480" s="11" t="s">
        <v>3288</v>
      </c>
      <c r="G1480" s="11">
        <v>2</v>
      </c>
      <c r="I1480" s="23" t="str">
        <f>IF($B1480="","",(VLOOKUP($B1480,所属・種目コード!$A$3:$C$67,2)))</f>
        <v>031089</v>
      </c>
      <c r="K1480" s="25" t="e">
        <f>IF($B1480="","",(VLOOKUP($B1480,所属・種目コード!M1463:N1563,2)))</f>
        <v>#N/A</v>
      </c>
      <c r="L1480" s="22" t="e">
        <f>IF($B1480="","",(VLOOKUP($B1480,所属・種目コード!$J$3:$K$59,2)))</f>
        <v>#N/A</v>
      </c>
    </row>
    <row r="1481" spans="1:12">
      <c r="A1481" s="11">
        <v>2418</v>
      </c>
      <c r="B1481" s="11">
        <v>1089</v>
      </c>
      <c r="C1481" s="11">
        <v>232</v>
      </c>
      <c r="E1481" s="11" t="s">
        <v>3289</v>
      </c>
      <c r="F1481" s="11" t="s">
        <v>3290</v>
      </c>
      <c r="G1481" s="11">
        <v>2</v>
      </c>
      <c r="I1481" s="23" t="str">
        <f>IF($B1481="","",(VLOOKUP($B1481,所属・種目コード!$A$3:$C$67,2)))</f>
        <v>031089</v>
      </c>
      <c r="K1481" s="25" t="e">
        <f>IF($B1481="","",(VLOOKUP($B1481,所属・種目コード!M1464:N1564,2)))</f>
        <v>#N/A</v>
      </c>
      <c r="L1481" s="22" t="e">
        <f>IF($B1481="","",(VLOOKUP($B1481,所属・種目コード!$J$3:$K$59,2)))</f>
        <v>#N/A</v>
      </c>
    </row>
    <row r="1482" spans="1:12">
      <c r="A1482" s="11">
        <v>2419</v>
      </c>
      <c r="B1482" s="11">
        <v>1089</v>
      </c>
      <c r="C1482" s="11">
        <v>233</v>
      </c>
      <c r="E1482" s="11" t="s">
        <v>3291</v>
      </c>
      <c r="F1482" s="11" t="s">
        <v>837</v>
      </c>
      <c r="G1482" s="11">
        <v>2</v>
      </c>
      <c r="I1482" s="23" t="str">
        <f>IF($B1482="","",(VLOOKUP($B1482,所属・種目コード!$A$3:$C$67,2)))</f>
        <v>031089</v>
      </c>
      <c r="K1482" s="25" t="e">
        <f>IF($B1482="","",(VLOOKUP($B1482,所属・種目コード!M1465:N1565,2)))</f>
        <v>#N/A</v>
      </c>
      <c r="L1482" s="22" t="e">
        <f>IF($B1482="","",(VLOOKUP($B1482,所属・種目コード!$J$3:$K$59,2)))</f>
        <v>#N/A</v>
      </c>
    </row>
    <row r="1483" spans="1:12">
      <c r="A1483" s="11">
        <v>2420</v>
      </c>
      <c r="B1483" s="11">
        <v>1089</v>
      </c>
      <c r="C1483" s="11">
        <v>228</v>
      </c>
      <c r="E1483" s="11" t="s">
        <v>3292</v>
      </c>
      <c r="F1483" s="11" t="s">
        <v>3293</v>
      </c>
      <c r="G1483" s="11">
        <v>2</v>
      </c>
      <c r="I1483" s="23" t="str">
        <f>IF($B1483="","",(VLOOKUP($B1483,所属・種目コード!$A$3:$C$67,2)))</f>
        <v>031089</v>
      </c>
      <c r="K1483" s="25" t="e">
        <f>IF($B1483="","",(VLOOKUP($B1483,所属・種目コード!M1466:N1566,2)))</f>
        <v>#N/A</v>
      </c>
      <c r="L1483" s="22" t="e">
        <f>IF($B1483="","",(VLOOKUP($B1483,所属・種目コード!$J$3:$K$59,2)))</f>
        <v>#N/A</v>
      </c>
    </row>
    <row r="1484" spans="1:12">
      <c r="A1484" s="11">
        <v>2421</v>
      </c>
      <c r="B1484" s="11">
        <v>1089</v>
      </c>
      <c r="C1484" s="11">
        <v>261</v>
      </c>
      <c r="E1484" s="11" t="s">
        <v>3294</v>
      </c>
      <c r="F1484" s="11" t="s">
        <v>3295</v>
      </c>
      <c r="G1484" s="11">
        <v>1</v>
      </c>
      <c r="I1484" s="23" t="str">
        <f>IF($B1484="","",(VLOOKUP($B1484,所属・種目コード!$A$3:$C$67,2)))</f>
        <v>031089</v>
      </c>
      <c r="K1484" s="25" t="e">
        <f>IF($B1484="","",(VLOOKUP($B1484,所属・種目コード!M1467:N1567,2)))</f>
        <v>#N/A</v>
      </c>
      <c r="L1484" s="22" t="e">
        <f>IF($B1484="","",(VLOOKUP($B1484,所属・種目コード!$J$3:$K$59,2)))</f>
        <v>#N/A</v>
      </c>
    </row>
    <row r="1485" spans="1:12">
      <c r="A1485" s="11">
        <v>2422</v>
      </c>
      <c r="B1485" s="11">
        <v>1089</v>
      </c>
      <c r="C1485" s="11">
        <v>265</v>
      </c>
      <c r="E1485" s="11" t="s">
        <v>3296</v>
      </c>
      <c r="F1485" s="11" t="s">
        <v>3297</v>
      </c>
      <c r="G1485" s="11">
        <v>1</v>
      </c>
      <c r="I1485" s="23" t="str">
        <f>IF($B1485="","",(VLOOKUP($B1485,所属・種目コード!$A$3:$C$67,2)))</f>
        <v>031089</v>
      </c>
      <c r="K1485" s="25" t="e">
        <f>IF($B1485="","",(VLOOKUP($B1485,所属・種目コード!M1468:N1568,2)))</f>
        <v>#N/A</v>
      </c>
      <c r="L1485" s="22" t="e">
        <f>IF($B1485="","",(VLOOKUP($B1485,所属・種目コード!$J$3:$K$59,2)))</f>
        <v>#N/A</v>
      </c>
    </row>
    <row r="1486" spans="1:12">
      <c r="A1486" s="11">
        <v>2423</v>
      </c>
      <c r="B1486" s="11">
        <v>1089</v>
      </c>
      <c r="C1486" s="11">
        <v>234</v>
      </c>
      <c r="E1486" s="11" t="s">
        <v>3298</v>
      </c>
      <c r="F1486" s="11" t="s">
        <v>3299</v>
      </c>
      <c r="G1486" s="11">
        <v>2</v>
      </c>
      <c r="I1486" s="23" t="str">
        <f>IF($B1486="","",(VLOOKUP($B1486,所属・種目コード!$A$3:$C$67,2)))</f>
        <v>031089</v>
      </c>
      <c r="K1486" s="25" t="e">
        <f>IF($B1486="","",(VLOOKUP($B1486,所属・種目コード!M1469:N1569,2)))</f>
        <v>#N/A</v>
      </c>
      <c r="L1486" s="22" t="e">
        <f>IF($B1486="","",(VLOOKUP($B1486,所属・種目コード!$J$3:$K$59,2)))</f>
        <v>#N/A</v>
      </c>
    </row>
    <row r="1487" spans="1:12">
      <c r="A1487" s="11">
        <v>2424</v>
      </c>
      <c r="B1487" s="11">
        <v>1089</v>
      </c>
      <c r="C1487" s="11">
        <v>229</v>
      </c>
      <c r="E1487" s="11" t="s">
        <v>3300</v>
      </c>
      <c r="F1487" s="11" t="s">
        <v>3301</v>
      </c>
      <c r="G1487" s="11">
        <v>2</v>
      </c>
      <c r="I1487" s="23" t="str">
        <f>IF($B1487="","",(VLOOKUP($B1487,所属・種目コード!$A$3:$C$67,2)))</f>
        <v>031089</v>
      </c>
      <c r="K1487" s="25" t="e">
        <f>IF($B1487="","",(VLOOKUP($B1487,所属・種目コード!M1470:N1570,2)))</f>
        <v>#N/A</v>
      </c>
      <c r="L1487" s="22" t="e">
        <f>IF($B1487="","",(VLOOKUP($B1487,所属・種目コード!$J$3:$K$59,2)))</f>
        <v>#N/A</v>
      </c>
    </row>
    <row r="1488" spans="1:12">
      <c r="A1488" s="11">
        <v>2425</v>
      </c>
      <c r="B1488" s="11">
        <v>1089</v>
      </c>
      <c r="C1488" s="11">
        <v>266</v>
      </c>
      <c r="E1488" s="11" t="s">
        <v>3302</v>
      </c>
      <c r="F1488" s="11" t="s">
        <v>3303</v>
      </c>
      <c r="G1488" s="11">
        <v>1</v>
      </c>
      <c r="I1488" s="23" t="str">
        <f>IF($B1488="","",(VLOOKUP($B1488,所属・種目コード!$A$3:$C$67,2)))</f>
        <v>031089</v>
      </c>
      <c r="K1488" s="25" t="e">
        <f>IF($B1488="","",(VLOOKUP($B1488,所属・種目コード!M1471:N1571,2)))</f>
        <v>#N/A</v>
      </c>
      <c r="L1488" s="22" t="e">
        <f>IF($B1488="","",(VLOOKUP($B1488,所属・種目コード!$J$3:$K$59,2)))</f>
        <v>#N/A</v>
      </c>
    </row>
    <row r="1489" spans="1:12">
      <c r="A1489" s="11">
        <v>2426</v>
      </c>
      <c r="B1489" s="11">
        <v>1089</v>
      </c>
      <c r="C1489" s="11">
        <v>262</v>
      </c>
      <c r="E1489" s="11" t="s">
        <v>3304</v>
      </c>
      <c r="F1489" s="11" t="s">
        <v>3305</v>
      </c>
      <c r="G1489" s="11">
        <v>1</v>
      </c>
      <c r="I1489" s="23" t="str">
        <f>IF($B1489="","",(VLOOKUP($B1489,所属・種目コード!$A$3:$C$67,2)))</f>
        <v>031089</v>
      </c>
      <c r="K1489" s="25" t="e">
        <f>IF($B1489="","",(VLOOKUP($B1489,所属・種目コード!M1472:N1572,2)))</f>
        <v>#N/A</v>
      </c>
      <c r="L1489" s="22" t="e">
        <f>IF($B1489="","",(VLOOKUP($B1489,所属・種目コード!$J$3:$K$59,2)))</f>
        <v>#N/A</v>
      </c>
    </row>
    <row r="1490" spans="1:12">
      <c r="A1490" s="11">
        <v>2427</v>
      </c>
      <c r="B1490" s="11">
        <v>1089</v>
      </c>
      <c r="C1490" s="11">
        <v>267</v>
      </c>
      <c r="E1490" s="11" t="s">
        <v>3306</v>
      </c>
      <c r="F1490" s="11" t="s">
        <v>3307</v>
      </c>
      <c r="G1490" s="11">
        <v>1</v>
      </c>
      <c r="I1490" s="23" t="str">
        <f>IF($B1490="","",(VLOOKUP($B1490,所属・種目コード!$A$3:$C$67,2)))</f>
        <v>031089</v>
      </c>
      <c r="K1490" s="25" t="e">
        <f>IF($B1490="","",(VLOOKUP($B1490,所属・種目コード!M1473:N1573,2)))</f>
        <v>#N/A</v>
      </c>
      <c r="L1490" s="22" t="e">
        <f>IF($B1490="","",(VLOOKUP($B1490,所属・種目コード!$J$3:$K$59,2)))</f>
        <v>#N/A</v>
      </c>
    </row>
    <row r="1491" spans="1:12">
      <c r="A1491" s="11">
        <v>2428</v>
      </c>
      <c r="B1491" s="11">
        <v>1089</v>
      </c>
      <c r="C1491" s="11">
        <v>263</v>
      </c>
      <c r="E1491" s="11" t="s">
        <v>3308</v>
      </c>
      <c r="F1491" s="11" t="s">
        <v>3309</v>
      </c>
      <c r="G1491" s="11">
        <v>1</v>
      </c>
      <c r="I1491" s="23" t="str">
        <f>IF($B1491="","",(VLOOKUP($B1491,所属・種目コード!$A$3:$C$67,2)))</f>
        <v>031089</v>
      </c>
      <c r="K1491" s="25" t="e">
        <f>IF($B1491="","",(VLOOKUP($B1491,所属・種目コード!M1474:N1574,2)))</f>
        <v>#N/A</v>
      </c>
      <c r="L1491" s="22" t="e">
        <f>IF($B1491="","",(VLOOKUP($B1491,所属・種目コード!$J$3:$K$59,2)))</f>
        <v>#N/A</v>
      </c>
    </row>
    <row r="1492" spans="1:12">
      <c r="A1492" s="11">
        <v>2429</v>
      </c>
      <c r="B1492" s="11">
        <v>1089</v>
      </c>
      <c r="C1492" s="11">
        <v>230</v>
      </c>
      <c r="E1492" s="11" t="s">
        <v>3310</v>
      </c>
      <c r="F1492" s="11" t="s">
        <v>3311</v>
      </c>
      <c r="G1492" s="11">
        <v>2</v>
      </c>
      <c r="I1492" s="23" t="str">
        <f>IF($B1492="","",(VLOOKUP($B1492,所属・種目コード!$A$3:$C$67,2)))</f>
        <v>031089</v>
      </c>
      <c r="K1492" s="25" t="e">
        <f>IF($B1492="","",(VLOOKUP($B1492,所属・種目コード!M1475:N1575,2)))</f>
        <v>#N/A</v>
      </c>
      <c r="L1492" s="22" t="e">
        <f>IF($B1492="","",(VLOOKUP($B1492,所属・種目コード!$J$3:$K$59,2)))</f>
        <v>#N/A</v>
      </c>
    </row>
    <row r="1493" spans="1:12">
      <c r="A1493" s="11">
        <v>2430</v>
      </c>
      <c r="B1493" s="11">
        <v>1089</v>
      </c>
      <c r="C1493" s="11">
        <v>991</v>
      </c>
      <c r="E1493" s="11" t="s">
        <v>3312</v>
      </c>
      <c r="F1493" s="11" t="s">
        <v>3313</v>
      </c>
      <c r="G1493" s="11">
        <v>1</v>
      </c>
      <c r="I1493" s="23" t="str">
        <f>IF($B1493="","",(VLOOKUP($B1493,所属・種目コード!$A$3:$C$67,2)))</f>
        <v>031089</v>
      </c>
      <c r="K1493" s="25" t="e">
        <f>IF($B1493="","",(VLOOKUP($B1493,所属・種目コード!M1476:N1576,2)))</f>
        <v>#N/A</v>
      </c>
      <c r="L1493" s="22" t="e">
        <f>IF($B1493="","",(VLOOKUP($B1493,所属・種目コード!$J$3:$K$59,2)))</f>
        <v>#N/A</v>
      </c>
    </row>
    <row r="1494" spans="1:12">
      <c r="A1494" s="11">
        <v>2431</v>
      </c>
      <c r="B1494" s="11">
        <v>1090</v>
      </c>
      <c r="C1494" s="11">
        <v>101</v>
      </c>
      <c r="E1494" s="11" t="s">
        <v>3314</v>
      </c>
      <c r="F1494" s="11" t="s">
        <v>3315</v>
      </c>
      <c r="G1494" s="11">
        <v>1</v>
      </c>
      <c r="I1494" s="23" t="str">
        <f>IF($B1494="","",(VLOOKUP($B1494,所属・種目コード!$A$3:$C$67,2)))</f>
        <v>031090</v>
      </c>
      <c r="K1494" s="25" t="e">
        <f>IF($B1494="","",(VLOOKUP($B1494,所属・種目コード!M1477:N1577,2)))</f>
        <v>#N/A</v>
      </c>
      <c r="L1494" s="22" t="e">
        <f>IF($B1494="","",(VLOOKUP($B1494,所属・種目コード!$J$3:$K$59,2)))</f>
        <v>#N/A</v>
      </c>
    </row>
    <row r="1495" spans="1:12">
      <c r="A1495" s="11">
        <v>2432</v>
      </c>
      <c r="B1495" s="11">
        <v>1090</v>
      </c>
      <c r="C1495" s="11">
        <v>57</v>
      </c>
      <c r="E1495" s="11" t="s">
        <v>3316</v>
      </c>
      <c r="F1495" s="11" t="s">
        <v>3317</v>
      </c>
      <c r="G1495" s="11">
        <v>2</v>
      </c>
      <c r="I1495" s="23" t="str">
        <f>IF($B1495="","",(VLOOKUP($B1495,所属・種目コード!$A$3:$C$67,2)))</f>
        <v>031090</v>
      </c>
      <c r="K1495" s="25" t="e">
        <f>IF($B1495="","",(VLOOKUP($B1495,所属・種目コード!M1478:N1578,2)))</f>
        <v>#N/A</v>
      </c>
      <c r="L1495" s="22" t="e">
        <f>IF($B1495="","",(VLOOKUP($B1495,所属・種目コード!$J$3:$K$59,2)))</f>
        <v>#N/A</v>
      </c>
    </row>
    <row r="1496" spans="1:12">
      <c r="A1496" s="11">
        <v>2433</v>
      </c>
      <c r="B1496" s="11">
        <v>1090</v>
      </c>
      <c r="C1496" s="11">
        <v>811</v>
      </c>
      <c r="E1496" s="11" t="s">
        <v>3318</v>
      </c>
      <c r="F1496" s="11" t="s">
        <v>3319</v>
      </c>
      <c r="G1496" s="11">
        <v>1</v>
      </c>
      <c r="I1496" s="23" t="str">
        <f>IF($B1496="","",(VLOOKUP($B1496,所属・種目コード!$A$3:$C$67,2)))</f>
        <v>031090</v>
      </c>
      <c r="K1496" s="25" t="e">
        <f>IF($B1496="","",(VLOOKUP($B1496,所属・種目コード!M1479:N1579,2)))</f>
        <v>#N/A</v>
      </c>
      <c r="L1496" s="22" t="e">
        <f>IF($B1496="","",(VLOOKUP($B1496,所属・種目コード!$J$3:$K$59,2)))</f>
        <v>#N/A</v>
      </c>
    </row>
    <row r="1497" spans="1:12">
      <c r="A1497" s="11">
        <v>2434</v>
      </c>
      <c r="B1497" s="11">
        <v>1090</v>
      </c>
      <c r="C1497" s="11">
        <v>105</v>
      </c>
      <c r="E1497" s="11" t="s">
        <v>3320</v>
      </c>
      <c r="F1497" s="11" t="s">
        <v>3321</v>
      </c>
      <c r="G1497" s="11">
        <v>1</v>
      </c>
      <c r="I1497" s="23" t="str">
        <f>IF($B1497="","",(VLOOKUP($B1497,所属・種目コード!$A$3:$C$67,2)))</f>
        <v>031090</v>
      </c>
      <c r="K1497" s="25" t="e">
        <f>IF($B1497="","",(VLOOKUP($B1497,所属・種目コード!M1480:N1580,2)))</f>
        <v>#N/A</v>
      </c>
      <c r="L1497" s="22" t="e">
        <f>IF($B1497="","",(VLOOKUP($B1497,所属・種目コード!$J$3:$K$59,2)))</f>
        <v>#N/A</v>
      </c>
    </row>
    <row r="1498" spans="1:12">
      <c r="A1498" s="11">
        <v>2435</v>
      </c>
      <c r="B1498" s="11">
        <v>1090</v>
      </c>
      <c r="C1498" s="11">
        <v>58</v>
      </c>
      <c r="E1498" s="11" t="s">
        <v>3322</v>
      </c>
      <c r="F1498" s="11" t="s">
        <v>3323</v>
      </c>
      <c r="G1498" s="11">
        <v>2</v>
      </c>
      <c r="I1498" s="23" t="str">
        <f>IF($B1498="","",(VLOOKUP($B1498,所属・種目コード!$A$3:$C$67,2)))</f>
        <v>031090</v>
      </c>
      <c r="K1498" s="25" t="e">
        <f>IF($B1498="","",(VLOOKUP($B1498,所属・種目コード!M1481:N1581,2)))</f>
        <v>#N/A</v>
      </c>
      <c r="L1498" s="22" t="e">
        <f>IF($B1498="","",(VLOOKUP($B1498,所属・種目コード!$J$3:$K$59,2)))</f>
        <v>#N/A</v>
      </c>
    </row>
    <row r="1499" spans="1:12">
      <c r="A1499" s="11">
        <v>2436</v>
      </c>
      <c r="B1499" s="11">
        <v>1090</v>
      </c>
      <c r="C1499" s="11">
        <v>106</v>
      </c>
      <c r="E1499" s="11" t="s">
        <v>3324</v>
      </c>
      <c r="F1499" s="11" t="s">
        <v>3325</v>
      </c>
      <c r="G1499" s="11">
        <v>1</v>
      </c>
      <c r="I1499" s="23" t="str">
        <f>IF($B1499="","",(VLOOKUP($B1499,所属・種目コード!$A$3:$C$67,2)))</f>
        <v>031090</v>
      </c>
      <c r="K1499" s="25" t="e">
        <f>IF($B1499="","",(VLOOKUP($B1499,所属・種目コード!M1482:N1582,2)))</f>
        <v>#N/A</v>
      </c>
      <c r="L1499" s="22" t="e">
        <f>IF($B1499="","",(VLOOKUP($B1499,所属・種目コード!$J$3:$K$59,2)))</f>
        <v>#N/A</v>
      </c>
    </row>
    <row r="1500" spans="1:12">
      <c r="A1500" s="11">
        <v>2437</v>
      </c>
      <c r="B1500" s="11">
        <v>1090</v>
      </c>
      <c r="C1500" s="11">
        <v>107</v>
      </c>
      <c r="E1500" s="11" t="s">
        <v>3326</v>
      </c>
      <c r="F1500" s="11" t="s">
        <v>3327</v>
      </c>
      <c r="G1500" s="11">
        <v>1</v>
      </c>
      <c r="I1500" s="23" t="str">
        <f>IF($B1500="","",(VLOOKUP($B1500,所属・種目コード!$A$3:$C$67,2)))</f>
        <v>031090</v>
      </c>
      <c r="K1500" s="25" t="e">
        <f>IF($B1500="","",(VLOOKUP($B1500,所属・種目コード!M1483:N1583,2)))</f>
        <v>#N/A</v>
      </c>
      <c r="L1500" s="22" t="e">
        <f>IF($B1500="","",(VLOOKUP($B1500,所属・種目コード!$J$3:$K$59,2)))</f>
        <v>#N/A</v>
      </c>
    </row>
    <row r="1501" spans="1:12">
      <c r="A1501" s="11">
        <v>2438</v>
      </c>
      <c r="B1501" s="11">
        <v>1090</v>
      </c>
      <c r="C1501" s="11">
        <v>978</v>
      </c>
      <c r="E1501" s="11" t="s">
        <v>3328</v>
      </c>
      <c r="F1501" s="11" t="s">
        <v>3329</v>
      </c>
      <c r="G1501" s="11">
        <v>1</v>
      </c>
      <c r="I1501" s="23" t="str">
        <f>IF($B1501="","",(VLOOKUP($B1501,所属・種目コード!$A$3:$C$67,2)))</f>
        <v>031090</v>
      </c>
      <c r="K1501" s="25" t="e">
        <f>IF($B1501="","",(VLOOKUP($B1501,所属・種目コード!M1484:N1584,2)))</f>
        <v>#N/A</v>
      </c>
      <c r="L1501" s="22" t="e">
        <f>IF($B1501="","",(VLOOKUP($B1501,所属・種目コード!$J$3:$K$59,2)))</f>
        <v>#N/A</v>
      </c>
    </row>
    <row r="1502" spans="1:12">
      <c r="A1502" s="11">
        <v>2439</v>
      </c>
      <c r="B1502" s="11">
        <v>1090</v>
      </c>
      <c r="C1502" s="11">
        <v>108</v>
      </c>
      <c r="E1502" s="11" t="s">
        <v>3330</v>
      </c>
      <c r="F1502" s="11" t="s">
        <v>3331</v>
      </c>
      <c r="G1502" s="11">
        <v>1</v>
      </c>
      <c r="I1502" s="23" t="str">
        <f>IF($B1502="","",(VLOOKUP($B1502,所属・種目コード!$A$3:$C$67,2)))</f>
        <v>031090</v>
      </c>
      <c r="K1502" s="25" t="e">
        <f>IF($B1502="","",(VLOOKUP($B1502,所属・種目コード!M1485:N1585,2)))</f>
        <v>#N/A</v>
      </c>
      <c r="L1502" s="22" t="e">
        <f>IF($B1502="","",(VLOOKUP($B1502,所属・種目コード!$J$3:$K$59,2)))</f>
        <v>#N/A</v>
      </c>
    </row>
    <row r="1503" spans="1:12">
      <c r="A1503" s="11">
        <v>2440</v>
      </c>
      <c r="B1503" s="11">
        <v>1090</v>
      </c>
      <c r="C1503" s="11">
        <v>979</v>
      </c>
      <c r="E1503" s="11" t="s">
        <v>3332</v>
      </c>
      <c r="F1503" s="11" t="s">
        <v>3333</v>
      </c>
      <c r="G1503" s="11">
        <v>1</v>
      </c>
      <c r="I1503" s="23" t="str">
        <f>IF($B1503="","",(VLOOKUP($B1503,所属・種目コード!$A$3:$C$67,2)))</f>
        <v>031090</v>
      </c>
      <c r="K1503" s="25" t="e">
        <f>IF($B1503="","",(VLOOKUP($B1503,所属・種目コード!M1486:N1586,2)))</f>
        <v>#N/A</v>
      </c>
      <c r="L1503" s="22" t="e">
        <f>IF($B1503="","",(VLOOKUP($B1503,所属・種目コード!$J$3:$K$59,2)))</f>
        <v>#N/A</v>
      </c>
    </row>
    <row r="1504" spans="1:12">
      <c r="A1504" s="11">
        <v>2441</v>
      </c>
      <c r="B1504" s="11">
        <v>1090</v>
      </c>
      <c r="C1504" s="11">
        <v>102</v>
      </c>
      <c r="E1504" s="11" t="s">
        <v>3334</v>
      </c>
      <c r="F1504" s="11" t="s">
        <v>3335</v>
      </c>
      <c r="G1504" s="11">
        <v>1</v>
      </c>
      <c r="I1504" s="23" t="str">
        <f>IF($B1504="","",(VLOOKUP($B1504,所属・種目コード!$A$3:$C$67,2)))</f>
        <v>031090</v>
      </c>
      <c r="K1504" s="25" t="e">
        <f>IF($B1504="","",(VLOOKUP($B1504,所属・種目コード!M1487:N1587,2)))</f>
        <v>#N/A</v>
      </c>
      <c r="L1504" s="22" t="e">
        <f>IF($B1504="","",(VLOOKUP($B1504,所属・種目コード!$J$3:$K$59,2)))</f>
        <v>#N/A</v>
      </c>
    </row>
    <row r="1505" spans="1:12">
      <c r="A1505" s="11">
        <v>2442</v>
      </c>
      <c r="B1505" s="11">
        <v>1090</v>
      </c>
      <c r="C1505" s="11">
        <v>109</v>
      </c>
      <c r="E1505" s="11" t="s">
        <v>3336</v>
      </c>
      <c r="F1505" s="11" t="s">
        <v>3337</v>
      </c>
      <c r="G1505" s="11">
        <v>1</v>
      </c>
      <c r="I1505" s="23" t="str">
        <f>IF($B1505="","",(VLOOKUP($B1505,所属・種目コード!$A$3:$C$67,2)))</f>
        <v>031090</v>
      </c>
      <c r="K1505" s="25" t="e">
        <f>IF($B1505="","",(VLOOKUP($B1505,所属・種目コード!M1488:N1588,2)))</f>
        <v>#N/A</v>
      </c>
      <c r="L1505" s="22" t="e">
        <f>IF($B1505="","",(VLOOKUP($B1505,所属・種目コード!$J$3:$K$59,2)))</f>
        <v>#N/A</v>
      </c>
    </row>
    <row r="1506" spans="1:12">
      <c r="A1506" s="11">
        <v>2443</v>
      </c>
      <c r="B1506" s="11">
        <v>1090</v>
      </c>
      <c r="C1506" s="11">
        <v>110</v>
      </c>
      <c r="E1506" s="11" t="s">
        <v>3338</v>
      </c>
      <c r="F1506" s="11" t="s">
        <v>3339</v>
      </c>
      <c r="G1506" s="11">
        <v>1</v>
      </c>
      <c r="I1506" s="23" t="str">
        <f>IF($B1506="","",(VLOOKUP($B1506,所属・種目コード!$A$3:$C$67,2)))</f>
        <v>031090</v>
      </c>
      <c r="K1506" s="25" t="e">
        <f>IF($B1506="","",(VLOOKUP($B1506,所属・種目コード!M1489:N1589,2)))</f>
        <v>#N/A</v>
      </c>
      <c r="L1506" s="22" t="e">
        <f>IF($B1506="","",(VLOOKUP($B1506,所属・種目コード!$J$3:$K$59,2)))</f>
        <v>#N/A</v>
      </c>
    </row>
    <row r="1507" spans="1:12">
      <c r="A1507" s="11">
        <v>2444</v>
      </c>
      <c r="B1507" s="11">
        <v>1090</v>
      </c>
      <c r="C1507" s="11">
        <v>728</v>
      </c>
      <c r="E1507" s="11" t="s">
        <v>3340</v>
      </c>
      <c r="F1507" s="11" t="s">
        <v>3341</v>
      </c>
      <c r="G1507" s="11">
        <v>2</v>
      </c>
      <c r="I1507" s="23" t="str">
        <f>IF($B1507="","",(VLOOKUP($B1507,所属・種目コード!$A$3:$C$67,2)))</f>
        <v>031090</v>
      </c>
      <c r="K1507" s="25" t="e">
        <f>IF($B1507="","",(VLOOKUP($B1507,所属・種目コード!M1490:N1590,2)))</f>
        <v>#N/A</v>
      </c>
      <c r="L1507" s="22" t="e">
        <f>IF($B1507="","",(VLOOKUP($B1507,所属・種目コード!$J$3:$K$59,2)))</f>
        <v>#N/A</v>
      </c>
    </row>
    <row r="1508" spans="1:12">
      <c r="A1508" s="11">
        <v>2445</v>
      </c>
      <c r="B1508" s="11">
        <v>1090</v>
      </c>
      <c r="C1508" s="11">
        <v>63</v>
      </c>
      <c r="E1508" s="11" t="s">
        <v>421</v>
      </c>
      <c r="F1508" s="11" t="s">
        <v>3342</v>
      </c>
      <c r="G1508" s="11">
        <v>2</v>
      </c>
      <c r="I1508" s="23" t="str">
        <f>IF($B1508="","",(VLOOKUP($B1508,所属・種目コード!$A$3:$C$67,2)))</f>
        <v>031090</v>
      </c>
      <c r="K1508" s="25" t="e">
        <f>IF($B1508="","",(VLOOKUP($B1508,所属・種目コード!M1491:N1591,2)))</f>
        <v>#N/A</v>
      </c>
      <c r="L1508" s="22" t="e">
        <f>IF($B1508="","",(VLOOKUP($B1508,所属・種目コード!$J$3:$K$59,2)))</f>
        <v>#N/A</v>
      </c>
    </row>
    <row r="1509" spans="1:12">
      <c r="A1509" s="11">
        <v>2446</v>
      </c>
      <c r="B1509" s="11">
        <v>1090</v>
      </c>
      <c r="C1509" s="11">
        <v>59</v>
      </c>
      <c r="E1509" s="11" t="s">
        <v>3343</v>
      </c>
      <c r="F1509" s="11" t="s">
        <v>3344</v>
      </c>
      <c r="G1509" s="11">
        <v>2</v>
      </c>
      <c r="I1509" s="23" t="str">
        <f>IF($B1509="","",(VLOOKUP($B1509,所属・種目コード!$A$3:$C$67,2)))</f>
        <v>031090</v>
      </c>
      <c r="K1509" s="25" t="e">
        <f>IF($B1509="","",(VLOOKUP($B1509,所属・種目コード!M1492:N1592,2)))</f>
        <v>#N/A</v>
      </c>
      <c r="L1509" s="22" t="e">
        <f>IF($B1509="","",(VLOOKUP($B1509,所属・種目コード!$J$3:$K$59,2)))</f>
        <v>#N/A</v>
      </c>
    </row>
    <row r="1510" spans="1:12">
      <c r="A1510" s="11">
        <v>2447</v>
      </c>
      <c r="B1510" s="11">
        <v>1090</v>
      </c>
      <c r="C1510" s="11">
        <v>103</v>
      </c>
      <c r="E1510" s="11" t="s">
        <v>3345</v>
      </c>
      <c r="F1510" s="11" t="s">
        <v>3346</v>
      </c>
      <c r="G1510" s="11">
        <v>1</v>
      </c>
      <c r="I1510" s="23" t="str">
        <f>IF($B1510="","",(VLOOKUP($B1510,所属・種目コード!$A$3:$C$67,2)))</f>
        <v>031090</v>
      </c>
      <c r="K1510" s="25" t="e">
        <f>IF($B1510="","",(VLOOKUP($B1510,所属・種目コード!M1493:N1593,2)))</f>
        <v>#N/A</v>
      </c>
      <c r="L1510" s="22" t="e">
        <f>IF($B1510="","",(VLOOKUP($B1510,所属・種目コード!$J$3:$K$59,2)))</f>
        <v>#N/A</v>
      </c>
    </row>
    <row r="1511" spans="1:12">
      <c r="A1511" s="11">
        <v>2448</v>
      </c>
      <c r="B1511" s="11">
        <v>1090</v>
      </c>
      <c r="C1511" s="11">
        <v>727</v>
      </c>
      <c r="E1511" s="11" t="s">
        <v>3347</v>
      </c>
      <c r="F1511" s="11" t="s">
        <v>3348</v>
      </c>
      <c r="G1511" s="11">
        <v>2</v>
      </c>
      <c r="I1511" s="23" t="str">
        <f>IF($B1511="","",(VLOOKUP($B1511,所属・種目コード!$A$3:$C$67,2)))</f>
        <v>031090</v>
      </c>
      <c r="K1511" s="25" t="e">
        <f>IF($B1511="","",(VLOOKUP($B1511,所属・種目コード!M1494:N1594,2)))</f>
        <v>#N/A</v>
      </c>
      <c r="L1511" s="22" t="e">
        <f>IF($B1511="","",(VLOOKUP($B1511,所属・種目コード!$J$3:$K$59,2)))</f>
        <v>#N/A</v>
      </c>
    </row>
    <row r="1512" spans="1:12">
      <c r="A1512" s="11">
        <v>2449</v>
      </c>
      <c r="B1512" s="11">
        <v>1090</v>
      </c>
      <c r="C1512" s="11">
        <v>729</v>
      </c>
      <c r="E1512" s="11" t="s">
        <v>3349</v>
      </c>
      <c r="F1512" s="11" t="s">
        <v>3350</v>
      </c>
      <c r="G1512" s="11">
        <v>2</v>
      </c>
      <c r="I1512" s="23" t="str">
        <f>IF($B1512="","",(VLOOKUP($B1512,所属・種目コード!$A$3:$C$67,2)))</f>
        <v>031090</v>
      </c>
      <c r="K1512" s="25" t="e">
        <f>IF($B1512="","",(VLOOKUP($B1512,所属・種目コード!M1495:N1595,2)))</f>
        <v>#N/A</v>
      </c>
      <c r="L1512" s="22" t="e">
        <f>IF($B1512="","",(VLOOKUP($B1512,所属・種目コード!$J$3:$K$59,2)))</f>
        <v>#N/A</v>
      </c>
    </row>
    <row r="1513" spans="1:12">
      <c r="A1513" s="11">
        <v>2450</v>
      </c>
      <c r="B1513" s="11">
        <v>1090</v>
      </c>
      <c r="C1513" s="11">
        <v>60</v>
      </c>
      <c r="E1513" s="11" t="s">
        <v>3351</v>
      </c>
      <c r="F1513" s="11" t="s">
        <v>3352</v>
      </c>
      <c r="G1513" s="11">
        <v>2</v>
      </c>
      <c r="I1513" s="23" t="str">
        <f>IF($B1513="","",(VLOOKUP($B1513,所属・種目コード!$A$3:$C$67,2)))</f>
        <v>031090</v>
      </c>
      <c r="K1513" s="25" t="e">
        <f>IF($B1513="","",(VLOOKUP($B1513,所属・種目コード!M1496:N1596,2)))</f>
        <v>#N/A</v>
      </c>
      <c r="L1513" s="22" t="e">
        <f>IF($B1513="","",(VLOOKUP($B1513,所属・種目コード!$J$3:$K$59,2)))</f>
        <v>#N/A</v>
      </c>
    </row>
    <row r="1514" spans="1:12">
      <c r="A1514" s="11">
        <v>2451</v>
      </c>
      <c r="B1514" s="11">
        <v>1090</v>
      </c>
      <c r="C1514" s="11">
        <v>64</v>
      </c>
      <c r="E1514" s="11" t="s">
        <v>422</v>
      </c>
      <c r="F1514" s="11" t="s">
        <v>3353</v>
      </c>
      <c r="G1514" s="11">
        <v>2</v>
      </c>
      <c r="I1514" s="23" t="str">
        <f>IF($B1514="","",(VLOOKUP($B1514,所属・種目コード!$A$3:$C$67,2)))</f>
        <v>031090</v>
      </c>
      <c r="K1514" s="25" t="e">
        <f>IF($B1514="","",(VLOOKUP($B1514,所属・種目コード!M1497:N1597,2)))</f>
        <v>#N/A</v>
      </c>
      <c r="L1514" s="22" t="e">
        <f>IF($B1514="","",(VLOOKUP($B1514,所属・種目コード!$J$3:$K$59,2)))</f>
        <v>#N/A</v>
      </c>
    </row>
    <row r="1515" spans="1:12">
      <c r="A1515" s="11">
        <v>2452</v>
      </c>
      <c r="B1515" s="11">
        <v>1090</v>
      </c>
      <c r="C1515" s="11">
        <v>104</v>
      </c>
      <c r="E1515" s="11" t="s">
        <v>3354</v>
      </c>
      <c r="F1515" s="11" t="s">
        <v>3355</v>
      </c>
      <c r="G1515" s="11">
        <v>1</v>
      </c>
      <c r="I1515" s="23" t="str">
        <f>IF($B1515="","",(VLOOKUP($B1515,所属・種目コード!$A$3:$C$67,2)))</f>
        <v>031090</v>
      </c>
      <c r="K1515" s="25" t="e">
        <f>IF($B1515="","",(VLOOKUP($B1515,所属・種目コード!M1498:N1598,2)))</f>
        <v>#N/A</v>
      </c>
      <c r="L1515" s="22" t="e">
        <f>IF($B1515="","",(VLOOKUP($B1515,所属・種目コード!$J$3:$K$59,2)))</f>
        <v>#N/A</v>
      </c>
    </row>
    <row r="1516" spans="1:12">
      <c r="A1516" s="11">
        <v>2453</v>
      </c>
      <c r="B1516" s="11">
        <v>1090</v>
      </c>
      <c r="C1516" s="11">
        <v>61</v>
      </c>
      <c r="E1516" s="11" t="s">
        <v>3356</v>
      </c>
      <c r="F1516" s="11" t="s">
        <v>3357</v>
      </c>
      <c r="G1516" s="11">
        <v>2</v>
      </c>
      <c r="I1516" s="23" t="str">
        <f>IF($B1516="","",(VLOOKUP($B1516,所属・種目コード!$A$3:$C$67,2)))</f>
        <v>031090</v>
      </c>
      <c r="K1516" s="25" t="e">
        <f>IF($B1516="","",(VLOOKUP($B1516,所属・種目コード!M1499:N1599,2)))</f>
        <v>#N/A</v>
      </c>
      <c r="L1516" s="22" t="e">
        <f>IF($B1516="","",(VLOOKUP($B1516,所属・種目コード!$J$3:$K$59,2)))</f>
        <v>#N/A</v>
      </c>
    </row>
    <row r="1517" spans="1:12">
      <c r="A1517" s="11">
        <v>2454</v>
      </c>
      <c r="B1517" s="11">
        <v>1090</v>
      </c>
      <c r="C1517" s="11">
        <v>111</v>
      </c>
      <c r="E1517" s="11" t="s">
        <v>3358</v>
      </c>
      <c r="F1517" s="11" t="s">
        <v>3359</v>
      </c>
      <c r="G1517" s="11">
        <v>1</v>
      </c>
      <c r="I1517" s="23" t="str">
        <f>IF($B1517="","",(VLOOKUP($B1517,所属・種目コード!$A$3:$C$67,2)))</f>
        <v>031090</v>
      </c>
      <c r="K1517" s="25" t="e">
        <f>IF($B1517="","",(VLOOKUP($B1517,所属・種目コード!M1500:N1600,2)))</f>
        <v>#N/A</v>
      </c>
      <c r="L1517" s="22" t="e">
        <f>IF($B1517="","",(VLOOKUP($B1517,所属・種目コード!$J$3:$K$59,2)))</f>
        <v>#N/A</v>
      </c>
    </row>
    <row r="1518" spans="1:12">
      <c r="A1518" s="11">
        <v>2455</v>
      </c>
      <c r="B1518" s="11">
        <v>1090</v>
      </c>
      <c r="C1518" s="11">
        <v>593</v>
      </c>
      <c r="E1518" s="11" t="s">
        <v>3360</v>
      </c>
      <c r="F1518" s="11" t="s">
        <v>3361</v>
      </c>
      <c r="G1518" s="11">
        <v>2</v>
      </c>
      <c r="I1518" s="23" t="str">
        <f>IF($B1518="","",(VLOOKUP($B1518,所属・種目コード!$A$3:$C$67,2)))</f>
        <v>031090</v>
      </c>
      <c r="K1518" s="25" t="e">
        <f>IF($B1518="","",(VLOOKUP($B1518,所属・種目コード!M1501:N1601,2)))</f>
        <v>#N/A</v>
      </c>
      <c r="L1518" s="22" t="e">
        <f>IF($B1518="","",(VLOOKUP($B1518,所属・種目コード!$J$3:$K$59,2)))</f>
        <v>#N/A</v>
      </c>
    </row>
    <row r="1519" spans="1:12">
      <c r="A1519" s="11">
        <v>2456</v>
      </c>
      <c r="B1519" s="11">
        <v>1090</v>
      </c>
      <c r="C1519" s="11">
        <v>112</v>
      </c>
      <c r="E1519" s="11" t="s">
        <v>3362</v>
      </c>
      <c r="F1519" s="11" t="s">
        <v>3363</v>
      </c>
      <c r="G1519" s="11">
        <v>1</v>
      </c>
      <c r="I1519" s="23" t="str">
        <f>IF($B1519="","",(VLOOKUP($B1519,所属・種目コード!$A$3:$C$67,2)))</f>
        <v>031090</v>
      </c>
      <c r="K1519" s="25" t="e">
        <f>IF($B1519="","",(VLOOKUP($B1519,所属・種目コード!M1502:N1602,2)))</f>
        <v>#N/A</v>
      </c>
      <c r="L1519" s="22" t="e">
        <f>IF($B1519="","",(VLOOKUP($B1519,所属・種目コード!$J$3:$K$59,2)))</f>
        <v>#N/A</v>
      </c>
    </row>
    <row r="1520" spans="1:12">
      <c r="A1520" s="11">
        <v>2457</v>
      </c>
      <c r="B1520" s="11">
        <v>1090</v>
      </c>
      <c r="C1520" s="11">
        <v>980</v>
      </c>
      <c r="E1520" s="11" t="s">
        <v>3364</v>
      </c>
      <c r="F1520" s="11" t="s">
        <v>3365</v>
      </c>
      <c r="G1520" s="11">
        <v>1</v>
      </c>
      <c r="I1520" s="23" t="str">
        <f>IF($B1520="","",(VLOOKUP($B1520,所属・種目コード!$A$3:$C$67,2)))</f>
        <v>031090</v>
      </c>
      <c r="K1520" s="25" t="e">
        <f>IF($B1520="","",(VLOOKUP($B1520,所属・種目コード!M1503:N1603,2)))</f>
        <v>#N/A</v>
      </c>
      <c r="L1520" s="22" t="e">
        <f>IF($B1520="","",(VLOOKUP($B1520,所属・種目コード!$J$3:$K$59,2)))</f>
        <v>#N/A</v>
      </c>
    </row>
    <row r="1521" spans="1:12">
      <c r="A1521" s="11">
        <v>2458</v>
      </c>
      <c r="B1521" s="11">
        <v>1090</v>
      </c>
      <c r="C1521" s="11">
        <v>113</v>
      </c>
      <c r="E1521" s="11" t="s">
        <v>3366</v>
      </c>
      <c r="F1521" s="11" t="s">
        <v>3367</v>
      </c>
      <c r="G1521" s="11">
        <v>1</v>
      </c>
      <c r="I1521" s="23" t="str">
        <f>IF($B1521="","",(VLOOKUP($B1521,所属・種目コード!$A$3:$C$67,2)))</f>
        <v>031090</v>
      </c>
      <c r="K1521" s="25" t="e">
        <f>IF($B1521="","",(VLOOKUP($B1521,所属・種目コード!M1504:N1604,2)))</f>
        <v>#N/A</v>
      </c>
      <c r="L1521" s="22" t="e">
        <f>IF($B1521="","",(VLOOKUP($B1521,所属・種目コード!$J$3:$K$59,2)))</f>
        <v>#N/A</v>
      </c>
    </row>
    <row r="1522" spans="1:12">
      <c r="A1522" s="11">
        <v>2459</v>
      </c>
      <c r="B1522" s="11">
        <v>1090</v>
      </c>
      <c r="C1522" s="11">
        <v>594</v>
      </c>
      <c r="E1522" s="11" t="s">
        <v>424</v>
      </c>
      <c r="F1522" s="11" t="s">
        <v>3368</v>
      </c>
      <c r="G1522" s="11">
        <v>2</v>
      </c>
      <c r="I1522" s="23" t="str">
        <f>IF($B1522="","",(VLOOKUP($B1522,所属・種目コード!$A$3:$C$67,2)))</f>
        <v>031090</v>
      </c>
      <c r="K1522" s="25" t="e">
        <f>IF($B1522="","",(VLOOKUP($B1522,所属・種目コード!M1505:N1605,2)))</f>
        <v>#N/A</v>
      </c>
      <c r="L1522" s="22" t="e">
        <f>IF($B1522="","",(VLOOKUP($B1522,所属・種目コード!$J$3:$K$59,2)))</f>
        <v>#N/A</v>
      </c>
    </row>
    <row r="1523" spans="1:12">
      <c r="A1523" s="11">
        <v>2460</v>
      </c>
      <c r="B1523" s="11">
        <v>1090</v>
      </c>
      <c r="C1523" s="11">
        <v>114</v>
      </c>
      <c r="E1523" s="11" t="s">
        <v>3369</v>
      </c>
      <c r="F1523" s="11" t="s">
        <v>3370</v>
      </c>
      <c r="G1523" s="11">
        <v>1</v>
      </c>
      <c r="I1523" s="23" t="str">
        <f>IF($B1523="","",(VLOOKUP($B1523,所属・種目コード!$A$3:$C$67,2)))</f>
        <v>031090</v>
      </c>
      <c r="K1523" s="25" t="e">
        <f>IF($B1523="","",(VLOOKUP($B1523,所属・種目コード!M1506:N1606,2)))</f>
        <v>#N/A</v>
      </c>
      <c r="L1523" s="22" t="e">
        <f>IF($B1523="","",(VLOOKUP($B1523,所属・種目コード!$J$3:$K$59,2)))</f>
        <v>#N/A</v>
      </c>
    </row>
    <row r="1524" spans="1:12">
      <c r="A1524" s="11">
        <v>2461</v>
      </c>
      <c r="B1524" s="11">
        <v>1090</v>
      </c>
      <c r="C1524" s="11">
        <v>65</v>
      </c>
      <c r="E1524" s="11" t="s">
        <v>423</v>
      </c>
      <c r="F1524" s="11" t="s">
        <v>3371</v>
      </c>
      <c r="G1524" s="11">
        <v>2</v>
      </c>
      <c r="I1524" s="23" t="str">
        <f>IF($B1524="","",(VLOOKUP($B1524,所属・種目コード!$A$3:$C$67,2)))</f>
        <v>031090</v>
      </c>
      <c r="K1524" s="25" t="e">
        <f>IF($B1524="","",(VLOOKUP($B1524,所属・種目コード!M1507:N1607,2)))</f>
        <v>#N/A</v>
      </c>
      <c r="L1524" s="22" t="e">
        <f>IF($B1524="","",(VLOOKUP($B1524,所属・種目コード!$J$3:$K$59,2)))</f>
        <v>#N/A</v>
      </c>
    </row>
    <row r="1525" spans="1:12">
      <c r="A1525" s="11">
        <v>2462</v>
      </c>
      <c r="B1525" s="11">
        <v>1090</v>
      </c>
      <c r="C1525" s="11">
        <v>812</v>
      </c>
      <c r="E1525" s="11" t="s">
        <v>3372</v>
      </c>
      <c r="F1525" s="11" t="s">
        <v>3373</v>
      </c>
      <c r="G1525" s="11">
        <v>1</v>
      </c>
      <c r="I1525" s="23" t="str">
        <f>IF($B1525="","",(VLOOKUP($B1525,所属・種目コード!$A$3:$C$67,2)))</f>
        <v>031090</v>
      </c>
      <c r="K1525" s="25" t="e">
        <f>IF($B1525="","",(VLOOKUP($B1525,所属・種目コード!M1508:N1608,2)))</f>
        <v>#N/A</v>
      </c>
      <c r="L1525" s="22" t="e">
        <f>IF($B1525="","",(VLOOKUP($B1525,所属・種目コード!$J$3:$K$59,2)))</f>
        <v>#N/A</v>
      </c>
    </row>
    <row r="1526" spans="1:12">
      <c r="A1526" s="11">
        <v>2463</v>
      </c>
      <c r="B1526" s="11">
        <v>1090</v>
      </c>
      <c r="C1526" s="11">
        <v>62</v>
      </c>
      <c r="E1526" s="11" t="s">
        <v>3374</v>
      </c>
      <c r="F1526" s="11" t="s">
        <v>3375</v>
      </c>
      <c r="G1526" s="11">
        <v>2</v>
      </c>
      <c r="I1526" s="23" t="str">
        <f>IF($B1526="","",(VLOOKUP($B1526,所属・種目コード!$A$3:$C$67,2)))</f>
        <v>031090</v>
      </c>
      <c r="K1526" s="25" t="e">
        <f>IF($B1526="","",(VLOOKUP($B1526,所属・種目コード!M1509:N1609,2)))</f>
        <v>#N/A</v>
      </c>
      <c r="L1526" s="22" t="e">
        <f>IF($B1526="","",(VLOOKUP($B1526,所属・種目コード!$J$3:$K$59,2)))</f>
        <v>#N/A</v>
      </c>
    </row>
    <row r="1527" spans="1:12">
      <c r="A1527" s="11">
        <v>2464</v>
      </c>
      <c r="B1527" s="11">
        <v>1090</v>
      </c>
      <c r="C1527" s="11">
        <v>981</v>
      </c>
      <c r="E1527" s="11" t="s">
        <v>3376</v>
      </c>
      <c r="F1527" s="11" t="s">
        <v>3377</v>
      </c>
      <c r="G1527" s="11">
        <v>1</v>
      </c>
      <c r="I1527" s="23" t="str">
        <f>IF($B1527="","",(VLOOKUP($B1527,所属・種目コード!$A$3:$C$67,2)))</f>
        <v>031090</v>
      </c>
      <c r="K1527" s="25" t="e">
        <f>IF($B1527="","",(VLOOKUP($B1527,所属・種目コード!M1510:N1610,2)))</f>
        <v>#N/A</v>
      </c>
      <c r="L1527" s="22" t="e">
        <f>IF($B1527="","",(VLOOKUP($B1527,所属・種目コード!$J$3:$K$59,2)))</f>
        <v>#N/A</v>
      </c>
    </row>
    <row r="1528" spans="1:12">
      <c r="A1528" s="11">
        <v>2465</v>
      </c>
      <c r="B1528" s="11">
        <v>1090</v>
      </c>
      <c r="C1528" s="11">
        <v>595</v>
      </c>
      <c r="E1528" s="11" t="s">
        <v>425</v>
      </c>
      <c r="F1528" s="11" t="s">
        <v>3378</v>
      </c>
      <c r="G1528" s="11">
        <v>2</v>
      </c>
      <c r="I1528" s="23" t="str">
        <f>IF($B1528="","",(VLOOKUP($B1528,所属・種目コード!$A$3:$C$67,2)))</f>
        <v>031090</v>
      </c>
      <c r="K1528" s="25" t="e">
        <f>IF($B1528="","",(VLOOKUP($B1528,所属・種目コード!M1511:N1611,2)))</f>
        <v>#N/A</v>
      </c>
      <c r="L1528" s="22" t="e">
        <f>IF($B1528="","",(VLOOKUP($B1528,所属・種目コード!$J$3:$K$59,2)))</f>
        <v>#N/A</v>
      </c>
    </row>
    <row r="1529" spans="1:12">
      <c r="A1529" s="11">
        <v>2466</v>
      </c>
      <c r="B1529" s="11">
        <v>1090</v>
      </c>
      <c r="C1529" s="11">
        <v>596</v>
      </c>
      <c r="E1529" s="11" t="s">
        <v>426</v>
      </c>
      <c r="F1529" s="11" t="s">
        <v>3379</v>
      </c>
      <c r="G1529" s="11">
        <v>2</v>
      </c>
      <c r="I1529" s="23" t="str">
        <f>IF($B1529="","",(VLOOKUP($B1529,所属・種目コード!$A$3:$C$67,2)))</f>
        <v>031090</v>
      </c>
      <c r="K1529" s="25" t="e">
        <f>IF($B1529="","",(VLOOKUP($B1529,所属・種目コード!M1512:N1612,2)))</f>
        <v>#N/A</v>
      </c>
      <c r="L1529" s="22" t="e">
        <f>IF($B1529="","",(VLOOKUP($B1529,所属・種目コード!$J$3:$K$59,2)))</f>
        <v>#N/A</v>
      </c>
    </row>
    <row r="1530" spans="1:12">
      <c r="A1530" s="11">
        <v>5309</v>
      </c>
      <c r="B1530" s="11">
        <v>1090</v>
      </c>
      <c r="C1530" s="11">
        <v>104</v>
      </c>
      <c r="E1530" s="11" t="s">
        <v>8495</v>
      </c>
      <c r="F1530" s="11" t="s">
        <v>3355</v>
      </c>
      <c r="G1530" s="11">
        <v>1</v>
      </c>
      <c r="I1530" s="23" t="str">
        <f>IF($B1530="","",(VLOOKUP($B1530,所属・種目コード!$A$3:$C$67,2)))</f>
        <v>031090</v>
      </c>
      <c r="K1530" s="25" t="e">
        <f>IF($B1530="","",(VLOOKUP($B1530,所属・種目コード!M1513:N1613,2)))</f>
        <v>#N/A</v>
      </c>
      <c r="L1530" s="22" t="e">
        <f>IF($B1530="","",(VLOOKUP($B1530,所属・種目コード!$J$3:$K$59,2)))</f>
        <v>#N/A</v>
      </c>
    </row>
    <row r="1531" spans="1:12">
      <c r="A1531" s="11">
        <v>2467</v>
      </c>
      <c r="B1531" s="11">
        <v>1091</v>
      </c>
      <c r="C1531" s="11">
        <v>828</v>
      </c>
      <c r="E1531" s="11" t="s">
        <v>3380</v>
      </c>
      <c r="F1531" s="11" t="s">
        <v>3381</v>
      </c>
      <c r="G1531" s="11">
        <v>1</v>
      </c>
      <c r="I1531" s="23" t="str">
        <f>IF($B1531="","",(VLOOKUP($B1531,所属・種目コード!$A$3:$C$67,2)))</f>
        <v>031091</v>
      </c>
      <c r="K1531" s="25" t="e">
        <f>IF($B1531="","",(VLOOKUP($B1531,所属・種目コード!M1514:N1614,2)))</f>
        <v>#N/A</v>
      </c>
      <c r="L1531" s="22" t="e">
        <f>IF($B1531="","",(VLOOKUP($B1531,所属・種目コード!$J$3:$K$59,2)))</f>
        <v>#N/A</v>
      </c>
    </row>
    <row r="1532" spans="1:12">
      <c r="A1532" s="11">
        <v>2468</v>
      </c>
      <c r="B1532" s="11">
        <v>1091</v>
      </c>
      <c r="C1532" s="11">
        <v>492</v>
      </c>
      <c r="E1532" s="11" t="s">
        <v>3382</v>
      </c>
      <c r="F1532" s="11" t="s">
        <v>3383</v>
      </c>
      <c r="G1532" s="11">
        <v>2</v>
      </c>
      <c r="I1532" s="23" t="str">
        <f>IF($B1532="","",(VLOOKUP($B1532,所属・種目コード!$A$3:$C$67,2)))</f>
        <v>031091</v>
      </c>
      <c r="K1532" s="25" t="e">
        <f>IF($B1532="","",(VLOOKUP($B1532,所属・種目コード!M1515:N1615,2)))</f>
        <v>#N/A</v>
      </c>
      <c r="L1532" s="22" t="e">
        <f>IF($B1532="","",(VLOOKUP($B1532,所属・種目コード!$J$3:$K$59,2)))</f>
        <v>#N/A</v>
      </c>
    </row>
    <row r="1533" spans="1:12">
      <c r="A1533" s="11">
        <v>2469</v>
      </c>
      <c r="B1533" s="11">
        <v>1091</v>
      </c>
      <c r="C1533" s="11">
        <v>694</v>
      </c>
      <c r="E1533" s="11" t="s">
        <v>3384</v>
      </c>
      <c r="F1533" s="11" t="s">
        <v>3385</v>
      </c>
      <c r="G1533" s="11">
        <v>1</v>
      </c>
      <c r="I1533" s="23" t="str">
        <f>IF($B1533="","",(VLOOKUP($B1533,所属・種目コード!$A$3:$C$67,2)))</f>
        <v>031091</v>
      </c>
      <c r="K1533" s="25" t="e">
        <f>IF($B1533="","",(VLOOKUP($B1533,所属・種目コード!M1516:N1616,2)))</f>
        <v>#N/A</v>
      </c>
      <c r="L1533" s="22" t="e">
        <f>IF($B1533="","",(VLOOKUP($B1533,所属・種目コード!$J$3:$K$59,2)))</f>
        <v>#N/A</v>
      </c>
    </row>
    <row r="1534" spans="1:12">
      <c r="A1534" s="11">
        <v>2470</v>
      </c>
      <c r="B1534" s="11">
        <v>1091</v>
      </c>
      <c r="C1534" s="11">
        <v>695</v>
      </c>
      <c r="E1534" s="11" t="s">
        <v>3386</v>
      </c>
      <c r="F1534" s="11" t="s">
        <v>3387</v>
      </c>
      <c r="G1534" s="11">
        <v>1</v>
      </c>
      <c r="I1534" s="23" t="str">
        <f>IF($B1534="","",(VLOOKUP($B1534,所属・種目コード!$A$3:$C$67,2)))</f>
        <v>031091</v>
      </c>
      <c r="K1534" s="25" t="e">
        <f>IF($B1534="","",(VLOOKUP($B1534,所属・種目コード!M1517:N1617,2)))</f>
        <v>#N/A</v>
      </c>
      <c r="L1534" s="22" t="e">
        <f>IF($B1534="","",(VLOOKUP($B1534,所属・種目コード!$J$3:$K$59,2)))</f>
        <v>#N/A</v>
      </c>
    </row>
    <row r="1535" spans="1:12">
      <c r="A1535" s="11">
        <v>2471</v>
      </c>
      <c r="B1535" s="11">
        <v>1091</v>
      </c>
      <c r="C1535" s="11">
        <v>696</v>
      </c>
      <c r="E1535" s="11" t="s">
        <v>3388</v>
      </c>
      <c r="F1535" s="11" t="s">
        <v>3389</v>
      </c>
      <c r="G1535" s="11">
        <v>1</v>
      </c>
      <c r="I1535" s="23" t="str">
        <f>IF($B1535="","",(VLOOKUP($B1535,所属・種目コード!$A$3:$C$67,2)))</f>
        <v>031091</v>
      </c>
      <c r="K1535" s="25" t="e">
        <f>IF($B1535="","",(VLOOKUP($B1535,所属・種目コード!M1518:N1618,2)))</f>
        <v>#N/A</v>
      </c>
      <c r="L1535" s="22" t="e">
        <f>IF($B1535="","",(VLOOKUP($B1535,所属・種目コード!$J$3:$K$59,2)))</f>
        <v>#N/A</v>
      </c>
    </row>
    <row r="1536" spans="1:12">
      <c r="A1536" s="11">
        <v>2472</v>
      </c>
      <c r="B1536" s="11">
        <v>1091</v>
      </c>
      <c r="C1536" s="11">
        <v>619</v>
      </c>
      <c r="E1536" s="11" t="s">
        <v>3390</v>
      </c>
      <c r="F1536" s="11" t="s">
        <v>3391</v>
      </c>
      <c r="G1536" s="11">
        <v>2</v>
      </c>
      <c r="I1536" s="23" t="str">
        <f>IF($B1536="","",(VLOOKUP($B1536,所属・種目コード!$A$3:$C$67,2)))</f>
        <v>031091</v>
      </c>
      <c r="K1536" s="25" t="e">
        <f>IF($B1536="","",(VLOOKUP($B1536,所属・種目コード!M1519:N1619,2)))</f>
        <v>#N/A</v>
      </c>
      <c r="L1536" s="22" t="e">
        <f>IF($B1536="","",(VLOOKUP($B1536,所属・種目コード!$J$3:$K$59,2)))</f>
        <v>#N/A</v>
      </c>
    </row>
    <row r="1537" spans="1:12">
      <c r="A1537" s="11">
        <v>2473</v>
      </c>
      <c r="B1537" s="11">
        <v>1091</v>
      </c>
      <c r="C1537" s="11">
        <v>620</v>
      </c>
      <c r="E1537" s="11" t="s">
        <v>3392</v>
      </c>
      <c r="F1537" s="11" t="s">
        <v>3393</v>
      </c>
      <c r="G1537" s="11">
        <v>2</v>
      </c>
      <c r="I1537" s="23" t="str">
        <f>IF($B1537="","",(VLOOKUP($B1537,所属・種目コード!$A$3:$C$67,2)))</f>
        <v>031091</v>
      </c>
      <c r="K1537" s="25" t="e">
        <f>IF($B1537="","",(VLOOKUP($B1537,所属・種目コード!M1520:N1620,2)))</f>
        <v>#N/A</v>
      </c>
      <c r="L1537" s="22" t="e">
        <f>IF($B1537="","",(VLOOKUP($B1537,所属・種目コード!$J$3:$K$59,2)))</f>
        <v>#N/A</v>
      </c>
    </row>
    <row r="1538" spans="1:12">
      <c r="A1538" s="11">
        <v>2474</v>
      </c>
      <c r="B1538" s="11">
        <v>1091</v>
      </c>
      <c r="C1538" s="11">
        <v>697</v>
      </c>
      <c r="E1538" s="11" t="s">
        <v>3394</v>
      </c>
      <c r="F1538" s="11" t="s">
        <v>3395</v>
      </c>
      <c r="G1538" s="11">
        <v>1</v>
      </c>
      <c r="I1538" s="23" t="str">
        <f>IF($B1538="","",(VLOOKUP($B1538,所属・種目コード!$A$3:$C$67,2)))</f>
        <v>031091</v>
      </c>
      <c r="K1538" s="25" t="e">
        <f>IF($B1538="","",(VLOOKUP($B1538,所属・種目コード!M1521:N1621,2)))</f>
        <v>#N/A</v>
      </c>
      <c r="L1538" s="22" t="e">
        <f>IF($B1538="","",(VLOOKUP($B1538,所属・種目コード!$J$3:$K$59,2)))</f>
        <v>#N/A</v>
      </c>
    </row>
    <row r="1539" spans="1:12">
      <c r="A1539" s="11">
        <v>2475</v>
      </c>
      <c r="B1539" s="11">
        <v>1091</v>
      </c>
      <c r="C1539" s="11">
        <v>698</v>
      </c>
      <c r="E1539" s="11" t="s">
        <v>3396</v>
      </c>
      <c r="F1539" s="11" t="s">
        <v>3397</v>
      </c>
      <c r="G1539" s="11">
        <v>1</v>
      </c>
      <c r="I1539" s="23" t="str">
        <f>IF($B1539="","",(VLOOKUP($B1539,所属・種目コード!$A$3:$C$67,2)))</f>
        <v>031091</v>
      </c>
      <c r="K1539" s="25" t="e">
        <f>IF($B1539="","",(VLOOKUP($B1539,所属・種目コード!M1522:N1622,2)))</f>
        <v>#N/A</v>
      </c>
      <c r="L1539" s="22" t="e">
        <f>IF($B1539="","",(VLOOKUP($B1539,所属・種目コード!$J$3:$K$59,2)))</f>
        <v>#N/A</v>
      </c>
    </row>
    <row r="1540" spans="1:12">
      <c r="A1540" s="11">
        <v>2476</v>
      </c>
      <c r="B1540" s="11">
        <v>1092</v>
      </c>
      <c r="C1540" s="11">
        <v>242</v>
      </c>
      <c r="E1540" s="11" t="s">
        <v>3398</v>
      </c>
      <c r="F1540" s="11" t="s">
        <v>3399</v>
      </c>
      <c r="G1540" s="11">
        <v>1</v>
      </c>
      <c r="I1540" s="23" t="str">
        <f>IF($B1540="","",(VLOOKUP($B1540,所属・種目コード!$A$3:$C$67,2)))</f>
        <v>031092</v>
      </c>
      <c r="K1540" s="25" t="e">
        <f>IF($B1540="","",(VLOOKUP($B1540,所属・種目コード!M1523:N1623,2)))</f>
        <v>#N/A</v>
      </c>
      <c r="L1540" s="22" t="e">
        <f>IF($B1540="","",(VLOOKUP($B1540,所属・種目コード!$J$3:$K$59,2)))</f>
        <v>#N/A</v>
      </c>
    </row>
    <row r="1541" spans="1:12">
      <c r="A1541" s="11">
        <v>2477</v>
      </c>
      <c r="B1541" s="11">
        <v>1092</v>
      </c>
      <c r="C1541" s="11">
        <v>234</v>
      </c>
      <c r="E1541" s="11" t="s">
        <v>3400</v>
      </c>
      <c r="F1541" s="11" t="s">
        <v>3401</v>
      </c>
      <c r="G1541" s="11">
        <v>1</v>
      </c>
      <c r="I1541" s="23" t="str">
        <f>IF($B1541="","",(VLOOKUP($B1541,所属・種目コード!$A$3:$C$67,2)))</f>
        <v>031092</v>
      </c>
      <c r="K1541" s="25" t="e">
        <f>IF($B1541="","",(VLOOKUP($B1541,所属・種目コード!M1524:N1624,2)))</f>
        <v>#N/A</v>
      </c>
      <c r="L1541" s="22" t="e">
        <f>IF($B1541="","",(VLOOKUP($B1541,所属・種目コード!$J$3:$K$59,2)))</f>
        <v>#N/A</v>
      </c>
    </row>
    <row r="1542" spans="1:12">
      <c r="A1542" s="11">
        <v>2478</v>
      </c>
      <c r="B1542" s="11">
        <v>1092</v>
      </c>
      <c r="C1542" s="11">
        <v>201</v>
      </c>
      <c r="E1542" s="11" t="s">
        <v>3402</v>
      </c>
      <c r="F1542" s="11" t="s">
        <v>3403</v>
      </c>
      <c r="G1542" s="11">
        <v>2</v>
      </c>
      <c r="I1542" s="23" t="str">
        <f>IF($B1542="","",(VLOOKUP($B1542,所属・種目コード!$A$3:$C$67,2)))</f>
        <v>031092</v>
      </c>
      <c r="K1542" s="25" t="e">
        <f>IF($B1542="","",(VLOOKUP($B1542,所属・種目コード!M1525:N1625,2)))</f>
        <v>#N/A</v>
      </c>
      <c r="L1542" s="22" t="e">
        <f>IF($B1542="","",(VLOOKUP($B1542,所属・種目コード!$J$3:$K$59,2)))</f>
        <v>#N/A</v>
      </c>
    </row>
    <row r="1543" spans="1:12">
      <c r="A1543" s="11">
        <v>2479</v>
      </c>
      <c r="B1543" s="11">
        <v>1092</v>
      </c>
      <c r="C1543" s="11">
        <v>235</v>
      </c>
      <c r="E1543" s="11" t="s">
        <v>3404</v>
      </c>
      <c r="F1543" s="11" t="s">
        <v>3405</v>
      </c>
      <c r="G1543" s="11">
        <v>1</v>
      </c>
      <c r="I1543" s="23" t="str">
        <f>IF($B1543="","",(VLOOKUP($B1543,所属・種目コード!$A$3:$C$67,2)))</f>
        <v>031092</v>
      </c>
      <c r="K1543" s="25" t="e">
        <f>IF($B1543="","",(VLOOKUP($B1543,所属・種目コード!M1526:N1626,2)))</f>
        <v>#N/A</v>
      </c>
      <c r="L1543" s="22" t="e">
        <f>IF($B1543="","",(VLOOKUP($B1543,所属・種目コード!$J$3:$K$59,2)))</f>
        <v>#N/A</v>
      </c>
    </row>
    <row r="1544" spans="1:12">
      <c r="A1544" s="11">
        <v>2480</v>
      </c>
      <c r="B1544" s="11">
        <v>1092</v>
      </c>
      <c r="C1544" s="11">
        <v>207</v>
      </c>
      <c r="E1544" s="11" t="s">
        <v>3406</v>
      </c>
      <c r="F1544" s="11" t="s">
        <v>3407</v>
      </c>
      <c r="G1544" s="11">
        <v>2</v>
      </c>
      <c r="I1544" s="23" t="str">
        <f>IF($B1544="","",(VLOOKUP($B1544,所属・種目コード!$A$3:$C$67,2)))</f>
        <v>031092</v>
      </c>
      <c r="K1544" s="25" t="e">
        <f>IF($B1544="","",(VLOOKUP($B1544,所属・種目コード!M1527:N1627,2)))</f>
        <v>#N/A</v>
      </c>
      <c r="L1544" s="22" t="e">
        <f>IF($B1544="","",(VLOOKUP($B1544,所属・種目コード!$J$3:$K$59,2)))</f>
        <v>#N/A</v>
      </c>
    </row>
    <row r="1545" spans="1:12">
      <c r="A1545" s="11">
        <v>2481</v>
      </c>
      <c r="B1545" s="11">
        <v>1092</v>
      </c>
      <c r="C1545" s="11">
        <v>227</v>
      </c>
      <c r="E1545" s="11" t="s">
        <v>3408</v>
      </c>
      <c r="F1545" s="11" t="s">
        <v>3409</v>
      </c>
      <c r="G1545" s="11">
        <v>1</v>
      </c>
      <c r="I1545" s="23" t="str">
        <f>IF($B1545="","",(VLOOKUP($B1545,所属・種目コード!$A$3:$C$67,2)))</f>
        <v>031092</v>
      </c>
      <c r="K1545" s="25" t="e">
        <f>IF($B1545="","",(VLOOKUP($B1545,所属・種目コード!M1528:N1628,2)))</f>
        <v>#N/A</v>
      </c>
      <c r="L1545" s="22" t="e">
        <f>IF($B1545="","",(VLOOKUP($B1545,所属・種目コード!$J$3:$K$59,2)))</f>
        <v>#N/A</v>
      </c>
    </row>
    <row r="1546" spans="1:12">
      <c r="A1546" s="11">
        <v>2482</v>
      </c>
      <c r="B1546" s="11">
        <v>1092</v>
      </c>
      <c r="C1546" s="11">
        <v>195</v>
      </c>
      <c r="E1546" s="11" t="s">
        <v>3410</v>
      </c>
      <c r="F1546" s="11" t="s">
        <v>3411</v>
      </c>
      <c r="G1546" s="11">
        <v>2</v>
      </c>
      <c r="I1546" s="23" t="str">
        <f>IF($B1546="","",(VLOOKUP($B1546,所属・種目コード!$A$3:$C$67,2)))</f>
        <v>031092</v>
      </c>
      <c r="K1546" s="25" t="e">
        <f>IF($B1546="","",(VLOOKUP($B1546,所属・種目コード!M1529:N1629,2)))</f>
        <v>#N/A</v>
      </c>
      <c r="L1546" s="22" t="e">
        <f>IF($B1546="","",(VLOOKUP($B1546,所属・種目コード!$J$3:$K$59,2)))</f>
        <v>#N/A</v>
      </c>
    </row>
    <row r="1547" spans="1:12">
      <c r="A1547" s="11">
        <v>2483</v>
      </c>
      <c r="B1547" s="11">
        <v>1092</v>
      </c>
      <c r="C1547" s="11">
        <v>236</v>
      </c>
      <c r="E1547" s="11" t="s">
        <v>3412</v>
      </c>
      <c r="F1547" s="11" t="s">
        <v>3413</v>
      </c>
      <c r="G1547" s="11">
        <v>1</v>
      </c>
      <c r="I1547" s="23" t="str">
        <f>IF($B1547="","",(VLOOKUP($B1547,所属・種目コード!$A$3:$C$67,2)))</f>
        <v>031092</v>
      </c>
      <c r="K1547" s="25" t="e">
        <f>IF($B1547="","",(VLOOKUP($B1547,所属・種目コード!M1530:N1630,2)))</f>
        <v>#N/A</v>
      </c>
      <c r="L1547" s="22" t="e">
        <f>IF($B1547="","",(VLOOKUP($B1547,所属・種目コード!$J$3:$K$59,2)))</f>
        <v>#N/A</v>
      </c>
    </row>
    <row r="1548" spans="1:12">
      <c r="A1548" s="11">
        <v>2484</v>
      </c>
      <c r="B1548" s="11">
        <v>1092</v>
      </c>
      <c r="C1548" s="11">
        <v>202</v>
      </c>
      <c r="E1548" s="11" t="s">
        <v>3414</v>
      </c>
      <c r="F1548" s="11" t="s">
        <v>3415</v>
      </c>
      <c r="G1548" s="11">
        <v>2</v>
      </c>
      <c r="I1548" s="23" t="str">
        <f>IF($B1548="","",(VLOOKUP($B1548,所属・種目コード!$A$3:$C$67,2)))</f>
        <v>031092</v>
      </c>
      <c r="K1548" s="25" t="e">
        <f>IF($B1548="","",(VLOOKUP($B1548,所属・種目コード!M1531:N1631,2)))</f>
        <v>#N/A</v>
      </c>
      <c r="L1548" s="22" t="e">
        <f>IF($B1548="","",(VLOOKUP($B1548,所属・種目コード!$J$3:$K$59,2)))</f>
        <v>#N/A</v>
      </c>
    </row>
    <row r="1549" spans="1:12">
      <c r="A1549" s="11">
        <v>2485</v>
      </c>
      <c r="B1549" s="11">
        <v>1092</v>
      </c>
      <c r="C1549" s="11">
        <v>237</v>
      </c>
      <c r="E1549" s="11" t="s">
        <v>3416</v>
      </c>
      <c r="F1549" s="11" t="s">
        <v>3417</v>
      </c>
      <c r="G1549" s="11">
        <v>1</v>
      </c>
      <c r="I1549" s="23" t="str">
        <f>IF($B1549="","",(VLOOKUP($B1549,所属・種目コード!$A$3:$C$67,2)))</f>
        <v>031092</v>
      </c>
      <c r="K1549" s="25" t="e">
        <f>IF($B1549="","",(VLOOKUP($B1549,所属・種目コード!M1532:N1632,2)))</f>
        <v>#N/A</v>
      </c>
      <c r="L1549" s="22" t="e">
        <f>IF($B1549="","",(VLOOKUP($B1549,所属・種目コード!$J$3:$K$59,2)))</f>
        <v>#N/A</v>
      </c>
    </row>
    <row r="1550" spans="1:12">
      <c r="A1550" s="11">
        <v>2486</v>
      </c>
      <c r="B1550" s="11">
        <v>1092</v>
      </c>
      <c r="C1550" s="11">
        <v>228</v>
      </c>
      <c r="E1550" s="11" t="s">
        <v>3418</v>
      </c>
      <c r="F1550" s="11" t="s">
        <v>3419</v>
      </c>
      <c r="G1550" s="11">
        <v>1</v>
      </c>
      <c r="I1550" s="23" t="str">
        <f>IF($B1550="","",(VLOOKUP($B1550,所属・種目コード!$A$3:$C$67,2)))</f>
        <v>031092</v>
      </c>
      <c r="K1550" s="25" t="e">
        <f>IF($B1550="","",(VLOOKUP($B1550,所属・種目コード!M1533:N1633,2)))</f>
        <v>#N/A</v>
      </c>
      <c r="L1550" s="22" t="e">
        <f>IF($B1550="","",(VLOOKUP($B1550,所属・種目コード!$J$3:$K$59,2)))</f>
        <v>#N/A</v>
      </c>
    </row>
    <row r="1551" spans="1:12">
      <c r="A1551" s="11">
        <v>2487</v>
      </c>
      <c r="B1551" s="11">
        <v>1092</v>
      </c>
      <c r="C1551" s="11">
        <v>196</v>
      </c>
      <c r="E1551" s="11" t="s">
        <v>3420</v>
      </c>
      <c r="F1551" s="11" t="s">
        <v>3421</v>
      </c>
      <c r="G1551" s="11">
        <v>2</v>
      </c>
      <c r="I1551" s="23" t="str">
        <f>IF($B1551="","",(VLOOKUP($B1551,所属・種目コード!$A$3:$C$67,2)))</f>
        <v>031092</v>
      </c>
      <c r="K1551" s="25" t="e">
        <f>IF($B1551="","",(VLOOKUP($B1551,所属・種目コード!M1534:N1634,2)))</f>
        <v>#N/A</v>
      </c>
      <c r="L1551" s="22" t="e">
        <f>IF($B1551="","",(VLOOKUP($B1551,所属・種目コード!$J$3:$K$59,2)))</f>
        <v>#N/A</v>
      </c>
    </row>
    <row r="1552" spans="1:12">
      <c r="A1552" s="11">
        <v>2488</v>
      </c>
      <c r="B1552" s="11">
        <v>1092</v>
      </c>
      <c r="C1552" s="11">
        <v>229</v>
      </c>
      <c r="E1552" s="11" t="s">
        <v>3422</v>
      </c>
      <c r="F1552" s="11" t="s">
        <v>3423</v>
      </c>
      <c r="G1552" s="11">
        <v>1</v>
      </c>
      <c r="I1552" s="23" t="str">
        <f>IF($B1552="","",(VLOOKUP($B1552,所属・種目コード!$A$3:$C$67,2)))</f>
        <v>031092</v>
      </c>
      <c r="K1552" s="25" t="e">
        <f>IF($B1552="","",(VLOOKUP($B1552,所属・種目コード!M1535:N1635,2)))</f>
        <v>#N/A</v>
      </c>
      <c r="L1552" s="22" t="e">
        <f>IF($B1552="","",(VLOOKUP($B1552,所属・種目コード!$J$3:$K$59,2)))</f>
        <v>#N/A</v>
      </c>
    </row>
    <row r="1553" spans="1:12">
      <c r="A1553" s="11">
        <v>2489</v>
      </c>
      <c r="B1553" s="11">
        <v>1092</v>
      </c>
      <c r="C1553" s="11">
        <v>208</v>
      </c>
      <c r="E1553" s="11" t="s">
        <v>3424</v>
      </c>
      <c r="F1553" s="11" t="s">
        <v>3425</v>
      </c>
      <c r="G1553" s="11">
        <v>2</v>
      </c>
      <c r="I1553" s="23" t="str">
        <f>IF($B1553="","",(VLOOKUP($B1553,所属・種目コード!$A$3:$C$67,2)))</f>
        <v>031092</v>
      </c>
      <c r="K1553" s="25" t="e">
        <f>IF($B1553="","",(VLOOKUP($B1553,所属・種目コード!M1536:N1636,2)))</f>
        <v>#N/A</v>
      </c>
      <c r="L1553" s="22" t="e">
        <f>IF($B1553="","",(VLOOKUP($B1553,所属・種目コード!$J$3:$K$59,2)))</f>
        <v>#N/A</v>
      </c>
    </row>
    <row r="1554" spans="1:12">
      <c r="A1554" s="11">
        <v>2490</v>
      </c>
      <c r="B1554" s="11">
        <v>1092</v>
      </c>
      <c r="C1554" s="11">
        <v>203</v>
      </c>
      <c r="E1554" s="11" t="s">
        <v>3426</v>
      </c>
      <c r="F1554" s="11" t="s">
        <v>3427</v>
      </c>
      <c r="G1554" s="11">
        <v>2</v>
      </c>
      <c r="I1554" s="23" t="str">
        <f>IF($B1554="","",(VLOOKUP($B1554,所属・種目コード!$A$3:$C$67,2)))</f>
        <v>031092</v>
      </c>
      <c r="K1554" s="25" t="e">
        <f>IF($B1554="","",(VLOOKUP($B1554,所属・種目コード!M1537:N1637,2)))</f>
        <v>#N/A</v>
      </c>
      <c r="L1554" s="22" t="e">
        <f>IF($B1554="","",(VLOOKUP($B1554,所属・種目コード!$J$3:$K$59,2)))</f>
        <v>#N/A</v>
      </c>
    </row>
    <row r="1555" spans="1:12">
      <c r="A1555" s="11">
        <v>2491</v>
      </c>
      <c r="B1555" s="11">
        <v>1092</v>
      </c>
      <c r="C1555" s="11">
        <v>230</v>
      </c>
      <c r="E1555" s="11" t="s">
        <v>3428</v>
      </c>
      <c r="F1555" s="11" t="s">
        <v>3429</v>
      </c>
      <c r="G1555" s="11">
        <v>1</v>
      </c>
      <c r="I1555" s="23" t="str">
        <f>IF($B1555="","",(VLOOKUP($B1555,所属・種目コード!$A$3:$C$67,2)))</f>
        <v>031092</v>
      </c>
      <c r="K1555" s="25" t="e">
        <f>IF($B1555="","",(VLOOKUP($B1555,所属・種目コード!M1538:N1638,2)))</f>
        <v>#N/A</v>
      </c>
      <c r="L1555" s="22" t="e">
        <f>IF($B1555="","",(VLOOKUP($B1555,所属・種目コード!$J$3:$K$59,2)))</f>
        <v>#N/A</v>
      </c>
    </row>
    <row r="1556" spans="1:12">
      <c r="A1556" s="11">
        <v>2492</v>
      </c>
      <c r="B1556" s="11">
        <v>1092</v>
      </c>
      <c r="C1556" s="11">
        <v>209</v>
      </c>
      <c r="E1556" s="11" t="s">
        <v>3430</v>
      </c>
      <c r="F1556" s="11" t="s">
        <v>3431</v>
      </c>
      <c r="G1556" s="11">
        <v>2</v>
      </c>
      <c r="I1556" s="23" t="str">
        <f>IF($B1556="","",(VLOOKUP($B1556,所属・種目コード!$A$3:$C$67,2)))</f>
        <v>031092</v>
      </c>
      <c r="K1556" s="25" t="e">
        <f>IF($B1556="","",(VLOOKUP($B1556,所属・種目コード!M1539:N1639,2)))</f>
        <v>#N/A</v>
      </c>
      <c r="L1556" s="22" t="e">
        <f>IF($B1556="","",(VLOOKUP($B1556,所属・種目コード!$J$3:$K$59,2)))</f>
        <v>#N/A</v>
      </c>
    </row>
    <row r="1557" spans="1:12">
      <c r="A1557" s="11">
        <v>2493</v>
      </c>
      <c r="B1557" s="11">
        <v>1092</v>
      </c>
      <c r="C1557" s="11">
        <v>210</v>
      </c>
      <c r="E1557" s="11" t="s">
        <v>3432</v>
      </c>
      <c r="F1557" s="11" t="s">
        <v>3433</v>
      </c>
      <c r="G1557" s="11">
        <v>2</v>
      </c>
      <c r="I1557" s="23" t="str">
        <f>IF($B1557="","",(VLOOKUP($B1557,所属・種目コード!$A$3:$C$67,2)))</f>
        <v>031092</v>
      </c>
      <c r="K1557" s="25" t="e">
        <f>IF($B1557="","",(VLOOKUP($B1557,所属・種目コード!M1540:N1640,2)))</f>
        <v>#N/A</v>
      </c>
      <c r="L1557" s="22" t="e">
        <f>IF($B1557="","",(VLOOKUP($B1557,所属・種目コード!$J$3:$K$59,2)))</f>
        <v>#N/A</v>
      </c>
    </row>
    <row r="1558" spans="1:12">
      <c r="A1558" s="11">
        <v>2494</v>
      </c>
      <c r="B1558" s="11">
        <v>1092</v>
      </c>
      <c r="C1558" s="11">
        <v>197</v>
      </c>
      <c r="E1558" s="11" t="s">
        <v>3434</v>
      </c>
      <c r="F1558" s="11" t="s">
        <v>3435</v>
      </c>
      <c r="G1558" s="11">
        <v>2</v>
      </c>
      <c r="I1558" s="23" t="str">
        <f>IF($B1558="","",(VLOOKUP($B1558,所属・種目コード!$A$3:$C$67,2)))</f>
        <v>031092</v>
      </c>
      <c r="K1558" s="25" t="e">
        <f>IF($B1558="","",(VLOOKUP($B1558,所属・種目コード!M1541:N1641,2)))</f>
        <v>#N/A</v>
      </c>
      <c r="L1558" s="22" t="e">
        <f>IF($B1558="","",(VLOOKUP($B1558,所属・種目コード!$J$3:$K$59,2)))</f>
        <v>#N/A</v>
      </c>
    </row>
    <row r="1559" spans="1:12">
      <c r="A1559" s="11">
        <v>2495</v>
      </c>
      <c r="B1559" s="11">
        <v>1092</v>
      </c>
      <c r="C1559" s="11">
        <v>211</v>
      </c>
      <c r="E1559" s="11" t="s">
        <v>516</v>
      </c>
      <c r="F1559" s="11" t="s">
        <v>3436</v>
      </c>
      <c r="G1559" s="11">
        <v>2</v>
      </c>
      <c r="I1559" s="23" t="str">
        <f>IF($B1559="","",(VLOOKUP($B1559,所属・種目コード!$A$3:$C$67,2)))</f>
        <v>031092</v>
      </c>
      <c r="K1559" s="25" t="e">
        <f>IF($B1559="","",(VLOOKUP($B1559,所属・種目コード!M1542:N1642,2)))</f>
        <v>#N/A</v>
      </c>
      <c r="L1559" s="22" t="e">
        <f>IF($B1559="","",(VLOOKUP($B1559,所属・種目コード!$J$3:$K$59,2)))</f>
        <v>#N/A</v>
      </c>
    </row>
    <row r="1560" spans="1:12">
      <c r="A1560" s="11">
        <v>2496</v>
      </c>
      <c r="B1560" s="11">
        <v>1092</v>
      </c>
      <c r="C1560" s="11">
        <v>212</v>
      </c>
      <c r="E1560" s="11" t="s">
        <v>3437</v>
      </c>
      <c r="F1560" s="11" t="s">
        <v>3438</v>
      </c>
      <c r="G1560" s="11">
        <v>2</v>
      </c>
      <c r="I1560" s="23" t="str">
        <f>IF($B1560="","",(VLOOKUP($B1560,所属・種目コード!$A$3:$C$67,2)))</f>
        <v>031092</v>
      </c>
      <c r="K1560" s="25" t="e">
        <f>IF($B1560="","",(VLOOKUP($B1560,所属・種目コード!M1543:N1643,2)))</f>
        <v>#N/A</v>
      </c>
      <c r="L1560" s="22" t="e">
        <f>IF($B1560="","",(VLOOKUP($B1560,所属・種目コード!$J$3:$K$59,2)))</f>
        <v>#N/A</v>
      </c>
    </row>
    <row r="1561" spans="1:12">
      <c r="A1561" s="11">
        <v>2497</v>
      </c>
      <c r="B1561" s="11">
        <v>1092</v>
      </c>
      <c r="C1561" s="11">
        <v>243</v>
      </c>
      <c r="E1561" s="11" t="s">
        <v>3439</v>
      </c>
      <c r="F1561" s="11" t="s">
        <v>3440</v>
      </c>
      <c r="G1561" s="11">
        <v>1</v>
      </c>
      <c r="I1561" s="23" t="str">
        <f>IF($B1561="","",(VLOOKUP($B1561,所属・種目コード!$A$3:$C$67,2)))</f>
        <v>031092</v>
      </c>
      <c r="K1561" s="25" t="e">
        <f>IF($B1561="","",(VLOOKUP($B1561,所属・種目コード!M1544:N1644,2)))</f>
        <v>#N/A</v>
      </c>
      <c r="L1561" s="22" t="e">
        <f>IF($B1561="","",(VLOOKUP($B1561,所属・種目コード!$J$3:$K$59,2)))</f>
        <v>#N/A</v>
      </c>
    </row>
    <row r="1562" spans="1:12">
      <c r="A1562" s="11">
        <v>2498</v>
      </c>
      <c r="B1562" s="11">
        <v>1092</v>
      </c>
      <c r="C1562" s="11">
        <v>213</v>
      </c>
      <c r="E1562" s="11" t="s">
        <v>3441</v>
      </c>
      <c r="F1562" s="11" t="s">
        <v>3442</v>
      </c>
      <c r="G1562" s="11">
        <v>2</v>
      </c>
      <c r="I1562" s="23" t="str">
        <f>IF($B1562="","",(VLOOKUP($B1562,所属・種目コード!$A$3:$C$67,2)))</f>
        <v>031092</v>
      </c>
      <c r="K1562" s="25" t="e">
        <f>IF($B1562="","",(VLOOKUP($B1562,所属・種目コード!M1545:N1645,2)))</f>
        <v>#N/A</v>
      </c>
      <c r="L1562" s="22" t="e">
        <f>IF($B1562="","",(VLOOKUP($B1562,所属・種目コード!$J$3:$K$59,2)))</f>
        <v>#N/A</v>
      </c>
    </row>
    <row r="1563" spans="1:12">
      <c r="A1563" s="11">
        <v>2499</v>
      </c>
      <c r="B1563" s="11">
        <v>1092</v>
      </c>
      <c r="C1563" s="11">
        <v>204</v>
      </c>
      <c r="E1563" s="11" t="s">
        <v>3443</v>
      </c>
      <c r="F1563" s="11" t="s">
        <v>3444</v>
      </c>
      <c r="G1563" s="11">
        <v>2</v>
      </c>
      <c r="I1563" s="23" t="str">
        <f>IF($B1563="","",(VLOOKUP($B1563,所属・種目コード!$A$3:$C$67,2)))</f>
        <v>031092</v>
      </c>
      <c r="K1563" s="25" t="e">
        <f>IF($B1563="","",(VLOOKUP($B1563,所属・種目コード!M1546:N1646,2)))</f>
        <v>#N/A</v>
      </c>
      <c r="L1563" s="22" t="e">
        <f>IF($B1563="","",(VLOOKUP($B1563,所属・種目コード!$J$3:$K$59,2)))</f>
        <v>#N/A</v>
      </c>
    </row>
    <row r="1564" spans="1:12">
      <c r="A1564" s="11">
        <v>2500</v>
      </c>
      <c r="B1564" s="11">
        <v>1092</v>
      </c>
      <c r="C1564" s="11">
        <v>214</v>
      </c>
      <c r="E1564" s="11" t="s">
        <v>517</v>
      </c>
      <c r="F1564" s="11" t="s">
        <v>3445</v>
      </c>
      <c r="G1564" s="11">
        <v>2</v>
      </c>
      <c r="I1564" s="23" t="str">
        <f>IF($B1564="","",(VLOOKUP($B1564,所属・種目コード!$A$3:$C$67,2)))</f>
        <v>031092</v>
      </c>
      <c r="K1564" s="25" t="e">
        <f>IF($B1564="","",(VLOOKUP($B1564,所属・種目コード!M1547:N1647,2)))</f>
        <v>#N/A</v>
      </c>
      <c r="L1564" s="22" t="e">
        <f>IF($B1564="","",(VLOOKUP($B1564,所属・種目コード!$J$3:$K$59,2)))</f>
        <v>#N/A</v>
      </c>
    </row>
    <row r="1565" spans="1:12">
      <c r="A1565" s="11">
        <v>2501</v>
      </c>
      <c r="B1565" s="11">
        <v>1092</v>
      </c>
      <c r="C1565" s="11">
        <v>238</v>
      </c>
      <c r="E1565" s="11" t="s">
        <v>3446</v>
      </c>
      <c r="F1565" s="11" t="s">
        <v>3447</v>
      </c>
      <c r="G1565" s="11">
        <v>1</v>
      </c>
      <c r="I1565" s="23" t="str">
        <f>IF($B1565="","",(VLOOKUP($B1565,所属・種目コード!$A$3:$C$67,2)))</f>
        <v>031092</v>
      </c>
      <c r="K1565" s="25" t="e">
        <f>IF($B1565="","",(VLOOKUP($B1565,所属・種目コード!M1548:N1648,2)))</f>
        <v>#N/A</v>
      </c>
      <c r="L1565" s="22" t="e">
        <f>IF($B1565="","",(VLOOKUP($B1565,所属・種目コード!$J$3:$K$59,2)))</f>
        <v>#N/A</v>
      </c>
    </row>
    <row r="1566" spans="1:12">
      <c r="A1566" s="11">
        <v>2502</v>
      </c>
      <c r="B1566" s="11">
        <v>1092</v>
      </c>
      <c r="C1566" s="11">
        <v>198</v>
      </c>
      <c r="E1566" s="11" t="s">
        <v>3448</v>
      </c>
      <c r="F1566" s="11" t="s">
        <v>3449</v>
      </c>
      <c r="G1566" s="11">
        <v>2</v>
      </c>
      <c r="I1566" s="23" t="str">
        <f>IF($B1566="","",(VLOOKUP($B1566,所属・種目コード!$A$3:$C$67,2)))</f>
        <v>031092</v>
      </c>
      <c r="K1566" s="25" t="e">
        <f>IF($B1566="","",(VLOOKUP($B1566,所属・種目コード!M1549:N1649,2)))</f>
        <v>#N/A</v>
      </c>
      <c r="L1566" s="22" t="e">
        <f>IF($B1566="","",(VLOOKUP($B1566,所属・種目コード!$J$3:$K$59,2)))</f>
        <v>#N/A</v>
      </c>
    </row>
    <row r="1567" spans="1:12">
      <c r="A1567" s="11">
        <v>2503</v>
      </c>
      <c r="B1567" s="11">
        <v>1092</v>
      </c>
      <c r="C1567" s="11">
        <v>215</v>
      </c>
      <c r="E1567" s="11" t="s">
        <v>3450</v>
      </c>
      <c r="F1567" s="11" t="s">
        <v>3451</v>
      </c>
      <c r="G1567" s="11">
        <v>2</v>
      </c>
      <c r="I1567" s="23" t="str">
        <f>IF($B1567="","",(VLOOKUP($B1567,所属・種目コード!$A$3:$C$67,2)))</f>
        <v>031092</v>
      </c>
      <c r="K1567" s="25" t="e">
        <f>IF($B1567="","",(VLOOKUP($B1567,所属・種目コード!M1550:N1650,2)))</f>
        <v>#N/A</v>
      </c>
      <c r="L1567" s="22" t="e">
        <f>IF($B1567="","",(VLOOKUP($B1567,所属・種目コード!$J$3:$K$59,2)))</f>
        <v>#N/A</v>
      </c>
    </row>
    <row r="1568" spans="1:12">
      <c r="A1568" s="11">
        <v>2504</v>
      </c>
      <c r="B1568" s="11">
        <v>1092</v>
      </c>
      <c r="C1568" s="11">
        <v>244</v>
      </c>
      <c r="E1568" s="11" t="s">
        <v>3452</v>
      </c>
      <c r="F1568" s="11" t="s">
        <v>3453</v>
      </c>
      <c r="G1568" s="11">
        <v>1</v>
      </c>
      <c r="I1568" s="23" t="str">
        <f>IF($B1568="","",(VLOOKUP($B1568,所属・種目コード!$A$3:$C$67,2)))</f>
        <v>031092</v>
      </c>
      <c r="K1568" s="25" t="e">
        <f>IF($B1568="","",(VLOOKUP($B1568,所属・種目コード!M1551:N1651,2)))</f>
        <v>#N/A</v>
      </c>
      <c r="L1568" s="22" t="e">
        <f>IF($B1568="","",(VLOOKUP($B1568,所属・種目コード!$J$3:$K$59,2)))</f>
        <v>#N/A</v>
      </c>
    </row>
    <row r="1569" spans="1:12">
      <c r="A1569" s="11">
        <v>2505</v>
      </c>
      <c r="B1569" s="11">
        <v>1092</v>
      </c>
      <c r="C1569" s="11">
        <v>239</v>
      </c>
      <c r="E1569" s="11" t="s">
        <v>3454</v>
      </c>
      <c r="F1569" s="11" t="s">
        <v>3455</v>
      </c>
      <c r="G1569" s="11">
        <v>1</v>
      </c>
      <c r="I1569" s="23" t="str">
        <f>IF($B1569="","",(VLOOKUP($B1569,所属・種目コード!$A$3:$C$67,2)))</f>
        <v>031092</v>
      </c>
      <c r="K1569" s="25" t="e">
        <f>IF($B1569="","",(VLOOKUP($B1569,所属・種目コード!M1552:N1652,2)))</f>
        <v>#N/A</v>
      </c>
      <c r="L1569" s="22" t="e">
        <f>IF($B1569="","",(VLOOKUP($B1569,所属・種目コード!$J$3:$K$59,2)))</f>
        <v>#N/A</v>
      </c>
    </row>
    <row r="1570" spans="1:12">
      <c r="A1570" s="11">
        <v>2506</v>
      </c>
      <c r="B1570" s="11">
        <v>1092</v>
      </c>
      <c r="C1570" s="11">
        <v>205</v>
      </c>
      <c r="E1570" s="11" t="s">
        <v>515</v>
      </c>
      <c r="F1570" s="11" t="s">
        <v>3456</v>
      </c>
      <c r="G1570" s="11">
        <v>2</v>
      </c>
      <c r="I1570" s="23" t="str">
        <f>IF($B1570="","",(VLOOKUP($B1570,所属・種目コード!$A$3:$C$67,2)))</f>
        <v>031092</v>
      </c>
      <c r="K1570" s="25" t="e">
        <f>IF($B1570="","",(VLOOKUP($B1570,所属・種目コード!M1553:N1653,2)))</f>
        <v>#N/A</v>
      </c>
      <c r="L1570" s="22" t="e">
        <f>IF($B1570="","",(VLOOKUP($B1570,所属・種目コード!$J$3:$K$59,2)))</f>
        <v>#N/A</v>
      </c>
    </row>
    <row r="1571" spans="1:12">
      <c r="A1571" s="11">
        <v>2507</v>
      </c>
      <c r="B1571" s="11">
        <v>1092</v>
      </c>
      <c r="C1571" s="11">
        <v>231</v>
      </c>
      <c r="E1571" s="11" t="s">
        <v>3457</v>
      </c>
      <c r="F1571" s="11" t="s">
        <v>3458</v>
      </c>
      <c r="G1571" s="11">
        <v>1</v>
      </c>
      <c r="I1571" s="23" t="str">
        <f>IF($B1571="","",(VLOOKUP($B1571,所属・種目コード!$A$3:$C$67,2)))</f>
        <v>031092</v>
      </c>
      <c r="K1571" s="25" t="e">
        <f>IF($B1571="","",(VLOOKUP($B1571,所属・種目コード!M1554:N1654,2)))</f>
        <v>#N/A</v>
      </c>
      <c r="L1571" s="22" t="e">
        <f>IF($B1571="","",(VLOOKUP($B1571,所属・種目コード!$J$3:$K$59,2)))</f>
        <v>#N/A</v>
      </c>
    </row>
    <row r="1572" spans="1:12">
      <c r="A1572" s="11">
        <v>2508</v>
      </c>
      <c r="B1572" s="11">
        <v>1092</v>
      </c>
      <c r="C1572" s="11">
        <v>832</v>
      </c>
      <c r="E1572" s="11" t="s">
        <v>3459</v>
      </c>
      <c r="F1572" s="11" t="s">
        <v>3460</v>
      </c>
      <c r="G1572" s="11">
        <v>1</v>
      </c>
      <c r="I1572" s="23" t="str">
        <f>IF($B1572="","",(VLOOKUP($B1572,所属・種目コード!$A$3:$C$67,2)))</f>
        <v>031092</v>
      </c>
      <c r="K1572" s="25" t="e">
        <f>IF($B1572="","",(VLOOKUP($B1572,所属・種目コード!M1555:N1655,2)))</f>
        <v>#N/A</v>
      </c>
      <c r="L1572" s="22" t="e">
        <f>IF($B1572="","",(VLOOKUP($B1572,所属・種目コード!$J$3:$K$59,2)))</f>
        <v>#N/A</v>
      </c>
    </row>
    <row r="1573" spans="1:12">
      <c r="A1573" s="11">
        <v>2509</v>
      </c>
      <c r="B1573" s="11">
        <v>1092</v>
      </c>
      <c r="C1573" s="11">
        <v>216</v>
      </c>
      <c r="E1573" s="11" t="s">
        <v>3461</v>
      </c>
      <c r="F1573" s="11" t="s">
        <v>3462</v>
      </c>
      <c r="G1573" s="11">
        <v>2</v>
      </c>
      <c r="I1573" s="23" t="str">
        <f>IF($B1573="","",(VLOOKUP($B1573,所属・種目コード!$A$3:$C$67,2)))</f>
        <v>031092</v>
      </c>
      <c r="K1573" s="25" t="e">
        <f>IF($B1573="","",(VLOOKUP($B1573,所属・種目コード!M1556:N1656,2)))</f>
        <v>#N/A</v>
      </c>
      <c r="L1573" s="22" t="e">
        <f>IF($B1573="","",(VLOOKUP($B1573,所属・種目コード!$J$3:$K$59,2)))</f>
        <v>#N/A</v>
      </c>
    </row>
    <row r="1574" spans="1:12">
      <c r="A1574" s="11">
        <v>2510</v>
      </c>
      <c r="B1574" s="11">
        <v>1092</v>
      </c>
      <c r="C1574" s="11">
        <v>240</v>
      </c>
      <c r="E1574" s="11" t="s">
        <v>3463</v>
      </c>
      <c r="F1574" s="11" t="s">
        <v>3464</v>
      </c>
      <c r="G1574" s="11">
        <v>1</v>
      </c>
      <c r="I1574" s="23" t="str">
        <f>IF($B1574="","",(VLOOKUP($B1574,所属・種目コード!$A$3:$C$67,2)))</f>
        <v>031092</v>
      </c>
      <c r="K1574" s="25" t="e">
        <f>IF($B1574="","",(VLOOKUP($B1574,所属・種目コード!M1557:N1657,2)))</f>
        <v>#N/A</v>
      </c>
      <c r="L1574" s="22" t="e">
        <f>IF($B1574="","",(VLOOKUP($B1574,所属・種目コード!$J$3:$K$59,2)))</f>
        <v>#N/A</v>
      </c>
    </row>
    <row r="1575" spans="1:12">
      <c r="A1575" s="11">
        <v>2511</v>
      </c>
      <c r="B1575" s="11">
        <v>1092</v>
      </c>
      <c r="C1575" s="11">
        <v>206</v>
      </c>
      <c r="E1575" s="11" t="s">
        <v>3465</v>
      </c>
      <c r="F1575" s="11" t="s">
        <v>3466</v>
      </c>
      <c r="G1575" s="11">
        <v>2</v>
      </c>
      <c r="I1575" s="23" t="str">
        <f>IF($B1575="","",(VLOOKUP($B1575,所属・種目コード!$A$3:$C$67,2)))</f>
        <v>031092</v>
      </c>
      <c r="K1575" s="25" t="e">
        <f>IF($B1575="","",(VLOOKUP($B1575,所属・種目コード!M1558:N1658,2)))</f>
        <v>#N/A</v>
      </c>
      <c r="L1575" s="22" t="e">
        <f>IF($B1575="","",(VLOOKUP($B1575,所属・種目コード!$J$3:$K$59,2)))</f>
        <v>#N/A</v>
      </c>
    </row>
    <row r="1576" spans="1:12">
      <c r="A1576" s="11">
        <v>2512</v>
      </c>
      <c r="B1576" s="11">
        <v>1092</v>
      </c>
      <c r="C1576" s="11">
        <v>245</v>
      </c>
      <c r="E1576" s="11" t="s">
        <v>3467</v>
      </c>
      <c r="F1576" s="11" t="s">
        <v>3468</v>
      </c>
      <c r="G1576" s="11">
        <v>1</v>
      </c>
      <c r="I1576" s="23" t="str">
        <f>IF($B1576="","",(VLOOKUP($B1576,所属・種目コード!$A$3:$C$67,2)))</f>
        <v>031092</v>
      </c>
      <c r="K1576" s="25" t="e">
        <f>IF($B1576="","",(VLOOKUP($B1576,所属・種目コード!M1559:N1659,2)))</f>
        <v>#N/A</v>
      </c>
      <c r="L1576" s="22" t="e">
        <f>IF($B1576="","",(VLOOKUP($B1576,所属・種目コード!$J$3:$K$59,2)))</f>
        <v>#N/A</v>
      </c>
    </row>
    <row r="1577" spans="1:12">
      <c r="A1577" s="11">
        <v>2513</v>
      </c>
      <c r="B1577" s="11">
        <v>1092</v>
      </c>
      <c r="C1577" s="11">
        <v>246</v>
      </c>
      <c r="E1577" s="11" t="s">
        <v>3469</v>
      </c>
      <c r="F1577" s="11" t="s">
        <v>3470</v>
      </c>
      <c r="G1577" s="11">
        <v>1</v>
      </c>
      <c r="I1577" s="23" t="str">
        <f>IF($B1577="","",(VLOOKUP($B1577,所属・種目コード!$A$3:$C$67,2)))</f>
        <v>031092</v>
      </c>
      <c r="K1577" s="25" t="e">
        <f>IF($B1577="","",(VLOOKUP($B1577,所属・種目コード!M1560:N1660,2)))</f>
        <v>#N/A</v>
      </c>
      <c r="L1577" s="22" t="e">
        <f>IF($B1577="","",(VLOOKUP($B1577,所属・種目コード!$J$3:$K$59,2)))</f>
        <v>#N/A</v>
      </c>
    </row>
    <row r="1578" spans="1:12">
      <c r="A1578" s="11">
        <v>2514</v>
      </c>
      <c r="B1578" s="11">
        <v>1092</v>
      </c>
      <c r="C1578" s="11">
        <v>217</v>
      </c>
      <c r="E1578" s="11" t="s">
        <v>518</v>
      </c>
      <c r="F1578" s="11" t="s">
        <v>3471</v>
      </c>
      <c r="G1578" s="11">
        <v>2</v>
      </c>
      <c r="I1578" s="23" t="str">
        <f>IF($B1578="","",(VLOOKUP($B1578,所属・種目コード!$A$3:$C$67,2)))</f>
        <v>031092</v>
      </c>
      <c r="K1578" s="25" t="e">
        <f>IF($B1578="","",(VLOOKUP($B1578,所属・種目コード!M1561:N1661,2)))</f>
        <v>#N/A</v>
      </c>
      <c r="L1578" s="22" t="e">
        <f>IF($B1578="","",(VLOOKUP($B1578,所属・種目コード!$J$3:$K$59,2)))</f>
        <v>#N/A</v>
      </c>
    </row>
    <row r="1579" spans="1:12">
      <c r="A1579" s="11">
        <v>2515</v>
      </c>
      <c r="B1579" s="11">
        <v>1092</v>
      </c>
      <c r="C1579" s="11">
        <v>247</v>
      </c>
      <c r="E1579" s="11" t="s">
        <v>3472</v>
      </c>
      <c r="F1579" s="11" t="s">
        <v>3473</v>
      </c>
      <c r="G1579" s="11">
        <v>1</v>
      </c>
      <c r="I1579" s="23" t="str">
        <f>IF($B1579="","",(VLOOKUP($B1579,所属・種目コード!$A$3:$C$67,2)))</f>
        <v>031092</v>
      </c>
      <c r="K1579" s="25" t="e">
        <f>IF($B1579="","",(VLOOKUP($B1579,所属・種目コード!M1562:N1662,2)))</f>
        <v>#N/A</v>
      </c>
      <c r="L1579" s="22" t="e">
        <f>IF($B1579="","",(VLOOKUP($B1579,所属・種目コード!$J$3:$K$59,2)))</f>
        <v>#N/A</v>
      </c>
    </row>
    <row r="1580" spans="1:12">
      <c r="A1580" s="11">
        <v>2516</v>
      </c>
      <c r="B1580" s="11">
        <v>1092</v>
      </c>
      <c r="C1580" s="11">
        <v>218</v>
      </c>
      <c r="E1580" s="11" t="s">
        <v>3474</v>
      </c>
      <c r="F1580" s="11" t="s">
        <v>3475</v>
      </c>
      <c r="G1580" s="11">
        <v>2</v>
      </c>
      <c r="I1580" s="23" t="str">
        <f>IF($B1580="","",(VLOOKUP($B1580,所属・種目コード!$A$3:$C$67,2)))</f>
        <v>031092</v>
      </c>
      <c r="K1580" s="25" t="e">
        <f>IF($B1580="","",(VLOOKUP($B1580,所属・種目コード!M1563:N1663,2)))</f>
        <v>#N/A</v>
      </c>
      <c r="L1580" s="22" t="e">
        <f>IF($B1580="","",(VLOOKUP($B1580,所属・種目コード!$J$3:$K$59,2)))</f>
        <v>#N/A</v>
      </c>
    </row>
    <row r="1581" spans="1:12">
      <c r="A1581" s="11">
        <v>2517</v>
      </c>
      <c r="B1581" s="11">
        <v>1092</v>
      </c>
      <c r="C1581" s="11">
        <v>199</v>
      </c>
      <c r="E1581" s="11" t="s">
        <v>3476</v>
      </c>
      <c r="F1581" s="11" t="s">
        <v>3477</v>
      </c>
      <c r="G1581" s="11">
        <v>2</v>
      </c>
      <c r="I1581" s="23" t="str">
        <f>IF($B1581="","",(VLOOKUP($B1581,所属・種目コード!$A$3:$C$67,2)))</f>
        <v>031092</v>
      </c>
      <c r="K1581" s="25" t="e">
        <f>IF($B1581="","",(VLOOKUP($B1581,所属・種目コード!M1564:N1664,2)))</f>
        <v>#N/A</v>
      </c>
      <c r="L1581" s="22" t="e">
        <f>IF($B1581="","",(VLOOKUP($B1581,所属・種目コード!$J$3:$K$59,2)))</f>
        <v>#N/A</v>
      </c>
    </row>
    <row r="1582" spans="1:12">
      <c r="A1582" s="11">
        <v>2518</v>
      </c>
      <c r="B1582" s="11">
        <v>1092</v>
      </c>
      <c r="C1582" s="11">
        <v>241</v>
      </c>
      <c r="E1582" s="11" t="s">
        <v>3478</v>
      </c>
      <c r="F1582" s="11" t="s">
        <v>3479</v>
      </c>
      <c r="G1582" s="11">
        <v>1</v>
      </c>
      <c r="I1582" s="23" t="str">
        <f>IF($B1582="","",(VLOOKUP($B1582,所属・種目コード!$A$3:$C$67,2)))</f>
        <v>031092</v>
      </c>
      <c r="K1582" s="25" t="e">
        <f>IF($B1582="","",(VLOOKUP($B1582,所属・種目コード!M1565:N1665,2)))</f>
        <v>#N/A</v>
      </c>
      <c r="L1582" s="22" t="e">
        <f>IF($B1582="","",(VLOOKUP($B1582,所属・種目コード!$J$3:$K$59,2)))</f>
        <v>#N/A</v>
      </c>
    </row>
    <row r="1583" spans="1:12">
      <c r="A1583" s="11">
        <v>2519</v>
      </c>
      <c r="B1583" s="11">
        <v>1092</v>
      </c>
      <c r="C1583" s="11">
        <v>219</v>
      </c>
      <c r="E1583" s="11" t="s">
        <v>519</v>
      </c>
      <c r="F1583" s="11" t="s">
        <v>3480</v>
      </c>
      <c r="G1583" s="11">
        <v>2</v>
      </c>
      <c r="I1583" s="23" t="str">
        <f>IF($B1583="","",(VLOOKUP($B1583,所属・種目コード!$A$3:$C$67,2)))</f>
        <v>031092</v>
      </c>
      <c r="K1583" s="25" t="e">
        <f>IF($B1583="","",(VLOOKUP($B1583,所属・種目コード!M1566:N1666,2)))</f>
        <v>#N/A</v>
      </c>
      <c r="L1583" s="22" t="e">
        <f>IF($B1583="","",(VLOOKUP($B1583,所属・種目コード!$J$3:$K$59,2)))</f>
        <v>#N/A</v>
      </c>
    </row>
    <row r="1584" spans="1:12">
      <c r="A1584" s="11">
        <v>2520</v>
      </c>
      <c r="B1584" s="11">
        <v>1092</v>
      </c>
      <c r="C1584" s="11">
        <v>232</v>
      </c>
      <c r="E1584" s="11" t="s">
        <v>3481</v>
      </c>
      <c r="F1584" s="11" t="s">
        <v>3482</v>
      </c>
      <c r="G1584" s="11">
        <v>1</v>
      </c>
      <c r="I1584" s="23" t="str">
        <f>IF($B1584="","",(VLOOKUP($B1584,所属・種目コード!$A$3:$C$67,2)))</f>
        <v>031092</v>
      </c>
      <c r="K1584" s="25" t="e">
        <f>IF($B1584="","",(VLOOKUP($B1584,所属・種目コード!M1567:N1667,2)))</f>
        <v>#N/A</v>
      </c>
      <c r="L1584" s="22" t="e">
        <f>IF($B1584="","",(VLOOKUP($B1584,所属・種目コード!$J$3:$K$59,2)))</f>
        <v>#N/A</v>
      </c>
    </row>
    <row r="1585" spans="1:12">
      <c r="A1585" s="11">
        <v>2521</v>
      </c>
      <c r="B1585" s="11">
        <v>1092</v>
      </c>
      <c r="C1585" s="11">
        <v>233</v>
      </c>
      <c r="E1585" s="11" t="s">
        <v>3483</v>
      </c>
      <c r="F1585" s="11" t="s">
        <v>3484</v>
      </c>
      <c r="G1585" s="11">
        <v>1</v>
      </c>
      <c r="I1585" s="23" t="str">
        <f>IF($B1585="","",(VLOOKUP($B1585,所属・種目コード!$A$3:$C$67,2)))</f>
        <v>031092</v>
      </c>
      <c r="K1585" s="25" t="e">
        <f>IF($B1585="","",(VLOOKUP($B1585,所属・種目コード!M1568:N1668,2)))</f>
        <v>#N/A</v>
      </c>
      <c r="L1585" s="22" t="e">
        <f>IF($B1585="","",(VLOOKUP($B1585,所属・種目コード!$J$3:$K$59,2)))</f>
        <v>#N/A</v>
      </c>
    </row>
    <row r="1586" spans="1:12">
      <c r="A1586" s="11">
        <v>2522</v>
      </c>
      <c r="B1586" s="11">
        <v>1092</v>
      </c>
      <c r="C1586" s="11">
        <v>220</v>
      </c>
      <c r="E1586" s="11" t="s">
        <v>520</v>
      </c>
      <c r="F1586" s="11" t="s">
        <v>3485</v>
      </c>
      <c r="G1586" s="11">
        <v>2</v>
      </c>
      <c r="I1586" s="23" t="str">
        <f>IF($B1586="","",(VLOOKUP($B1586,所属・種目コード!$A$3:$C$67,2)))</f>
        <v>031092</v>
      </c>
      <c r="K1586" s="25" t="e">
        <f>IF($B1586="","",(VLOOKUP($B1586,所属・種目コード!M1569:N1669,2)))</f>
        <v>#N/A</v>
      </c>
      <c r="L1586" s="22" t="e">
        <f>IF($B1586="","",(VLOOKUP($B1586,所属・種目コード!$J$3:$K$59,2)))</f>
        <v>#N/A</v>
      </c>
    </row>
    <row r="1587" spans="1:12">
      <c r="A1587" s="11">
        <v>2523</v>
      </c>
      <c r="B1587" s="11">
        <v>1092</v>
      </c>
      <c r="C1587" s="11">
        <v>200</v>
      </c>
      <c r="E1587" s="11" t="s">
        <v>3486</v>
      </c>
      <c r="F1587" s="11" t="s">
        <v>3487</v>
      </c>
      <c r="G1587" s="11">
        <v>2</v>
      </c>
      <c r="I1587" s="23" t="str">
        <f>IF($B1587="","",(VLOOKUP($B1587,所属・種目コード!$A$3:$C$67,2)))</f>
        <v>031092</v>
      </c>
      <c r="K1587" s="25" t="e">
        <f>IF($B1587="","",(VLOOKUP($B1587,所属・種目コード!M1570:N1670,2)))</f>
        <v>#N/A</v>
      </c>
      <c r="L1587" s="22" t="e">
        <f>IF($B1587="","",(VLOOKUP($B1587,所属・種目コード!$J$3:$K$59,2)))</f>
        <v>#N/A</v>
      </c>
    </row>
    <row r="1588" spans="1:12">
      <c r="A1588" s="11">
        <v>5304</v>
      </c>
      <c r="B1588" s="11">
        <v>1092</v>
      </c>
      <c r="C1588" s="11">
        <v>205</v>
      </c>
      <c r="E1588" s="11" t="s">
        <v>8487</v>
      </c>
      <c r="F1588" s="11" t="s">
        <v>3456</v>
      </c>
      <c r="G1588" s="11">
        <v>2</v>
      </c>
      <c r="I1588" s="23" t="str">
        <f>IF($B1588="","",(VLOOKUP($B1588,所属・種目コード!$A$3:$C$67,2)))</f>
        <v>031092</v>
      </c>
      <c r="K1588" s="25" t="e">
        <f>IF($B1588="","",(VLOOKUP($B1588,所属・種目コード!M1571:N1671,2)))</f>
        <v>#N/A</v>
      </c>
      <c r="L1588" s="22" t="e">
        <f>IF($B1588="","",(VLOOKUP($B1588,所属・種目コード!$J$3:$K$59,2)))</f>
        <v>#N/A</v>
      </c>
    </row>
    <row r="1589" spans="1:12">
      <c r="A1589" s="11">
        <v>2524</v>
      </c>
      <c r="B1589" s="11">
        <v>1093</v>
      </c>
      <c r="C1589" s="11">
        <v>851</v>
      </c>
      <c r="E1589" s="11" t="s">
        <v>3488</v>
      </c>
      <c r="F1589" s="11" t="s">
        <v>3489</v>
      </c>
      <c r="G1589" s="11">
        <v>1</v>
      </c>
      <c r="I1589" s="23" t="str">
        <f>IF($B1589="","",(VLOOKUP($B1589,所属・種目コード!$A$3:$C$67,2)))</f>
        <v>031093</v>
      </c>
      <c r="K1589" s="25" t="e">
        <f>IF($B1589="","",(VLOOKUP($B1589,所属・種目コード!M1572:N1672,2)))</f>
        <v>#N/A</v>
      </c>
      <c r="L1589" s="22" t="e">
        <f>IF($B1589="","",(VLOOKUP($B1589,所属・種目コード!$J$3:$K$59,2)))</f>
        <v>#N/A</v>
      </c>
    </row>
    <row r="1590" spans="1:12">
      <c r="A1590" s="11">
        <v>2525</v>
      </c>
      <c r="B1590" s="11">
        <v>1093</v>
      </c>
      <c r="C1590" s="11">
        <v>343</v>
      </c>
      <c r="E1590" s="11" t="s">
        <v>3490</v>
      </c>
      <c r="F1590" s="11" t="s">
        <v>3491</v>
      </c>
      <c r="G1590" s="11">
        <v>2</v>
      </c>
      <c r="I1590" s="23" t="str">
        <f>IF($B1590="","",(VLOOKUP($B1590,所属・種目コード!$A$3:$C$67,2)))</f>
        <v>031093</v>
      </c>
      <c r="K1590" s="25" t="e">
        <f>IF($B1590="","",(VLOOKUP($B1590,所属・種目コード!M1573:N1673,2)))</f>
        <v>#N/A</v>
      </c>
      <c r="L1590" s="22" t="e">
        <f>IF($B1590="","",(VLOOKUP($B1590,所属・種目コード!$J$3:$K$59,2)))</f>
        <v>#N/A</v>
      </c>
    </row>
    <row r="1591" spans="1:12">
      <c r="A1591" s="11">
        <v>2526</v>
      </c>
      <c r="B1591" s="11">
        <v>1093</v>
      </c>
      <c r="C1591" s="11">
        <v>493</v>
      </c>
      <c r="E1591" s="11" t="s">
        <v>3492</v>
      </c>
      <c r="F1591" s="11" t="s">
        <v>3493</v>
      </c>
      <c r="G1591" s="11">
        <v>1</v>
      </c>
      <c r="I1591" s="23" t="str">
        <f>IF($B1591="","",(VLOOKUP($B1591,所属・種目コード!$A$3:$C$67,2)))</f>
        <v>031093</v>
      </c>
      <c r="K1591" s="25" t="e">
        <f>IF($B1591="","",(VLOOKUP($B1591,所属・種目コード!M1574:N1674,2)))</f>
        <v>#N/A</v>
      </c>
      <c r="L1591" s="22" t="e">
        <f>IF($B1591="","",(VLOOKUP($B1591,所属・種目コード!$J$3:$K$59,2)))</f>
        <v>#N/A</v>
      </c>
    </row>
    <row r="1592" spans="1:12">
      <c r="A1592" s="11">
        <v>2527</v>
      </c>
      <c r="B1592" s="11">
        <v>1093</v>
      </c>
      <c r="C1592" s="11">
        <v>494</v>
      </c>
      <c r="E1592" s="11" t="s">
        <v>3494</v>
      </c>
      <c r="F1592" s="11" t="s">
        <v>3495</v>
      </c>
      <c r="G1592" s="11">
        <v>1</v>
      </c>
      <c r="I1592" s="23" t="str">
        <f>IF($B1592="","",(VLOOKUP($B1592,所属・種目コード!$A$3:$C$67,2)))</f>
        <v>031093</v>
      </c>
      <c r="K1592" s="25" t="e">
        <f>IF($B1592="","",(VLOOKUP($B1592,所属・種目コード!M1575:N1675,2)))</f>
        <v>#N/A</v>
      </c>
      <c r="L1592" s="22" t="e">
        <f>IF($B1592="","",(VLOOKUP($B1592,所属・種目コード!$J$3:$K$59,2)))</f>
        <v>#N/A</v>
      </c>
    </row>
    <row r="1593" spans="1:12">
      <c r="A1593" s="11">
        <v>2528</v>
      </c>
      <c r="B1593" s="11">
        <v>1093</v>
      </c>
      <c r="C1593" s="11">
        <v>630</v>
      </c>
      <c r="E1593" s="11" t="s">
        <v>3496</v>
      </c>
      <c r="F1593" s="11" t="s">
        <v>3497</v>
      </c>
      <c r="G1593" s="11">
        <v>2</v>
      </c>
      <c r="I1593" s="23" t="str">
        <f>IF($B1593="","",(VLOOKUP($B1593,所属・種目コード!$A$3:$C$67,2)))</f>
        <v>031093</v>
      </c>
      <c r="K1593" s="25" t="e">
        <f>IF($B1593="","",(VLOOKUP($B1593,所属・種目コード!M1576:N1676,2)))</f>
        <v>#N/A</v>
      </c>
      <c r="L1593" s="22" t="e">
        <f>IF($B1593="","",(VLOOKUP($B1593,所属・種目コード!$J$3:$K$59,2)))</f>
        <v>#N/A</v>
      </c>
    </row>
    <row r="1594" spans="1:12">
      <c r="A1594" s="11">
        <v>2529</v>
      </c>
      <c r="B1594" s="11">
        <v>1093</v>
      </c>
      <c r="C1594" s="11">
        <v>344</v>
      </c>
      <c r="E1594" s="11" t="s">
        <v>3498</v>
      </c>
      <c r="F1594" s="11" t="s">
        <v>3499</v>
      </c>
      <c r="G1594" s="11">
        <v>2</v>
      </c>
      <c r="I1594" s="23" t="str">
        <f>IF($B1594="","",(VLOOKUP($B1594,所属・種目コード!$A$3:$C$67,2)))</f>
        <v>031093</v>
      </c>
      <c r="K1594" s="25" t="e">
        <f>IF($B1594="","",(VLOOKUP($B1594,所属・種目コード!M1577:N1677,2)))</f>
        <v>#N/A</v>
      </c>
      <c r="L1594" s="22" t="e">
        <f>IF($B1594="","",(VLOOKUP($B1594,所属・種目コード!$J$3:$K$59,2)))</f>
        <v>#N/A</v>
      </c>
    </row>
    <row r="1595" spans="1:12">
      <c r="A1595" s="11">
        <v>2530</v>
      </c>
      <c r="B1595" s="11">
        <v>1093</v>
      </c>
      <c r="C1595" s="11">
        <v>345</v>
      </c>
      <c r="E1595" s="11" t="s">
        <v>3500</v>
      </c>
      <c r="F1595" s="11" t="s">
        <v>3501</v>
      </c>
      <c r="G1595" s="11">
        <v>2</v>
      </c>
      <c r="I1595" s="23" t="str">
        <f>IF($B1595="","",(VLOOKUP($B1595,所属・種目コード!$A$3:$C$67,2)))</f>
        <v>031093</v>
      </c>
      <c r="K1595" s="25" t="e">
        <f>IF($B1595="","",(VLOOKUP($B1595,所属・種目コード!M1578:N1678,2)))</f>
        <v>#N/A</v>
      </c>
      <c r="L1595" s="22" t="e">
        <f>IF($B1595="","",(VLOOKUP($B1595,所属・種目コード!$J$3:$K$59,2)))</f>
        <v>#N/A</v>
      </c>
    </row>
    <row r="1596" spans="1:12">
      <c r="A1596" s="11">
        <v>2531</v>
      </c>
      <c r="B1596" s="11">
        <v>1093</v>
      </c>
      <c r="C1596" s="11">
        <v>346</v>
      </c>
      <c r="E1596" s="11" t="s">
        <v>3502</v>
      </c>
      <c r="F1596" s="11" t="s">
        <v>3503</v>
      </c>
      <c r="G1596" s="11">
        <v>2</v>
      </c>
      <c r="I1596" s="23" t="str">
        <f>IF($B1596="","",(VLOOKUP($B1596,所属・種目コード!$A$3:$C$67,2)))</f>
        <v>031093</v>
      </c>
      <c r="K1596" s="25" t="e">
        <f>IF($B1596="","",(VLOOKUP($B1596,所属・種目コード!M1579:N1679,2)))</f>
        <v>#N/A</v>
      </c>
      <c r="L1596" s="22" t="e">
        <f>IF($B1596="","",(VLOOKUP($B1596,所属・種目コード!$J$3:$K$59,2)))</f>
        <v>#N/A</v>
      </c>
    </row>
    <row r="1597" spans="1:12">
      <c r="A1597" s="11">
        <v>2532</v>
      </c>
      <c r="B1597" s="11">
        <v>1093</v>
      </c>
      <c r="C1597" s="11">
        <v>852</v>
      </c>
      <c r="E1597" s="11" t="s">
        <v>3504</v>
      </c>
      <c r="F1597" s="11" t="s">
        <v>3505</v>
      </c>
      <c r="G1597" s="11">
        <v>1</v>
      </c>
      <c r="I1597" s="23" t="str">
        <f>IF($B1597="","",(VLOOKUP($B1597,所属・種目コード!$A$3:$C$67,2)))</f>
        <v>031093</v>
      </c>
      <c r="K1597" s="25" t="e">
        <f>IF($B1597="","",(VLOOKUP($B1597,所属・種目コード!M1580:N1680,2)))</f>
        <v>#N/A</v>
      </c>
      <c r="L1597" s="22" t="e">
        <f>IF($B1597="","",(VLOOKUP($B1597,所属・種目コード!$J$3:$K$59,2)))</f>
        <v>#N/A</v>
      </c>
    </row>
    <row r="1598" spans="1:12">
      <c r="A1598" s="11">
        <v>2533</v>
      </c>
      <c r="B1598" s="11">
        <v>1093</v>
      </c>
      <c r="C1598" s="11">
        <v>347</v>
      </c>
      <c r="E1598" s="11" t="s">
        <v>496</v>
      </c>
      <c r="F1598" s="11" t="s">
        <v>3506</v>
      </c>
      <c r="G1598" s="11">
        <v>2</v>
      </c>
      <c r="I1598" s="23" t="str">
        <f>IF($B1598="","",(VLOOKUP($B1598,所属・種目コード!$A$3:$C$67,2)))</f>
        <v>031093</v>
      </c>
      <c r="K1598" s="25" t="e">
        <f>IF($B1598="","",(VLOOKUP($B1598,所属・種目コード!M1581:N1681,2)))</f>
        <v>#N/A</v>
      </c>
      <c r="L1598" s="22" t="e">
        <f>IF($B1598="","",(VLOOKUP($B1598,所属・種目コード!$J$3:$K$59,2)))</f>
        <v>#N/A</v>
      </c>
    </row>
    <row r="1599" spans="1:12">
      <c r="A1599" s="11">
        <v>2534</v>
      </c>
      <c r="B1599" s="11">
        <v>1093</v>
      </c>
      <c r="C1599" s="11">
        <v>631</v>
      </c>
      <c r="E1599" s="11" t="s">
        <v>3507</v>
      </c>
      <c r="F1599" s="11" t="s">
        <v>3508</v>
      </c>
      <c r="G1599" s="11">
        <v>2</v>
      </c>
      <c r="I1599" s="23" t="str">
        <f>IF($B1599="","",(VLOOKUP($B1599,所属・種目コード!$A$3:$C$67,2)))</f>
        <v>031093</v>
      </c>
      <c r="K1599" s="25" t="e">
        <f>IF($B1599="","",(VLOOKUP($B1599,所属・種目コード!M1582:N1682,2)))</f>
        <v>#N/A</v>
      </c>
      <c r="L1599" s="22" t="e">
        <f>IF($B1599="","",(VLOOKUP($B1599,所属・種目コード!$J$3:$K$59,2)))</f>
        <v>#N/A</v>
      </c>
    </row>
    <row r="1600" spans="1:12">
      <c r="A1600" s="11">
        <v>2535</v>
      </c>
      <c r="B1600" s="11">
        <v>1093</v>
      </c>
      <c r="C1600" s="11">
        <v>495</v>
      </c>
      <c r="E1600" s="11" t="s">
        <v>3509</v>
      </c>
      <c r="F1600" s="11" t="s">
        <v>3510</v>
      </c>
      <c r="G1600" s="11">
        <v>1</v>
      </c>
      <c r="I1600" s="23" t="str">
        <f>IF($B1600="","",(VLOOKUP($B1600,所属・種目コード!$A$3:$C$67,2)))</f>
        <v>031093</v>
      </c>
      <c r="K1600" s="25" t="e">
        <f>IF($B1600="","",(VLOOKUP($B1600,所属・種目コード!M1583:N1683,2)))</f>
        <v>#N/A</v>
      </c>
      <c r="L1600" s="22" t="e">
        <f>IF($B1600="","",(VLOOKUP($B1600,所属・種目コード!$J$3:$K$59,2)))</f>
        <v>#N/A</v>
      </c>
    </row>
    <row r="1601" spans="1:12">
      <c r="A1601" s="11">
        <v>2536</v>
      </c>
      <c r="B1601" s="11">
        <v>1093</v>
      </c>
      <c r="C1601" s="11">
        <v>483</v>
      </c>
      <c r="E1601" s="11" t="s">
        <v>3511</v>
      </c>
      <c r="F1601" s="11" t="s">
        <v>3512</v>
      </c>
      <c r="G1601" s="11">
        <v>1</v>
      </c>
      <c r="I1601" s="23" t="str">
        <f>IF($B1601="","",(VLOOKUP($B1601,所属・種目コード!$A$3:$C$67,2)))</f>
        <v>031093</v>
      </c>
      <c r="K1601" s="25" t="e">
        <f>IF($B1601="","",(VLOOKUP($B1601,所属・種目コード!M1584:N1684,2)))</f>
        <v>#N/A</v>
      </c>
      <c r="L1601" s="22" t="e">
        <f>IF($B1601="","",(VLOOKUP($B1601,所属・種目コード!$J$3:$K$59,2)))</f>
        <v>#N/A</v>
      </c>
    </row>
    <row r="1602" spans="1:12">
      <c r="A1602" s="11">
        <v>2537</v>
      </c>
      <c r="B1602" s="11">
        <v>1093</v>
      </c>
      <c r="C1602" s="11">
        <v>484</v>
      </c>
      <c r="E1602" s="11" t="s">
        <v>756</v>
      </c>
      <c r="F1602" s="11" t="s">
        <v>757</v>
      </c>
      <c r="G1602" s="11">
        <v>1</v>
      </c>
      <c r="I1602" s="23" t="str">
        <f>IF($B1602="","",(VLOOKUP($B1602,所属・種目コード!$A$3:$C$67,2)))</f>
        <v>031093</v>
      </c>
      <c r="K1602" s="25" t="e">
        <f>IF($B1602="","",(VLOOKUP($B1602,所属・種目コード!M1585:N1685,2)))</f>
        <v>#N/A</v>
      </c>
      <c r="L1602" s="22" t="e">
        <f>IF($B1602="","",(VLOOKUP($B1602,所属・種目コード!$J$3:$K$59,2)))</f>
        <v>#N/A</v>
      </c>
    </row>
    <row r="1603" spans="1:12">
      <c r="A1603" s="11">
        <v>2538</v>
      </c>
      <c r="B1603" s="11">
        <v>1093</v>
      </c>
      <c r="C1603" s="11">
        <v>485</v>
      </c>
      <c r="E1603" s="11" t="s">
        <v>3513</v>
      </c>
      <c r="F1603" s="11" t="s">
        <v>3514</v>
      </c>
      <c r="G1603" s="11">
        <v>1</v>
      </c>
      <c r="I1603" s="23" t="str">
        <f>IF($B1603="","",(VLOOKUP($B1603,所属・種目コード!$A$3:$C$67,2)))</f>
        <v>031093</v>
      </c>
      <c r="K1603" s="25" t="e">
        <f>IF($B1603="","",(VLOOKUP($B1603,所属・種目コード!M1586:N1686,2)))</f>
        <v>#N/A</v>
      </c>
      <c r="L1603" s="22" t="e">
        <f>IF($B1603="","",(VLOOKUP($B1603,所属・種目コード!$J$3:$K$59,2)))</f>
        <v>#N/A</v>
      </c>
    </row>
    <row r="1604" spans="1:12">
      <c r="A1604" s="11">
        <v>2539</v>
      </c>
      <c r="B1604" s="11">
        <v>1093</v>
      </c>
      <c r="C1604" s="11">
        <v>348</v>
      </c>
      <c r="E1604" s="11" t="s">
        <v>3515</v>
      </c>
      <c r="F1604" s="11" t="s">
        <v>3516</v>
      </c>
      <c r="G1604" s="11">
        <v>2</v>
      </c>
      <c r="I1604" s="23" t="str">
        <f>IF($B1604="","",(VLOOKUP($B1604,所属・種目コード!$A$3:$C$67,2)))</f>
        <v>031093</v>
      </c>
      <c r="K1604" s="25" t="e">
        <f>IF($B1604="","",(VLOOKUP($B1604,所属・種目コード!M1587:N1687,2)))</f>
        <v>#N/A</v>
      </c>
      <c r="L1604" s="22" t="e">
        <f>IF($B1604="","",(VLOOKUP($B1604,所属・種目コード!$J$3:$K$59,2)))</f>
        <v>#N/A</v>
      </c>
    </row>
    <row r="1605" spans="1:12">
      <c r="A1605" s="11">
        <v>2540</v>
      </c>
      <c r="B1605" s="11">
        <v>1093</v>
      </c>
      <c r="C1605" s="11">
        <v>486</v>
      </c>
      <c r="E1605" s="11" t="s">
        <v>3517</v>
      </c>
      <c r="F1605" s="11" t="s">
        <v>3518</v>
      </c>
      <c r="G1605" s="11">
        <v>1</v>
      </c>
      <c r="I1605" s="23" t="str">
        <f>IF($B1605="","",(VLOOKUP($B1605,所属・種目コード!$A$3:$C$67,2)))</f>
        <v>031093</v>
      </c>
      <c r="K1605" s="25" t="e">
        <f>IF($B1605="","",(VLOOKUP($B1605,所属・種目コード!M1588:N1688,2)))</f>
        <v>#N/A</v>
      </c>
      <c r="L1605" s="22" t="e">
        <f>IF($B1605="","",(VLOOKUP($B1605,所属・種目コード!$J$3:$K$59,2)))</f>
        <v>#N/A</v>
      </c>
    </row>
    <row r="1606" spans="1:12">
      <c r="A1606" s="11">
        <v>2541</v>
      </c>
      <c r="B1606" s="11">
        <v>1093</v>
      </c>
      <c r="C1606" s="11">
        <v>339</v>
      </c>
      <c r="E1606" s="11" t="s">
        <v>3519</v>
      </c>
      <c r="F1606" s="11" t="s">
        <v>3520</v>
      </c>
      <c r="G1606" s="11">
        <v>2</v>
      </c>
      <c r="I1606" s="23" t="str">
        <f>IF($B1606="","",(VLOOKUP($B1606,所属・種目コード!$A$3:$C$67,2)))</f>
        <v>031093</v>
      </c>
      <c r="K1606" s="25" t="e">
        <f>IF($B1606="","",(VLOOKUP($B1606,所属・種目コード!M1589:N1689,2)))</f>
        <v>#N/A</v>
      </c>
      <c r="L1606" s="22" t="e">
        <f>IF($B1606="","",(VLOOKUP($B1606,所属・種目コード!$J$3:$K$59,2)))</f>
        <v>#N/A</v>
      </c>
    </row>
    <row r="1607" spans="1:12">
      <c r="A1607" s="11">
        <v>2542</v>
      </c>
      <c r="B1607" s="11">
        <v>1093</v>
      </c>
      <c r="C1607" s="11">
        <v>487</v>
      </c>
      <c r="E1607" s="11" t="s">
        <v>3521</v>
      </c>
      <c r="F1607" s="11" t="s">
        <v>3522</v>
      </c>
      <c r="G1607" s="11">
        <v>1</v>
      </c>
      <c r="I1607" s="23" t="str">
        <f>IF($B1607="","",(VLOOKUP($B1607,所属・種目コード!$A$3:$C$67,2)))</f>
        <v>031093</v>
      </c>
      <c r="K1607" s="25" t="e">
        <f>IF($B1607="","",(VLOOKUP($B1607,所属・種目コード!M1590:N1690,2)))</f>
        <v>#N/A</v>
      </c>
      <c r="L1607" s="22" t="e">
        <f>IF($B1607="","",(VLOOKUP($B1607,所属・種目コード!$J$3:$K$59,2)))</f>
        <v>#N/A</v>
      </c>
    </row>
    <row r="1608" spans="1:12">
      <c r="A1608" s="11">
        <v>2543</v>
      </c>
      <c r="B1608" s="11">
        <v>1093</v>
      </c>
      <c r="C1608" s="11">
        <v>488</v>
      </c>
      <c r="E1608" s="11" t="s">
        <v>3523</v>
      </c>
      <c r="F1608" s="11" t="s">
        <v>3524</v>
      </c>
      <c r="G1608" s="11">
        <v>1</v>
      </c>
      <c r="I1608" s="23" t="str">
        <f>IF($B1608="","",(VLOOKUP($B1608,所属・種目コード!$A$3:$C$67,2)))</f>
        <v>031093</v>
      </c>
      <c r="K1608" s="25" t="e">
        <f>IF($B1608="","",(VLOOKUP($B1608,所属・種目コード!M1591:N1691,2)))</f>
        <v>#N/A</v>
      </c>
      <c r="L1608" s="22" t="e">
        <f>IF($B1608="","",(VLOOKUP($B1608,所属・種目コード!$J$3:$K$59,2)))</f>
        <v>#N/A</v>
      </c>
    </row>
    <row r="1609" spans="1:12">
      <c r="A1609" s="11">
        <v>2544</v>
      </c>
      <c r="B1609" s="11">
        <v>1093</v>
      </c>
      <c r="C1609" s="11">
        <v>349</v>
      </c>
      <c r="E1609" s="11" t="s">
        <v>494</v>
      </c>
      <c r="F1609" s="11" t="s">
        <v>3525</v>
      </c>
      <c r="G1609" s="11">
        <v>2</v>
      </c>
      <c r="I1609" s="23" t="str">
        <f>IF($B1609="","",(VLOOKUP($B1609,所属・種目コード!$A$3:$C$67,2)))</f>
        <v>031093</v>
      </c>
      <c r="K1609" s="25" t="e">
        <f>IF($B1609="","",(VLOOKUP($B1609,所属・種目コード!M1592:N1692,2)))</f>
        <v>#N/A</v>
      </c>
      <c r="L1609" s="22" t="e">
        <f>IF($B1609="","",(VLOOKUP($B1609,所属・種目コード!$J$3:$K$59,2)))</f>
        <v>#N/A</v>
      </c>
    </row>
    <row r="1610" spans="1:12">
      <c r="A1610" s="11">
        <v>2545</v>
      </c>
      <c r="B1610" s="11">
        <v>1093</v>
      </c>
      <c r="C1610" s="11">
        <v>340</v>
      </c>
      <c r="E1610" s="11" t="s">
        <v>3526</v>
      </c>
      <c r="F1610" s="11" t="s">
        <v>3527</v>
      </c>
      <c r="G1610" s="11">
        <v>2</v>
      </c>
      <c r="I1610" s="23" t="str">
        <f>IF($B1610="","",(VLOOKUP($B1610,所属・種目コード!$A$3:$C$67,2)))</f>
        <v>031093</v>
      </c>
      <c r="K1610" s="25" t="e">
        <f>IF($B1610="","",(VLOOKUP($B1610,所属・種目コード!M1593:N1693,2)))</f>
        <v>#N/A</v>
      </c>
      <c r="L1610" s="22" t="e">
        <f>IF($B1610="","",(VLOOKUP($B1610,所属・種目コード!$J$3:$K$59,2)))</f>
        <v>#N/A</v>
      </c>
    </row>
    <row r="1611" spans="1:12">
      <c r="A1611" s="11">
        <v>2546</v>
      </c>
      <c r="B1611" s="11">
        <v>1093</v>
      </c>
      <c r="C1611" s="11">
        <v>489</v>
      </c>
      <c r="E1611" s="11" t="s">
        <v>3528</v>
      </c>
      <c r="F1611" s="11" t="s">
        <v>1832</v>
      </c>
      <c r="G1611" s="11">
        <v>1</v>
      </c>
      <c r="I1611" s="23" t="str">
        <f>IF($B1611="","",(VLOOKUP($B1611,所属・種目コード!$A$3:$C$67,2)))</f>
        <v>031093</v>
      </c>
      <c r="K1611" s="25" t="e">
        <f>IF($B1611="","",(VLOOKUP($B1611,所属・種目コード!M1594:N1694,2)))</f>
        <v>#N/A</v>
      </c>
      <c r="L1611" s="22" t="e">
        <f>IF($B1611="","",(VLOOKUP($B1611,所属・種目コード!$J$3:$K$59,2)))</f>
        <v>#N/A</v>
      </c>
    </row>
    <row r="1612" spans="1:12">
      <c r="A1612" s="11">
        <v>2547</v>
      </c>
      <c r="B1612" s="11">
        <v>1093</v>
      </c>
      <c r="C1612" s="11">
        <v>490</v>
      </c>
      <c r="E1612" s="11" t="s">
        <v>3529</v>
      </c>
      <c r="F1612" s="11" t="s">
        <v>3530</v>
      </c>
      <c r="G1612" s="11">
        <v>1</v>
      </c>
      <c r="I1612" s="23" t="str">
        <f>IF($B1612="","",(VLOOKUP($B1612,所属・種目コード!$A$3:$C$67,2)))</f>
        <v>031093</v>
      </c>
      <c r="K1612" s="25" t="e">
        <f>IF($B1612="","",(VLOOKUP($B1612,所属・種目コード!M1595:N1695,2)))</f>
        <v>#N/A</v>
      </c>
      <c r="L1612" s="22" t="e">
        <f>IF($B1612="","",(VLOOKUP($B1612,所属・種目コード!$J$3:$K$59,2)))</f>
        <v>#N/A</v>
      </c>
    </row>
    <row r="1613" spans="1:12">
      <c r="A1613" s="11">
        <v>2548</v>
      </c>
      <c r="B1613" s="11">
        <v>1093</v>
      </c>
      <c r="C1613" s="11">
        <v>632</v>
      </c>
      <c r="E1613" s="11" t="s">
        <v>498</v>
      </c>
      <c r="F1613" s="11" t="s">
        <v>3531</v>
      </c>
      <c r="G1613" s="11">
        <v>2</v>
      </c>
      <c r="I1613" s="23" t="str">
        <f>IF($B1613="","",(VLOOKUP($B1613,所属・種目コード!$A$3:$C$67,2)))</f>
        <v>031093</v>
      </c>
      <c r="K1613" s="25" t="e">
        <f>IF($B1613="","",(VLOOKUP($B1613,所属・種目コード!M1596:N1696,2)))</f>
        <v>#N/A</v>
      </c>
      <c r="L1613" s="22" t="e">
        <f>IF($B1613="","",(VLOOKUP($B1613,所属・種目コード!$J$3:$K$59,2)))</f>
        <v>#N/A</v>
      </c>
    </row>
    <row r="1614" spans="1:12">
      <c r="A1614" s="11">
        <v>2549</v>
      </c>
      <c r="B1614" s="11">
        <v>1093</v>
      </c>
      <c r="C1614" s="11">
        <v>496</v>
      </c>
      <c r="E1614" s="11" t="s">
        <v>3532</v>
      </c>
      <c r="F1614" s="11" t="s">
        <v>3533</v>
      </c>
      <c r="G1614" s="11">
        <v>1</v>
      </c>
      <c r="I1614" s="23" t="str">
        <f>IF($B1614="","",(VLOOKUP($B1614,所属・種目コード!$A$3:$C$67,2)))</f>
        <v>031093</v>
      </c>
      <c r="K1614" s="25" t="e">
        <f>IF($B1614="","",(VLOOKUP($B1614,所属・種目コード!M1597:N1697,2)))</f>
        <v>#N/A</v>
      </c>
      <c r="L1614" s="22" t="e">
        <f>IF($B1614="","",(VLOOKUP($B1614,所属・種目コード!$J$3:$K$59,2)))</f>
        <v>#N/A</v>
      </c>
    </row>
    <row r="1615" spans="1:12">
      <c r="A1615" s="11">
        <v>2550</v>
      </c>
      <c r="B1615" s="11">
        <v>1093</v>
      </c>
      <c r="C1615" s="11">
        <v>497</v>
      </c>
      <c r="E1615" s="11" t="s">
        <v>3534</v>
      </c>
      <c r="F1615" s="11" t="s">
        <v>3535</v>
      </c>
      <c r="G1615" s="11">
        <v>1</v>
      </c>
      <c r="I1615" s="23" t="str">
        <f>IF($B1615="","",(VLOOKUP($B1615,所属・種目コード!$A$3:$C$67,2)))</f>
        <v>031093</v>
      </c>
      <c r="K1615" s="25" t="e">
        <f>IF($B1615="","",(VLOOKUP($B1615,所属・種目コード!M1598:N1698,2)))</f>
        <v>#N/A</v>
      </c>
      <c r="L1615" s="22" t="e">
        <f>IF($B1615="","",(VLOOKUP($B1615,所属・種目コード!$J$3:$K$59,2)))</f>
        <v>#N/A</v>
      </c>
    </row>
    <row r="1616" spans="1:12">
      <c r="A1616" s="11">
        <v>2551</v>
      </c>
      <c r="B1616" s="11">
        <v>1093</v>
      </c>
      <c r="C1616" s="11">
        <v>498</v>
      </c>
      <c r="E1616" s="11" t="s">
        <v>3536</v>
      </c>
      <c r="F1616" s="11" t="s">
        <v>3537</v>
      </c>
      <c r="G1616" s="11">
        <v>1</v>
      </c>
      <c r="I1616" s="23" t="str">
        <f>IF($B1616="","",(VLOOKUP($B1616,所属・種目コード!$A$3:$C$67,2)))</f>
        <v>031093</v>
      </c>
      <c r="K1616" s="25" t="e">
        <f>IF($B1616="","",(VLOOKUP($B1616,所属・種目コード!M1599:N1699,2)))</f>
        <v>#N/A</v>
      </c>
      <c r="L1616" s="22" t="e">
        <f>IF($B1616="","",(VLOOKUP($B1616,所属・種目コード!$J$3:$K$59,2)))</f>
        <v>#N/A</v>
      </c>
    </row>
    <row r="1617" spans="1:12">
      <c r="A1617" s="11">
        <v>2552</v>
      </c>
      <c r="B1617" s="11">
        <v>1093</v>
      </c>
      <c r="C1617" s="11">
        <v>350</v>
      </c>
      <c r="E1617" s="11" t="s">
        <v>3538</v>
      </c>
      <c r="F1617" s="11" t="s">
        <v>3539</v>
      </c>
      <c r="G1617" s="11">
        <v>2</v>
      </c>
      <c r="I1617" s="23" t="str">
        <f>IF($B1617="","",(VLOOKUP($B1617,所属・種目コード!$A$3:$C$67,2)))</f>
        <v>031093</v>
      </c>
      <c r="K1617" s="25" t="e">
        <f>IF($B1617="","",(VLOOKUP($B1617,所属・種目コード!M1600:N1700,2)))</f>
        <v>#N/A</v>
      </c>
      <c r="L1617" s="22" t="e">
        <f>IF($B1617="","",(VLOOKUP($B1617,所属・種目コード!$J$3:$K$59,2)))</f>
        <v>#N/A</v>
      </c>
    </row>
    <row r="1618" spans="1:12">
      <c r="A1618" s="11">
        <v>2553</v>
      </c>
      <c r="B1618" s="11">
        <v>1093</v>
      </c>
      <c r="C1618" s="11">
        <v>491</v>
      </c>
      <c r="E1618" s="11" t="s">
        <v>3540</v>
      </c>
      <c r="F1618" s="11" t="s">
        <v>3541</v>
      </c>
      <c r="G1618" s="11">
        <v>1</v>
      </c>
      <c r="I1618" s="23" t="str">
        <f>IF($B1618="","",(VLOOKUP($B1618,所属・種目コード!$A$3:$C$67,2)))</f>
        <v>031093</v>
      </c>
      <c r="K1618" s="25" t="e">
        <f>IF($B1618="","",(VLOOKUP($B1618,所属・種目コード!M1601:N1701,2)))</f>
        <v>#N/A</v>
      </c>
      <c r="L1618" s="22" t="e">
        <f>IF($B1618="","",(VLOOKUP($B1618,所属・種目コード!$J$3:$K$59,2)))</f>
        <v>#N/A</v>
      </c>
    </row>
    <row r="1619" spans="1:12">
      <c r="A1619" s="11">
        <v>2554</v>
      </c>
      <c r="B1619" s="11">
        <v>1093</v>
      </c>
      <c r="C1619" s="11">
        <v>853</v>
      </c>
      <c r="E1619" s="11" t="s">
        <v>3542</v>
      </c>
      <c r="F1619" s="11" t="s">
        <v>3543</v>
      </c>
      <c r="G1619" s="11">
        <v>1</v>
      </c>
      <c r="I1619" s="23" t="str">
        <f>IF($B1619="","",(VLOOKUP($B1619,所属・種目コード!$A$3:$C$67,2)))</f>
        <v>031093</v>
      </c>
      <c r="K1619" s="25" t="e">
        <f>IF($B1619="","",(VLOOKUP($B1619,所属・種目コード!M1602:N1702,2)))</f>
        <v>#N/A</v>
      </c>
      <c r="L1619" s="22" t="e">
        <f>IF($B1619="","",(VLOOKUP($B1619,所属・種目コード!$J$3:$K$59,2)))</f>
        <v>#N/A</v>
      </c>
    </row>
    <row r="1620" spans="1:12">
      <c r="A1620" s="11">
        <v>2555</v>
      </c>
      <c r="B1620" s="11">
        <v>1093</v>
      </c>
      <c r="C1620" s="11">
        <v>633</v>
      </c>
      <c r="E1620" s="11" t="s">
        <v>3544</v>
      </c>
      <c r="F1620" s="11" t="s">
        <v>2186</v>
      </c>
      <c r="G1620" s="11">
        <v>2</v>
      </c>
      <c r="I1620" s="23" t="str">
        <f>IF($B1620="","",(VLOOKUP($B1620,所属・種目コード!$A$3:$C$67,2)))</f>
        <v>031093</v>
      </c>
      <c r="K1620" s="25" t="e">
        <f>IF($B1620="","",(VLOOKUP($B1620,所属・種目コード!M1603:N1703,2)))</f>
        <v>#N/A</v>
      </c>
      <c r="L1620" s="22" t="e">
        <f>IF($B1620="","",(VLOOKUP($B1620,所属・種目コード!$J$3:$K$59,2)))</f>
        <v>#N/A</v>
      </c>
    </row>
    <row r="1621" spans="1:12">
      <c r="A1621" s="11">
        <v>2556</v>
      </c>
      <c r="B1621" s="11">
        <v>1093</v>
      </c>
      <c r="C1621" s="11">
        <v>634</v>
      </c>
      <c r="E1621" s="11" t="s">
        <v>3545</v>
      </c>
      <c r="F1621" s="11" t="s">
        <v>3546</v>
      </c>
      <c r="G1621" s="11">
        <v>2</v>
      </c>
      <c r="I1621" s="23" t="str">
        <f>IF($B1621="","",(VLOOKUP($B1621,所属・種目コード!$A$3:$C$67,2)))</f>
        <v>031093</v>
      </c>
      <c r="K1621" s="25" t="e">
        <f>IF($B1621="","",(VLOOKUP($B1621,所属・種目コード!M1604:N1704,2)))</f>
        <v>#N/A</v>
      </c>
      <c r="L1621" s="22" t="e">
        <f>IF($B1621="","",(VLOOKUP($B1621,所属・種目コード!$J$3:$K$59,2)))</f>
        <v>#N/A</v>
      </c>
    </row>
    <row r="1622" spans="1:12">
      <c r="A1622" s="11">
        <v>2557</v>
      </c>
      <c r="B1622" s="11">
        <v>1093</v>
      </c>
      <c r="C1622" s="11">
        <v>854</v>
      </c>
      <c r="E1622" s="11" t="s">
        <v>3547</v>
      </c>
      <c r="F1622" s="11" t="s">
        <v>3548</v>
      </c>
      <c r="G1622" s="11">
        <v>1</v>
      </c>
      <c r="I1622" s="23" t="str">
        <f>IF($B1622="","",(VLOOKUP($B1622,所属・種目コード!$A$3:$C$67,2)))</f>
        <v>031093</v>
      </c>
      <c r="K1622" s="25" t="e">
        <f>IF($B1622="","",(VLOOKUP($B1622,所属・種目コード!M1605:N1705,2)))</f>
        <v>#N/A</v>
      </c>
      <c r="L1622" s="22" t="e">
        <f>IF($B1622="","",(VLOOKUP($B1622,所属・種目コード!$J$3:$K$59,2)))</f>
        <v>#N/A</v>
      </c>
    </row>
    <row r="1623" spans="1:12">
      <c r="A1623" s="11">
        <v>2558</v>
      </c>
      <c r="B1623" s="11">
        <v>1093</v>
      </c>
      <c r="C1623" s="11">
        <v>492</v>
      </c>
      <c r="E1623" s="11" t="s">
        <v>3549</v>
      </c>
      <c r="F1623" s="11" t="s">
        <v>3267</v>
      </c>
      <c r="G1623" s="11">
        <v>1</v>
      </c>
      <c r="I1623" s="23" t="str">
        <f>IF($B1623="","",(VLOOKUP($B1623,所属・種目コード!$A$3:$C$67,2)))</f>
        <v>031093</v>
      </c>
      <c r="K1623" s="25" t="e">
        <f>IF($B1623="","",(VLOOKUP($B1623,所属・種目コード!M1606:N1706,2)))</f>
        <v>#N/A</v>
      </c>
      <c r="L1623" s="22" t="e">
        <f>IF($B1623="","",(VLOOKUP($B1623,所属・種目コード!$J$3:$K$59,2)))</f>
        <v>#N/A</v>
      </c>
    </row>
    <row r="1624" spans="1:12">
      <c r="A1624" s="11">
        <v>2559</v>
      </c>
      <c r="B1624" s="11">
        <v>1093</v>
      </c>
      <c r="C1624" s="11">
        <v>855</v>
      </c>
      <c r="E1624" s="11" t="s">
        <v>3550</v>
      </c>
      <c r="F1624" s="11" t="s">
        <v>3551</v>
      </c>
      <c r="G1624" s="11">
        <v>1</v>
      </c>
      <c r="I1624" s="23" t="str">
        <f>IF($B1624="","",(VLOOKUP($B1624,所属・種目コード!$A$3:$C$67,2)))</f>
        <v>031093</v>
      </c>
      <c r="K1624" s="25" t="e">
        <f>IF($B1624="","",(VLOOKUP($B1624,所属・種目コード!M1607:N1707,2)))</f>
        <v>#N/A</v>
      </c>
      <c r="L1624" s="22" t="e">
        <f>IF($B1624="","",(VLOOKUP($B1624,所属・種目コード!$J$3:$K$59,2)))</f>
        <v>#N/A</v>
      </c>
    </row>
    <row r="1625" spans="1:12">
      <c r="A1625" s="11">
        <v>2560</v>
      </c>
      <c r="B1625" s="11">
        <v>1093</v>
      </c>
      <c r="C1625" s="11">
        <v>499</v>
      </c>
      <c r="E1625" s="11" t="s">
        <v>3552</v>
      </c>
      <c r="F1625" s="11" t="s">
        <v>3553</v>
      </c>
      <c r="G1625" s="11">
        <v>1</v>
      </c>
      <c r="I1625" s="23" t="str">
        <f>IF($B1625="","",(VLOOKUP($B1625,所属・種目コード!$A$3:$C$67,2)))</f>
        <v>031093</v>
      </c>
      <c r="K1625" s="25" t="e">
        <f>IF($B1625="","",(VLOOKUP($B1625,所属・種目コード!M1608:N1708,2)))</f>
        <v>#N/A</v>
      </c>
      <c r="L1625" s="22" t="e">
        <f>IF($B1625="","",(VLOOKUP($B1625,所属・種目コード!$J$3:$K$59,2)))</f>
        <v>#N/A</v>
      </c>
    </row>
    <row r="1626" spans="1:12">
      <c r="A1626" s="11">
        <v>2561</v>
      </c>
      <c r="B1626" s="11">
        <v>1093</v>
      </c>
      <c r="C1626" s="11">
        <v>341</v>
      </c>
      <c r="E1626" s="11" t="s">
        <v>3554</v>
      </c>
      <c r="F1626" s="11" t="s">
        <v>3555</v>
      </c>
      <c r="G1626" s="11">
        <v>2</v>
      </c>
      <c r="I1626" s="23" t="str">
        <f>IF($B1626="","",(VLOOKUP($B1626,所属・種目コード!$A$3:$C$67,2)))</f>
        <v>031093</v>
      </c>
      <c r="K1626" s="25" t="e">
        <f>IF($B1626="","",(VLOOKUP($B1626,所属・種目コード!M1609:N1709,2)))</f>
        <v>#N/A</v>
      </c>
      <c r="L1626" s="22" t="e">
        <f>IF($B1626="","",(VLOOKUP($B1626,所属・種目コード!$J$3:$K$59,2)))</f>
        <v>#N/A</v>
      </c>
    </row>
    <row r="1627" spans="1:12">
      <c r="A1627" s="11">
        <v>2562</v>
      </c>
      <c r="B1627" s="11">
        <v>1093</v>
      </c>
      <c r="C1627" s="11">
        <v>856</v>
      </c>
      <c r="E1627" s="11" t="s">
        <v>3556</v>
      </c>
      <c r="F1627" s="11" t="s">
        <v>3557</v>
      </c>
      <c r="G1627" s="11">
        <v>1</v>
      </c>
      <c r="I1627" s="23" t="str">
        <f>IF($B1627="","",(VLOOKUP($B1627,所属・種目コード!$A$3:$C$67,2)))</f>
        <v>031093</v>
      </c>
      <c r="K1627" s="25" t="e">
        <f>IF($B1627="","",(VLOOKUP($B1627,所属・種目コード!M1610:N1710,2)))</f>
        <v>#N/A</v>
      </c>
      <c r="L1627" s="22" t="e">
        <f>IF($B1627="","",(VLOOKUP($B1627,所属・種目コード!$J$3:$K$59,2)))</f>
        <v>#N/A</v>
      </c>
    </row>
    <row r="1628" spans="1:12">
      <c r="A1628" s="11">
        <v>2563</v>
      </c>
      <c r="B1628" s="11">
        <v>1093</v>
      </c>
      <c r="C1628" s="11">
        <v>351</v>
      </c>
      <c r="E1628" s="11" t="s">
        <v>493</v>
      </c>
      <c r="F1628" s="11" t="s">
        <v>3558</v>
      </c>
      <c r="G1628" s="11">
        <v>2</v>
      </c>
      <c r="I1628" s="23" t="str">
        <f>IF($B1628="","",(VLOOKUP($B1628,所属・種目コード!$A$3:$C$67,2)))</f>
        <v>031093</v>
      </c>
      <c r="K1628" s="25" t="e">
        <f>IF($B1628="","",(VLOOKUP($B1628,所属・種目コード!M1611:N1711,2)))</f>
        <v>#N/A</v>
      </c>
      <c r="L1628" s="22" t="e">
        <f>IF($B1628="","",(VLOOKUP($B1628,所属・種目コード!$J$3:$K$59,2)))</f>
        <v>#N/A</v>
      </c>
    </row>
    <row r="1629" spans="1:12">
      <c r="A1629" s="11">
        <v>2564</v>
      </c>
      <c r="B1629" s="11">
        <v>1093</v>
      </c>
      <c r="C1629" s="11">
        <v>352</v>
      </c>
      <c r="E1629" s="11" t="s">
        <v>3559</v>
      </c>
      <c r="F1629" s="11" t="s">
        <v>3560</v>
      </c>
      <c r="G1629" s="11">
        <v>2</v>
      </c>
      <c r="I1629" s="23" t="str">
        <f>IF($B1629="","",(VLOOKUP($B1629,所属・種目コード!$A$3:$C$67,2)))</f>
        <v>031093</v>
      </c>
      <c r="K1629" s="25" t="e">
        <f>IF($B1629="","",(VLOOKUP($B1629,所属・種目コード!M1612:N1712,2)))</f>
        <v>#N/A</v>
      </c>
      <c r="L1629" s="22" t="e">
        <f>IF($B1629="","",(VLOOKUP($B1629,所属・種目コード!$J$3:$K$59,2)))</f>
        <v>#N/A</v>
      </c>
    </row>
    <row r="1630" spans="1:12">
      <c r="A1630" s="11">
        <v>2565</v>
      </c>
      <c r="B1630" s="11">
        <v>1093</v>
      </c>
      <c r="C1630" s="11">
        <v>635</v>
      </c>
      <c r="E1630" s="11" t="s">
        <v>497</v>
      </c>
      <c r="F1630" s="11" t="s">
        <v>3561</v>
      </c>
      <c r="G1630" s="11">
        <v>2</v>
      </c>
      <c r="I1630" s="23" t="str">
        <f>IF($B1630="","",(VLOOKUP($B1630,所属・種目コード!$A$3:$C$67,2)))</f>
        <v>031093</v>
      </c>
      <c r="K1630" s="25" t="e">
        <f>IF($B1630="","",(VLOOKUP($B1630,所属・種目コード!M1613:N1713,2)))</f>
        <v>#N/A</v>
      </c>
      <c r="L1630" s="22" t="e">
        <f>IF($B1630="","",(VLOOKUP($B1630,所属・種目コード!$J$3:$K$59,2)))</f>
        <v>#N/A</v>
      </c>
    </row>
    <row r="1631" spans="1:12">
      <c r="A1631" s="11">
        <v>2566</v>
      </c>
      <c r="B1631" s="11">
        <v>1093</v>
      </c>
      <c r="C1631" s="11">
        <v>342</v>
      </c>
      <c r="E1631" s="11" t="s">
        <v>3562</v>
      </c>
      <c r="F1631" s="11" t="s">
        <v>3563</v>
      </c>
      <c r="G1631" s="11">
        <v>2</v>
      </c>
      <c r="I1631" s="23" t="str">
        <f>IF($B1631="","",(VLOOKUP($B1631,所属・種目コード!$A$3:$C$67,2)))</f>
        <v>031093</v>
      </c>
      <c r="K1631" s="25" t="e">
        <f>IF($B1631="","",(VLOOKUP($B1631,所属・種目コード!M1614:N1714,2)))</f>
        <v>#N/A</v>
      </c>
      <c r="L1631" s="22" t="e">
        <f>IF($B1631="","",(VLOOKUP($B1631,所属・種目コード!$J$3:$K$59,2)))</f>
        <v>#N/A</v>
      </c>
    </row>
    <row r="1632" spans="1:12">
      <c r="A1632" s="11">
        <v>5272</v>
      </c>
      <c r="B1632" s="11">
        <v>1093</v>
      </c>
      <c r="C1632" s="11">
        <v>754</v>
      </c>
      <c r="E1632" s="11" t="s">
        <v>495</v>
      </c>
      <c r="F1632" s="11" t="s">
        <v>8438</v>
      </c>
      <c r="G1632" s="11">
        <v>2</v>
      </c>
      <c r="I1632" s="23" t="str">
        <f>IF($B1632="","",(VLOOKUP($B1632,所属・種目コード!$A$3:$C$67,2)))</f>
        <v>031093</v>
      </c>
      <c r="K1632" s="25" t="e">
        <f>IF($B1632="","",(VLOOKUP($B1632,所属・種目コード!M1615:N1715,2)))</f>
        <v>#N/A</v>
      </c>
      <c r="L1632" s="22" t="e">
        <f>IF($B1632="","",(VLOOKUP($B1632,所属・種目コード!$J$3:$K$59,2)))</f>
        <v>#N/A</v>
      </c>
    </row>
    <row r="1633" spans="1:12">
      <c r="A1633" s="11">
        <v>2567</v>
      </c>
      <c r="B1633" s="11">
        <v>1094</v>
      </c>
      <c r="C1633" s="11">
        <v>503</v>
      </c>
      <c r="E1633" s="11" t="s">
        <v>408</v>
      </c>
      <c r="F1633" s="11" t="s">
        <v>3564</v>
      </c>
      <c r="G1633" s="11">
        <v>2</v>
      </c>
      <c r="I1633" s="23" t="str">
        <f>IF($B1633="","",(VLOOKUP($B1633,所属・種目コード!$A$3:$C$67,2)))</f>
        <v>031094</v>
      </c>
      <c r="K1633" s="25" t="e">
        <f>IF($B1633="","",(VLOOKUP($B1633,所属・種目コード!M1616:N1716,2)))</f>
        <v>#N/A</v>
      </c>
      <c r="L1633" s="22" t="e">
        <f>IF($B1633="","",(VLOOKUP($B1633,所属・種目コード!$J$3:$K$59,2)))</f>
        <v>#N/A</v>
      </c>
    </row>
    <row r="1634" spans="1:12">
      <c r="A1634" s="11">
        <v>2568</v>
      </c>
      <c r="B1634" s="11">
        <v>1094</v>
      </c>
      <c r="C1634" s="11">
        <v>504</v>
      </c>
      <c r="E1634" s="11" t="s">
        <v>3565</v>
      </c>
      <c r="F1634" s="11" t="s">
        <v>3566</v>
      </c>
      <c r="G1634" s="11">
        <v>2</v>
      </c>
      <c r="I1634" s="23" t="str">
        <f>IF($B1634="","",(VLOOKUP($B1634,所属・種目コード!$A$3:$C$67,2)))</f>
        <v>031094</v>
      </c>
      <c r="K1634" s="25" t="e">
        <f>IF($B1634="","",(VLOOKUP($B1634,所属・種目コード!M1617:N1717,2)))</f>
        <v>#N/A</v>
      </c>
      <c r="L1634" s="22" t="e">
        <f>IF($B1634="","",(VLOOKUP($B1634,所属・種目コード!$J$3:$K$59,2)))</f>
        <v>#N/A</v>
      </c>
    </row>
    <row r="1635" spans="1:12">
      <c r="A1635" s="11">
        <v>2569</v>
      </c>
      <c r="B1635" s="11">
        <v>1094</v>
      </c>
      <c r="C1635" s="11">
        <v>391</v>
      </c>
      <c r="E1635" s="11" t="s">
        <v>3567</v>
      </c>
      <c r="F1635" s="11" t="s">
        <v>3568</v>
      </c>
      <c r="G1635" s="11">
        <v>2</v>
      </c>
      <c r="I1635" s="23" t="str">
        <f>IF($B1635="","",(VLOOKUP($B1635,所属・種目コード!$A$3:$C$67,2)))</f>
        <v>031094</v>
      </c>
      <c r="K1635" s="25" t="e">
        <f>IF($B1635="","",(VLOOKUP($B1635,所属・種目コード!M1618:N1718,2)))</f>
        <v>#N/A</v>
      </c>
      <c r="L1635" s="22" t="e">
        <f>IF($B1635="","",(VLOOKUP($B1635,所属・種目コード!$J$3:$K$59,2)))</f>
        <v>#N/A</v>
      </c>
    </row>
    <row r="1636" spans="1:12">
      <c r="A1636" s="11">
        <v>2570</v>
      </c>
      <c r="B1636" s="11">
        <v>1094</v>
      </c>
      <c r="C1636" s="11">
        <v>566</v>
      </c>
      <c r="E1636" s="11" t="s">
        <v>3569</v>
      </c>
      <c r="F1636" s="11" t="s">
        <v>3570</v>
      </c>
      <c r="G1636" s="11">
        <v>1</v>
      </c>
      <c r="I1636" s="23" t="str">
        <f>IF($B1636="","",(VLOOKUP($B1636,所属・種目コード!$A$3:$C$67,2)))</f>
        <v>031094</v>
      </c>
      <c r="K1636" s="25" t="e">
        <f>IF($B1636="","",(VLOOKUP($B1636,所属・種目コード!M1619:N1719,2)))</f>
        <v>#N/A</v>
      </c>
      <c r="L1636" s="22" t="e">
        <f>IF($B1636="","",(VLOOKUP($B1636,所属・種目コード!$J$3:$K$59,2)))</f>
        <v>#N/A</v>
      </c>
    </row>
    <row r="1637" spans="1:12">
      <c r="A1637" s="11">
        <v>2571</v>
      </c>
      <c r="B1637" s="11">
        <v>1094</v>
      </c>
      <c r="C1637" s="11">
        <v>563</v>
      </c>
      <c r="E1637" s="11" t="s">
        <v>3571</v>
      </c>
      <c r="F1637" s="11" t="s">
        <v>3572</v>
      </c>
      <c r="G1637" s="11">
        <v>1</v>
      </c>
      <c r="I1637" s="23" t="str">
        <f>IF($B1637="","",(VLOOKUP($B1637,所属・種目コード!$A$3:$C$67,2)))</f>
        <v>031094</v>
      </c>
      <c r="K1637" s="25" t="e">
        <f>IF($B1637="","",(VLOOKUP($B1637,所属・種目コード!M1620:N1720,2)))</f>
        <v>#N/A</v>
      </c>
      <c r="L1637" s="22" t="e">
        <f>IF($B1637="","",(VLOOKUP($B1637,所属・種目コード!$J$3:$K$59,2)))</f>
        <v>#N/A</v>
      </c>
    </row>
    <row r="1638" spans="1:12">
      <c r="A1638" s="11">
        <v>2572</v>
      </c>
      <c r="B1638" s="11">
        <v>1094</v>
      </c>
      <c r="C1638" s="11">
        <v>394</v>
      </c>
      <c r="E1638" s="11" t="s">
        <v>404</v>
      </c>
      <c r="F1638" s="11" t="s">
        <v>3573</v>
      </c>
      <c r="G1638" s="11">
        <v>2</v>
      </c>
      <c r="I1638" s="23" t="str">
        <f>IF($B1638="","",(VLOOKUP($B1638,所属・種目コード!$A$3:$C$67,2)))</f>
        <v>031094</v>
      </c>
      <c r="K1638" s="25" t="e">
        <f>IF($B1638="","",(VLOOKUP($B1638,所属・種目コード!M1621:N1721,2)))</f>
        <v>#N/A</v>
      </c>
      <c r="L1638" s="22" t="e">
        <f>IF($B1638="","",(VLOOKUP($B1638,所属・種目コード!$J$3:$K$59,2)))</f>
        <v>#N/A</v>
      </c>
    </row>
    <row r="1639" spans="1:12">
      <c r="A1639" s="11">
        <v>2573</v>
      </c>
      <c r="B1639" s="11">
        <v>1094</v>
      </c>
      <c r="C1639" s="11">
        <v>395</v>
      </c>
      <c r="E1639" s="11" t="s">
        <v>3574</v>
      </c>
      <c r="F1639" s="11" t="s">
        <v>3575</v>
      </c>
      <c r="G1639" s="11">
        <v>2</v>
      </c>
      <c r="I1639" s="23" t="str">
        <f>IF($B1639="","",(VLOOKUP($B1639,所属・種目コード!$A$3:$C$67,2)))</f>
        <v>031094</v>
      </c>
      <c r="K1639" s="25" t="e">
        <f>IF($B1639="","",(VLOOKUP($B1639,所属・種目コード!M1622:N1722,2)))</f>
        <v>#N/A</v>
      </c>
      <c r="L1639" s="22" t="e">
        <f>IF($B1639="","",(VLOOKUP($B1639,所属・種目コード!$J$3:$K$59,2)))</f>
        <v>#N/A</v>
      </c>
    </row>
    <row r="1640" spans="1:12">
      <c r="A1640" s="11">
        <v>2574</v>
      </c>
      <c r="B1640" s="11">
        <v>1094</v>
      </c>
      <c r="C1640" s="11">
        <v>396</v>
      </c>
      <c r="E1640" s="11" t="s">
        <v>405</v>
      </c>
      <c r="F1640" s="11" t="s">
        <v>3576</v>
      </c>
      <c r="G1640" s="11">
        <v>2</v>
      </c>
      <c r="I1640" s="23" t="str">
        <f>IF($B1640="","",(VLOOKUP($B1640,所属・種目コード!$A$3:$C$67,2)))</f>
        <v>031094</v>
      </c>
      <c r="K1640" s="25" t="e">
        <f>IF($B1640="","",(VLOOKUP($B1640,所属・種目コード!M1623:N1723,2)))</f>
        <v>#N/A</v>
      </c>
      <c r="L1640" s="22" t="e">
        <f>IF($B1640="","",(VLOOKUP($B1640,所属・種目コード!$J$3:$K$59,2)))</f>
        <v>#N/A</v>
      </c>
    </row>
    <row r="1641" spans="1:12">
      <c r="A1641" s="11">
        <v>2575</v>
      </c>
      <c r="B1641" s="11">
        <v>1094</v>
      </c>
      <c r="C1641" s="11">
        <v>567</v>
      </c>
      <c r="E1641" s="11" t="s">
        <v>3577</v>
      </c>
      <c r="F1641" s="11" t="s">
        <v>3578</v>
      </c>
      <c r="G1641" s="11">
        <v>1</v>
      </c>
      <c r="I1641" s="23" t="str">
        <f>IF($B1641="","",(VLOOKUP($B1641,所属・種目コード!$A$3:$C$67,2)))</f>
        <v>031094</v>
      </c>
      <c r="K1641" s="25" t="e">
        <f>IF($B1641="","",(VLOOKUP($B1641,所属・種目コード!M1624:N1724,2)))</f>
        <v>#N/A</v>
      </c>
      <c r="L1641" s="22" t="e">
        <f>IF($B1641="","",(VLOOKUP($B1641,所属・種目コード!$J$3:$K$59,2)))</f>
        <v>#N/A</v>
      </c>
    </row>
    <row r="1642" spans="1:12">
      <c r="A1642" s="11">
        <v>2576</v>
      </c>
      <c r="B1642" s="11">
        <v>1094</v>
      </c>
      <c r="C1642" s="11">
        <v>568</v>
      </c>
      <c r="E1642" s="11" t="s">
        <v>3579</v>
      </c>
      <c r="F1642" s="11" t="s">
        <v>3580</v>
      </c>
      <c r="G1642" s="11">
        <v>1</v>
      </c>
      <c r="I1642" s="23" t="str">
        <f>IF($B1642="","",(VLOOKUP($B1642,所属・種目コード!$A$3:$C$67,2)))</f>
        <v>031094</v>
      </c>
      <c r="K1642" s="25" t="e">
        <f>IF($B1642="","",(VLOOKUP($B1642,所属・種目コード!M1625:N1725,2)))</f>
        <v>#N/A</v>
      </c>
      <c r="L1642" s="22" t="e">
        <f>IF($B1642="","",(VLOOKUP($B1642,所属・種目コード!$J$3:$K$59,2)))</f>
        <v>#N/A</v>
      </c>
    </row>
    <row r="1643" spans="1:12">
      <c r="A1643" s="11">
        <v>2577</v>
      </c>
      <c r="B1643" s="11">
        <v>1094</v>
      </c>
      <c r="C1643" s="11">
        <v>392</v>
      </c>
      <c r="E1643" s="11" t="s">
        <v>3581</v>
      </c>
      <c r="F1643" s="11" t="s">
        <v>3582</v>
      </c>
      <c r="G1643" s="11">
        <v>2</v>
      </c>
      <c r="I1643" s="23" t="str">
        <f>IF($B1643="","",(VLOOKUP($B1643,所属・種目コード!$A$3:$C$67,2)))</f>
        <v>031094</v>
      </c>
      <c r="K1643" s="25" t="e">
        <f>IF($B1643="","",(VLOOKUP($B1643,所属・種目コード!M1626:N1726,2)))</f>
        <v>#N/A</v>
      </c>
      <c r="L1643" s="22" t="e">
        <f>IF($B1643="","",(VLOOKUP($B1643,所属・種目コード!$J$3:$K$59,2)))</f>
        <v>#N/A</v>
      </c>
    </row>
    <row r="1644" spans="1:12">
      <c r="A1644" s="11">
        <v>2578</v>
      </c>
      <c r="B1644" s="11">
        <v>1094</v>
      </c>
      <c r="C1644" s="11">
        <v>397</v>
      </c>
      <c r="E1644" s="11" t="s">
        <v>406</v>
      </c>
      <c r="F1644" s="11" t="s">
        <v>3583</v>
      </c>
      <c r="G1644" s="11">
        <v>2</v>
      </c>
      <c r="I1644" s="23" t="str">
        <f>IF($B1644="","",(VLOOKUP($B1644,所属・種目コード!$A$3:$C$67,2)))</f>
        <v>031094</v>
      </c>
      <c r="K1644" s="25" t="e">
        <f>IF($B1644="","",(VLOOKUP($B1644,所属・種目コード!M1627:N1727,2)))</f>
        <v>#N/A</v>
      </c>
      <c r="L1644" s="22" t="e">
        <f>IF($B1644="","",(VLOOKUP($B1644,所属・種目コード!$J$3:$K$59,2)))</f>
        <v>#N/A</v>
      </c>
    </row>
    <row r="1645" spans="1:12">
      <c r="A1645" s="11">
        <v>2579</v>
      </c>
      <c r="B1645" s="11">
        <v>1094</v>
      </c>
      <c r="C1645" s="11">
        <v>564</v>
      </c>
      <c r="E1645" s="11" t="s">
        <v>3584</v>
      </c>
      <c r="F1645" s="11" t="s">
        <v>3585</v>
      </c>
      <c r="G1645" s="11">
        <v>1</v>
      </c>
      <c r="I1645" s="23" t="str">
        <f>IF($B1645="","",(VLOOKUP($B1645,所属・種目コード!$A$3:$C$67,2)))</f>
        <v>031094</v>
      </c>
      <c r="K1645" s="25" t="e">
        <f>IF($B1645="","",(VLOOKUP($B1645,所属・種目コード!M1628:N1728,2)))</f>
        <v>#N/A</v>
      </c>
      <c r="L1645" s="22" t="e">
        <f>IF($B1645="","",(VLOOKUP($B1645,所属・種目コード!$J$3:$K$59,2)))</f>
        <v>#N/A</v>
      </c>
    </row>
    <row r="1646" spans="1:12">
      <c r="A1646" s="11">
        <v>2580</v>
      </c>
      <c r="B1646" s="11">
        <v>1094</v>
      </c>
      <c r="C1646" s="11">
        <v>398</v>
      </c>
      <c r="E1646" s="11" t="s">
        <v>3586</v>
      </c>
      <c r="F1646" s="11" t="s">
        <v>3587</v>
      </c>
      <c r="G1646" s="11">
        <v>2</v>
      </c>
      <c r="I1646" s="23" t="str">
        <f>IF($B1646="","",(VLOOKUP($B1646,所属・種目コード!$A$3:$C$67,2)))</f>
        <v>031094</v>
      </c>
      <c r="K1646" s="25" t="e">
        <f>IF($B1646="","",(VLOOKUP($B1646,所属・種目コード!M1629:N1729,2)))</f>
        <v>#N/A</v>
      </c>
      <c r="L1646" s="22" t="e">
        <f>IF($B1646="","",(VLOOKUP($B1646,所属・種目コード!$J$3:$K$59,2)))</f>
        <v>#N/A</v>
      </c>
    </row>
    <row r="1647" spans="1:12">
      <c r="A1647" s="11">
        <v>2581</v>
      </c>
      <c r="B1647" s="11">
        <v>1094</v>
      </c>
      <c r="C1647" s="11">
        <v>399</v>
      </c>
      <c r="E1647" s="11" t="s">
        <v>3588</v>
      </c>
      <c r="F1647" s="11" t="s">
        <v>3589</v>
      </c>
      <c r="G1647" s="11">
        <v>2</v>
      </c>
      <c r="I1647" s="23" t="str">
        <f>IF($B1647="","",(VLOOKUP($B1647,所属・種目コード!$A$3:$C$67,2)))</f>
        <v>031094</v>
      </c>
      <c r="K1647" s="25" t="e">
        <f>IF($B1647="","",(VLOOKUP($B1647,所属・種目コード!M1630:N1730,2)))</f>
        <v>#N/A</v>
      </c>
      <c r="L1647" s="22" t="e">
        <f>IF($B1647="","",(VLOOKUP($B1647,所属・種目コード!$J$3:$K$59,2)))</f>
        <v>#N/A</v>
      </c>
    </row>
    <row r="1648" spans="1:12">
      <c r="A1648" s="11">
        <v>2582</v>
      </c>
      <c r="B1648" s="11">
        <v>1094</v>
      </c>
      <c r="C1648" s="11">
        <v>505</v>
      </c>
      <c r="E1648" s="11" t="s">
        <v>409</v>
      </c>
      <c r="F1648" s="11" t="s">
        <v>3590</v>
      </c>
      <c r="G1648" s="11">
        <v>2</v>
      </c>
      <c r="I1648" s="23" t="str">
        <f>IF($B1648="","",(VLOOKUP($B1648,所属・種目コード!$A$3:$C$67,2)))</f>
        <v>031094</v>
      </c>
      <c r="K1648" s="25" t="e">
        <f>IF($B1648="","",(VLOOKUP($B1648,所属・種目コード!M1631:N1731,2)))</f>
        <v>#N/A</v>
      </c>
      <c r="L1648" s="22" t="e">
        <f>IF($B1648="","",(VLOOKUP($B1648,所属・種目コード!$J$3:$K$59,2)))</f>
        <v>#N/A</v>
      </c>
    </row>
    <row r="1649" spans="1:12">
      <c r="A1649" s="11">
        <v>2583</v>
      </c>
      <c r="B1649" s="11">
        <v>1094</v>
      </c>
      <c r="C1649" s="11">
        <v>506</v>
      </c>
      <c r="E1649" s="11" t="s">
        <v>3591</v>
      </c>
      <c r="F1649" s="11" t="s">
        <v>3592</v>
      </c>
      <c r="G1649" s="11">
        <v>2</v>
      </c>
      <c r="I1649" s="23" t="str">
        <f>IF($B1649="","",(VLOOKUP($B1649,所属・種目コード!$A$3:$C$67,2)))</f>
        <v>031094</v>
      </c>
      <c r="K1649" s="25" t="e">
        <f>IF($B1649="","",(VLOOKUP($B1649,所属・種目コード!M1632:N1732,2)))</f>
        <v>#N/A</v>
      </c>
      <c r="L1649" s="22" t="e">
        <f>IF($B1649="","",(VLOOKUP($B1649,所属・種目コード!$J$3:$K$59,2)))</f>
        <v>#N/A</v>
      </c>
    </row>
    <row r="1650" spans="1:12">
      <c r="A1650" s="11">
        <v>2584</v>
      </c>
      <c r="B1650" s="11">
        <v>1094</v>
      </c>
      <c r="C1650" s="11">
        <v>569</v>
      </c>
      <c r="E1650" s="11" t="s">
        <v>3593</v>
      </c>
      <c r="F1650" s="11" t="s">
        <v>3594</v>
      </c>
      <c r="G1650" s="11">
        <v>1</v>
      </c>
      <c r="I1650" s="23" t="str">
        <f>IF($B1650="","",(VLOOKUP($B1650,所属・種目コード!$A$3:$C$67,2)))</f>
        <v>031094</v>
      </c>
      <c r="K1650" s="25" t="e">
        <f>IF($B1650="","",(VLOOKUP($B1650,所属・種目コード!M1633:N1733,2)))</f>
        <v>#N/A</v>
      </c>
      <c r="L1650" s="22" t="e">
        <f>IF($B1650="","",(VLOOKUP($B1650,所属・種目コード!$J$3:$K$59,2)))</f>
        <v>#N/A</v>
      </c>
    </row>
    <row r="1651" spans="1:12">
      <c r="A1651" s="11">
        <v>2585</v>
      </c>
      <c r="B1651" s="11">
        <v>1094</v>
      </c>
      <c r="C1651" s="11">
        <v>393</v>
      </c>
      <c r="E1651" s="11" t="s">
        <v>3595</v>
      </c>
      <c r="F1651" s="11" t="s">
        <v>3596</v>
      </c>
      <c r="G1651" s="11">
        <v>2</v>
      </c>
      <c r="I1651" s="23" t="str">
        <f>IF($B1651="","",(VLOOKUP($B1651,所属・種目コード!$A$3:$C$67,2)))</f>
        <v>031094</v>
      </c>
      <c r="K1651" s="25" t="e">
        <f>IF($B1651="","",(VLOOKUP($B1651,所属・種目コード!M1634:N1734,2)))</f>
        <v>#N/A</v>
      </c>
      <c r="L1651" s="22" t="e">
        <f>IF($B1651="","",(VLOOKUP($B1651,所属・種目コード!$J$3:$K$59,2)))</f>
        <v>#N/A</v>
      </c>
    </row>
    <row r="1652" spans="1:12">
      <c r="A1652" s="11">
        <v>2586</v>
      </c>
      <c r="B1652" s="11">
        <v>1094</v>
      </c>
      <c r="C1652" s="11">
        <v>570</v>
      </c>
      <c r="E1652" s="11" t="s">
        <v>3597</v>
      </c>
      <c r="F1652" s="11" t="s">
        <v>3598</v>
      </c>
      <c r="G1652" s="11">
        <v>1</v>
      </c>
      <c r="I1652" s="23" t="str">
        <f>IF($B1652="","",(VLOOKUP($B1652,所属・種目コード!$A$3:$C$67,2)))</f>
        <v>031094</v>
      </c>
      <c r="K1652" s="25" t="e">
        <f>IF($B1652="","",(VLOOKUP($B1652,所属・種目コード!M1635:N1735,2)))</f>
        <v>#N/A</v>
      </c>
      <c r="L1652" s="22" t="e">
        <f>IF($B1652="","",(VLOOKUP($B1652,所属・種目コード!$J$3:$K$59,2)))</f>
        <v>#N/A</v>
      </c>
    </row>
    <row r="1653" spans="1:12">
      <c r="A1653" s="11">
        <v>2587</v>
      </c>
      <c r="B1653" s="11">
        <v>1094</v>
      </c>
      <c r="C1653" s="11">
        <v>400</v>
      </c>
      <c r="E1653" s="11" t="s">
        <v>407</v>
      </c>
      <c r="F1653" s="11" t="s">
        <v>3599</v>
      </c>
      <c r="G1653" s="11">
        <v>2</v>
      </c>
      <c r="I1653" s="23" t="str">
        <f>IF($B1653="","",(VLOOKUP($B1653,所属・種目コード!$A$3:$C$67,2)))</f>
        <v>031094</v>
      </c>
      <c r="K1653" s="25" t="e">
        <f>IF($B1653="","",(VLOOKUP($B1653,所属・種目コード!M1636:N1736,2)))</f>
        <v>#N/A</v>
      </c>
      <c r="L1653" s="22" t="e">
        <f>IF($B1653="","",(VLOOKUP($B1653,所属・種目コード!$J$3:$K$59,2)))</f>
        <v>#N/A</v>
      </c>
    </row>
    <row r="1654" spans="1:12">
      <c r="A1654" s="11">
        <v>2588</v>
      </c>
      <c r="B1654" s="11">
        <v>1094</v>
      </c>
      <c r="C1654" s="11">
        <v>565</v>
      </c>
      <c r="E1654" s="11" t="s">
        <v>3600</v>
      </c>
      <c r="F1654" s="11" t="s">
        <v>3601</v>
      </c>
      <c r="G1654" s="11">
        <v>1</v>
      </c>
      <c r="I1654" s="23" t="str">
        <f>IF($B1654="","",(VLOOKUP($B1654,所属・種目コード!$A$3:$C$67,2)))</f>
        <v>031094</v>
      </c>
      <c r="K1654" s="25" t="e">
        <f>IF($B1654="","",(VLOOKUP($B1654,所属・種目コード!M1637:N1737,2)))</f>
        <v>#N/A</v>
      </c>
      <c r="L1654" s="22" t="e">
        <f>IF($B1654="","",(VLOOKUP($B1654,所属・種目コード!$J$3:$K$59,2)))</f>
        <v>#N/A</v>
      </c>
    </row>
    <row r="1655" spans="1:12">
      <c r="A1655" s="11">
        <v>2589</v>
      </c>
      <c r="B1655" s="11">
        <v>1095</v>
      </c>
      <c r="C1655" s="11">
        <v>662</v>
      </c>
      <c r="E1655" s="11" t="s">
        <v>3602</v>
      </c>
      <c r="F1655" s="11" t="s">
        <v>3603</v>
      </c>
      <c r="G1655" s="11">
        <v>2</v>
      </c>
      <c r="I1655" s="23" t="str">
        <f>IF($B1655="","",(VLOOKUP($B1655,所属・種目コード!$A$3:$C$67,2)))</f>
        <v>031095</v>
      </c>
      <c r="K1655" s="25" t="e">
        <f>IF($B1655="","",(VLOOKUP($B1655,所属・種目コード!M1638:N1738,2)))</f>
        <v>#N/A</v>
      </c>
      <c r="L1655" s="22" t="e">
        <f>IF($B1655="","",(VLOOKUP($B1655,所属・種目コード!$J$3:$K$59,2)))</f>
        <v>#N/A</v>
      </c>
    </row>
    <row r="1656" spans="1:12">
      <c r="A1656" s="11">
        <v>2590</v>
      </c>
      <c r="B1656" s="11">
        <v>1095</v>
      </c>
      <c r="C1656" s="11">
        <v>663</v>
      </c>
      <c r="E1656" s="11" t="s">
        <v>3604</v>
      </c>
      <c r="F1656" s="11" t="s">
        <v>3605</v>
      </c>
      <c r="G1656" s="11">
        <v>2</v>
      </c>
      <c r="I1656" s="23" t="str">
        <f>IF($B1656="","",(VLOOKUP($B1656,所属・種目コード!$A$3:$C$67,2)))</f>
        <v>031095</v>
      </c>
      <c r="K1656" s="25" t="e">
        <f>IF($B1656="","",(VLOOKUP($B1656,所属・種目コード!M1639:N1739,2)))</f>
        <v>#N/A</v>
      </c>
      <c r="L1656" s="22" t="e">
        <f>IF($B1656="","",(VLOOKUP($B1656,所属・種目コード!$J$3:$K$59,2)))</f>
        <v>#N/A</v>
      </c>
    </row>
    <row r="1657" spans="1:12">
      <c r="A1657" s="11">
        <v>2591</v>
      </c>
      <c r="B1657" s="11">
        <v>1095</v>
      </c>
      <c r="C1657" s="11">
        <v>904</v>
      </c>
      <c r="E1657" s="11" t="s">
        <v>3606</v>
      </c>
      <c r="F1657" s="11" t="s">
        <v>3607</v>
      </c>
      <c r="G1657" s="11">
        <v>1</v>
      </c>
      <c r="I1657" s="23" t="str">
        <f>IF($B1657="","",(VLOOKUP($B1657,所属・種目コード!$A$3:$C$67,2)))</f>
        <v>031095</v>
      </c>
      <c r="K1657" s="25" t="e">
        <f>IF($B1657="","",(VLOOKUP($B1657,所属・種目コード!M1640:N1740,2)))</f>
        <v>#N/A</v>
      </c>
      <c r="L1657" s="22" t="e">
        <f>IF($B1657="","",(VLOOKUP($B1657,所属・種目コード!$J$3:$K$59,2)))</f>
        <v>#N/A</v>
      </c>
    </row>
    <row r="1658" spans="1:12">
      <c r="A1658" s="11">
        <v>2592</v>
      </c>
      <c r="B1658" s="11">
        <v>1095</v>
      </c>
      <c r="C1658" s="11">
        <v>905</v>
      </c>
      <c r="E1658" s="11" t="s">
        <v>3608</v>
      </c>
      <c r="F1658" s="11" t="s">
        <v>3609</v>
      </c>
      <c r="G1658" s="11">
        <v>1</v>
      </c>
      <c r="I1658" s="23" t="str">
        <f>IF($B1658="","",(VLOOKUP($B1658,所属・種目コード!$A$3:$C$67,2)))</f>
        <v>031095</v>
      </c>
      <c r="K1658" s="25" t="e">
        <f>IF($B1658="","",(VLOOKUP($B1658,所属・種目コード!M1641:N1741,2)))</f>
        <v>#N/A</v>
      </c>
      <c r="L1658" s="22" t="e">
        <f>IF($B1658="","",(VLOOKUP($B1658,所属・種目コード!$J$3:$K$59,2)))</f>
        <v>#N/A</v>
      </c>
    </row>
    <row r="1659" spans="1:12">
      <c r="A1659" s="11">
        <v>2593</v>
      </c>
      <c r="B1659" s="11">
        <v>1095</v>
      </c>
      <c r="C1659" s="11">
        <v>710</v>
      </c>
      <c r="E1659" s="11" t="s">
        <v>3610</v>
      </c>
      <c r="F1659" s="11" t="s">
        <v>3611</v>
      </c>
      <c r="G1659" s="11">
        <v>2</v>
      </c>
      <c r="I1659" s="23" t="str">
        <f>IF($B1659="","",(VLOOKUP($B1659,所属・種目コード!$A$3:$C$67,2)))</f>
        <v>031095</v>
      </c>
      <c r="K1659" s="25" t="e">
        <f>IF($B1659="","",(VLOOKUP($B1659,所属・種目コード!M1642:N1742,2)))</f>
        <v>#N/A</v>
      </c>
      <c r="L1659" s="22" t="e">
        <f>IF($B1659="","",(VLOOKUP($B1659,所属・種目コード!$J$3:$K$59,2)))</f>
        <v>#N/A</v>
      </c>
    </row>
    <row r="1660" spans="1:12">
      <c r="A1660" s="11">
        <v>2594</v>
      </c>
      <c r="B1660" s="11">
        <v>1095</v>
      </c>
      <c r="C1660" s="11">
        <v>906</v>
      </c>
      <c r="E1660" s="11" t="s">
        <v>3612</v>
      </c>
      <c r="F1660" s="11" t="s">
        <v>3613</v>
      </c>
      <c r="G1660" s="11">
        <v>1</v>
      </c>
      <c r="I1660" s="23" t="str">
        <f>IF($B1660="","",(VLOOKUP($B1660,所属・種目コード!$A$3:$C$67,2)))</f>
        <v>031095</v>
      </c>
      <c r="K1660" s="25" t="e">
        <f>IF($B1660="","",(VLOOKUP($B1660,所属・種目コード!M1643:N1743,2)))</f>
        <v>#N/A</v>
      </c>
      <c r="L1660" s="22" t="e">
        <f>IF($B1660="","",(VLOOKUP($B1660,所属・種目コード!$J$3:$K$59,2)))</f>
        <v>#N/A</v>
      </c>
    </row>
    <row r="1661" spans="1:12">
      <c r="A1661" s="11">
        <v>2595</v>
      </c>
      <c r="B1661" s="11">
        <v>1095</v>
      </c>
      <c r="C1661" s="11">
        <v>426</v>
      </c>
      <c r="E1661" s="11" t="s">
        <v>3614</v>
      </c>
      <c r="F1661" s="11" t="s">
        <v>3615</v>
      </c>
      <c r="G1661" s="11">
        <v>2</v>
      </c>
      <c r="I1661" s="23" t="str">
        <f>IF($B1661="","",(VLOOKUP($B1661,所属・種目コード!$A$3:$C$67,2)))</f>
        <v>031095</v>
      </c>
      <c r="K1661" s="25" t="e">
        <f>IF($B1661="","",(VLOOKUP($B1661,所属・種目コード!M1644:N1744,2)))</f>
        <v>#N/A</v>
      </c>
      <c r="L1661" s="22" t="e">
        <f>IF($B1661="","",(VLOOKUP($B1661,所属・種目コード!$J$3:$K$59,2)))</f>
        <v>#N/A</v>
      </c>
    </row>
    <row r="1662" spans="1:12">
      <c r="A1662" s="11">
        <v>2596</v>
      </c>
      <c r="B1662" s="11">
        <v>1095</v>
      </c>
      <c r="C1662" s="11">
        <v>427</v>
      </c>
      <c r="E1662" s="11" t="s">
        <v>3616</v>
      </c>
      <c r="F1662" s="11" t="s">
        <v>3617</v>
      </c>
      <c r="G1662" s="11">
        <v>2</v>
      </c>
      <c r="I1662" s="23" t="str">
        <f>IF($B1662="","",(VLOOKUP($B1662,所属・種目コード!$A$3:$C$67,2)))</f>
        <v>031095</v>
      </c>
      <c r="K1662" s="25" t="e">
        <f>IF($B1662="","",(VLOOKUP($B1662,所属・種目コード!M1645:N1745,2)))</f>
        <v>#N/A</v>
      </c>
      <c r="L1662" s="22" t="e">
        <f>IF($B1662="","",(VLOOKUP($B1662,所属・種目コード!$J$3:$K$59,2)))</f>
        <v>#N/A</v>
      </c>
    </row>
    <row r="1663" spans="1:12">
      <c r="A1663" s="11">
        <v>2597</v>
      </c>
      <c r="B1663" s="11">
        <v>1095</v>
      </c>
      <c r="C1663" s="11">
        <v>664</v>
      </c>
      <c r="E1663" s="11" t="s">
        <v>3618</v>
      </c>
      <c r="F1663" s="11" t="s">
        <v>3619</v>
      </c>
      <c r="G1663" s="11">
        <v>2</v>
      </c>
      <c r="I1663" s="23" t="str">
        <f>IF($B1663="","",(VLOOKUP($B1663,所属・種目コード!$A$3:$C$67,2)))</f>
        <v>031095</v>
      </c>
      <c r="K1663" s="25" t="e">
        <f>IF($B1663="","",(VLOOKUP($B1663,所属・種目コード!M1646:N1746,2)))</f>
        <v>#N/A</v>
      </c>
      <c r="L1663" s="22" t="e">
        <f>IF($B1663="","",(VLOOKUP($B1663,所属・種目コード!$J$3:$K$59,2)))</f>
        <v>#N/A</v>
      </c>
    </row>
    <row r="1664" spans="1:12">
      <c r="A1664" s="11">
        <v>2598</v>
      </c>
      <c r="B1664" s="11">
        <v>1095</v>
      </c>
      <c r="C1664" s="11">
        <v>602</v>
      </c>
      <c r="E1664" s="11" t="s">
        <v>3620</v>
      </c>
      <c r="F1664" s="11" t="s">
        <v>3621</v>
      </c>
      <c r="G1664" s="11">
        <v>1</v>
      </c>
      <c r="I1664" s="23" t="str">
        <f>IF($B1664="","",(VLOOKUP($B1664,所属・種目コード!$A$3:$C$67,2)))</f>
        <v>031095</v>
      </c>
      <c r="K1664" s="25" t="e">
        <f>IF($B1664="","",(VLOOKUP($B1664,所属・種目コード!M1647:N1747,2)))</f>
        <v>#N/A</v>
      </c>
      <c r="L1664" s="22" t="e">
        <f>IF($B1664="","",(VLOOKUP($B1664,所属・種目コード!$J$3:$K$59,2)))</f>
        <v>#N/A</v>
      </c>
    </row>
    <row r="1665" spans="1:12">
      <c r="A1665" s="11">
        <v>2599</v>
      </c>
      <c r="B1665" s="11">
        <v>1095</v>
      </c>
      <c r="C1665" s="11">
        <v>432</v>
      </c>
      <c r="E1665" s="11" t="s">
        <v>3622</v>
      </c>
      <c r="F1665" s="11" t="s">
        <v>3623</v>
      </c>
      <c r="G1665" s="11">
        <v>2</v>
      </c>
      <c r="I1665" s="23" t="str">
        <f>IF($B1665="","",(VLOOKUP($B1665,所属・種目コード!$A$3:$C$67,2)))</f>
        <v>031095</v>
      </c>
      <c r="K1665" s="25" t="e">
        <f>IF($B1665="","",(VLOOKUP($B1665,所属・種目コード!M1648:N1748,2)))</f>
        <v>#N/A</v>
      </c>
      <c r="L1665" s="22" t="e">
        <f>IF($B1665="","",(VLOOKUP($B1665,所属・種目コード!$J$3:$K$59,2)))</f>
        <v>#N/A</v>
      </c>
    </row>
    <row r="1666" spans="1:12">
      <c r="A1666" s="11">
        <v>2600</v>
      </c>
      <c r="B1666" s="11">
        <v>1095</v>
      </c>
      <c r="C1666" s="11">
        <v>907</v>
      </c>
      <c r="E1666" s="11" t="s">
        <v>3624</v>
      </c>
      <c r="F1666" s="11" t="s">
        <v>3625</v>
      </c>
      <c r="G1666" s="11">
        <v>1</v>
      </c>
      <c r="I1666" s="23" t="str">
        <f>IF($B1666="","",(VLOOKUP($B1666,所属・種目コード!$A$3:$C$67,2)))</f>
        <v>031095</v>
      </c>
      <c r="K1666" s="25" t="e">
        <f>IF($B1666="","",(VLOOKUP($B1666,所属・種目コード!M1649:N1749,2)))</f>
        <v>#N/A</v>
      </c>
      <c r="L1666" s="22" t="e">
        <f>IF($B1666="","",(VLOOKUP($B1666,所属・種目コード!$J$3:$K$59,2)))</f>
        <v>#N/A</v>
      </c>
    </row>
    <row r="1667" spans="1:12">
      <c r="A1667" s="11">
        <v>2601</v>
      </c>
      <c r="B1667" s="11">
        <v>1095</v>
      </c>
      <c r="C1667" s="11">
        <v>433</v>
      </c>
      <c r="E1667" s="11" t="s">
        <v>3626</v>
      </c>
      <c r="F1667" s="11" t="s">
        <v>3627</v>
      </c>
      <c r="G1667" s="11">
        <v>2</v>
      </c>
      <c r="I1667" s="23" t="str">
        <f>IF($B1667="","",(VLOOKUP($B1667,所属・種目コード!$A$3:$C$67,2)))</f>
        <v>031095</v>
      </c>
      <c r="K1667" s="25" t="e">
        <f>IF($B1667="","",(VLOOKUP($B1667,所属・種目コード!M1650:N1750,2)))</f>
        <v>#N/A</v>
      </c>
      <c r="L1667" s="22" t="e">
        <f>IF($B1667="","",(VLOOKUP($B1667,所属・種目コード!$J$3:$K$59,2)))</f>
        <v>#N/A</v>
      </c>
    </row>
    <row r="1668" spans="1:12">
      <c r="A1668" s="11">
        <v>2602</v>
      </c>
      <c r="B1668" s="11">
        <v>1095</v>
      </c>
      <c r="C1668" s="11">
        <v>434</v>
      </c>
      <c r="E1668" s="11" t="s">
        <v>3628</v>
      </c>
      <c r="F1668" s="11" t="s">
        <v>3629</v>
      </c>
      <c r="G1668" s="11">
        <v>2</v>
      </c>
      <c r="I1668" s="23" t="str">
        <f>IF($B1668="","",(VLOOKUP($B1668,所属・種目コード!$A$3:$C$67,2)))</f>
        <v>031095</v>
      </c>
      <c r="K1668" s="25" t="e">
        <f>IF($B1668="","",(VLOOKUP($B1668,所属・種目コード!M1651:N1751,2)))</f>
        <v>#N/A</v>
      </c>
      <c r="L1668" s="22" t="e">
        <f>IF($B1668="","",(VLOOKUP($B1668,所属・種目コード!$J$3:$K$59,2)))</f>
        <v>#N/A</v>
      </c>
    </row>
    <row r="1669" spans="1:12">
      <c r="A1669" s="11">
        <v>2603</v>
      </c>
      <c r="B1669" s="11">
        <v>1095</v>
      </c>
      <c r="C1669" s="11">
        <v>908</v>
      </c>
      <c r="E1669" s="11" t="s">
        <v>3630</v>
      </c>
      <c r="F1669" s="11" t="s">
        <v>3631</v>
      </c>
      <c r="G1669" s="11">
        <v>1</v>
      </c>
      <c r="I1669" s="23" t="str">
        <f>IF($B1669="","",(VLOOKUP($B1669,所属・種目コード!$A$3:$C$67,2)))</f>
        <v>031095</v>
      </c>
      <c r="K1669" s="25" t="e">
        <f>IF($B1669="","",(VLOOKUP($B1669,所属・種目コード!M1652:N1752,2)))</f>
        <v>#N/A</v>
      </c>
      <c r="L1669" s="22" t="e">
        <f>IF($B1669="","",(VLOOKUP($B1669,所属・種目コード!$J$3:$K$59,2)))</f>
        <v>#N/A</v>
      </c>
    </row>
    <row r="1670" spans="1:12">
      <c r="A1670" s="11">
        <v>2604</v>
      </c>
      <c r="B1670" s="11">
        <v>1095</v>
      </c>
      <c r="C1670" s="11">
        <v>594</v>
      </c>
      <c r="E1670" s="11" t="s">
        <v>3632</v>
      </c>
      <c r="F1670" s="11" t="s">
        <v>3633</v>
      </c>
      <c r="G1670" s="11">
        <v>1</v>
      </c>
      <c r="I1670" s="23" t="str">
        <f>IF($B1670="","",(VLOOKUP($B1670,所属・種目コード!$A$3:$C$67,2)))</f>
        <v>031095</v>
      </c>
      <c r="K1670" s="25" t="e">
        <f>IF($B1670="","",(VLOOKUP($B1670,所属・種目コード!M1653:N1753,2)))</f>
        <v>#N/A</v>
      </c>
      <c r="L1670" s="22" t="e">
        <f>IF($B1670="","",(VLOOKUP($B1670,所属・種目コード!$J$3:$K$59,2)))</f>
        <v>#N/A</v>
      </c>
    </row>
    <row r="1671" spans="1:12">
      <c r="A1671" s="11">
        <v>2605</v>
      </c>
      <c r="B1671" s="11">
        <v>1095</v>
      </c>
      <c r="C1671" s="11">
        <v>909</v>
      </c>
      <c r="E1671" s="11" t="s">
        <v>3634</v>
      </c>
      <c r="F1671" s="11" t="s">
        <v>3635</v>
      </c>
      <c r="G1671" s="11">
        <v>1</v>
      </c>
      <c r="I1671" s="23" t="str">
        <f>IF($B1671="","",(VLOOKUP($B1671,所属・種目コード!$A$3:$C$67,2)))</f>
        <v>031095</v>
      </c>
      <c r="K1671" s="25" t="e">
        <f>IF($B1671="","",(VLOOKUP($B1671,所属・種目コード!M1654:N1754,2)))</f>
        <v>#N/A</v>
      </c>
      <c r="L1671" s="22" t="e">
        <f>IF($B1671="","",(VLOOKUP($B1671,所属・種目コード!$J$3:$K$59,2)))</f>
        <v>#N/A</v>
      </c>
    </row>
    <row r="1672" spans="1:12">
      <c r="A1672" s="11">
        <v>2606</v>
      </c>
      <c r="B1672" s="11">
        <v>1095</v>
      </c>
      <c r="C1672" s="11">
        <v>603</v>
      </c>
      <c r="E1672" s="11" t="s">
        <v>3636</v>
      </c>
      <c r="F1672" s="11" t="s">
        <v>3637</v>
      </c>
      <c r="G1672" s="11">
        <v>1</v>
      </c>
      <c r="I1672" s="23" t="str">
        <f>IF($B1672="","",(VLOOKUP($B1672,所属・種目コード!$A$3:$C$67,2)))</f>
        <v>031095</v>
      </c>
      <c r="K1672" s="25" t="e">
        <f>IF($B1672="","",(VLOOKUP($B1672,所属・種目コード!M1655:N1755,2)))</f>
        <v>#N/A</v>
      </c>
      <c r="L1672" s="22" t="e">
        <f>IF($B1672="","",(VLOOKUP($B1672,所属・種目コード!$J$3:$K$59,2)))</f>
        <v>#N/A</v>
      </c>
    </row>
    <row r="1673" spans="1:12">
      <c r="A1673" s="11">
        <v>2607</v>
      </c>
      <c r="B1673" s="11">
        <v>1095</v>
      </c>
      <c r="C1673" s="11">
        <v>428</v>
      </c>
      <c r="E1673" s="11" t="s">
        <v>3638</v>
      </c>
      <c r="F1673" s="11" t="s">
        <v>3639</v>
      </c>
      <c r="G1673" s="11">
        <v>2</v>
      </c>
      <c r="I1673" s="23" t="str">
        <f>IF($B1673="","",(VLOOKUP($B1673,所属・種目コード!$A$3:$C$67,2)))</f>
        <v>031095</v>
      </c>
      <c r="K1673" s="25" t="e">
        <f>IF($B1673="","",(VLOOKUP($B1673,所属・種目コード!M1656:N1756,2)))</f>
        <v>#N/A</v>
      </c>
      <c r="L1673" s="22" t="e">
        <f>IF($B1673="","",(VLOOKUP($B1673,所属・種目コード!$J$3:$K$59,2)))</f>
        <v>#N/A</v>
      </c>
    </row>
    <row r="1674" spans="1:12">
      <c r="A1674" s="11">
        <v>2608</v>
      </c>
      <c r="B1674" s="11">
        <v>1095</v>
      </c>
      <c r="C1674" s="11">
        <v>429</v>
      </c>
      <c r="E1674" s="11" t="s">
        <v>3640</v>
      </c>
      <c r="F1674" s="11" t="s">
        <v>2872</v>
      </c>
      <c r="G1674" s="11">
        <v>2</v>
      </c>
      <c r="I1674" s="23" t="str">
        <f>IF($B1674="","",(VLOOKUP($B1674,所属・種目コード!$A$3:$C$67,2)))</f>
        <v>031095</v>
      </c>
      <c r="K1674" s="25" t="e">
        <f>IF($B1674="","",(VLOOKUP($B1674,所属・種目コード!M1657:N1757,2)))</f>
        <v>#N/A</v>
      </c>
      <c r="L1674" s="22" t="e">
        <f>IF($B1674="","",(VLOOKUP($B1674,所属・種目コード!$J$3:$K$59,2)))</f>
        <v>#N/A</v>
      </c>
    </row>
    <row r="1675" spans="1:12">
      <c r="A1675" s="11">
        <v>2609</v>
      </c>
      <c r="B1675" s="11">
        <v>1095</v>
      </c>
      <c r="C1675" s="11">
        <v>435</v>
      </c>
      <c r="E1675" s="11" t="s">
        <v>3641</v>
      </c>
      <c r="F1675" s="11" t="s">
        <v>3642</v>
      </c>
      <c r="G1675" s="11">
        <v>2</v>
      </c>
      <c r="I1675" s="23" t="str">
        <f>IF($B1675="","",(VLOOKUP($B1675,所属・種目コード!$A$3:$C$67,2)))</f>
        <v>031095</v>
      </c>
      <c r="K1675" s="25" t="e">
        <f>IF($B1675="","",(VLOOKUP($B1675,所属・種目コード!M1658:N1758,2)))</f>
        <v>#N/A</v>
      </c>
      <c r="L1675" s="22" t="e">
        <f>IF($B1675="","",(VLOOKUP($B1675,所属・種目コード!$J$3:$K$59,2)))</f>
        <v>#N/A</v>
      </c>
    </row>
    <row r="1676" spans="1:12">
      <c r="A1676" s="11">
        <v>2610</v>
      </c>
      <c r="B1676" s="11">
        <v>1095</v>
      </c>
      <c r="C1676" s="11">
        <v>910</v>
      </c>
      <c r="E1676" s="11" t="s">
        <v>3643</v>
      </c>
      <c r="F1676" s="11" t="s">
        <v>3644</v>
      </c>
      <c r="G1676" s="11">
        <v>1</v>
      </c>
      <c r="I1676" s="23" t="str">
        <f>IF($B1676="","",(VLOOKUP($B1676,所属・種目コード!$A$3:$C$67,2)))</f>
        <v>031095</v>
      </c>
      <c r="K1676" s="25" t="e">
        <f>IF($B1676="","",(VLOOKUP($B1676,所属・種目コード!M1659:N1759,2)))</f>
        <v>#N/A</v>
      </c>
      <c r="L1676" s="22" t="e">
        <f>IF($B1676="","",(VLOOKUP($B1676,所属・種目コード!$J$3:$K$59,2)))</f>
        <v>#N/A</v>
      </c>
    </row>
    <row r="1677" spans="1:12">
      <c r="A1677" s="11">
        <v>2611</v>
      </c>
      <c r="B1677" s="11">
        <v>1095</v>
      </c>
      <c r="C1677" s="11">
        <v>604</v>
      </c>
      <c r="E1677" s="11" t="s">
        <v>3645</v>
      </c>
      <c r="F1677" s="11" t="s">
        <v>3646</v>
      </c>
      <c r="G1677" s="11">
        <v>1</v>
      </c>
      <c r="I1677" s="23" t="str">
        <f>IF($B1677="","",(VLOOKUP($B1677,所属・種目コード!$A$3:$C$67,2)))</f>
        <v>031095</v>
      </c>
      <c r="K1677" s="25" t="e">
        <f>IF($B1677="","",(VLOOKUP($B1677,所属・種目コード!M1660:N1760,2)))</f>
        <v>#N/A</v>
      </c>
      <c r="L1677" s="22" t="e">
        <f>IF($B1677="","",(VLOOKUP($B1677,所属・種目コード!$J$3:$K$59,2)))</f>
        <v>#N/A</v>
      </c>
    </row>
    <row r="1678" spans="1:12">
      <c r="A1678" s="11">
        <v>2612</v>
      </c>
      <c r="B1678" s="11">
        <v>1095</v>
      </c>
      <c r="C1678" s="11">
        <v>436</v>
      </c>
      <c r="E1678" s="11" t="s">
        <v>3647</v>
      </c>
      <c r="F1678" s="11" t="s">
        <v>3648</v>
      </c>
      <c r="G1678" s="11">
        <v>2</v>
      </c>
      <c r="I1678" s="23" t="str">
        <f>IF($B1678="","",(VLOOKUP($B1678,所属・種目コード!$A$3:$C$67,2)))</f>
        <v>031095</v>
      </c>
      <c r="K1678" s="25" t="e">
        <f>IF($B1678="","",(VLOOKUP($B1678,所属・種目コード!M1661:N1761,2)))</f>
        <v>#N/A</v>
      </c>
      <c r="L1678" s="22" t="e">
        <f>IF($B1678="","",(VLOOKUP($B1678,所属・種目コード!$J$3:$K$59,2)))</f>
        <v>#N/A</v>
      </c>
    </row>
    <row r="1679" spans="1:12">
      <c r="A1679" s="11">
        <v>2613</v>
      </c>
      <c r="B1679" s="11">
        <v>1095</v>
      </c>
      <c r="C1679" s="11">
        <v>605</v>
      </c>
      <c r="E1679" s="11" t="s">
        <v>3649</v>
      </c>
      <c r="F1679" s="11" t="s">
        <v>3650</v>
      </c>
      <c r="G1679" s="11">
        <v>1</v>
      </c>
      <c r="I1679" s="23" t="str">
        <f>IF($B1679="","",(VLOOKUP($B1679,所属・種目コード!$A$3:$C$67,2)))</f>
        <v>031095</v>
      </c>
      <c r="K1679" s="25" t="e">
        <f>IF($B1679="","",(VLOOKUP($B1679,所属・種目コード!M1662:N1762,2)))</f>
        <v>#N/A</v>
      </c>
      <c r="L1679" s="22" t="e">
        <f>IF($B1679="","",(VLOOKUP($B1679,所属・種目コード!$J$3:$K$59,2)))</f>
        <v>#N/A</v>
      </c>
    </row>
    <row r="1680" spans="1:12">
      <c r="A1680" s="11">
        <v>2614</v>
      </c>
      <c r="B1680" s="11">
        <v>1095</v>
      </c>
      <c r="C1680" s="11">
        <v>430</v>
      </c>
      <c r="E1680" s="11" t="s">
        <v>3651</v>
      </c>
      <c r="F1680" s="11" t="s">
        <v>3652</v>
      </c>
      <c r="G1680" s="11">
        <v>2</v>
      </c>
      <c r="I1680" s="23" t="str">
        <f>IF($B1680="","",(VLOOKUP($B1680,所属・種目コード!$A$3:$C$67,2)))</f>
        <v>031095</v>
      </c>
      <c r="K1680" s="25" t="e">
        <f>IF($B1680="","",(VLOOKUP($B1680,所属・種目コード!M1663:N1763,2)))</f>
        <v>#N/A</v>
      </c>
      <c r="L1680" s="22" t="e">
        <f>IF($B1680="","",(VLOOKUP($B1680,所属・種目コード!$J$3:$K$59,2)))</f>
        <v>#N/A</v>
      </c>
    </row>
    <row r="1681" spans="1:12">
      <c r="A1681" s="11">
        <v>2615</v>
      </c>
      <c r="B1681" s="11">
        <v>1095</v>
      </c>
      <c r="C1681" s="11">
        <v>911</v>
      </c>
      <c r="E1681" s="11" t="s">
        <v>3653</v>
      </c>
      <c r="F1681" s="11" t="s">
        <v>3654</v>
      </c>
      <c r="G1681" s="11">
        <v>1</v>
      </c>
      <c r="I1681" s="23" t="str">
        <f>IF($B1681="","",(VLOOKUP($B1681,所属・種目コード!$A$3:$C$67,2)))</f>
        <v>031095</v>
      </c>
      <c r="K1681" s="25" t="e">
        <f>IF($B1681="","",(VLOOKUP($B1681,所属・種目コード!M1664:N1764,2)))</f>
        <v>#N/A</v>
      </c>
      <c r="L1681" s="22" t="e">
        <f>IF($B1681="","",(VLOOKUP($B1681,所属・種目コード!$J$3:$K$59,2)))</f>
        <v>#N/A</v>
      </c>
    </row>
    <row r="1682" spans="1:12">
      <c r="A1682" s="11">
        <v>2616</v>
      </c>
      <c r="B1682" s="11">
        <v>1095</v>
      </c>
      <c r="C1682" s="11">
        <v>595</v>
      </c>
      <c r="E1682" s="11" t="s">
        <v>3655</v>
      </c>
      <c r="F1682" s="11" t="s">
        <v>3656</v>
      </c>
      <c r="G1682" s="11">
        <v>1</v>
      </c>
      <c r="I1682" s="23" t="str">
        <f>IF($B1682="","",(VLOOKUP($B1682,所属・種目コード!$A$3:$C$67,2)))</f>
        <v>031095</v>
      </c>
      <c r="K1682" s="25" t="e">
        <f>IF($B1682="","",(VLOOKUP($B1682,所属・種目コード!M1665:N1765,2)))</f>
        <v>#N/A</v>
      </c>
      <c r="L1682" s="22" t="e">
        <f>IF($B1682="","",(VLOOKUP($B1682,所属・種目コード!$J$3:$K$59,2)))</f>
        <v>#N/A</v>
      </c>
    </row>
    <row r="1683" spans="1:12">
      <c r="A1683" s="11">
        <v>2617</v>
      </c>
      <c r="B1683" s="11">
        <v>1095</v>
      </c>
      <c r="C1683" s="11">
        <v>596</v>
      </c>
      <c r="E1683" s="11" t="s">
        <v>3657</v>
      </c>
      <c r="F1683" s="11" t="s">
        <v>3658</v>
      </c>
      <c r="G1683" s="11">
        <v>1</v>
      </c>
      <c r="I1683" s="23" t="str">
        <f>IF($B1683="","",(VLOOKUP($B1683,所属・種目コード!$A$3:$C$67,2)))</f>
        <v>031095</v>
      </c>
      <c r="K1683" s="25" t="e">
        <f>IF($B1683="","",(VLOOKUP($B1683,所属・種目コード!M1666:N1766,2)))</f>
        <v>#N/A</v>
      </c>
      <c r="L1683" s="22" t="e">
        <f>IF($B1683="","",(VLOOKUP($B1683,所属・種目コード!$J$3:$K$59,2)))</f>
        <v>#N/A</v>
      </c>
    </row>
    <row r="1684" spans="1:12">
      <c r="A1684" s="11">
        <v>2618</v>
      </c>
      <c r="B1684" s="11">
        <v>1095</v>
      </c>
      <c r="C1684" s="11">
        <v>597</v>
      </c>
      <c r="E1684" s="11" t="s">
        <v>3659</v>
      </c>
      <c r="F1684" s="11" t="s">
        <v>3660</v>
      </c>
      <c r="G1684" s="11">
        <v>1</v>
      </c>
      <c r="I1684" s="23" t="str">
        <f>IF($B1684="","",(VLOOKUP($B1684,所属・種目コード!$A$3:$C$67,2)))</f>
        <v>031095</v>
      </c>
      <c r="K1684" s="25" t="e">
        <f>IF($B1684="","",(VLOOKUP($B1684,所属・種目コード!M1667:N1767,2)))</f>
        <v>#N/A</v>
      </c>
      <c r="L1684" s="22" t="e">
        <f>IF($B1684="","",(VLOOKUP($B1684,所属・種目コード!$J$3:$K$59,2)))</f>
        <v>#N/A</v>
      </c>
    </row>
    <row r="1685" spans="1:12">
      <c r="A1685" s="11">
        <v>2619</v>
      </c>
      <c r="B1685" s="11">
        <v>1095</v>
      </c>
      <c r="C1685" s="11">
        <v>606</v>
      </c>
      <c r="E1685" s="11" t="s">
        <v>3661</v>
      </c>
      <c r="F1685" s="11" t="s">
        <v>3662</v>
      </c>
      <c r="G1685" s="11">
        <v>1</v>
      </c>
      <c r="I1685" s="23" t="str">
        <f>IF($B1685="","",(VLOOKUP($B1685,所属・種目コード!$A$3:$C$67,2)))</f>
        <v>031095</v>
      </c>
      <c r="K1685" s="25" t="e">
        <f>IF($B1685="","",(VLOOKUP($B1685,所属・種目コード!M1668:N1768,2)))</f>
        <v>#N/A</v>
      </c>
      <c r="L1685" s="22" t="e">
        <f>IF($B1685="","",(VLOOKUP($B1685,所属・種目コード!$J$3:$K$59,2)))</f>
        <v>#N/A</v>
      </c>
    </row>
    <row r="1686" spans="1:12">
      <c r="A1686" s="11">
        <v>2620</v>
      </c>
      <c r="B1686" s="11">
        <v>1095</v>
      </c>
      <c r="C1686" s="11">
        <v>437</v>
      </c>
      <c r="E1686" s="11" t="s">
        <v>3663</v>
      </c>
      <c r="F1686" s="11" t="s">
        <v>3664</v>
      </c>
      <c r="G1686" s="11">
        <v>2</v>
      </c>
      <c r="I1686" s="23" t="str">
        <f>IF($B1686="","",(VLOOKUP($B1686,所属・種目コード!$A$3:$C$67,2)))</f>
        <v>031095</v>
      </c>
      <c r="K1686" s="25" t="e">
        <f>IF($B1686="","",(VLOOKUP($B1686,所属・種目コード!M1669:N1769,2)))</f>
        <v>#N/A</v>
      </c>
      <c r="L1686" s="22" t="e">
        <f>IF($B1686="","",(VLOOKUP($B1686,所属・種目コード!$J$3:$K$59,2)))</f>
        <v>#N/A</v>
      </c>
    </row>
    <row r="1687" spans="1:12">
      <c r="A1687" s="11">
        <v>2621</v>
      </c>
      <c r="B1687" s="11">
        <v>1095</v>
      </c>
      <c r="C1687" s="11">
        <v>469</v>
      </c>
      <c r="E1687" s="11" t="s">
        <v>3665</v>
      </c>
      <c r="F1687" s="11" t="s">
        <v>3666</v>
      </c>
      <c r="G1687" s="11">
        <v>2</v>
      </c>
      <c r="I1687" s="23" t="str">
        <f>IF($B1687="","",(VLOOKUP($B1687,所属・種目コード!$A$3:$C$67,2)))</f>
        <v>031095</v>
      </c>
      <c r="K1687" s="25" t="e">
        <f>IF($B1687="","",(VLOOKUP($B1687,所属・種目コード!M1670:N1770,2)))</f>
        <v>#N/A</v>
      </c>
      <c r="L1687" s="22" t="e">
        <f>IF($B1687="","",(VLOOKUP($B1687,所属・種目コード!$J$3:$K$59,2)))</f>
        <v>#N/A</v>
      </c>
    </row>
    <row r="1688" spans="1:12">
      <c r="A1688" s="11">
        <v>2622</v>
      </c>
      <c r="B1688" s="11">
        <v>1095</v>
      </c>
      <c r="C1688" s="11">
        <v>607</v>
      </c>
      <c r="E1688" s="11" t="s">
        <v>3667</v>
      </c>
      <c r="F1688" s="11" t="s">
        <v>3668</v>
      </c>
      <c r="G1688" s="11">
        <v>1</v>
      </c>
      <c r="I1688" s="23" t="str">
        <f>IF($B1688="","",(VLOOKUP($B1688,所属・種目コード!$A$3:$C$67,2)))</f>
        <v>031095</v>
      </c>
      <c r="K1688" s="25" t="e">
        <f>IF($B1688="","",(VLOOKUP($B1688,所属・種目コード!M1671:N1771,2)))</f>
        <v>#N/A</v>
      </c>
      <c r="L1688" s="22" t="e">
        <f>IF($B1688="","",(VLOOKUP($B1688,所属・種目コード!$J$3:$K$59,2)))</f>
        <v>#N/A</v>
      </c>
    </row>
    <row r="1689" spans="1:12">
      <c r="A1689" s="11">
        <v>2623</v>
      </c>
      <c r="B1689" s="11">
        <v>1095</v>
      </c>
      <c r="C1689" s="11">
        <v>438</v>
      </c>
      <c r="E1689" s="11" t="s">
        <v>3669</v>
      </c>
      <c r="F1689" s="11" t="s">
        <v>3670</v>
      </c>
      <c r="G1689" s="11">
        <v>2</v>
      </c>
      <c r="I1689" s="23" t="str">
        <f>IF($B1689="","",(VLOOKUP($B1689,所属・種目コード!$A$3:$C$67,2)))</f>
        <v>031095</v>
      </c>
      <c r="K1689" s="25" t="e">
        <f>IF($B1689="","",(VLOOKUP($B1689,所属・種目コード!M1672:N1772,2)))</f>
        <v>#N/A</v>
      </c>
      <c r="L1689" s="22" t="e">
        <f>IF($B1689="","",(VLOOKUP($B1689,所属・種目コード!$J$3:$K$59,2)))</f>
        <v>#N/A</v>
      </c>
    </row>
    <row r="1690" spans="1:12">
      <c r="A1690" s="11">
        <v>2624</v>
      </c>
      <c r="B1690" s="11">
        <v>1095</v>
      </c>
      <c r="C1690" s="11">
        <v>598</v>
      </c>
      <c r="E1690" s="11" t="s">
        <v>3671</v>
      </c>
      <c r="F1690" s="11" t="s">
        <v>3265</v>
      </c>
      <c r="G1690" s="11">
        <v>1</v>
      </c>
      <c r="I1690" s="23" t="str">
        <f>IF($B1690="","",(VLOOKUP($B1690,所属・種目コード!$A$3:$C$67,2)))</f>
        <v>031095</v>
      </c>
      <c r="K1690" s="25" t="e">
        <f>IF($B1690="","",(VLOOKUP($B1690,所属・種目コード!M1673:N1773,2)))</f>
        <v>#N/A</v>
      </c>
      <c r="L1690" s="22" t="e">
        <f>IF($B1690="","",(VLOOKUP($B1690,所属・種目コード!$J$3:$K$59,2)))</f>
        <v>#N/A</v>
      </c>
    </row>
    <row r="1691" spans="1:12">
      <c r="A1691" s="11">
        <v>2625</v>
      </c>
      <c r="B1691" s="11">
        <v>1095</v>
      </c>
      <c r="C1691" s="11">
        <v>431</v>
      </c>
      <c r="E1691" s="11" t="s">
        <v>3672</v>
      </c>
      <c r="F1691" s="11" t="s">
        <v>3673</v>
      </c>
      <c r="G1691" s="11">
        <v>2</v>
      </c>
      <c r="I1691" s="23" t="str">
        <f>IF($B1691="","",(VLOOKUP($B1691,所属・種目コード!$A$3:$C$67,2)))</f>
        <v>031095</v>
      </c>
      <c r="K1691" s="25" t="e">
        <f>IF($B1691="","",(VLOOKUP($B1691,所属・種目コード!M1674:N1774,2)))</f>
        <v>#N/A</v>
      </c>
      <c r="L1691" s="22" t="e">
        <f>IF($B1691="","",(VLOOKUP($B1691,所属・種目コード!$J$3:$K$59,2)))</f>
        <v>#N/A</v>
      </c>
    </row>
    <row r="1692" spans="1:12">
      <c r="A1692" s="11">
        <v>2626</v>
      </c>
      <c r="B1692" s="11">
        <v>1095</v>
      </c>
      <c r="C1692" s="11">
        <v>912</v>
      </c>
      <c r="E1692" s="11" t="s">
        <v>3674</v>
      </c>
      <c r="F1692" s="11" t="s">
        <v>3675</v>
      </c>
      <c r="G1692" s="11">
        <v>1</v>
      </c>
      <c r="I1692" s="23" t="str">
        <f>IF($B1692="","",(VLOOKUP($B1692,所属・種目コード!$A$3:$C$67,2)))</f>
        <v>031095</v>
      </c>
      <c r="K1692" s="25" t="e">
        <f>IF($B1692="","",(VLOOKUP($B1692,所属・種目コード!M1675:N1775,2)))</f>
        <v>#N/A</v>
      </c>
      <c r="L1692" s="22" t="e">
        <f>IF($B1692="","",(VLOOKUP($B1692,所属・種目コード!$J$3:$K$59,2)))</f>
        <v>#N/A</v>
      </c>
    </row>
    <row r="1693" spans="1:12">
      <c r="A1693" s="11">
        <v>2627</v>
      </c>
      <c r="B1693" s="11">
        <v>1095</v>
      </c>
      <c r="C1693" s="11">
        <v>913</v>
      </c>
      <c r="E1693" s="11" t="s">
        <v>3676</v>
      </c>
      <c r="F1693" s="11" t="s">
        <v>3027</v>
      </c>
      <c r="G1693" s="11">
        <v>1</v>
      </c>
      <c r="I1693" s="23" t="str">
        <f>IF($B1693="","",(VLOOKUP($B1693,所属・種目コード!$A$3:$C$67,2)))</f>
        <v>031095</v>
      </c>
      <c r="K1693" s="25" t="e">
        <f>IF($B1693="","",(VLOOKUP($B1693,所属・種目コード!M1676:N1776,2)))</f>
        <v>#N/A</v>
      </c>
      <c r="L1693" s="22" t="e">
        <f>IF($B1693="","",(VLOOKUP($B1693,所属・種目コード!$J$3:$K$59,2)))</f>
        <v>#N/A</v>
      </c>
    </row>
    <row r="1694" spans="1:12">
      <c r="A1694" s="11">
        <v>2628</v>
      </c>
      <c r="B1694" s="11">
        <v>1095</v>
      </c>
      <c r="C1694" s="11">
        <v>914</v>
      </c>
      <c r="E1694" s="11" t="s">
        <v>3677</v>
      </c>
      <c r="F1694" s="11" t="s">
        <v>3678</v>
      </c>
      <c r="G1694" s="11">
        <v>1</v>
      </c>
      <c r="I1694" s="23" t="str">
        <f>IF($B1694="","",(VLOOKUP($B1694,所属・種目コード!$A$3:$C$67,2)))</f>
        <v>031095</v>
      </c>
      <c r="K1694" s="25" t="e">
        <f>IF($B1694="","",(VLOOKUP($B1694,所属・種目コード!M1677:N1777,2)))</f>
        <v>#N/A</v>
      </c>
      <c r="L1694" s="22" t="e">
        <f>IF($B1694="","",(VLOOKUP($B1694,所属・種目コード!$J$3:$K$59,2)))</f>
        <v>#N/A</v>
      </c>
    </row>
    <row r="1695" spans="1:12">
      <c r="A1695" s="11">
        <v>2629</v>
      </c>
      <c r="B1695" s="11">
        <v>1095</v>
      </c>
      <c r="C1695" s="11">
        <v>439</v>
      </c>
      <c r="E1695" s="11" t="s">
        <v>3679</v>
      </c>
      <c r="F1695" s="11" t="s">
        <v>3680</v>
      </c>
      <c r="G1695" s="11">
        <v>2</v>
      </c>
      <c r="I1695" s="23" t="str">
        <f>IF($B1695="","",(VLOOKUP($B1695,所属・種目コード!$A$3:$C$67,2)))</f>
        <v>031095</v>
      </c>
      <c r="K1695" s="25" t="e">
        <f>IF($B1695="","",(VLOOKUP($B1695,所属・種目コード!M1678:N1778,2)))</f>
        <v>#N/A</v>
      </c>
      <c r="L1695" s="22" t="e">
        <f>IF($B1695="","",(VLOOKUP($B1695,所属・種目コード!$J$3:$K$59,2)))</f>
        <v>#N/A</v>
      </c>
    </row>
    <row r="1696" spans="1:12">
      <c r="A1696" s="11">
        <v>2630</v>
      </c>
      <c r="B1696" s="11">
        <v>1095</v>
      </c>
      <c r="C1696" s="11">
        <v>665</v>
      </c>
      <c r="E1696" s="11" t="s">
        <v>3681</v>
      </c>
      <c r="F1696" s="11" t="s">
        <v>3682</v>
      </c>
      <c r="G1696" s="11">
        <v>2</v>
      </c>
      <c r="I1696" s="23" t="str">
        <f>IF($B1696="","",(VLOOKUP($B1696,所属・種目コード!$A$3:$C$67,2)))</f>
        <v>031095</v>
      </c>
      <c r="K1696" s="25" t="e">
        <f>IF($B1696="","",(VLOOKUP($B1696,所属・種目コード!M1679:N1779,2)))</f>
        <v>#N/A</v>
      </c>
      <c r="L1696" s="22" t="e">
        <f>IF($B1696="","",(VLOOKUP($B1696,所属・種目コード!$J$3:$K$59,2)))</f>
        <v>#N/A</v>
      </c>
    </row>
    <row r="1697" spans="1:12">
      <c r="A1697" s="11">
        <v>2631</v>
      </c>
      <c r="B1697" s="11">
        <v>1095</v>
      </c>
      <c r="C1697" s="11">
        <v>599</v>
      </c>
      <c r="E1697" s="11" t="s">
        <v>3683</v>
      </c>
      <c r="F1697" s="11" t="s">
        <v>3684</v>
      </c>
      <c r="G1697" s="11">
        <v>1</v>
      </c>
      <c r="I1697" s="23" t="str">
        <f>IF($B1697="","",(VLOOKUP($B1697,所属・種目コード!$A$3:$C$67,2)))</f>
        <v>031095</v>
      </c>
      <c r="K1697" s="25" t="e">
        <f>IF($B1697="","",(VLOOKUP($B1697,所属・種目コード!M1680:N1780,2)))</f>
        <v>#N/A</v>
      </c>
      <c r="L1697" s="22" t="e">
        <f>IF($B1697="","",(VLOOKUP($B1697,所属・種目コード!$J$3:$K$59,2)))</f>
        <v>#N/A</v>
      </c>
    </row>
    <row r="1698" spans="1:12">
      <c r="A1698" s="11">
        <v>2632</v>
      </c>
      <c r="B1698" s="11">
        <v>1095</v>
      </c>
      <c r="C1698" s="11">
        <v>666</v>
      </c>
      <c r="E1698" s="11" t="s">
        <v>3685</v>
      </c>
      <c r="F1698" s="11" t="s">
        <v>3686</v>
      </c>
      <c r="G1698" s="11">
        <v>2</v>
      </c>
      <c r="I1698" s="23" t="str">
        <f>IF($B1698="","",(VLOOKUP($B1698,所属・種目コード!$A$3:$C$67,2)))</f>
        <v>031095</v>
      </c>
      <c r="K1698" s="25" t="e">
        <f>IF($B1698="","",(VLOOKUP($B1698,所属・種目コード!M1681:N1781,2)))</f>
        <v>#N/A</v>
      </c>
      <c r="L1698" s="22" t="e">
        <f>IF($B1698="","",(VLOOKUP($B1698,所属・種目コード!$J$3:$K$59,2)))</f>
        <v>#N/A</v>
      </c>
    </row>
    <row r="1699" spans="1:12">
      <c r="A1699" s="11">
        <v>2633</v>
      </c>
      <c r="B1699" s="11">
        <v>1095</v>
      </c>
      <c r="C1699" s="11">
        <v>600</v>
      </c>
      <c r="E1699" s="11" t="s">
        <v>3687</v>
      </c>
      <c r="F1699" s="11" t="s">
        <v>3688</v>
      </c>
      <c r="G1699" s="11">
        <v>1</v>
      </c>
      <c r="I1699" s="23" t="str">
        <f>IF($B1699="","",(VLOOKUP($B1699,所属・種目コード!$A$3:$C$67,2)))</f>
        <v>031095</v>
      </c>
      <c r="K1699" s="25" t="e">
        <f>IF($B1699="","",(VLOOKUP($B1699,所属・種目コード!M1682:N1782,2)))</f>
        <v>#N/A</v>
      </c>
      <c r="L1699" s="22" t="e">
        <f>IF($B1699="","",(VLOOKUP($B1699,所属・種目コード!$J$3:$K$59,2)))</f>
        <v>#N/A</v>
      </c>
    </row>
    <row r="1700" spans="1:12">
      <c r="A1700" s="11">
        <v>2634</v>
      </c>
      <c r="B1700" s="11">
        <v>1095</v>
      </c>
      <c r="C1700" s="11">
        <v>601</v>
      </c>
      <c r="E1700" s="11" t="s">
        <v>3689</v>
      </c>
      <c r="F1700" s="11" t="s">
        <v>3690</v>
      </c>
      <c r="G1700" s="11">
        <v>1</v>
      </c>
      <c r="I1700" s="23" t="str">
        <f>IF($B1700="","",(VLOOKUP($B1700,所属・種目コード!$A$3:$C$67,2)))</f>
        <v>031095</v>
      </c>
      <c r="K1700" s="25" t="e">
        <f>IF($B1700="","",(VLOOKUP($B1700,所属・種目コード!M1683:N1783,2)))</f>
        <v>#N/A</v>
      </c>
      <c r="L1700" s="22" t="e">
        <f>IF($B1700="","",(VLOOKUP($B1700,所属・種目コード!$J$3:$K$59,2)))</f>
        <v>#N/A</v>
      </c>
    </row>
    <row r="1701" spans="1:12">
      <c r="A1701" s="11">
        <v>2635</v>
      </c>
      <c r="B1701" s="11">
        <v>1095</v>
      </c>
      <c r="C1701" s="11">
        <v>915</v>
      </c>
      <c r="E1701" s="11" t="s">
        <v>3691</v>
      </c>
      <c r="F1701" s="11" t="s">
        <v>3692</v>
      </c>
      <c r="G1701" s="11">
        <v>1</v>
      </c>
      <c r="I1701" s="23" t="str">
        <f>IF($B1701="","",(VLOOKUP($B1701,所属・種目コード!$A$3:$C$67,2)))</f>
        <v>031095</v>
      </c>
      <c r="K1701" s="25" t="e">
        <f>IF($B1701="","",(VLOOKUP($B1701,所属・種目コード!M1684:N1784,2)))</f>
        <v>#N/A</v>
      </c>
      <c r="L1701" s="22" t="e">
        <f>IF($B1701="","",(VLOOKUP($B1701,所属・種目コード!$J$3:$K$59,2)))</f>
        <v>#N/A</v>
      </c>
    </row>
    <row r="1702" spans="1:12">
      <c r="A1702" s="11">
        <v>2636</v>
      </c>
      <c r="B1702" s="11">
        <v>1095</v>
      </c>
      <c r="C1702" s="11">
        <v>440</v>
      </c>
      <c r="E1702" s="11" t="s">
        <v>3693</v>
      </c>
      <c r="F1702" s="11" t="s">
        <v>3694</v>
      </c>
      <c r="G1702" s="11">
        <v>2</v>
      </c>
      <c r="I1702" s="23" t="str">
        <f>IF($B1702="","",(VLOOKUP($B1702,所属・種目コード!$A$3:$C$67,2)))</f>
        <v>031095</v>
      </c>
      <c r="K1702" s="25" t="e">
        <f>IF($B1702="","",(VLOOKUP($B1702,所属・種目コード!M1685:N1785,2)))</f>
        <v>#N/A</v>
      </c>
      <c r="L1702" s="22" t="e">
        <f>IF($B1702="","",(VLOOKUP($B1702,所属・種目コード!$J$3:$K$59,2)))</f>
        <v>#N/A</v>
      </c>
    </row>
    <row r="1703" spans="1:12">
      <c r="A1703" s="11">
        <v>2637</v>
      </c>
      <c r="B1703" s="11">
        <v>1096</v>
      </c>
      <c r="C1703" s="11">
        <v>160</v>
      </c>
      <c r="E1703" s="11" t="s">
        <v>3695</v>
      </c>
      <c r="F1703" s="11" t="s">
        <v>3696</v>
      </c>
      <c r="G1703" s="11">
        <v>1</v>
      </c>
      <c r="I1703" s="23" t="str">
        <f>IF($B1703="","",(VLOOKUP($B1703,所属・種目コード!$A$3:$C$67,2)))</f>
        <v>031096</v>
      </c>
      <c r="K1703" s="25" t="e">
        <f>IF($B1703="","",(VLOOKUP($B1703,所属・種目コード!M1686:N1786,2)))</f>
        <v>#N/A</v>
      </c>
      <c r="L1703" s="22" t="e">
        <f>IF($B1703="","",(VLOOKUP($B1703,所属・種目コード!$J$3:$K$59,2)))</f>
        <v>#N/A</v>
      </c>
    </row>
    <row r="1704" spans="1:12">
      <c r="A1704" s="11">
        <v>2638</v>
      </c>
      <c r="B1704" s="11">
        <v>1096</v>
      </c>
      <c r="C1704" s="11">
        <v>169</v>
      </c>
      <c r="E1704" s="11" t="s">
        <v>3697</v>
      </c>
      <c r="F1704" s="11" t="s">
        <v>3698</v>
      </c>
      <c r="G1704" s="11">
        <v>1</v>
      </c>
      <c r="I1704" s="23" t="str">
        <f>IF($B1704="","",(VLOOKUP($B1704,所属・種目コード!$A$3:$C$67,2)))</f>
        <v>031096</v>
      </c>
      <c r="K1704" s="25" t="e">
        <f>IF($B1704="","",(VLOOKUP($B1704,所属・種目コード!M1687:N1787,2)))</f>
        <v>#N/A</v>
      </c>
      <c r="L1704" s="22" t="e">
        <f>IF($B1704="","",(VLOOKUP($B1704,所属・種目コード!$J$3:$K$59,2)))</f>
        <v>#N/A</v>
      </c>
    </row>
    <row r="1705" spans="1:12">
      <c r="A1705" s="11">
        <v>2639</v>
      </c>
      <c r="B1705" s="11">
        <v>1096</v>
      </c>
      <c r="C1705" s="11">
        <v>161</v>
      </c>
      <c r="E1705" s="11" t="s">
        <v>3699</v>
      </c>
      <c r="F1705" s="11" t="s">
        <v>1800</v>
      </c>
      <c r="G1705" s="11">
        <v>1</v>
      </c>
      <c r="I1705" s="23" t="str">
        <f>IF($B1705="","",(VLOOKUP($B1705,所属・種目コード!$A$3:$C$67,2)))</f>
        <v>031096</v>
      </c>
      <c r="K1705" s="25" t="e">
        <f>IF($B1705="","",(VLOOKUP($B1705,所属・種目コード!M1688:N1788,2)))</f>
        <v>#N/A</v>
      </c>
      <c r="L1705" s="22" t="e">
        <f>IF($B1705="","",(VLOOKUP($B1705,所属・種目コード!$J$3:$K$59,2)))</f>
        <v>#N/A</v>
      </c>
    </row>
    <row r="1706" spans="1:12">
      <c r="A1706" s="11">
        <v>2640</v>
      </c>
      <c r="B1706" s="11">
        <v>1096</v>
      </c>
      <c r="C1706" s="11">
        <v>162</v>
      </c>
      <c r="E1706" s="11" t="s">
        <v>3700</v>
      </c>
      <c r="F1706" s="11" t="s">
        <v>3701</v>
      </c>
      <c r="G1706" s="11">
        <v>1</v>
      </c>
      <c r="I1706" s="23" t="str">
        <f>IF($B1706="","",(VLOOKUP($B1706,所属・種目コード!$A$3:$C$67,2)))</f>
        <v>031096</v>
      </c>
      <c r="K1706" s="25" t="e">
        <f>IF($B1706="","",(VLOOKUP($B1706,所属・種目コード!M1689:N1789,2)))</f>
        <v>#N/A</v>
      </c>
      <c r="L1706" s="22" t="e">
        <f>IF($B1706="","",(VLOOKUP($B1706,所属・種目コード!$J$3:$K$59,2)))</f>
        <v>#N/A</v>
      </c>
    </row>
    <row r="1707" spans="1:12">
      <c r="A1707" s="11">
        <v>2641</v>
      </c>
      <c r="B1707" s="11">
        <v>1096</v>
      </c>
      <c r="C1707" s="11">
        <v>736</v>
      </c>
      <c r="E1707" s="11" t="s">
        <v>3702</v>
      </c>
      <c r="F1707" s="11" t="s">
        <v>3703</v>
      </c>
      <c r="G1707" s="11">
        <v>1</v>
      </c>
      <c r="I1707" s="23" t="str">
        <f>IF($B1707="","",(VLOOKUP($B1707,所属・種目コード!$A$3:$C$67,2)))</f>
        <v>031096</v>
      </c>
      <c r="K1707" s="25" t="e">
        <f>IF($B1707="","",(VLOOKUP($B1707,所属・種目コード!M1690:N1790,2)))</f>
        <v>#N/A</v>
      </c>
      <c r="L1707" s="22" t="e">
        <f>IF($B1707="","",(VLOOKUP($B1707,所属・種目コード!$J$3:$K$59,2)))</f>
        <v>#N/A</v>
      </c>
    </row>
    <row r="1708" spans="1:12">
      <c r="A1708" s="11">
        <v>2642</v>
      </c>
      <c r="B1708" s="11">
        <v>1096</v>
      </c>
      <c r="C1708" s="11">
        <v>106</v>
      </c>
      <c r="E1708" s="11" t="s">
        <v>3704</v>
      </c>
      <c r="F1708" s="11" t="s">
        <v>3705</v>
      </c>
      <c r="G1708" s="11">
        <v>2</v>
      </c>
      <c r="I1708" s="23" t="str">
        <f>IF($B1708="","",(VLOOKUP($B1708,所属・種目コード!$A$3:$C$67,2)))</f>
        <v>031096</v>
      </c>
      <c r="K1708" s="25" t="e">
        <f>IF($B1708="","",(VLOOKUP($B1708,所属・種目コード!M1691:N1791,2)))</f>
        <v>#N/A</v>
      </c>
      <c r="L1708" s="22" t="e">
        <f>IF($B1708="","",(VLOOKUP($B1708,所属・種目コード!$J$3:$K$59,2)))</f>
        <v>#N/A</v>
      </c>
    </row>
    <row r="1709" spans="1:12">
      <c r="A1709" s="11">
        <v>2643</v>
      </c>
      <c r="B1709" s="11">
        <v>1096</v>
      </c>
      <c r="C1709" s="11">
        <v>170</v>
      </c>
      <c r="E1709" s="11" t="s">
        <v>3706</v>
      </c>
      <c r="F1709" s="11" t="s">
        <v>3707</v>
      </c>
      <c r="G1709" s="11">
        <v>1</v>
      </c>
      <c r="I1709" s="23" t="str">
        <f>IF($B1709="","",(VLOOKUP($B1709,所属・種目コード!$A$3:$C$67,2)))</f>
        <v>031096</v>
      </c>
      <c r="K1709" s="25" t="e">
        <f>IF($B1709="","",(VLOOKUP($B1709,所属・種目コード!M1692:N1792,2)))</f>
        <v>#N/A</v>
      </c>
      <c r="L1709" s="22" t="e">
        <f>IF($B1709="","",(VLOOKUP($B1709,所属・種目コード!$J$3:$K$59,2)))</f>
        <v>#N/A</v>
      </c>
    </row>
    <row r="1710" spans="1:12">
      <c r="A1710" s="11">
        <v>2644</v>
      </c>
      <c r="B1710" s="11">
        <v>1096</v>
      </c>
      <c r="C1710" s="11">
        <v>107</v>
      </c>
      <c r="E1710" s="11" t="s">
        <v>3708</v>
      </c>
      <c r="F1710" s="11" t="s">
        <v>3709</v>
      </c>
      <c r="G1710" s="11">
        <v>2</v>
      </c>
      <c r="I1710" s="23" t="str">
        <f>IF($B1710="","",(VLOOKUP($B1710,所属・種目コード!$A$3:$C$67,2)))</f>
        <v>031096</v>
      </c>
      <c r="K1710" s="25" t="e">
        <f>IF($B1710="","",(VLOOKUP($B1710,所属・種目コード!M1693:N1793,2)))</f>
        <v>#N/A</v>
      </c>
      <c r="L1710" s="22" t="e">
        <f>IF($B1710="","",(VLOOKUP($B1710,所属・種目コード!$J$3:$K$59,2)))</f>
        <v>#N/A</v>
      </c>
    </row>
    <row r="1711" spans="1:12">
      <c r="A1711" s="11">
        <v>2645</v>
      </c>
      <c r="B1711" s="11">
        <v>1096</v>
      </c>
      <c r="C1711" s="11">
        <v>901</v>
      </c>
      <c r="E1711" s="11" t="s">
        <v>3710</v>
      </c>
      <c r="F1711" s="11" t="s">
        <v>3711</v>
      </c>
      <c r="G1711" s="11">
        <v>1</v>
      </c>
      <c r="I1711" s="23" t="str">
        <f>IF($B1711="","",(VLOOKUP($B1711,所属・種目コード!$A$3:$C$67,2)))</f>
        <v>031096</v>
      </c>
      <c r="K1711" s="25" t="e">
        <f>IF($B1711="","",(VLOOKUP($B1711,所属・種目コード!M1694:N1794,2)))</f>
        <v>#N/A</v>
      </c>
      <c r="L1711" s="22" t="e">
        <f>IF($B1711="","",(VLOOKUP($B1711,所属・種目コード!$J$3:$K$59,2)))</f>
        <v>#N/A</v>
      </c>
    </row>
    <row r="1712" spans="1:12">
      <c r="A1712" s="11">
        <v>2646</v>
      </c>
      <c r="B1712" s="11">
        <v>1096</v>
      </c>
      <c r="C1712" s="11">
        <v>171</v>
      </c>
      <c r="E1712" s="11" t="s">
        <v>3712</v>
      </c>
      <c r="F1712" s="11" t="s">
        <v>3713</v>
      </c>
      <c r="G1712" s="11">
        <v>1</v>
      </c>
      <c r="I1712" s="23" t="str">
        <f>IF($B1712="","",(VLOOKUP($B1712,所属・種目コード!$A$3:$C$67,2)))</f>
        <v>031096</v>
      </c>
      <c r="K1712" s="25" t="e">
        <f>IF($B1712="","",(VLOOKUP($B1712,所属・種目コード!M1695:N1795,2)))</f>
        <v>#N/A</v>
      </c>
      <c r="L1712" s="22" t="e">
        <f>IF($B1712="","",(VLOOKUP($B1712,所属・種目コード!$J$3:$K$59,2)))</f>
        <v>#N/A</v>
      </c>
    </row>
    <row r="1713" spans="1:12">
      <c r="A1713" s="11">
        <v>2647</v>
      </c>
      <c r="B1713" s="11">
        <v>1096</v>
      </c>
      <c r="C1713" s="11">
        <v>172</v>
      </c>
      <c r="E1713" s="11" t="s">
        <v>3714</v>
      </c>
      <c r="F1713" s="11" t="s">
        <v>3715</v>
      </c>
      <c r="G1713" s="11">
        <v>1</v>
      </c>
      <c r="I1713" s="23" t="str">
        <f>IF($B1713="","",(VLOOKUP($B1713,所属・種目コード!$A$3:$C$67,2)))</f>
        <v>031096</v>
      </c>
      <c r="K1713" s="25" t="e">
        <f>IF($B1713="","",(VLOOKUP($B1713,所属・種目コード!M1696:N1796,2)))</f>
        <v>#N/A</v>
      </c>
      <c r="L1713" s="22" t="e">
        <f>IF($B1713="","",(VLOOKUP($B1713,所属・種目コード!$J$3:$K$59,2)))</f>
        <v>#N/A</v>
      </c>
    </row>
    <row r="1714" spans="1:12">
      <c r="A1714" s="11">
        <v>2648</v>
      </c>
      <c r="B1714" s="11">
        <v>1096</v>
      </c>
      <c r="C1714" s="11">
        <v>163</v>
      </c>
      <c r="E1714" s="11" t="s">
        <v>3716</v>
      </c>
      <c r="F1714" s="11" t="s">
        <v>3717</v>
      </c>
      <c r="G1714" s="11">
        <v>1</v>
      </c>
      <c r="I1714" s="23" t="str">
        <f>IF($B1714="","",(VLOOKUP($B1714,所属・種目コード!$A$3:$C$67,2)))</f>
        <v>031096</v>
      </c>
      <c r="K1714" s="25" t="e">
        <f>IF($B1714="","",(VLOOKUP($B1714,所属・種目コード!M1697:N1797,2)))</f>
        <v>#N/A</v>
      </c>
      <c r="L1714" s="22" t="e">
        <f>IF($B1714="","",(VLOOKUP($B1714,所属・種目コード!$J$3:$K$59,2)))</f>
        <v>#N/A</v>
      </c>
    </row>
    <row r="1715" spans="1:12">
      <c r="A1715" s="11">
        <v>2649</v>
      </c>
      <c r="B1715" s="11">
        <v>1096</v>
      </c>
      <c r="C1715" s="11">
        <v>902</v>
      </c>
      <c r="E1715" s="11" t="s">
        <v>3718</v>
      </c>
      <c r="F1715" s="11" t="s">
        <v>3229</v>
      </c>
      <c r="G1715" s="11">
        <v>1</v>
      </c>
      <c r="I1715" s="23" t="str">
        <f>IF($B1715="","",(VLOOKUP($B1715,所属・種目コード!$A$3:$C$67,2)))</f>
        <v>031096</v>
      </c>
      <c r="K1715" s="25" t="e">
        <f>IF($B1715="","",(VLOOKUP($B1715,所属・種目コード!M1698:N1798,2)))</f>
        <v>#N/A</v>
      </c>
      <c r="L1715" s="22" t="e">
        <f>IF($B1715="","",(VLOOKUP($B1715,所属・種目コード!$J$3:$K$59,2)))</f>
        <v>#N/A</v>
      </c>
    </row>
    <row r="1716" spans="1:12">
      <c r="A1716" s="11">
        <v>2650</v>
      </c>
      <c r="B1716" s="11">
        <v>1096</v>
      </c>
      <c r="C1716" s="11">
        <v>737</v>
      </c>
      <c r="E1716" s="11" t="s">
        <v>3719</v>
      </c>
      <c r="F1716" s="11" t="s">
        <v>3720</v>
      </c>
      <c r="G1716" s="11">
        <v>1</v>
      </c>
      <c r="I1716" s="23" t="str">
        <f>IF($B1716="","",(VLOOKUP($B1716,所属・種目コード!$A$3:$C$67,2)))</f>
        <v>031096</v>
      </c>
      <c r="K1716" s="25" t="e">
        <f>IF($B1716="","",(VLOOKUP($B1716,所属・種目コード!M1699:N1799,2)))</f>
        <v>#N/A</v>
      </c>
      <c r="L1716" s="22" t="e">
        <f>IF($B1716="","",(VLOOKUP($B1716,所属・種目コード!$J$3:$K$59,2)))</f>
        <v>#N/A</v>
      </c>
    </row>
    <row r="1717" spans="1:12">
      <c r="A1717" s="11">
        <v>2651</v>
      </c>
      <c r="B1717" s="11">
        <v>1096</v>
      </c>
      <c r="C1717" s="11">
        <v>173</v>
      </c>
      <c r="E1717" s="11" t="s">
        <v>3721</v>
      </c>
      <c r="F1717" s="11" t="s">
        <v>3722</v>
      </c>
      <c r="G1717" s="11">
        <v>1</v>
      </c>
      <c r="I1717" s="23" t="str">
        <f>IF($B1717="","",(VLOOKUP($B1717,所属・種目コード!$A$3:$C$67,2)))</f>
        <v>031096</v>
      </c>
      <c r="K1717" s="25" t="e">
        <f>IF($B1717="","",(VLOOKUP($B1717,所属・種目コード!M1700:N1800,2)))</f>
        <v>#N/A</v>
      </c>
      <c r="L1717" s="22" t="e">
        <f>IF($B1717="","",(VLOOKUP($B1717,所属・種目コード!$J$3:$K$59,2)))</f>
        <v>#N/A</v>
      </c>
    </row>
    <row r="1718" spans="1:12">
      <c r="A1718" s="11">
        <v>2652</v>
      </c>
      <c r="B1718" s="11">
        <v>1096</v>
      </c>
      <c r="C1718" s="11">
        <v>164</v>
      </c>
      <c r="E1718" s="11" t="s">
        <v>3723</v>
      </c>
      <c r="F1718" s="11" t="s">
        <v>3724</v>
      </c>
      <c r="G1718" s="11">
        <v>1</v>
      </c>
      <c r="I1718" s="23" t="str">
        <f>IF($B1718="","",(VLOOKUP($B1718,所属・種目コード!$A$3:$C$67,2)))</f>
        <v>031096</v>
      </c>
      <c r="K1718" s="25" t="e">
        <f>IF($B1718="","",(VLOOKUP($B1718,所属・種目コード!M1701:N1801,2)))</f>
        <v>#N/A</v>
      </c>
      <c r="L1718" s="22" t="e">
        <f>IF($B1718="","",(VLOOKUP($B1718,所属・種目コード!$J$3:$K$59,2)))</f>
        <v>#N/A</v>
      </c>
    </row>
    <row r="1719" spans="1:12">
      <c r="A1719" s="11">
        <v>2653</v>
      </c>
      <c r="B1719" s="11">
        <v>1096</v>
      </c>
      <c r="C1719" s="11">
        <v>174</v>
      </c>
      <c r="E1719" s="11" t="s">
        <v>3725</v>
      </c>
      <c r="F1719" s="11" t="s">
        <v>3726</v>
      </c>
      <c r="G1719" s="11">
        <v>1</v>
      </c>
      <c r="I1719" s="23" t="str">
        <f>IF($B1719="","",(VLOOKUP($B1719,所属・種目コード!$A$3:$C$67,2)))</f>
        <v>031096</v>
      </c>
      <c r="K1719" s="25" t="e">
        <f>IF($B1719="","",(VLOOKUP($B1719,所属・種目コード!M1702:N1802,2)))</f>
        <v>#N/A</v>
      </c>
      <c r="L1719" s="22" t="e">
        <f>IF($B1719="","",(VLOOKUP($B1719,所属・種目コード!$J$3:$K$59,2)))</f>
        <v>#N/A</v>
      </c>
    </row>
    <row r="1720" spans="1:12">
      <c r="A1720" s="11">
        <v>2654</v>
      </c>
      <c r="B1720" s="11">
        <v>1096</v>
      </c>
      <c r="C1720" s="11">
        <v>108</v>
      </c>
      <c r="E1720" s="11" t="s">
        <v>3727</v>
      </c>
      <c r="F1720" s="11" t="s">
        <v>3728</v>
      </c>
      <c r="G1720" s="11">
        <v>2</v>
      </c>
      <c r="I1720" s="23" t="str">
        <f>IF($B1720="","",(VLOOKUP($B1720,所属・種目コード!$A$3:$C$67,2)))</f>
        <v>031096</v>
      </c>
      <c r="K1720" s="25" t="e">
        <f>IF($B1720="","",(VLOOKUP($B1720,所属・種目コード!M1703:N1803,2)))</f>
        <v>#N/A</v>
      </c>
      <c r="L1720" s="22" t="e">
        <f>IF($B1720="","",(VLOOKUP($B1720,所属・種目コード!$J$3:$K$59,2)))</f>
        <v>#N/A</v>
      </c>
    </row>
    <row r="1721" spans="1:12">
      <c r="A1721" s="11">
        <v>2655</v>
      </c>
      <c r="B1721" s="11">
        <v>1096</v>
      </c>
      <c r="C1721" s="11">
        <v>738</v>
      </c>
      <c r="E1721" s="11" t="s">
        <v>3729</v>
      </c>
      <c r="F1721" s="11" t="s">
        <v>3730</v>
      </c>
      <c r="G1721" s="11">
        <v>1</v>
      </c>
      <c r="I1721" s="23" t="str">
        <f>IF($B1721="","",(VLOOKUP($B1721,所属・種目コード!$A$3:$C$67,2)))</f>
        <v>031096</v>
      </c>
      <c r="K1721" s="25" t="e">
        <f>IF($B1721="","",(VLOOKUP($B1721,所属・種目コード!M1704:N1804,2)))</f>
        <v>#N/A</v>
      </c>
      <c r="L1721" s="22" t="e">
        <f>IF($B1721="","",(VLOOKUP($B1721,所属・種目コード!$J$3:$K$59,2)))</f>
        <v>#N/A</v>
      </c>
    </row>
    <row r="1722" spans="1:12">
      <c r="A1722" s="11">
        <v>2656</v>
      </c>
      <c r="B1722" s="11">
        <v>1096</v>
      </c>
      <c r="C1722" s="11">
        <v>165</v>
      </c>
      <c r="E1722" s="11" t="s">
        <v>3731</v>
      </c>
      <c r="F1722" s="11" t="s">
        <v>3732</v>
      </c>
      <c r="G1722" s="11">
        <v>1</v>
      </c>
      <c r="I1722" s="23" t="str">
        <f>IF($B1722="","",(VLOOKUP($B1722,所属・種目コード!$A$3:$C$67,2)))</f>
        <v>031096</v>
      </c>
      <c r="K1722" s="25" t="e">
        <f>IF($B1722="","",(VLOOKUP($B1722,所属・種目コード!M1705:N1805,2)))</f>
        <v>#N/A</v>
      </c>
      <c r="L1722" s="22" t="e">
        <f>IF($B1722="","",(VLOOKUP($B1722,所属・種目コード!$J$3:$K$59,2)))</f>
        <v>#N/A</v>
      </c>
    </row>
    <row r="1723" spans="1:12">
      <c r="A1723" s="11">
        <v>2657</v>
      </c>
      <c r="B1723" s="11">
        <v>1096</v>
      </c>
      <c r="C1723" s="11">
        <v>166</v>
      </c>
      <c r="E1723" s="11" t="s">
        <v>3733</v>
      </c>
      <c r="F1723" s="11" t="s">
        <v>3734</v>
      </c>
      <c r="G1723" s="11">
        <v>1</v>
      </c>
      <c r="I1723" s="23" t="str">
        <f>IF($B1723="","",(VLOOKUP($B1723,所属・種目コード!$A$3:$C$67,2)))</f>
        <v>031096</v>
      </c>
      <c r="K1723" s="25" t="e">
        <f>IF($B1723="","",(VLOOKUP($B1723,所属・種目コード!M1706:N1806,2)))</f>
        <v>#N/A</v>
      </c>
      <c r="L1723" s="22" t="e">
        <f>IF($B1723="","",(VLOOKUP($B1723,所属・種目コード!$J$3:$K$59,2)))</f>
        <v>#N/A</v>
      </c>
    </row>
    <row r="1724" spans="1:12">
      <c r="A1724" s="11">
        <v>2658</v>
      </c>
      <c r="B1724" s="11">
        <v>1096</v>
      </c>
      <c r="C1724" s="11">
        <v>167</v>
      </c>
      <c r="E1724" s="11" t="s">
        <v>3735</v>
      </c>
      <c r="F1724" s="11" t="s">
        <v>3736</v>
      </c>
      <c r="G1724" s="11">
        <v>1</v>
      </c>
      <c r="I1724" s="23" t="str">
        <f>IF($B1724="","",(VLOOKUP($B1724,所属・種目コード!$A$3:$C$67,2)))</f>
        <v>031096</v>
      </c>
      <c r="K1724" s="25" t="e">
        <f>IF($B1724="","",(VLOOKUP($B1724,所属・種目コード!M1707:N1807,2)))</f>
        <v>#N/A</v>
      </c>
      <c r="L1724" s="22" t="e">
        <f>IF($B1724="","",(VLOOKUP($B1724,所属・種目コード!$J$3:$K$59,2)))</f>
        <v>#N/A</v>
      </c>
    </row>
    <row r="1725" spans="1:12">
      <c r="A1725" s="11">
        <v>2659</v>
      </c>
      <c r="B1725" s="11">
        <v>1096</v>
      </c>
      <c r="C1725" s="11">
        <v>903</v>
      </c>
      <c r="E1725" s="11" t="s">
        <v>3737</v>
      </c>
      <c r="F1725" s="11" t="s">
        <v>3738</v>
      </c>
      <c r="G1725" s="11">
        <v>1</v>
      </c>
      <c r="I1725" s="23" t="str">
        <f>IF($B1725="","",(VLOOKUP($B1725,所属・種目コード!$A$3:$C$67,2)))</f>
        <v>031096</v>
      </c>
      <c r="K1725" s="25" t="e">
        <f>IF($B1725="","",(VLOOKUP($B1725,所属・種目コード!M1708:N1808,2)))</f>
        <v>#N/A</v>
      </c>
      <c r="L1725" s="22" t="e">
        <f>IF($B1725="","",(VLOOKUP($B1725,所属・種目コード!$J$3:$K$59,2)))</f>
        <v>#N/A</v>
      </c>
    </row>
    <row r="1726" spans="1:12">
      <c r="A1726" s="11">
        <v>2660</v>
      </c>
      <c r="B1726" s="11">
        <v>1096</v>
      </c>
      <c r="C1726" s="11">
        <v>168</v>
      </c>
      <c r="E1726" s="11" t="s">
        <v>3739</v>
      </c>
      <c r="F1726" s="11" t="s">
        <v>3740</v>
      </c>
      <c r="G1726" s="11">
        <v>1</v>
      </c>
      <c r="I1726" s="23" t="str">
        <f>IF($B1726="","",(VLOOKUP($B1726,所属・種目コード!$A$3:$C$67,2)))</f>
        <v>031096</v>
      </c>
      <c r="K1726" s="25" t="e">
        <f>IF($B1726="","",(VLOOKUP($B1726,所属・種目コード!M1709:N1809,2)))</f>
        <v>#N/A</v>
      </c>
      <c r="L1726" s="22" t="e">
        <f>IF($B1726="","",(VLOOKUP($B1726,所属・種目コード!$J$3:$K$59,2)))</f>
        <v>#N/A</v>
      </c>
    </row>
    <row r="1727" spans="1:12">
      <c r="A1727" s="11">
        <v>2661</v>
      </c>
      <c r="B1727" s="11">
        <v>1096</v>
      </c>
      <c r="C1727" s="11">
        <v>109</v>
      </c>
      <c r="E1727" s="11" t="s">
        <v>3741</v>
      </c>
      <c r="F1727" s="11" t="s">
        <v>3028</v>
      </c>
      <c r="G1727" s="11">
        <v>2</v>
      </c>
      <c r="I1727" s="23" t="str">
        <f>IF($B1727="","",(VLOOKUP($B1727,所属・種目コード!$A$3:$C$67,2)))</f>
        <v>031096</v>
      </c>
      <c r="K1727" s="25" t="e">
        <f>IF($B1727="","",(VLOOKUP($B1727,所属・種目コード!M1710:N1810,2)))</f>
        <v>#N/A</v>
      </c>
      <c r="L1727" s="22" t="e">
        <f>IF($B1727="","",(VLOOKUP($B1727,所属・種目コード!$J$3:$K$59,2)))</f>
        <v>#N/A</v>
      </c>
    </row>
    <row r="1728" spans="1:12">
      <c r="A1728" s="11">
        <v>2662</v>
      </c>
      <c r="B1728" s="11">
        <v>1096</v>
      </c>
      <c r="C1728" s="11">
        <v>175</v>
      </c>
      <c r="E1728" s="11" t="s">
        <v>3742</v>
      </c>
      <c r="F1728" s="11" t="s">
        <v>3743</v>
      </c>
      <c r="G1728" s="11">
        <v>1</v>
      </c>
      <c r="I1728" s="23" t="str">
        <f>IF($B1728="","",(VLOOKUP($B1728,所属・種目コード!$A$3:$C$67,2)))</f>
        <v>031096</v>
      </c>
      <c r="K1728" s="25" t="e">
        <f>IF($B1728="","",(VLOOKUP($B1728,所属・種目コード!M1711:N1811,2)))</f>
        <v>#N/A</v>
      </c>
      <c r="L1728" s="22" t="e">
        <f>IF($B1728="","",(VLOOKUP($B1728,所属・種目コード!$J$3:$K$59,2)))</f>
        <v>#N/A</v>
      </c>
    </row>
    <row r="1729" spans="1:12">
      <c r="A1729" s="11">
        <v>5277</v>
      </c>
      <c r="B1729" s="11">
        <v>1096</v>
      </c>
      <c r="C1729" s="11">
        <v>166</v>
      </c>
      <c r="E1729" s="11" t="s">
        <v>8442</v>
      </c>
      <c r="F1729" s="11" t="s">
        <v>3734</v>
      </c>
      <c r="G1729" s="11">
        <v>1</v>
      </c>
      <c r="I1729" s="23" t="str">
        <f>IF($B1729="","",(VLOOKUP($B1729,所属・種目コード!$A$3:$C$67,2)))</f>
        <v>031096</v>
      </c>
      <c r="K1729" s="25" t="e">
        <f>IF($B1729="","",(VLOOKUP($B1729,所属・種目コード!M1712:N1812,2)))</f>
        <v>#N/A</v>
      </c>
      <c r="L1729" s="22" t="e">
        <f>IF($B1729="","",(VLOOKUP($B1729,所属・種目コード!$J$3:$K$59,2)))</f>
        <v>#N/A</v>
      </c>
    </row>
    <row r="1730" spans="1:12">
      <c r="A1730" s="11">
        <v>2663</v>
      </c>
      <c r="B1730" s="11">
        <v>1097</v>
      </c>
      <c r="C1730" s="11">
        <v>677</v>
      </c>
      <c r="E1730" s="11" t="s">
        <v>3744</v>
      </c>
      <c r="F1730" s="11" t="s">
        <v>3745</v>
      </c>
      <c r="G1730" s="11">
        <v>2</v>
      </c>
      <c r="I1730" s="23" t="str">
        <f>IF($B1730="","",(VLOOKUP($B1730,所属・種目コード!$A$3:$C$67,2)))</f>
        <v>031097</v>
      </c>
      <c r="K1730" s="25" t="e">
        <f>IF($B1730="","",(VLOOKUP($B1730,所属・種目コード!M1713:N1813,2)))</f>
        <v>#N/A</v>
      </c>
      <c r="L1730" s="22" t="e">
        <f>IF($B1730="","",(VLOOKUP($B1730,所属・種目コード!$J$3:$K$59,2)))</f>
        <v>#N/A</v>
      </c>
    </row>
    <row r="1731" spans="1:12">
      <c r="A1731" s="11">
        <v>2664</v>
      </c>
      <c r="B1731" s="11">
        <v>1097</v>
      </c>
      <c r="C1731" s="11">
        <v>123</v>
      </c>
      <c r="E1731" s="11" t="s">
        <v>3746</v>
      </c>
      <c r="F1731" s="11" t="s">
        <v>3747</v>
      </c>
      <c r="G1731" s="11">
        <v>2</v>
      </c>
      <c r="I1731" s="23" t="str">
        <f>IF($B1731="","",(VLOOKUP($B1731,所属・種目コード!$A$3:$C$67,2)))</f>
        <v>031097</v>
      </c>
      <c r="K1731" s="25" t="e">
        <f>IF($B1731="","",(VLOOKUP($B1731,所属・種目コード!M1714:N1814,2)))</f>
        <v>#N/A</v>
      </c>
      <c r="L1731" s="22" t="e">
        <f>IF($B1731="","",(VLOOKUP($B1731,所属・種目コード!$J$3:$K$59,2)))</f>
        <v>#N/A</v>
      </c>
    </row>
    <row r="1732" spans="1:12">
      <c r="A1732" s="11">
        <v>2665</v>
      </c>
      <c r="B1732" s="11">
        <v>1097</v>
      </c>
      <c r="C1732" s="11">
        <v>552</v>
      </c>
      <c r="E1732" s="11" t="s">
        <v>420</v>
      </c>
      <c r="F1732" s="11" t="s">
        <v>3748</v>
      </c>
      <c r="G1732" s="11">
        <v>2</v>
      </c>
      <c r="I1732" s="23" t="str">
        <f>IF($B1732="","",(VLOOKUP($B1732,所属・種目コード!$A$3:$C$67,2)))</f>
        <v>031097</v>
      </c>
      <c r="K1732" s="25" t="e">
        <f>IF($B1732="","",(VLOOKUP($B1732,所属・種目コード!M1715:N1815,2)))</f>
        <v>#N/A</v>
      </c>
      <c r="L1732" s="22" t="e">
        <f>IF($B1732="","",(VLOOKUP($B1732,所属・種目コード!$J$3:$K$59,2)))</f>
        <v>#N/A</v>
      </c>
    </row>
    <row r="1733" spans="1:12">
      <c r="A1733" s="11">
        <v>2666</v>
      </c>
      <c r="B1733" s="11">
        <v>1097</v>
      </c>
      <c r="C1733" s="11">
        <v>730</v>
      </c>
      <c r="E1733" s="11" t="s">
        <v>419</v>
      </c>
      <c r="F1733" s="11" t="s">
        <v>3749</v>
      </c>
      <c r="G1733" s="11">
        <v>2</v>
      </c>
      <c r="I1733" s="23" t="str">
        <f>IF($B1733="","",(VLOOKUP($B1733,所属・種目コード!$A$3:$C$67,2)))</f>
        <v>031097</v>
      </c>
      <c r="K1733" s="25" t="e">
        <f>IF($B1733="","",(VLOOKUP($B1733,所属・種目コード!M1716:N1816,2)))</f>
        <v>#N/A</v>
      </c>
      <c r="L1733" s="22" t="e">
        <f>IF($B1733="","",(VLOOKUP($B1733,所属・種目コード!$J$3:$K$59,2)))</f>
        <v>#N/A</v>
      </c>
    </row>
    <row r="1734" spans="1:12">
      <c r="A1734" s="11">
        <v>2667</v>
      </c>
      <c r="B1734" s="11">
        <v>1097</v>
      </c>
      <c r="C1734" s="11">
        <v>131</v>
      </c>
      <c r="E1734" s="11" t="s">
        <v>416</v>
      </c>
      <c r="F1734" s="11" t="s">
        <v>3750</v>
      </c>
      <c r="G1734" s="11">
        <v>2</v>
      </c>
      <c r="I1734" s="23" t="str">
        <f>IF($B1734="","",(VLOOKUP($B1734,所属・種目コード!$A$3:$C$67,2)))</f>
        <v>031097</v>
      </c>
      <c r="K1734" s="25" t="e">
        <f>IF($B1734="","",(VLOOKUP($B1734,所属・種目コード!M1717:N1817,2)))</f>
        <v>#N/A</v>
      </c>
      <c r="L1734" s="22" t="e">
        <f>IF($B1734="","",(VLOOKUP($B1734,所属・種目コード!$J$3:$K$59,2)))</f>
        <v>#N/A</v>
      </c>
    </row>
    <row r="1735" spans="1:12">
      <c r="A1735" s="11">
        <v>2668</v>
      </c>
      <c r="B1735" s="11">
        <v>1097</v>
      </c>
      <c r="C1735" s="11">
        <v>678</v>
      </c>
      <c r="E1735" s="11" t="s">
        <v>3751</v>
      </c>
      <c r="F1735" s="11" t="s">
        <v>3752</v>
      </c>
      <c r="G1735" s="11">
        <v>2</v>
      </c>
      <c r="I1735" s="23" t="str">
        <f>IF($B1735="","",(VLOOKUP($B1735,所属・種目コード!$A$3:$C$67,2)))</f>
        <v>031097</v>
      </c>
      <c r="K1735" s="25" t="e">
        <f>IF($B1735="","",(VLOOKUP($B1735,所属・種目コード!M1718:N1818,2)))</f>
        <v>#N/A</v>
      </c>
      <c r="L1735" s="22" t="e">
        <f>IF($B1735="","",(VLOOKUP($B1735,所属・種目コード!$J$3:$K$59,2)))</f>
        <v>#N/A</v>
      </c>
    </row>
    <row r="1736" spans="1:12">
      <c r="A1736" s="11">
        <v>2669</v>
      </c>
      <c r="B1736" s="11">
        <v>1097</v>
      </c>
      <c r="C1736" s="11">
        <v>185</v>
      </c>
      <c r="E1736" s="11" t="s">
        <v>3753</v>
      </c>
      <c r="F1736" s="11" t="s">
        <v>3754</v>
      </c>
      <c r="G1736" s="11">
        <v>1</v>
      </c>
      <c r="I1736" s="23" t="str">
        <f>IF($B1736="","",(VLOOKUP($B1736,所属・種目コード!$A$3:$C$67,2)))</f>
        <v>031097</v>
      </c>
      <c r="K1736" s="25" t="e">
        <f>IF($B1736="","",(VLOOKUP($B1736,所属・種目コード!M1719:N1819,2)))</f>
        <v>#N/A</v>
      </c>
      <c r="L1736" s="22" t="e">
        <f>IF($B1736="","",(VLOOKUP($B1736,所属・種目コード!$J$3:$K$59,2)))</f>
        <v>#N/A</v>
      </c>
    </row>
    <row r="1737" spans="1:12">
      <c r="A1737" s="11">
        <v>2670</v>
      </c>
      <c r="B1737" s="11">
        <v>1097</v>
      </c>
      <c r="C1737" s="11">
        <v>766</v>
      </c>
      <c r="E1737" s="11" t="s">
        <v>3755</v>
      </c>
      <c r="F1737" s="11" t="s">
        <v>3756</v>
      </c>
      <c r="G1737" s="11">
        <v>1</v>
      </c>
      <c r="I1737" s="23" t="str">
        <f>IF($B1737="","",(VLOOKUP($B1737,所属・種目コード!$A$3:$C$67,2)))</f>
        <v>031097</v>
      </c>
      <c r="K1737" s="25" t="e">
        <f>IF($B1737="","",(VLOOKUP($B1737,所属・種目コード!M1720:N1820,2)))</f>
        <v>#N/A</v>
      </c>
      <c r="L1737" s="22" t="e">
        <f>IF($B1737="","",(VLOOKUP($B1737,所属・種目コード!$J$3:$K$59,2)))</f>
        <v>#N/A</v>
      </c>
    </row>
    <row r="1738" spans="1:12">
      <c r="A1738" s="11">
        <v>2671</v>
      </c>
      <c r="B1738" s="11">
        <v>1097</v>
      </c>
      <c r="C1738" s="11">
        <v>124</v>
      </c>
      <c r="E1738" s="11" t="s">
        <v>3757</v>
      </c>
      <c r="F1738" s="11" t="s">
        <v>3758</v>
      </c>
      <c r="G1738" s="11">
        <v>2</v>
      </c>
      <c r="I1738" s="23" t="str">
        <f>IF($B1738="","",(VLOOKUP($B1738,所属・種目コード!$A$3:$C$67,2)))</f>
        <v>031097</v>
      </c>
      <c r="K1738" s="25" t="e">
        <f>IF($B1738="","",(VLOOKUP($B1738,所属・種目コード!M1721:N1821,2)))</f>
        <v>#N/A</v>
      </c>
      <c r="L1738" s="22" t="e">
        <f>IF($B1738="","",(VLOOKUP($B1738,所属・種目コード!$J$3:$K$59,2)))</f>
        <v>#N/A</v>
      </c>
    </row>
    <row r="1739" spans="1:12">
      <c r="A1739" s="11">
        <v>2672</v>
      </c>
      <c r="B1739" s="11">
        <v>1097</v>
      </c>
      <c r="C1739" s="11">
        <v>125</v>
      </c>
      <c r="E1739" s="11" t="s">
        <v>3759</v>
      </c>
      <c r="F1739" s="11" t="s">
        <v>3760</v>
      </c>
      <c r="G1739" s="11">
        <v>2</v>
      </c>
      <c r="I1739" s="23" t="str">
        <f>IF($B1739="","",(VLOOKUP($B1739,所属・種目コード!$A$3:$C$67,2)))</f>
        <v>031097</v>
      </c>
      <c r="K1739" s="25" t="e">
        <f>IF($B1739="","",(VLOOKUP($B1739,所属・種目コード!M1722:N1822,2)))</f>
        <v>#N/A</v>
      </c>
      <c r="L1739" s="22" t="e">
        <f>IF($B1739="","",(VLOOKUP($B1739,所属・種目コード!$J$3:$K$59,2)))</f>
        <v>#N/A</v>
      </c>
    </row>
    <row r="1740" spans="1:12">
      <c r="A1740" s="11">
        <v>2673</v>
      </c>
      <c r="B1740" s="11">
        <v>1097</v>
      </c>
      <c r="C1740" s="11">
        <v>132</v>
      </c>
      <c r="E1740" s="11" t="s">
        <v>417</v>
      </c>
      <c r="F1740" s="11" t="s">
        <v>3761</v>
      </c>
      <c r="G1740" s="11">
        <v>2</v>
      </c>
      <c r="I1740" s="23" t="str">
        <f>IF($B1740="","",(VLOOKUP($B1740,所属・種目コード!$A$3:$C$67,2)))</f>
        <v>031097</v>
      </c>
      <c r="K1740" s="25" t="e">
        <f>IF($B1740="","",(VLOOKUP($B1740,所属・種目コード!M1723:N1823,2)))</f>
        <v>#N/A</v>
      </c>
      <c r="L1740" s="22" t="e">
        <f>IF($B1740="","",(VLOOKUP($B1740,所属・種目コード!$J$3:$K$59,2)))</f>
        <v>#N/A</v>
      </c>
    </row>
    <row r="1741" spans="1:12">
      <c r="A1741" s="11">
        <v>2674</v>
      </c>
      <c r="B1741" s="11">
        <v>1097</v>
      </c>
      <c r="C1741" s="11">
        <v>126</v>
      </c>
      <c r="E1741" s="11" t="s">
        <v>3762</v>
      </c>
      <c r="F1741" s="11" t="s">
        <v>3763</v>
      </c>
      <c r="G1741" s="11">
        <v>2</v>
      </c>
      <c r="I1741" s="23" t="str">
        <f>IF($B1741="","",(VLOOKUP($B1741,所属・種目コード!$A$3:$C$67,2)))</f>
        <v>031097</v>
      </c>
      <c r="K1741" s="25" t="e">
        <f>IF($B1741="","",(VLOOKUP($B1741,所属・種目コード!M1724:N1824,2)))</f>
        <v>#N/A</v>
      </c>
      <c r="L1741" s="22" t="e">
        <f>IF($B1741="","",(VLOOKUP($B1741,所属・種目コード!$J$3:$K$59,2)))</f>
        <v>#N/A</v>
      </c>
    </row>
    <row r="1742" spans="1:12">
      <c r="A1742" s="11">
        <v>2675</v>
      </c>
      <c r="B1742" s="11">
        <v>1097</v>
      </c>
      <c r="C1742" s="11">
        <v>925</v>
      </c>
      <c r="E1742" s="11" t="s">
        <v>3764</v>
      </c>
      <c r="F1742" s="11" t="s">
        <v>1362</v>
      </c>
      <c r="G1742" s="11">
        <v>1</v>
      </c>
      <c r="I1742" s="23" t="str">
        <f>IF($B1742="","",(VLOOKUP($B1742,所属・種目コード!$A$3:$C$67,2)))</f>
        <v>031097</v>
      </c>
      <c r="K1742" s="25" t="e">
        <f>IF($B1742="","",(VLOOKUP($B1742,所属・種目コード!M1725:N1825,2)))</f>
        <v>#N/A</v>
      </c>
      <c r="L1742" s="22" t="e">
        <f>IF($B1742="","",(VLOOKUP($B1742,所属・種目コード!$J$3:$K$59,2)))</f>
        <v>#N/A</v>
      </c>
    </row>
    <row r="1743" spans="1:12">
      <c r="A1743" s="11">
        <v>2676</v>
      </c>
      <c r="B1743" s="11">
        <v>1097</v>
      </c>
      <c r="C1743" s="11">
        <v>679</v>
      </c>
      <c r="E1743" s="11" t="s">
        <v>3765</v>
      </c>
      <c r="F1743" s="11" t="s">
        <v>3766</v>
      </c>
      <c r="G1743" s="11">
        <v>2</v>
      </c>
      <c r="I1743" s="23" t="str">
        <f>IF($B1743="","",(VLOOKUP($B1743,所属・種目コード!$A$3:$C$67,2)))</f>
        <v>031097</v>
      </c>
      <c r="K1743" s="25" t="e">
        <f>IF($B1743="","",(VLOOKUP($B1743,所属・種目コード!M1726:N1826,2)))</f>
        <v>#N/A</v>
      </c>
      <c r="L1743" s="22" t="e">
        <f>IF($B1743="","",(VLOOKUP($B1743,所属・種目コード!$J$3:$K$59,2)))</f>
        <v>#N/A</v>
      </c>
    </row>
    <row r="1744" spans="1:12">
      <c r="A1744" s="11">
        <v>2677</v>
      </c>
      <c r="B1744" s="11">
        <v>1097</v>
      </c>
      <c r="C1744" s="11">
        <v>127</v>
      </c>
      <c r="E1744" s="11" t="s">
        <v>3767</v>
      </c>
      <c r="F1744" s="11" t="s">
        <v>3768</v>
      </c>
      <c r="G1744" s="11">
        <v>2</v>
      </c>
      <c r="I1744" s="23" t="str">
        <f>IF($B1744="","",(VLOOKUP($B1744,所属・種目コード!$A$3:$C$67,2)))</f>
        <v>031097</v>
      </c>
      <c r="K1744" s="25" t="e">
        <f>IF($B1744="","",(VLOOKUP($B1744,所属・種目コード!M1727:N1827,2)))</f>
        <v>#N/A</v>
      </c>
      <c r="L1744" s="22" t="e">
        <f>IF($B1744="","",(VLOOKUP($B1744,所属・種目コード!$J$3:$K$59,2)))</f>
        <v>#N/A</v>
      </c>
    </row>
    <row r="1745" spans="1:12">
      <c r="A1745" s="11">
        <v>2678</v>
      </c>
      <c r="B1745" s="11">
        <v>1097</v>
      </c>
      <c r="C1745" s="11">
        <v>680</v>
      </c>
      <c r="E1745" s="11" t="s">
        <v>3769</v>
      </c>
      <c r="F1745" s="11" t="s">
        <v>3770</v>
      </c>
      <c r="G1745" s="11">
        <v>2</v>
      </c>
      <c r="I1745" s="23" t="str">
        <f>IF($B1745="","",(VLOOKUP($B1745,所属・種目コード!$A$3:$C$67,2)))</f>
        <v>031097</v>
      </c>
      <c r="K1745" s="25" t="e">
        <f>IF($B1745="","",(VLOOKUP($B1745,所属・種目コード!M1728:N1828,2)))</f>
        <v>#N/A</v>
      </c>
      <c r="L1745" s="22" t="e">
        <f>IF($B1745="","",(VLOOKUP($B1745,所属・種目コード!$J$3:$K$59,2)))</f>
        <v>#N/A</v>
      </c>
    </row>
    <row r="1746" spans="1:12">
      <c r="A1746" s="11">
        <v>2679</v>
      </c>
      <c r="B1746" s="11">
        <v>1097</v>
      </c>
      <c r="C1746" s="11">
        <v>128</v>
      </c>
      <c r="E1746" s="11" t="s">
        <v>3771</v>
      </c>
      <c r="F1746" s="11" t="s">
        <v>3772</v>
      </c>
      <c r="G1746" s="11">
        <v>2</v>
      </c>
      <c r="I1746" s="23" t="str">
        <f>IF($B1746="","",(VLOOKUP($B1746,所属・種目コード!$A$3:$C$67,2)))</f>
        <v>031097</v>
      </c>
      <c r="K1746" s="25" t="e">
        <f>IF($B1746="","",(VLOOKUP($B1746,所属・種目コード!M1729:N1829,2)))</f>
        <v>#N/A</v>
      </c>
      <c r="L1746" s="22" t="e">
        <f>IF($B1746="","",(VLOOKUP($B1746,所属・種目コード!$J$3:$K$59,2)))</f>
        <v>#N/A</v>
      </c>
    </row>
    <row r="1747" spans="1:12">
      <c r="A1747" s="11">
        <v>2680</v>
      </c>
      <c r="B1747" s="11">
        <v>1097</v>
      </c>
      <c r="C1747" s="11">
        <v>129</v>
      </c>
      <c r="E1747" s="11" t="s">
        <v>3773</v>
      </c>
      <c r="F1747" s="11" t="s">
        <v>3774</v>
      </c>
      <c r="G1747" s="11">
        <v>2</v>
      </c>
      <c r="I1747" s="23" t="str">
        <f>IF($B1747="","",(VLOOKUP($B1747,所属・種目コード!$A$3:$C$67,2)))</f>
        <v>031097</v>
      </c>
      <c r="K1747" s="25" t="e">
        <f>IF($B1747="","",(VLOOKUP($B1747,所属・種目コード!M1730:N1830,2)))</f>
        <v>#N/A</v>
      </c>
      <c r="L1747" s="22" t="e">
        <f>IF($B1747="","",(VLOOKUP($B1747,所属・種目コード!$J$3:$K$59,2)))</f>
        <v>#N/A</v>
      </c>
    </row>
    <row r="1748" spans="1:12">
      <c r="A1748" s="11">
        <v>2681</v>
      </c>
      <c r="B1748" s="11">
        <v>1097</v>
      </c>
      <c r="C1748" s="11">
        <v>130</v>
      </c>
      <c r="E1748" s="11" t="s">
        <v>3775</v>
      </c>
      <c r="F1748" s="11" t="s">
        <v>3776</v>
      </c>
      <c r="G1748" s="11">
        <v>2</v>
      </c>
      <c r="I1748" s="23" t="str">
        <f>IF($B1748="","",(VLOOKUP($B1748,所属・種目コード!$A$3:$C$67,2)))</f>
        <v>031097</v>
      </c>
      <c r="K1748" s="25" t="e">
        <f>IF($B1748="","",(VLOOKUP($B1748,所属・種目コード!M1731:N1831,2)))</f>
        <v>#N/A</v>
      </c>
      <c r="L1748" s="22" t="e">
        <f>IF($B1748="","",(VLOOKUP($B1748,所属・種目コード!$J$3:$K$59,2)))</f>
        <v>#N/A</v>
      </c>
    </row>
    <row r="1749" spans="1:12">
      <c r="A1749" s="11">
        <v>2682</v>
      </c>
      <c r="B1749" s="11">
        <v>1097</v>
      </c>
      <c r="C1749" s="11">
        <v>681</v>
      </c>
      <c r="E1749" s="11" t="s">
        <v>3777</v>
      </c>
      <c r="F1749" s="11" t="s">
        <v>3778</v>
      </c>
      <c r="G1749" s="11">
        <v>2</v>
      </c>
      <c r="I1749" s="23" t="str">
        <f>IF($B1749="","",(VLOOKUP($B1749,所属・種目コード!$A$3:$C$67,2)))</f>
        <v>031097</v>
      </c>
      <c r="K1749" s="25" t="e">
        <f>IF($B1749="","",(VLOOKUP($B1749,所属・種目コード!M1732:N1832,2)))</f>
        <v>#N/A</v>
      </c>
      <c r="L1749" s="22" t="e">
        <f>IF($B1749="","",(VLOOKUP($B1749,所属・種目コード!$J$3:$K$59,2)))</f>
        <v>#N/A</v>
      </c>
    </row>
    <row r="1750" spans="1:12">
      <c r="A1750" s="11">
        <v>2683</v>
      </c>
      <c r="B1750" s="11">
        <v>1097</v>
      </c>
      <c r="C1750" s="11">
        <v>133</v>
      </c>
      <c r="E1750" s="11" t="s">
        <v>418</v>
      </c>
      <c r="F1750" s="11" t="s">
        <v>3779</v>
      </c>
      <c r="G1750" s="11">
        <v>2</v>
      </c>
      <c r="I1750" s="23" t="str">
        <f>IF($B1750="","",(VLOOKUP($B1750,所属・種目コード!$A$3:$C$67,2)))</f>
        <v>031097</v>
      </c>
      <c r="K1750" s="25" t="e">
        <f>IF($B1750="","",(VLOOKUP($B1750,所属・種目コード!M1733:N1833,2)))</f>
        <v>#N/A</v>
      </c>
      <c r="L1750" s="22" t="e">
        <f>IF($B1750="","",(VLOOKUP($B1750,所属・種目コード!$J$3:$K$59,2)))</f>
        <v>#N/A</v>
      </c>
    </row>
    <row r="1751" spans="1:12">
      <c r="A1751" s="11">
        <v>2684</v>
      </c>
      <c r="B1751" s="11">
        <v>1097</v>
      </c>
      <c r="C1751" s="11">
        <v>186</v>
      </c>
      <c r="E1751" s="11" t="s">
        <v>3780</v>
      </c>
      <c r="F1751" s="11" t="s">
        <v>3781</v>
      </c>
      <c r="G1751" s="11">
        <v>1</v>
      </c>
      <c r="I1751" s="23" t="str">
        <f>IF($B1751="","",(VLOOKUP($B1751,所属・種目コード!$A$3:$C$67,2)))</f>
        <v>031097</v>
      </c>
      <c r="K1751" s="25" t="e">
        <f>IF($B1751="","",(VLOOKUP($B1751,所属・種目コード!M1734:N1834,2)))</f>
        <v>#N/A</v>
      </c>
      <c r="L1751" s="22" t="e">
        <f>IF($B1751="","",(VLOOKUP($B1751,所属・種目コード!$J$3:$K$59,2)))</f>
        <v>#N/A</v>
      </c>
    </row>
    <row r="1752" spans="1:12">
      <c r="A1752" s="11">
        <v>2685</v>
      </c>
      <c r="B1752" s="11">
        <v>1097</v>
      </c>
      <c r="C1752" s="11">
        <v>926</v>
      </c>
      <c r="E1752" s="11" t="s">
        <v>3782</v>
      </c>
      <c r="F1752" s="11" t="s">
        <v>3783</v>
      </c>
      <c r="G1752" s="11">
        <v>1</v>
      </c>
      <c r="I1752" s="23" t="str">
        <f>IF($B1752="","",(VLOOKUP($B1752,所属・種目コード!$A$3:$C$67,2)))</f>
        <v>031097</v>
      </c>
      <c r="K1752" s="25" t="e">
        <f>IF($B1752="","",(VLOOKUP($B1752,所属・種目コード!M1735:N1835,2)))</f>
        <v>#N/A</v>
      </c>
      <c r="L1752" s="22" t="e">
        <f>IF($B1752="","",(VLOOKUP($B1752,所属・種目コード!$J$3:$K$59,2)))</f>
        <v>#N/A</v>
      </c>
    </row>
    <row r="1753" spans="1:12">
      <c r="A1753" s="11">
        <v>2686</v>
      </c>
      <c r="B1753" s="11">
        <v>1098</v>
      </c>
      <c r="C1753" s="11">
        <v>84</v>
      </c>
      <c r="E1753" s="11" t="s">
        <v>3784</v>
      </c>
      <c r="F1753" s="11" t="s">
        <v>3785</v>
      </c>
      <c r="G1753" s="11">
        <v>2</v>
      </c>
      <c r="I1753" s="23" t="str">
        <f>IF($B1753="","",(VLOOKUP($B1753,所属・種目コード!$A$3:$C$67,2)))</f>
        <v>031098</v>
      </c>
      <c r="K1753" s="25" t="e">
        <f>IF($B1753="","",(VLOOKUP($B1753,所属・種目コード!M1736:N1836,2)))</f>
        <v>#N/A</v>
      </c>
      <c r="L1753" s="22" t="e">
        <f>IF($B1753="","",(VLOOKUP($B1753,所属・種目コード!$J$3:$K$59,2)))</f>
        <v>#N/A</v>
      </c>
    </row>
    <row r="1754" spans="1:12">
      <c r="A1754" s="11">
        <v>2687</v>
      </c>
      <c r="B1754" s="11">
        <v>1098</v>
      </c>
      <c r="C1754" s="11">
        <v>124</v>
      </c>
      <c r="E1754" s="11" t="s">
        <v>3786</v>
      </c>
      <c r="F1754" s="11" t="s">
        <v>3787</v>
      </c>
      <c r="G1754" s="11">
        <v>1</v>
      </c>
      <c r="I1754" s="23" t="str">
        <f>IF($B1754="","",(VLOOKUP($B1754,所属・種目コード!$A$3:$C$67,2)))</f>
        <v>031098</v>
      </c>
      <c r="K1754" s="25" t="e">
        <f>IF($B1754="","",(VLOOKUP($B1754,所属・種目コード!M1737:N1837,2)))</f>
        <v>#N/A</v>
      </c>
      <c r="L1754" s="22" t="e">
        <f>IF($B1754="","",(VLOOKUP($B1754,所属・種目コード!$J$3:$K$59,2)))</f>
        <v>#N/A</v>
      </c>
    </row>
    <row r="1755" spans="1:12">
      <c r="A1755" s="11">
        <v>2688</v>
      </c>
      <c r="B1755" s="11">
        <v>1098</v>
      </c>
      <c r="C1755" s="11">
        <v>74</v>
      </c>
      <c r="E1755" s="11" t="s">
        <v>3788</v>
      </c>
      <c r="F1755" s="11" t="s">
        <v>3789</v>
      </c>
      <c r="G1755" s="11">
        <v>2</v>
      </c>
      <c r="I1755" s="23" t="str">
        <f>IF($B1755="","",(VLOOKUP($B1755,所属・種目コード!$A$3:$C$67,2)))</f>
        <v>031098</v>
      </c>
      <c r="K1755" s="25" t="e">
        <f>IF($B1755="","",(VLOOKUP($B1755,所属・種目コード!M1738:N1838,2)))</f>
        <v>#N/A</v>
      </c>
      <c r="L1755" s="22" t="e">
        <f>IF($B1755="","",(VLOOKUP($B1755,所属・種目コード!$J$3:$K$59,2)))</f>
        <v>#N/A</v>
      </c>
    </row>
    <row r="1756" spans="1:12">
      <c r="A1756" s="11">
        <v>2689</v>
      </c>
      <c r="B1756" s="11">
        <v>1098</v>
      </c>
      <c r="C1756" s="11">
        <v>115</v>
      </c>
      <c r="E1756" s="11" t="s">
        <v>3790</v>
      </c>
      <c r="F1756" s="11" t="s">
        <v>3791</v>
      </c>
      <c r="G1756" s="11">
        <v>1</v>
      </c>
      <c r="I1756" s="23" t="str">
        <f>IF($B1756="","",(VLOOKUP($B1756,所属・種目コード!$A$3:$C$67,2)))</f>
        <v>031098</v>
      </c>
      <c r="K1756" s="25" t="e">
        <f>IF($B1756="","",(VLOOKUP($B1756,所属・種目コード!M1739:N1839,2)))</f>
        <v>#N/A</v>
      </c>
      <c r="L1756" s="22" t="e">
        <f>IF($B1756="","",(VLOOKUP($B1756,所属・種目コード!$J$3:$K$59,2)))</f>
        <v>#N/A</v>
      </c>
    </row>
    <row r="1757" spans="1:12">
      <c r="A1757" s="11">
        <v>2690</v>
      </c>
      <c r="B1757" s="11">
        <v>1098</v>
      </c>
      <c r="C1757" s="11">
        <v>85</v>
      </c>
      <c r="E1757" s="11" t="s">
        <v>3792</v>
      </c>
      <c r="F1757" s="11" t="s">
        <v>3793</v>
      </c>
      <c r="G1757" s="11">
        <v>2</v>
      </c>
      <c r="I1757" s="23" t="str">
        <f>IF($B1757="","",(VLOOKUP($B1757,所属・種目コード!$A$3:$C$67,2)))</f>
        <v>031098</v>
      </c>
      <c r="K1757" s="25" t="e">
        <f>IF($B1757="","",(VLOOKUP($B1757,所属・種目コード!M1740:N1840,2)))</f>
        <v>#N/A</v>
      </c>
      <c r="L1757" s="22" t="e">
        <f>IF($B1757="","",(VLOOKUP($B1757,所属・種目コード!$J$3:$K$59,2)))</f>
        <v>#N/A</v>
      </c>
    </row>
    <row r="1758" spans="1:12">
      <c r="A1758" s="11">
        <v>2691</v>
      </c>
      <c r="B1758" s="11">
        <v>1098</v>
      </c>
      <c r="C1758" s="11">
        <v>66</v>
      </c>
      <c r="E1758" s="11" t="s">
        <v>3794</v>
      </c>
      <c r="F1758" s="11" t="s">
        <v>3795</v>
      </c>
      <c r="G1758" s="11">
        <v>2</v>
      </c>
      <c r="I1758" s="23" t="str">
        <f>IF($B1758="","",(VLOOKUP($B1758,所属・種目コード!$A$3:$C$67,2)))</f>
        <v>031098</v>
      </c>
      <c r="K1758" s="25" t="e">
        <f>IF($B1758="","",(VLOOKUP($B1758,所属・種目コード!M1741:N1841,2)))</f>
        <v>#N/A</v>
      </c>
      <c r="L1758" s="22" t="e">
        <f>IF($B1758="","",(VLOOKUP($B1758,所属・種目コード!$J$3:$K$59,2)))</f>
        <v>#N/A</v>
      </c>
    </row>
    <row r="1759" spans="1:12">
      <c r="A1759" s="11">
        <v>2692</v>
      </c>
      <c r="B1759" s="11">
        <v>1098</v>
      </c>
      <c r="C1759" s="11">
        <v>578</v>
      </c>
      <c r="E1759" s="11" t="s">
        <v>3796</v>
      </c>
      <c r="F1759" s="11" t="s">
        <v>3797</v>
      </c>
      <c r="G1759" s="11">
        <v>2</v>
      </c>
      <c r="I1759" s="23" t="str">
        <f>IF($B1759="","",(VLOOKUP($B1759,所属・種目コード!$A$3:$C$67,2)))</f>
        <v>031098</v>
      </c>
      <c r="K1759" s="25" t="e">
        <f>IF($B1759="","",(VLOOKUP($B1759,所属・種目コード!M1742:N1842,2)))</f>
        <v>#N/A</v>
      </c>
      <c r="L1759" s="22" t="e">
        <f>IF($B1759="","",(VLOOKUP($B1759,所属・種目コード!$J$3:$K$59,2)))</f>
        <v>#N/A</v>
      </c>
    </row>
    <row r="1760" spans="1:12">
      <c r="A1760" s="11">
        <v>2693</v>
      </c>
      <c r="B1760" s="11">
        <v>1098</v>
      </c>
      <c r="C1760" s="11">
        <v>125</v>
      </c>
      <c r="E1760" s="11" t="s">
        <v>3798</v>
      </c>
      <c r="F1760" s="11" t="s">
        <v>3799</v>
      </c>
      <c r="G1760" s="11">
        <v>1</v>
      </c>
      <c r="I1760" s="23" t="str">
        <f>IF($B1760="","",(VLOOKUP($B1760,所属・種目コード!$A$3:$C$67,2)))</f>
        <v>031098</v>
      </c>
      <c r="K1760" s="25" t="e">
        <f>IF($B1760="","",(VLOOKUP($B1760,所属・種目コード!M1743:N1843,2)))</f>
        <v>#N/A</v>
      </c>
      <c r="L1760" s="22" t="e">
        <f>IF($B1760="","",(VLOOKUP($B1760,所属・種目コード!$J$3:$K$59,2)))</f>
        <v>#N/A</v>
      </c>
    </row>
    <row r="1761" spans="1:12">
      <c r="A1761" s="11">
        <v>2694</v>
      </c>
      <c r="B1761" s="11">
        <v>1098</v>
      </c>
      <c r="C1761" s="11">
        <v>75</v>
      </c>
      <c r="E1761" s="11" t="s">
        <v>512</v>
      </c>
      <c r="F1761" s="11" t="s">
        <v>3800</v>
      </c>
      <c r="G1761" s="11">
        <v>2</v>
      </c>
      <c r="I1761" s="23" t="str">
        <f>IF($B1761="","",(VLOOKUP($B1761,所属・種目コード!$A$3:$C$67,2)))</f>
        <v>031098</v>
      </c>
      <c r="K1761" s="25" t="e">
        <f>IF($B1761="","",(VLOOKUP($B1761,所属・種目コード!M1744:N1844,2)))</f>
        <v>#N/A</v>
      </c>
      <c r="L1761" s="22" t="e">
        <f>IF($B1761="","",(VLOOKUP($B1761,所属・種目コード!$J$3:$K$59,2)))</f>
        <v>#N/A</v>
      </c>
    </row>
    <row r="1762" spans="1:12">
      <c r="A1762" s="11">
        <v>2695</v>
      </c>
      <c r="B1762" s="11">
        <v>1098</v>
      </c>
      <c r="C1762" s="11">
        <v>797</v>
      </c>
      <c r="E1762" s="11" t="s">
        <v>3801</v>
      </c>
      <c r="F1762" s="11" t="s">
        <v>3802</v>
      </c>
      <c r="G1762" s="11">
        <v>1</v>
      </c>
      <c r="I1762" s="23" t="str">
        <f>IF($B1762="","",(VLOOKUP($B1762,所属・種目コード!$A$3:$C$67,2)))</f>
        <v>031098</v>
      </c>
      <c r="K1762" s="25" t="e">
        <f>IF($B1762="","",(VLOOKUP($B1762,所属・種目コード!M1745:N1845,2)))</f>
        <v>#N/A</v>
      </c>
      <c r="L1762" s="22" t="e">
        <f>IF($B1762="","",(VLOOKUP($B1762,所属・種目コード!$J$3:$K$59,2)))</f>
        <v>#N/A</v>
      </c>
    </row>
    <row r="1763" spans="1:12">
      <c r="A1763" s="11">
        <v>2696</v>
      </c>
      <c r="B1763" s="11">
        <v>1098</v>
      </c>
      <c r="C1763" s="11">
        <v>86</v>
      </c>
      <c r="E1763" s="11" t="s">
        <v>513</v>
      </c>
      <c r="F1763" s="11" t="s">
        <v>3803</v>
      </c>
      <c r="G1763" s="11">
        <v>2</v>
      </c>
      <c r="I1763" s="23" t="str">
        <f>IF($B1763="","",(VLOOKUP($B1763,所属・種目コード!$A$3:$C$67,2)))</f>
        <v>031098</v>
      </c>
      <c r="K1763" s="25" t="e">
        <f>IF($B1763="","",(VLOOKUP($B1763,所属・種目コード!M1746:N1846,2)))</f>
        <v>#N/A</v>
      </c>
      <c r="L1763" s="22" t="e">
        <f>IF($B1763="","",(VLOOKUP($B1763,所属・種目コード!$J$3:$K$59,2)))</f>
        <v>#N/A</v>
      </c>
    </row>
    <row r="1764" spans="1:12">
      <c r="A1764" s="11">
        <v>2697</v>
      </c>
      <c r="B1764" s="11">
        <v>1098</v>
      </c>
      <c r="C1764" s="11">
        <v>126</v>
      </c>
      <c r="E1764" s="11" t="s">
        <v>3804</v>
      </c>
      <c r="F1764" s="11" t="s">
        <v>3805</v>
      </c>
      <c r="G1764" s="11">
        <v>1</v>
      </c>
      <c r="I1764" s="23" t="str">
        <f>IF($B1764="","",(VLOOKUP($B1764,所属・種目コード!$A$3:$C$67,2)))</f>
        <v>031098</v>
      </c>
      <c r="K1764" s="25" t="e">
        <f>IF($B1764="","",(VLOOKUP($B1764,所属・種目コード!M1747:N1847,2)))</f>
        <v>#N/A</v>
      </c>
      <c r="L1764" s="22" t="e">
        <f>IF($B1764="","",(VLOOKUP($B1764,所属・種目コード!$J$3:$K$59,2)))</f>
        <v>#N/A</v>
      </c>
    </row>
    <row r="1765" spans="1:12">
      <c r="A1765" s="11">
        <v>2698</v>
      </c>
      <c r="B1765" s="11">
        <v>1098</v>
      </c>
      <c r="C1765" s="11">
        <v>127</v>
      </c>
      <c r="E1765" s="11" t="s">
        <v>3806</v>
      </c>
      <c r="F1765" s="11" t="s">
        <v>3807</v>
      </c>
      <c r="G1765" s="11">
        <v>1</v>
      </c>
      <c r="I1765" s="23" t="str">
        <f>IF($B1765="","",(VLOOKUP($B1765,所属・種目コード!$A$3:$C$67,2)))</f>
        <v>031098</v>
      </c>
      <c r="K1765" s="25" t="e">
        <f>IF($B1765="","",(VLOOKUP($B1765,所属・種目コード!M1748:N1848,2)))</f>
        <v>#N/A</v>
      </c>
      <c r="L1765" s="22" t="e">
        <f>IF($B1765="","",(VLOOKUP($B1765,所属・種目コード!$J$3:$K$59,2)))</f>
        <v>#N/A</v>
      </c>
    </row>
    <row r="1766" spans="1:12">
      <c r="A1766" s="11">
        <v>2699</v>
      </c>
      <c r="B1766" s="11">
        <v>1098</v>
      </c>
      <c r="C1766" s="11">
        <v>128</v>
      </c>
      <c r="E1766" s="11" t="s">
        <v>3808</v>
      </c>
      <c r="F1766" s="11" t="s">
        <v>3809</v>
      </c>
      <c r="G1766" s="11">
        <v>1</v>
      </c>
      <c r="I1766" s="23" t="str">
        <f>IF($B1766="","",(VLOOKUP($B1766,所属・種目コード!$A$3:$C$67,2)))</f>
        <v>031098</v>
      </c>
      <c r="K1766" s="25" t="e">
        <f>IF($B1766="","",(VLOOKUP($B1766,所属・種目コード!M1749:N1849,2)))</f>
        <v>#N/A</v>
      </c>
      <c r="L1766" s="22" t="e">
        <f>IF($B1766="","",(VLOOKUP($B1766,所属・種目コード!$J$3:$K$59,2)))</f>
        <v>#N/A</v>
      </c>
    </row>
    <row r="1767" spans="1:12">
      <c r="A1767" s="11">
        <v>2700</v>
      </c>
      <c r="B1767" s="11">
        <v>1098</v>
      </c>
      <c r="C1767" s="11">
        <v>116</v>
      </c>
      <c r="E1767" s="11" t="s">
        <v>3810</v>
      </c>
      <c r="F1767" s="11" t="s">
        <v>3811</v>
      </c>
      <c r="G1767" s="11">
        <v>1</v>
      </c>
      <c r="I1767" s="23" t="str">
        <f>IF($B1767="","",(VLOOKUP($B1767,所属・種目コード!$A$3:$C$67,2)))</f>
        <v>031098</v>
      </c>
      <c r="K1767" s="25" t="e">
        <f>IF($B1767="","",(VLOOKUP($B1767,所属・種目コード!M1750:N1850,2)))</f>
        <v>#N/A</v>
      </c>
      <c r="L1767" s="22" t="e">
        <f>IF($B1767="","",(VLOOKUP($B1767,所属・種目コード!$J$3:$K$59,2)))</f>
        <v>#N/A</v>
      </c>
    </row>
    <row r="1768" spans="1:12">
      <c r="A1768" s="11">
        <v>2701</v>
      </c>
      <c r="B1768" s="11">
        <v>1098</v>
      </c>
      <c r="C1768" s="11">
        <v>87</v>
      </c>
      <c r="E1768" s="11" t="s">
        <v>3812</v>
      </c>
      <c r="F1768" s="11" t="s">
        <v>3813</v>
      </c>
      <c r="G1768" s="11">
        <v>2</v>
      </c>
      <c r="I1768" s="23" t="str">
        <f>IF($B1768="","",(VLOOKUP($B1768,所属・種目コード!$A$3:$C$67,2)))</f>
        <v>031098</v>
      </c>
      <c r="K1768" s="25" t="e">
        <f>IF($B1768="","",(VLOOKUP($B1768,所属・種目コード!M1751:N1851,2)))</f>
        <v>#N/A</v>
      </c>
      <c r="L1768" s="22" t="e">
        <f>IF($B1768="","",(VLOOKUP($B1768,所属・種目コード!$J$3:$K$59,2)))</f>
        <v>#N/A</v>
      </c>
    </row>
    <row r="1769" spans="1:12">
      <c r="A1769" s="11">
        <v>2702</v>
      </c>
      <c r="B1769" s="11">
        <v>1098</v>
      </c>
      <c r="C1769" s="11">
        <v>129</v>
      </c>
      <c r="E1769" s="11" t="s">
        <v>3814</v>
      </c>
      <c r="F1769" s="11" t="s">
        <v>3815</v>
      </c>
      <c r="G1769" s="11">
        <v>1</v>
      </c>
      <c r="I1769" s="23" t="str">
        <f>IF($B1769="","",(VLOOKUP($B1769,所属・種目コード!$A$3:$C$67,2)))</f>
        <v>031098</v>
      </c>
      <c r="K1769" s="25" t="e">
        <f>IF($B1769="","",(VLOOKUP($B1769,所属・種目コード!M1752:N1852,2)))</f>
        <v>#N/A</v>
      </c>
      <c r="L1769" s="22" t="e">
        <f>IF($B1769="","",(VLOOKUP($B1769,所属・種目コード!$J$3:$K$59,2)))</f>
        <v>#N/A</v>
      </c>
    </row>
    <row r="1770" spans="1:12">
      <c r="A1770" s="11">
        <v>2703</v>
      </c>
      <c r="B1770" s="11">
        <v>1098</v>
      </c>
      <c r="C1770" s="11">
        <v>135</v>
      </c>
      <c r="E1770" s="11" t="s">
        <v>3816</v>
      </c>
      <c r="F1770" s="11" t="s">
        <v>3817</v>
      </c>
      <c r="G1770" s="11">
        <v>1</v>
      </c>
      <c r="I1770" s="23" t="str">
        <f>IF($B1770="","",(VLOOKUP($B1770,所属・種目コード!$A$3:$C$67,2)))</f>
        <v>031098</v>
      </c>
      <c r="K1770" s="25" t="e">
        <f>IF($B1770="","",(VLOOKUP($B1770,所属・種目コード!M1753:N1853,2)))</f>
        <v>#N/A</v>
      </c>
      <c r="L1770" s="22" t="e">
        <f>IF($B1770="","",(VLOOKUP($B1770,所属・種目コード!$J$3:$K$59,2)))</f>
        <v>#N/A</v>
      </c>
    </row>
    <row r="1771" spans="1:12">
      <c r="A1771" s="11">
        <v>2704</v>
      </c>
      <c r="B1771" s="11">
        <v>1098</v>
      </c>
      <c r="C1771" s="11">
        <v>88</v>
      </c>
      <c r="E1771" s="11" t="s">
        <v>3818</v>
      </c>
      <c r="F1771" s="11" t="s">
        <v>3819</v>
      </c>
      <c r="G1771" s="11">
        <v>2</v>
      </c>
      <c r="I1771" s="23" t="str">
        <f>IF($B1771="","",(VLOOKUP($B1771,所属・種目コード!$A$3:$C$67,2)))</f>
        <v>031098</v>
      </c>
      <c r="K1771" s="25" t="e">
        <f>IF($B1771="","",(VLOOKUP($B1771,所属・種目コード!M1754:N1854,2)))</f>
        <v>#N/A</v>
      </c>
      <c r="L1771" s="22" t="e">
        <f>IF($B1771="","",(VLOOKUP($B1771,所属・種目コード!$J$3:$K$59,2)))</f>
        <v>#N/A</v>
      </c>
    </row>
    <row r="1772" spans="1:12">
      <c r="A1772" s="11">
        <v>2705</v>
      </c>
      <c r="B1772" s="11">
        <v>1098</v>
      </c>
      <c r="C1772" s="11">
        <v>76</v>
      </c>
      <c r="E1772" s="11" t="s">
        <v>511</v>
      </c>
      <c r="F1772" s="11" t="s">
        <v>3820</v>
      </c>
      <c r="G1772" s="11">
        <v>2</v>
      </c>
      <c r="I1772" s="23" t="str">
        <f>IF($B1772="","",(VLOOKUP($B1772,所属・種目コード!$A$3:$C$67,2)))</f>
        <v>031098</v>
      </c>
      <c r="K1772" s="25" t="e">
        <f>IF($B1772="","",(VLOOKUP($B1772,所属・種目コード!M1755:N1855,2)))</f>
        <v>#N/A</v>
      </c>
      <c r="L1772" s="22" t="e">
        <f>IF($B1772="","",(VLOOKUP($B1772,所属・種目コード!$J$3:$K$59,2)))</f>
        <v>#N/A</v>
      </c>
    </row>
    <row r="1773" spans="1:12">
      <c r="A1773" s="11">
        <v>2706</v>
      </c>
      <c r="B1773" s="11">
        <v>1098</v>
      </c>
      <c r="C1773" s="11">
        <v>89</v>
      </c>
      <c r="E1773" s="11" t="s">
        <v>3821</v>
      </c>
      <c r="F1773" s="11" t="s">
        <v>3822</v>
      </c>
      <c r="G1773" s="11">
        <v>2</v>
      </c>
      <c r="I1773" s="23" t="str">
        <f>IF($B1773="","",(VLOOKUP($B1773,所属・種目コード!$A$3:$C$67,2)))</f>
        <v>031098</v>
      </c>
      <c r="K1773" s="25" t="e">
        <f>IF($B1773="","",(VLOOKUP($B1773,所属・種目コード!M1756:N1856,2)))</f>
        <v>#N/A</v>
      </c>
      <c r="L1773" s="22" t="e">
        <f>IF($B1773="","",(VLOOKUP($B1773,所属・種目コード!$J$3:$K$59,2)))</f>
        <v>#N/A</v>
      </c>
    </row>
    <row r="1774" spans="1:12">
      <c r="A1774" s="11">
        <v>2707</v>
      </c>
      <c r="B1774" s="11">
        <v>1098</v>
      </c>
      <c r="C1774" s="11">
        <v>90</v>
      </c>
      <c r="E1774" s="11" t="s">
        <v>3823</v>
      </c>
      <c r="F1774" s="11" t="s">
        <v>3824</v>
      </c>
      <c r="G1774" s="11">
        <v>2</v>
      </c>
      <c r="I1774" s="23" t="str">
        <f>IF($B1774="","",(VLOOKUP($B1774,所属・種目コード!$A$3:$C$67,2)))</f>
        <v>031098</v>
      </c>
      <c r="K1774" s="25" t="e">
        <f>IF($B1774="","",(VLOOKUP($B1774,所属・種目コード!M1757:N1857,2)))</f>
        <v>#N/A</v>
      </c>
      <c r="L1774" s="22" t="e">
        <f>IF($B1774="","",(VLOOKUP($B1774,所属・種目コード!$J$3:$K$59,2)))</f>
        <v>#N/A</v>
      </c>
    </row>
    <row r="1775" spans="1:12">
      <c r="A1775" s="11">
        <v>2708</v>
      </c>
      <c r="B1775" s="11">
        <v>1098</v>
      </c>
      <c r="C1775" s="11">
        <v>67</v>
      </c>
      <c r="E1775" s="11" t="s">
        <v>3825</v>
      </c>
      <c r="F1775" s="11" t="s">
        <v>3826</v>
      </c>
      <c r="G1775" s="11">
        <v>2</v>
      </c>
      <c r="I1775" s="23" t="str">
        <f>IF($B1775="","",(VLOOKUP($B1775,所属・種目コード!$A$3:$C$67,2)))</f>
        <v>031098</v>
      </c>
      <c r="K1775" s="25" t="e">
        <f>IF($B1775="","",(VLOOKUP($B1775,所属・種目コード!M1758:N1858,2)))</f>
        <v>#N/A</v>
      </c>
      <c r="L1775" s="22" t="e">
        <f>IF($B1775="","",(VLOOKUP($B1775,所属・種目コード!$J$3:$K$59,2)))</f>
        <v>#N/A</v>
      </c>
    </row>
    <row r="1776" spans="1:12">
      <c r="A1776" s="11">
        <v>2709</v>
      </c>
      <c r="B1776" s="11">
        <v>1098</v>
      </c>
      <c r="C1776" s="11">
        <v>91</v>
      </c>
      <c r="E1776" s="11" t="s">
        <v>3827</v>
      </c>
      <c r="F1776" s="11" t="s">
        <v>3828</v>
      </c>
      <c r="G1776" s="11">
        <v>2</v>
      </c>
      <c r="I1776" s="23" t="str">
        <f>IF($B1776="","",(VLOOKUP($B1776,所属・種目コード!$A$3:$C$67,2)))</f>
        <v>031098</v>
      </c>
      <c r="K1776" s="25" t="e">
        <f>IF($B1776="","",(VLOOKUP($B1776,所属・種目コード!M1759:N1859,2)))</f>
        <v>#N/A</v>
      </c>
      <c r="L1776" s="22" t="e">
        <f>IF($B1776="","",(VLOOKUP($B1776,所属・種目コード!$J$3:$K$59,2)))</f>
        <v>#N/A</v>
      </c>
    </row>
    <row r="1777" spans="1:12">
      <c r="A1777" s="11">
        <v>2710</v>
      </c>
      <c r="B1777" s="11">
        <v>1098</v>
      </c>
      <c r="C1777" s="11">
        <v>77</v>
      </c>
      <c r="E1777" s="11" t="s">
        <v>3829</v>
      </c>
      <c r="F1777" s="11" t="s">
        <v>3830</v>
      </c>
      <c r="G1777" s="11">
        <v>2</v>
      </c>
      <c r="I1777" s="23" t="str">
        <f>IF($B1777="","",(VLOOKUP($B1777,所属・種目コード!$A$3:$C$67,2)))</f>
        <v>031098</v>
      </c>
      <c r="K1777" s="25" t="e">
        <f>IF($B1777="","",(VLOOKUP($B1777,所属・種目コード!M1760:N1860,2)))</f>
        <v>#N/A</v>
      </c>
      <c r="L1777" s="22" t="e">
        <f>IF($B1777="","",(VLOOKUP($B1777,所属・種目コード!$J$3:$K$59,2)))</f>
        <v>#N/A</v>
      </c>
    </row>
    <row r="1778" spans="1:12">
      <c r="A1778" s="11">
        <v>2711</v>
      </c>
      <c r="B1778" s="11">
        <v>1098</v>
      </c>
      <c r="C1778" s="11">
        <v>136</v>
      </c>
      <c r="E1778" s="11" t="s">
        <v>3831</v>
      </c>
      <c r="F1778" s="11" t="s">
        <v>3832</v>
      </c>
      <c r="G1778" s="11">
        <v>1</v>
      </c>
      <c r="I1778" s="23" t="str">
        <f>IF($B1778="","",(VLOOKUP($B1778,所属・種目コード!$A$3:$C$67,2)))</f>
        <v>031098</v>
      </c>
      <c r="K1778" s="25" t="e">
        <f>IF($B1778="","",(VLOOKUP($B1778,所属・種目コード!M1761:N1861,2)))</f>
        <v>#N/A</v>
      </c>
      <c r="L1778" s="22" t="e">
        <f>IF($B1778="","",(VLOOKUP($B1778,所属・種目コード!$J$3:$K$59,2)))</f>
        <v>#N/A</v>
      </c>
    </row>
    <row r="1779" spans="1:12">
      <c r="A1779" s="11">
        <v>2712</v>
      </c>
      <c r="B1779" s="11">
        <v>1098</v>
      </c>
      <c r="C1779" s="11">
        <v>117</v>
      </c>
      <c r="E1779" s="11" t="s">
        <v>3833</v>
      </c>
      <c r="F1779" s="11" t="s">
        <v>3834</v>
      </c>
      <c r="G1779" s="11">
        <v>1</v>
      </c>
      <c r="I1779" s="23" t="str">
        <f>IF($B1779="","",(VLOOKUP($B1779,所属・種目コード!$A$3:$C$67,2)))</f>
        <v>031098</v>
      </c>
      <c r="K1779" s="25" t="e">
        <f>IF($B1779="","",(VLOOKUP($B1779,所属・種目コード!M1762:N1862,2)))</f>
        <v>#N/A</v>
      </c>
      <c r="L1779" s="22" t="e">
        <f>IF($B1779="","",(VLOOKUP($B1779,所属・種目コード!$J$3:$K$59,2)))</f>
        <v>#N/A</v>
      </c>
    </row>
    <row r="1780" spans="1:12">
      <c r="A1780" s="11">
        <v>2713</v>
      </c>
      <c r="B1780" s="11">
        <v>1098</v>
      </c>
      <c r="C1780" s="11">
        <v>92</v>
      </c>
      <c r="E1780" s="11" t="s">
        <v>3835</v>
      </c>
      <c r="F1780" s="11" t="s">
        <v>3836</v>
      </c>
      <c r="G1780" s="11">
        <v>2</v>
      </c>
      <c r="I1780" s="23" t="str">
        <f>IF($B1780="","",(VLOOKUP($B1780,所属・種目コード!$A$3:$C$67,2)))</f>
        <v>031098</v>
      </c>
      <c r="K1780" s="25" t="e">
        <f>IF($B1780="","",(VLOOKUP($B1780,所属・種目コード!M1763:N1863,2)))</f>
        <v>#N/A</v>
      </c>
      <c r="L1780" s="22" t="e">
        <f>IF($B1780="","",(VLOOKUP($B1780,所属・種目コード!$J$3:$K$59,2)))</f>
        <v>#N/A</v>
      </c>
    </row>
    <row r="1781" spans="1:12">
      <c r="A1781" s="11">
        <v>2714</v>
      </c>
      <c r="B1781" s="11">
        <v>1098</v>
      </c>
      <c r="C1781" s="11">
        <v>137</v>
      </c>
      <c r="E1781" s="11" t="s">
        <v>3837</v>
      </c>
      <c r="F1781" s="11" t="s">
        <v>3838</v>
      </c>
      <c r="G1781" s="11">
        <v>1</v>
      </c>
      <c r="I1781" s="23" t="str">
        <f>IF($B1781="","",(VLOOKUP($B1781,所属・種目コード!$A$3:$C$67,2)))</f>
        <v>031098</v>
      </c>
      <c r="K1781" s="25" t="e">
        <f>IF($B1781="","",(VLOOKUP($B1781,所属・種目コード!M1764:N1864,2)))</f>
        <v>#N/A</v>
      </c>
      <c r="L1781" s="22" t="e">
        <f>IF($B1781="","",(VLOOKUP($B1781,所属・種目コード!$J$3:$K$59,2)))</f>
        <v>#N/A</v>
      </c>
    </row>
    <row r="1782" spans="1:12">
      <c r="A1782" s="11">
        <v>2715</v>
      </c>
      <c r="B1782" s="11">
        <v>1098</v>
      </c>
      <c r="C1782" s="11">
        <v>118</v>
      </c>
      <c r="E1782" s="11" t="s">
        <v>3839</v>
      </c>
      <c r="F1782" s="11" t="s">
        <v>3530</v>
      </c>
      <c r="G1782" s="11">
        <v>1</v>
      </c>
      <c r="I1782" s="23" t="str">
        <f>IF($B1782="","",(VLOOKUP($B1782,所属・種目コード!$A$3:$C$67,2)))</f>
        <v>031098</v>
      </c>
      <c r="K1782" s="25" t="e">
        <f>IF($B1782="","",(VLOOKUP($B1782,所属・種目コード!M1765:N1865,2)))</f>
        <v>#N/A</v>
      </c>
      <c r="L1782" s="22" t="e">
        <f>IF($B1782="","",(VLOOKUP($B1782,所属・種目コード!$J$3:$K$59,2)))</f>
        <v>#N/A</v>
      </c>
    </row>
    <row r="1783" spans="1:12">
      <c r="A1783" s="11">
        <v>2716</v>
      </c>
      <c r="B1783" s="11">
        <v>1098</v>
      </c>
      <c r="C1783" s="11">
        <v>138</v>
      </c>
      <c r="E1783" s="11" t="s">
        <v>3840</v>
      </c>
      <c r="F1783" s="11" t="s">
        <v>3841</v>
      </c>
      <c r="G1783" s="11">
        <v>1</v>
      </c>
      <c r="I1783" s="23" t="str">
        <f>IF($B1783="","",(VLOOKUP($B1783,所属・種目コード!$A$3:$C$67,2)))</f>
        <v>031098</v>
      </c>
      <c r="K1783" s="25" t="e">
        <f>IF($B1783="","",(VLOOKUP($B1783,所属・種目コード!M1766:N1866,2)))</f>
        <v>#N/A</v>
      </c>
      <c r="L1783" s="22" t="e">
        <f>IF($B1783="","",(VLOOKUP($B1783,所属・種目コード!$J$3:$K$59,2)))</f>
        <v>#N/A</v>
      </c>
    </row>
    <row r="1784" spans="1:12">
      <c r="A1784" s="11">
        <v>2717</v>
      </c>
      <c r="B1784" s="11">
        <v>1098</v>
      </c>
      <c r="C1784" s="11">
        <v>139</v>
      </c>
      <c r="E1784" s="11" t="s">
        <v>3842</v>
      </c>
      <c r="F1784" s="11" t="s">
        <v>3843</v>
      </c>
      <c r="G1784" s="11">
        <v>1</v>
      </c>
      <c r="I1784" s="23" t="str">
        <f>IF($B1784="","",(VLOOKUP($B1784,所属・種目コード!$A$3:$C$67,2)))</f>
        <v>031098</v>
      </c>
      <c r="K1784" s="25" t="e">
        <f>IF($B1784="","",(VLOOKUP($B1784,所属・種目コード!M1767:N1867,2)))</f>
        <v>#N/A</v>
      </c>
      <c r="L1784" s="22" t="e">
        <f>IF($B1784="","",(VLOOKUP($B1784,所属・種目コード!$J$3:$K$59,2)))</f>
        <v>#N/A</v>
      </c>
    </row>
    <row r="1785" spans="1:12">
      <c r="A1785" s="11">
        <v>2718</v>
      </c>
      <c r="B1785" s="11">
        <v>1098</v>
      </c>
      <c r="C1785" s="11">
        <v>78</v>
      </c>
      <c r="E1785" s="11" t="s">
        <v>3844</v>
      </c>
      <c r="F1785" s="11" t="s">
        <v>3845</v>
      </c>
      <c r="G1785" s="11">
        <v>2</v>
      </c>
      <c r="I1785" s="23" t="str">
        <f>IF($B1785="","",(VLOOKUP($B1785,所属・種目コード!$A$3:$C$67,2)))</f>
        <v>031098</v>
      </c>
      <c r="K1785" s="25" t="e">
        <f>IF($B1785="","",(VLOOKUP($B1785,所属・種目コード!M1768:N1868,2)))</f>
        <v>#N/A</v>
      </c>
      <c r="L1785" s="22" t="e">
        <f>IF($B1785="","",(VLOOKUP($B1785,所属・種目コード!$J$3:$K$59,2)))</f>
        <v>#N/A</v>
      </c>
    </row>
    <row r="1786" spans="1:12">
      <c r="A1786" s="11">
        <v>2719</v>
      </c>
      <c r="B1786" s="11">
        <v>1098</v>
      </c>
      <c r="C1786" s="11">
        <v>130</v>
      </c>
      <c r="E1786" s="11" t="s">
        <v>3846</v>
      </c>
      <c r="F1786" s="11" t="s">
        <v>3847</v>
      </c>
      <c r="G1786" s="11">
        <v>1</v>
      </c>
      <c r="I1786" s="23" t="str">
        <f>IF($B1786="","",(VLOOKUP($B1786,所属・種目コード!$A$3:$C$67,2)))</f>
        <v>031098</v>
      </c>
      <c r="K1786" s="25" t="e">
        <f>IF($B1786="","",(VLOOKUP($B1786,所属・種目コード!M1769:N1869,2)))</f>
        <v>#N/A</v>
      </c>
      <c r="L1786" s="22" t="e">
        <f>IF($B1786="","",(VLOOKUP($B1786,所属・種目コード!$J$3:$K$59,2)))</f>
        <v>#N/A</v>
      </c>
    </row>
    <row r="1787" spans="1:12">
      <c r="A1787" s="11">
        <v>2720</v>
      </c>
      <c r="B1787" s="11">
        <v>1098</v>
      </c>
      <c r="C1787" s="11">
        <v>140</v>
      </c>
      <c r="E1787" s="11" t="s">
        <v>3848</v>
      </c>
      <c r="F1787" s="11" t="s">
        <v>3849</v>
      </c>
      <c r="G1787" s="11">
        <v>1</v>
      </c>
      <c r="I1787" s="23" t="str">
        <f>IF($B1787="","",(VLOOKUP($B1787,所属・種目コード!$A$3:$C$67,2)))</f>
        <v>031098</v>
      </c>
      <c r="K1787" s="25" t="e">
        <f>IF($B1787="","",(VLOOKUP($B1787,所属・種目コード!M1770:N1870,2)))</f>
        <v>#N/A</v>
      </c>
      <c r="L1787" s="22" t="e">
        <f>IF($B1787="","",(VLOOKUP($B1787,所属・種目コード!$J$3:$K$59,2)))</f>
        <v>#N/A</v>
      </c>
    </row>
    <row r="1788" spans="1:12">
      <c r="A1788" s="11">
        <v>2721</v>
      </c>
      <c r="B1788" s="11">
        <v>1098</v>
      </c>
      <c r="C1788" s="11">
        <v>798</v>
      </c>
      <c r="E1788" s="11" t="s">
        <v>3850</v>
      </c>
      <c r="F1788" s="11" t="s">
        <v>3851</v>
      </c>
      <c r="G1788" s="11">
        <v>1</v>
      </c>
      <c r="I1788" s="23" t="str">
        <f>IF($B1788="","",(VLOOKUP($B1788,所属・種目コード!$A$3:$C$67,2)))</f>
        <v>031098</v>
      </c>
      <c r="K1788" s="25" t="e">
        <f>IF($B1788="","",(VLOOKUP($B1788,所属・種目コード!M1771:N1871,2)))</f>
        <v>#N/A</v>
      </c>
      <c r="L1788" s="22" t="e">
        <f>IF($B1788="","",(VLOOKUP($B1788,所属・種目コード!$J$3:$K$59,2)))</f>
        <v>#N/A</v>
      </c>
    </row>
    <row r="1789" spans="1:12">
      <c r="A1789" s="11">
        <v>2722</v>
      </c>
      <c r="B1789" s="11">
        <v>1098</v>
      </c>
      <c r="C1789" s="11">
        <v>93</v>
      </c>
      <c r="E1789" s="11" t="s">
        <v>3852</v>
      </c>
      <c r="F1789" s="11" t="s">
        <v>2230</v>
      </c>
      <c r="G1789" s="11">
        <v>2</v>
      </c>
      <c r="I1789" s="23" t="str">
        <f>IF($B1789="","",(VLOOKUP($B1789,所属・種目コード!$A$3:$C$67,2)))</f>
        <v>031098</v>
      </c>
      <c r="K1789" s="25" t="e">
        <f>IF($B1789="","",(VLOOKUP($B1789,所属・種目コード!M1772:N1872,2)))</f>
        <v>#N/A</v>
      </c>
      <c r="L1789" s="22" t="e">
        <f>IF($B1789="","",(VLOOKUP($B1789,所属・種目コード!$J$3:$K$59,2)))</f>
        <v>#N/A</v>
      </c>
    </row>
    <row r="1790" spans="1:12">
      <c r="A1790" s="11">
        <v>2723</v>
      </c>
      <c r="B1790" s="11">
        <v>1098</v>
      </c>
      <c r="C1790" s="11">
        <v>79</v>
      </c>
      <c r="E1790" s="11" t="s">
        <v>3853</v>
      </c>
      <c r="F1790" s="11" t="s">
        <v>3854</v>
      </c>
      <c r="G1790" s="11">
        <v>2</v>
      </c>
      <c r="I1790" s="23" t="str">
        <f>IF($B1790="","",(VLOOKUP($B1790,所属・種目コード!$A$3:$C$67,2)))</f>
        <v>031098</v>
      </c>
      <c r="K1790" s="25" t="e">
        <f>IF($B1790="","",(VLOOKUP($B1790,所属・種目コード!M1773:N1873,2)))</f>
        <v>#N/A</v>
      </c>
      <c r="L1790" s="22" t="e">
        <f>IF($B1790="","",(VLOOKUP($B1790,所属・種目コード!$J$3:$K$59,2)))</f>
        <v>#N/A</v>
      </c>
    </row>
    <row r="1791" spans="1:12">
      <c r="A1791" s="11">
        <v>2724</v>
      </c>
      <c r="B1791" s="11">
        <v>1098</v>
      </c>
      <c r="C1791" s="11">
        <v>94</v>
      </c>
      <c r="E1791" s="11" t="s">
        <v>3855</v>
      </c>
      <c r="F1791" s="11" t="s">
        <v>3856</v>
      </c>
      <c r="G1791" s="11">
        <v>2</v>
      </c>
      <c r="I1791" s="23" t="str">
        <f>IF($B1791="","",(VLOOKUP($B1791,所属・種目コード!$A$3:$C$67,2)))</f>
        <v>031098</v>
      </c>
      <c r="K1791" s="25" t="e">
        <f>IF($B1791="","",(VLOOKUP($B1791,所属・種目コード!M1774:N1874,2)))</f>
        <v>#N/A</v>
      </c>
      <c r="L1791" s="22" t="e">
        <f>IF($B1791="","",(VLOOKUP($B1791,所属・種目コード!$J$3:$K$59,2)))</f>
        <v>#N/A</v>
      </c>
    </row>
    <row r="1792" spans="1:12">
      <c r="A1792" s="11">
        <v>2725</v>
      </c>
      <c r="B1792" s="11">
        <v>1098</v>
      </c>
      <c r="C1792" s="11">
        <v>80</v>
      </c>
      <c r="E1792" s="11" t="s">
        <v>510</v>
      </c>
      <c r="F1792" s="11" t="s">
        <v>3857</v>
      </c>
      <c r="G1792" s="11">
        <v>2</v>
      </c>
      <c r="I1792" s="23" t="str">
        <f>IF($B1792="","",(VLOOKUP($B1792,所属・種目コード!$A$3:$C$67,2)))</f>
        <v>031098</v>
      </c>
      <c r="K1792" s="25" t="e">
        <f>IF($B1792="","",(VLOOKUP($B1792,所属・種目コード!M1775:N1875,2)))</f>
        <v>#N/A</v>
      </c>
      <c r="L1792" s="22" t="e">
        <f>IF($B1792="","",(VLOOKUP($B1792,所属・種目コード!$J$3:$K$59,2)))</f>
        <v>#N/A</v>
      </c>
    </row>
    <row r="1793" spans="1:12">
      <c r="A1793" s="11">
        <v>2726</v>
      </c>
      <c r="B1793" s="11">
        <v>1098</v>
      </c>
      <c r="C1793" s="11">
        <v>68</v>
      </c>
      <c r="E1793" s="11" t="s">
        <v>3858</v>
      </c>
      <c r="F1793" s="11" t="s">
        <v>3859</v>
      </c>
      <c r="G1793" s="11">
        <v>2</v>
      </c>
      <c r="I1793" s="23" t="str">
        <f>IF($B1793="","",(VLOOKUP($B1793,所属・種目コード!$A$3:$C$67,2)))</f>
        <v>031098</v>
      </c>
      <c r="K1793" s="25" t="e">
        <f>IF($B1793="","",(VLOOKUP($B1793,所属・種目コード!M1776:N1876,2)))</f>
        <v>#N/A</v>
      </c>
      <c r="L1793" s="22" t="e">
        <f>IF($B1793="","",(VLOOKUP($B1793,所属・種目コード!$J$3:$K$59,2)))</f>
        <v>#N/A</v>
      </c>
    </row>
    <row r="1794" spans="1:12">
      <c r="A1794" s="11">
        <v>2727</v>
      </c>
      <c r="B1794" s="11">
        <v>1098</v>
      </c>
      <c r="C1794" s="11">
        <v>119</v>
      </c>
      <c r="E1794" s="11" t="s">
        <v>3860</v>
      </c>
      <c r="F1794" s="11" t="s">
        <v>3861</v>
      </c>
      <c r="G1794" s="11">
        <v>1</v>
      </c>
      <c r="I1794" s="23" t="str">
        <f>IF($B1794="","",(VLOOKUP($B1794,所属・種目コード!$A$3:$C$67,2)))</f>
        <v>031098</v>
      </c>
      <c r="K1794" s="25" t="e">
        <f>IF($B1794="","",(VLOOKUP($B1794,所属・種目コード!M1777:N1877,2)))</f>
        <v>#N/A</v>
      </c>
      <c r="L1794" s="22" t="e">
        <f>IF($B1794="","",(VLOOKUP($B1794,所属・種目コード!$J$3:$K$59,2)))</f>
        <v>#N/A</v>
      </c>
    </row>
    <row r="1795" spans="1:12">
      <c r="A1795" s="11">
        <v>2728</v>
      </c>
      <c r="B1795" s="11">
        <v>1098</v>
      </c>
      <c r="C1795" s="11">
        <v>141</v>
      </c>
      <c r="E1795" s="11" t="s">
        <v>3862</v>
      </c>
      <c r="F1795" s="11" t="s">
        <v>3863</v>
      </c>
      <c r="G1795" s="11">
        <v>1</v>
      </c>
      <c r="I1795" s="23" t="str">
        <f>IF($B1795="","",(VLOOKUP($B1795,所属・種目コード!$A$3:$C$67,2)))</f>
        <v>031098</v>
      </c>
      <c r="K1795" s="25" t="e">
        <f>IF($B1795="","",(VLOOKUP($B1795,所属・種目コード!M1778:N1878,2)))</f>
        <v>#N/A</v>
      </c>
      <c r="L1795" s="22" t="e">
        <f>IF($B1795="","",(VLOOKUP($B1795,所属・種目コード!$J$3:$K$59,2)))</f>
        <v>#N/A</v>
      </c>
    </row>
    <row r="1796" spans="1:12">
      <c r="A1796" s="11">
        <v>2729</v>
      </c>
      <c r="B1796" s="11">
        <v>1098</v>
      </c>
      <c r="C1796" s="11">
        <v>131</v>
      </c>
      <c r="E1796" s="11" t="s">
        <v>3864</v>
      </c>
      <c r="F1796" s="11" t="s">
        <v>3865</v>
      </c>
      <c r="G1796" s="11">
        <v>1</v>
      </c>
      <c r="I1796" s="23" t="str">
        <f>IF($B1796="","",(VLOOKUP($B1796,所属・種目コード!$A$3:$C$67,2)))</f>
        <v>031098</v>
      </c>
      <c r="K1796" s="25" t="e">
        <f>IF($B1796="","",(VLOOKUP($B1796,所属・種目コード!M1779:N1879,2)))</f>
        <v>#N/A</v>
      </c>
      <c r="L1796" s="22" t="e">
        <f>IF($B1796="","",(VLOOKUP($B1796,所属・種目コード!$J$3:$K$59,2)))</f>
        <v>#N/A</v>
      </c>
    </row>
    <row r="1797" spans="1:12">
      <c r="A1797" s="11">
        <v>2730</v>
      </c>
      <c r="B1797" s="11">
        <v>1098</v>
      </c>
      <c r="C1797" s="11">
        <v>120</v>
      </c>
      <c r="E1797" s="11" t="s">
        <v>3866</v>
      </c>
      <c r="F1797" s="11" t="s">
        <v>3867</v>
      </c>
      <c r="G1797" s="11">
        <v>1</v>
      </c>
      <c r="I1797" s="23" t="str">
        <f>IF($B1797="","",(VLOOKUP($B1797,所属・種目コード!$A$3:$C$67,2)))</f>
        <v>031098</v>
      </c>
      <c r="K1797" s="25" t="e">
        <f>IF($B1797="","",(VLOOKUP($B1797,所属・種目コード!M1780:N1880,2)))</f>
        <v>#N/A</v>
      </c>
      <c r="L1797" s="22" t="e">
        <f>IF($B1797="","",(VLOOKUP($B1797,所属・種目コード!$J$3:$K$59,2)))</f>
        <v>#N/A</v>
      </c>
    </row>
    <row r="1798" spans="1:12">
      <c r="A1798" s="11">
        <v>2731</v>
      </c>
      <c r="B1798" s="11">
        <v>1098</v>
      </c>
      <c r="C1798" s="11">
        <v>121</v>
      </c>
      <c r="E1798" s="11" t="s">
        <v>3868</v>
      </c>
      <c r="F1798" s="11" t="s">
        <v>3869</v>
      </c>
      <c r="G1798" s="11">
        <v>1</v>
      </c>
      <c r="I1798" s="23" t="str">
        <f>IF($B1798="","",(VLOOKUP($B1798,所属・種目コード!$A$3:$C$67,2)))</f>
        <v>031098</v>
      </c>
      <c r="K1798" s="25" t="e">
        <f>IF($B1798="","",(VLOOKUP($B1798,所属・種目コード!M1781:N1881,2)))</f>
        <v>#N/A</v>
      </c>
      <c r="L1798" s="22" t="e">
        <f>IF($B1798="","",(VLOOKUP($B1798,所属・種目コード!$J$3:$K$59,2)))</f>
        <v>#N/A</v>
      </c>
    </row>
    <row r="1799" spans="1:12">
      <c r="A1799" s="11">
        <v>2732</v>
      </c>
      <c r="B1799" s="11">
        <v>1098</v>
      </c>
      <c r="C1799" s="11">
        <v>142</v>
      </c>
      <c r="E1799" s="11" t="s">
        <v>3870</v>
      </c>
      <c r="F1799" s="11" t="s">
        <v>3871</v>
      </c>
      <c r="G1799" s="11">
        <v>1</v>
      </c>
      <c r="I1799" s="23" t="str">
        <f>IF($B1799="","",(VLOOKUP($B1799,所属・種目コード!$A$3:$C$67,2)))</f>
        <v>031098</v>
      </c>
      <c r="K1799" s="25" t="e">
        <f>IF($B1799="","",(VLOOKUP($B1799,所属・種目コード!M1782:N1882,2)))</f>
        <v>#N/A</v>
      </c>
      <c r="L1799" s="22" t="e">
        <f>IF($B1799="","",(VLOOKUP($B1799,所属・種目コード!$J$3:$K$59,2)))</f>
        <v>#N/A</v>
      </c>
    </row>
    <row r="1800" spans="1:12">
      <c r="A1800" s="11">
        <v>2733</v>
      </c>
      <c r="B1800" s="11">
        <v>1098</v>
      </c>
      <c r="C1800" s="11">
        <v>69</v>
      </c>
      <c r="E1800" s="11" t="s">
        <v>3872</v>
      </c>
      <c r="F1800" s="11" t="s">
        <v>3873</v>
      </c>
      <c r="G1800" s="11">
        <v>2</v>
      </c>
      <c r="I1800" s="23" t="str">
        <f>IF($B1800="","",(VLOOKUP($B1800,所属・種目コード!$A$3:$C$67,2)))</f>
        <v>031098</v>
      </c>
      <c r="K1800" s="25" t="e">
        <f>IF($B1800="","",(VLOOKUP($B1800,所属・種目コード!M1783:N1883,2)))</f>
        <v>#N/A</v>
      </c>
      <c r="L1800" s="22" t="e">
        <f>IF($B1800="","",(VLOOKUP($B1800,所属・種目コード!$J$3:$K$59,2)))</f>
        <v>#N/A</v>
      </c>
    </row>
    <row r="1801" spans="1:12">
      <c r="A1801" s="11">
        <v>2734</v>
      </c>
      <c r="B1801" s="11">
        <v>1098</v>
      </c>
      <c r="C1801" s="11">
        <v>132</v>
      </c>
      <c r="E1801" s="11" t="s">
        <v>3874</v>
      </c>
      <c r="F1801" s="11" t="s">
        <v>3875</v>
      </c>
      <c r="G1801" s="11">
        <v>1</v>
      </c>
      <c r="I1801" s="23" t="str">
        <f>IF($B1801="","",(VLOOKUP($B1801,所属・種目コード!$A$3:$C$67,2)))</f>
        <v>031098</v>
      </c>
      <c r="K1801" s="25" t="e">
        <f>IF($B1801="","",(VLOOKUP($B1801,所属・種目コード!M1784:N1884,2)))</f>
        <v>#N/A</v>
      </c>
      <c r="L1801" s="22" t="e">
        <f>IF($B1801="","",(VLOOKUP($B1801,所属・種目コード!$J$3:$K$59,2)))</f>
        <v>#N/A</v>
      </c>
    </row>
    <row r="1802" spans="1:12">
      <c r="A1802" s="11">
        <v>2735</v>
      </c>
      <c r="B1802" s="11">
        <v>1098</v>
      </c>
      <c r="C1802" s="11">
        <v>122</v>
      </c>
      <c r="E1802" s="11" t="s">
        <v>3876</v>
      </c>
      <c r="F1802" s="11" t="s">
        <v>3877</v>
      </c>
      <c r="G1802" s="11">
        <v>1</v>
      </c>
      <c r="I1802" s="23" t="str">
        <f>IF($B1802="","",(VLOOKUP($B1802,所属・種目コード!$A$3:$C$67,2)))</f>
        <v>031098</v>
      </c>
      <c r="K1802" s="25" t="e">
        <f>IF($B1802="","",(VLOOKUP($B1802,所属・種目コード!M1785:N1885,2)))</f>
        <v>#N/A</v>
      </c>
      <c r="L1802" s="22" t="e">
        <f>IF($B1802="","",(VLOOKUP($B1802,所属・種目コード!$J$3:$K$59,2)))</f>
        <v>#N/A</v>
      </c>
    </row>
    <row r="1803" spans="1:12">
      <c r="A1803" s="11">
        <v>2736</v>
      </c>
      <c r="B1803" s="11">
        <v>1098</v>
      </c>
      <c r="C1803" s="11">
        <v>143</v>
      </c>
      <c r="E1803" s="11" t="s">
        <v>3878</v>
      </c>
      <c r="F1803" s="11" t="s">
        <v>3879</v>
      </c>
      <c r="G1803" s="11">
        <v>1</v>
      </c>
      <c r="I1803" s="23" t="str">
        <f>IF($B1803="","",(VLOOKUP($B1803,所属・種目コード!$A$3:$C$67,2)))</f>
        <v>031098</v>
      </c>
      <c r="K1803" s="25" t="e">
        <f>IF($B1803="","",(VLOOKUP($B1803,所属・種目コード!M1786:N1886,2)))</f>
        <v>#N/A</v>
      </c>
      <c r="L1803" s="22" t="e">
        <f>IF($B1803="","",(VLOOKUP($B1803,所属・種目コード!$J$3:$K$59,2)))</f>
        <v>#N/A</v>
      </c>
    </row>
    <row r="1804" spans="1:12">
      <c r="A1804" s="11">
        <v>2737</v>
      </c>
      <c r="B1804" s="11">
        <v>1098</v>
      </c>
      <c r="C1804" s="11">
        <v>144</v>
      </c>
      <c r="E1804" s="11" t="s">
        <v>3880</v>
      </c>
      <c r="F1804" s="11" t="s">
        <v>3881</v>
      </c>
      <c r="G1804" s="11">
        <v>1</v>
      </c>
      <c r="I1804" s="23" t="str">
        <f>IF($B1804="","",(VLOOKUP($B1804,所属・種目コード!$A$3:$C$67,2)))</f>
        <v>031098</v>
      </c>
      <c r="K1804" s="25" t="e">
        <f>IF($B1804="","",(VLOOKUP($B1804,所属・種目コード!M1787:N1887,2)))</f>
        <v>#N/A</v>
      </c>
      <c r="L1804" s="22" t="e">
        <f>IF($B1804="","",(VLOOKUP($B1804,所属・種目コード!$J$3:$K$59,2)))</f>
        <v>#N/A</v>
      </c>
    </row>
    <row r="1805" spans="1:12">
      <c r="A1805" s="11">
        <v>2738</v>
      </c>
      <c r="B1805" s="11">
        <v>1098</v>
      </c>
      <c r="C1805" s="11">
        <v>145</v>
      </c>
      <c r="E1805" s="11" t="s">
        <v>3882</v>
      </c>
      <c r="F1805" s="11" t="s">
        <v>3883</v>
      </c>
      <c r="G1805" s="11">
        <v>1</v>
      </c>
      <c r="I1805" s="23" t="str">
        <f>IF($B1805="","",(VLOOKUP($B1805,所属・種目コード!$A$3:$C$67,2)))</f>
        <v>031098</v>
      </c>
      <c r="K1805" s="25" t="e">
        <f>IF($B1805="","",(VLOOKUP($B1805,所属・種目コード!M1788:N1888,2)))</f>
        <v>#N/A</v>
      </c>
      <c r="L1805" s="22" t="e">
        <f>IF($B1805="","",(VLOOKUP($B1805,所属・種目コード!$J$3:$K$59,2)))</f>
        <v>#N/A</v>
      </c>
    </row>
    <row r="1806" spans="1:12">
      <c r="A1806" s="11">
        <v>2739</v>
      </c>
      <c r="B1806" s="11">
        <v>1098</v>
      </c>
      <c r="C1806" s="11">
        <v>70</v>
      </c>
      <c r="E1806" s="11" t="s">
        <v>3884</v>
      </c>
      <c r="F1806" s="11" t="s">
        <v>3885</v>
      </c>
      <c r="G1806" s="11">
        <v>2</v>
      </c>
      <c r="I1806" s="23" t="str">
        <f>IF($B1806="","",(VLOOKUP($B1806,所属・種目コード!$A$3:$C$67,2)))</f>
        <v>031098</v>
      </c>
      <c r="K1806" s="25" t="e">
        <f>IF($B1806="","",(VLOOKUP($B1806,所属・種目コード!M1789:N1889,2)))</f>
        <v>#N/A</v>
      </c>
      <c r="L1806" s="22" t="e">
        <f>IF($B1806="","",(VLOOKUP($B1806,所属・種目コード!$J$3:$K$59,2)))</f>
        <v>#N/A</v>
      </c>
    </row>
    <row r="1807" spans="1:12">
      <c r="A1807" s="11">
        <v>2740</v>
      </c>
      <c r="B1807" s="11">
        <v>1098</v>
      </c>
      <c r="C1807" s="11">
        <v>71</v>
      </c>
      <c r="E1807" s="11" t="s">
        <v>3886</v>
      </c>
      <c r="F1807" s="11" t="s">
        <v>3887</v>
      </c>
      <c r="G1807" s="11">
        <v>2</v>
      </c>
      <c r="I1807" s="23" t="str">
        <f>IF($B1807="","",(VLOOKUP($B1807,所属・種目コード!$A$3:$C$67,2)))</f>
        <v>031098</v>
      </c>
      <c r="K1807" s="25" t="e">
        <f>IF($B1807="","",(VLOOKUP($B1807,所属・種目コード!M1790:N1890,2)))</f>
        <v>#N/A</v>
      </c>
      <c r="L1807" s="22" t="e">
        <f>IF($B1807="","",(VLOOKUP($B1807,所属・種目コード!$J$3:$K$59,2)))</f>
        <v>#N/A</v>
      </c>
    </row>
    <row r="1808" spans="1:12">
      <c r="A1808" s="11">
        <v>2741</v>
      </c>
      <c r="B1808" s="11">
        <v>1098</v>
      </c>
      <c r="C1808" s="11">
        <v>123</v>
      </c>
      <c r="E1808" s="11" t="s">
        <v>3888</v>
      </c>
      <c r="F1808" s="11" t="s">
        <v>3889</v>
      </c>
      <c r="G1808" s="11">
        <v>1</v>
      </c>
      <c r="I1808" s="23" t="str">
        <f>IF($B1808="","",(VLOOKUP($B1808,所属・種目コード!$A$3:$C$67,2)))</f>
        <v>031098</v>
      </c>
      <c r="K1808" s="25" t="e">
        <f>IF($B1808="","",(VLOOKUP($B1808,所属・種目コード!M1791:N1891,2)))</f>
        <v>#N/A</v>
      </c>
      <c r="L1808" s="22" t="e">
        <f>IF($B1808="","",(VLOOKUP($B1808,所属・種目コード!$J$3:$K$59,2)))</f>
        <v>#N/A</v>
      </c>
    </row>
    <row r="1809" spans="1:12">
      <c r="A1809" s="11">
        <v>2742</v>
      </c>
      <c r="B1809" s="11">
        <v>1098</v>
      </c>
      <c r="C1809" s="11">
        <v>72</v>
      </c>
      <c r="E1809" s="11" t="s">
        <v>3890</v>
      </c>
      <c r="F1809" s="11" t="s">
        <v>3891</v>
      </c>
      <c r="G1809" s="11">
        <v>2</v>
      </c>
      <c r="I1809" s="23" t="str">
        <f>IF($B1809="","",(VLOOKUP($B1809,所属・種目コード!$A$3:$C$67,2)))</f>
        <v>031098</v>
      </c>
      <c r="K1809" s="25" t="e">
        <f>IF($B1809="","",(VLOOKUP($B1809,所属・種目コード!M1792:N1892,2)))</f>
        <v>#N/A</v>
      </c>
      <c r="L1809" s="22" t="e">
        <f>IF($B1809="","",(VLOOKUP($B1809,所属・種目コード!$J$3:$K$59,2)))</f>
        <v>#N/A</v>
      </c>
    </row>
    <row r="1810" spans="1:12">
      <c r="A1810" s="11">
        <v>2743</v>
      </c>
      <c r="B1810" s="11">
        <v>1098</v>
      </c>
      <c r="C1810" s="11">
        <v>81</v>
      </c>
      <c r="E1810" s="11" t="s">
        <v>3892</v>
      </c>
      <c r="F1810" s="11" t="s">
        <v>3893</v>
      </c>
      <c r="G1810" s="11">
        <v>2</v>
      </c>
      <c r="I1810" s="23" t="str">
        <f>IF($B1810="","",(VLOOKUP($B1810,所属・種目コード!$A$3:$C$67,2)))</f>
        <v>031098</v>
      </c>
      <c r="K1810" s="25" t="e">
        <f>IF($B1810="","",(VLOOKUP($B1810,所属・種目コード!M1793:N1893,2)))</f>
        <v>#N/A</v>
      </c>
      <c r="L1810" s="22" t="e">
        <f>IF($B1810="","",(VLOOKUP($B1810,所属・種目コード!$J$3:$K$59,2)))</f>
        <v>#N/A</v>
      </c>
    </row>
    <row r="1811" spans="1:12">
      <c r="A1811" s="11">
        <v>2744</v>
      </c>
      <c r="B1811" s="11">
        <v>1098</v>
      </c>
      <c r="C1811" s="11">
        <v>73</v>
      </c>
      <c r="E1811" s="11" t="s">
        <v>3894</v>
      </c>
      <c r="F1811" s="11" t="s">
        <v>3895</v>
      </c>
      <c r="G1811" s="11">
        <v>2</v>
      </c>
      <c r="I1811" s="23" t="str">
        <f>IF($B1811="","",(VLOOKUP($B1811,所属・種目コード!$A$3:$C$67,2)))</f>
        <v>031098</v>
      </c>
      <c r="K1811" s="25" t="e">
        <f>IF($B1811="","",(VLOOKUP($B1811,所属・種目コード!M1794:N1894,2)))</f>
        <v>#N/A</v>
      </c>
      <c r="L1811" s="22" t="e">
        <f>IF($B1811="","",(VLOOKUP($B1811,所属・種目コード!$J$3:$K$59,2)))</f>
        <v>#N/A</v>
      </c>
    </row>
    <row r="1812" spans="1:12">
      <c r="A1812" s="11">
        <v>2745</v>
      </c>
      <c r="B1812" s="11">
        <v>1098</v>
      </c>
      <c r="C1812" s="11">
        <v>82</v>
      </c>
      <c r="E1812" s="11" t="s">
        <v>3896</v>
      </c>
      <c r="F1812" s="11" t="s">
        <v>3897</v>
      </c>
      <c r="G1812" s="11">
        <v>2</v>
      </c>
      <c r="I1812" s="23" t="str">
        <f>IF($B1812="","",(VLOOKUP($B1812,所属・種目コード!$A$3:$C$67,2)))</f>
        <v>031098</v>
      </c>
      <c r="K1812" s="25" t="e">
        <f>IF($B1812="","",(VLOOKUP($B1812,所属・種目コード!M1795:N1895,2)))</f>
        <v>#N/A</v>
      </c>
      <c r="L1812" s="22" t="e">
        <f>IF($B1812="","",(VLOOKUP($B1812,所属・種目コード!$J$3:$K$59,2)))</f>
        <v>#N/A</v>
      </c>
    </row>
    <row r="1813" spans="1:12">
      <c r="A1813" s="11">
        <v>2746</v>
      </c>
      <c r="B1813" s="11">
        <v>1098</v>
      </c>
      <c r="C1813" s="11">
        <v>133</v>
      </c>
      <c r="E1813" s="11" t="s">
        <v>3898</v>
      </c>
      <c r="F1813" s="11" t="s">
        <v>3899</v>
      </c>
      <c r="G1813" s="11">
        <v>1</v>
      </c>
      <c r="I1813" s="23" t="str">
        <f>IF($B1813="","",(VLOOKUP($B1813,所属・種目コード!$A$3:$C$67,2)))</f>
        <v>031098</v>
      </c>
      <c r="K1813" s="25" t="e">
        <f>IF($B1813="","",(VLOOKUP($B1813,所属・種目コード!M1796:N1896,2)))</f>
        <v>#N/A</v>
      </c>
      <c r="L1813" s="22" t="e">
        <f>IF($B1813="","",(VLOOKUP($B1813,所属・種目コード!$J$3:$K$59,2)))</f>
        <v>#N/A</v>
      </c>
    </row>
    <row r="1814" spans="1:12">
      <c r="A1814" s="11">
        <v>2747</v>
      </c>
      <c r="B1814" s="11">
        <v>1098</v>
      </c>
      <c r="C1814" s="11">
        <v>134</v>
      </c>
      <c r="E1814" s="11" t="s">
        <v>3900</v>
      </c>
      <c r="F1814" s="11" t="s">
        <v>3901</v>
      </c>
      <c r="G1814" s="11">
        <v>1</v>
      </c>
      <c r="I1814" s="23" t="str">
        <f>IF($B1814="","",(VLOOKUP($B1814,所属・種目コード!$A$3:$C$67,2)))</f>
        <v>031098</v>
      </c>
      <c r="K1814" s="25" t="e">
        <f>IF($B1814="","",(VLOOKUP($B1814,所属・種目コード!M1797:N1897,2)))</f>
        <v>#N/A</v>
      </c>
      <c r="L1814" s="22" t="e">
        <f>IF($B1814="","",(VLOOKUP($B1814,所属・種目コード!$J$3:$K$59,2)))</f>
        <v>#N/A</v>
      </c>
    </row>
    <row r="1815" spans="1:12">
      <c r="A1815" s="11">
        <v>2748</v>
      </c>
      <c r="B1815" s="11">
        <v>1098</v>
      </c>
      <c r="C1815" s="11">
        <v>95</v>
      </c>
      <c r="E1815" s="11" t="s">
        <v>514</v>
      </c>
      <c r="F1815" s="11" t="s">
        <v>3902</v>
      </c>
      <c r="G1815" s="11">
        <v>2</v>
      </c>
      <c r="I1815" s="23" t="str">
        <f>IF($B1815="","",(VLOOKUP($B1815,所属・種目コード!$A$3:$C$67,2)))</f>
        <v>031098</v>
      </c>
      <c r="K1815" s="25" t="e">
        <f>IF($B1815="","",(VLOOKUP($B1815,所属・種目コード!M1798:N1898,2)))</f>
        <v>#N/A</v>
      </c>
      <c r="L1815" s="22" t="e">
        <f>IF($B1815="","",(VLOOKUP($B1815,所属・種目コード!$J$3:$K$59,2)))</f>
        <v>#N/A</v>
      </c>
    </row>
    <row r="1816" spans="1:12">
      <c r="A1816" s="11">
        <v>2749</v>
      </c>
      <c r="B1816" s="11">
        <v>1098</v>
      </c>
      <c r="C1816" s="11">
        <v>83</v>
      </c>
      <c r="E1816" s="11" t="s">
        <v>509</v>
      </c>
      <c r="F1816" s="11" t="s">
        <v>3903</v>
      </c>
      <c r="G1816" s="11">
        <v>2</v>
      </c>
      <c r="I1816" s="23" t="str">
        <f>IF($B1816="","",(VLOOKUP($B1816,所属・種目コード!$A$3:$C$67,2)))</f>
        <v>031098</v>
      </c>
      <c r="K1816" s="25" t="e">
        <f>IF($B1816="","",(VLOOKUP($B1816,所属・種目コード!M1799:N1899,2)))</f>
        <v>#N/A</v>
      </c>
      <c r="L1816" s="22" t="e">
        <f>IF($B1816="","",(VLOOKUP($B1816,所属・種目コード!$J$3:$K$59,2)))</f>
        <v>#N/A</v>
      </c>
    </row>
    <row r="1817" spans="1:12">
      <c r="A1817" s="11">
        <v>5303</v>
      </c>
      <c r="B1817" s="11">
        <v>1098</v>
      </c>
      <c r="C1817" s="11">
        <v>93</v>
      </c>
      <c r="E1817" s="11" t="s">
        <v>8486</v>
      </c>
      <c r="F1817" s="11" t="s">
        <v>2230</v>
      </c>
      <c r="G1817" s="11">
        <v>2</v>
      </c>
      <c r="I1817" s="23" t="str">
        <f>IF($B1817="","",(VLOOKUP($B1817,所属・種目コード!$A$3:$C$67,2)))</f>
        <v>031098</v>
      </c>
      <c r="K1817" s="25" t="e">
        <f>IF($B1817="","",(VLOOKUP($B1817,所属・種目コード!M1800:N1900,2)))</f>
        <v>#N/A</v>
      </c>
      <c r="L1817" s="22" t="e">
        <f>IF($B1817="","",(VLOOKUP($B1817,所属・種目コード!$J$3:$K$59,2)))</f>
        <v>#N/A</v>
      </c>
    </row>
    <row r="1818" spans="1:12">
      <c r="A1818" s="11">
        <v>2750</v>
      </c>
      <c r="B1818" s="11">
        <v>1099</v>
      </c>
      <c r="C1818" s="11">
        <v>477</v>
      </c>
      <c r="E1818" s="11" t="s">
        <v>3904</v>
      </c>
      <c r="F1818" s="11" t="s">
        <v>3905</v>
      </c>
      <c r="G1818" s="11">
        <v>2</v>
      </c>
      <c r="I1818" s="23" t="str">
        <f>IF($B1818="","",(VLOOKUP($B1818,所属・種目コード!$A$3:$C$67,2)))</f>
        <v>031099</v>
      </c>
      <c r="K1818" s="25" t="e">
        <f>IF($B1818="","",(VLOOKUP($B1818,所属・種目コード!M1801:N1901,2)))</f>
        <v>#N/A</v>
      </c>
      <c r="L1818" s="22" t="e">
        <f>IF($B1818="","",(VLOOKUP($B1818,所属・種目コード!$J$3:$K$59,2)))</f>
        <v>#N/A</v>
      </c>
    </row>
    <row r="1819" spans="1:12">
      <c r="A1819" s="11">
        <v>2751</v>
      </c>
      <c r="B1819" s="11">
        <v>1099</v>
      </c>
      <c r="C1819" s="11">
        <v>665</v>
      </c>
      <c r="E1819" s="11" t="s">
        <v>3906</v>
      </c>
      <c r="F1819" s="11" t="s">
        <v>3907</v>
      </c>
      <c r="G1819" s="11">
        <v>1</v>
      </c>
      <c r="I1819" s="23" t="str">
        <f>IF($B1819="","",(VLOOKUP($B1819,所属・種目コード!$A$3:$C$67,2)))</f>
        <v>031099</v>
      </c>
      <c r="K1819" s="25" t="e">
        <f>IF($B1819="","",(VLOOKUP($B1819,所属・種目コード!M1802:N1902,2)))</f>
        <v>#N/A</v>
      </c>
      <c r="L1819" s="22" t="e">
        <f>IF($B1819="","",(VLOOKUP($B1819,所属・種目コード!$J$3:$K$59,2)))</f>
        <v>#N/A</v>
      </c>
    </row>
    <row r="1820" spans="1:12">
      <c r="A1820" s="11">
        <v>2752</v>
      </c>
      <c r="B1820" s="11">
        <v>1099</v>
      </c>
      <c r="C1820" s="11">
        <v>478</v>
      </c>
      <c r="E1820" s="11" t="s">
        <v>3908</v>
      </c>
      <c r="F1820" s="11" t="s">
        <v>3909</v>
      </c>
      <c r="G1820" s="11">
        <v>2</v>
      </c>
      <c r="I1820" s="23" t="str">
        <f>IF($B1820="","",(VLOOKUP($B1820,所属・種目コード!$A$3:$C$67,2)))</f>
        <v>031099</v>
      </c>
      <c r="K1820" s="25" t="e">
        <f>IF($B1820="","",(VLOOKUP($B1820,所属・種目コード!M1803:N1903,2)))</f>
        <v>#N/A</v>
      </c>
      <c r="L1820" s="22" t="e">
        <f>IF($B1820="","",(VLOOKUP($B1820,所属・種目コード!$J$3:$K$59,2)))</f>
        <v>#N/A</v>
      </c>
    </row>
    <row r="1821" spans="1:12">
      <c r="A1821" s="11">
        <v>2753</v>
      </c>
      <c r="B1821" s="11">
        <v>1099</v>
      </c>
      <c r="C1821" s="11">
        <v>479</v>
      </c>
      <c r="E1821" s="11" t="s">
        <v>3910</v>
      </c>
      <c r="F1821" s="11" t="s">
        <v>3911</v>
      </c>
      <c r="G1821" s="11">
        <v>2</v>
      </c>
      <c r="I1821" s="23" t="str">
        <f>IF($B1821="","",(VLOOKUP($B1821,所属・種目コード!$A$3:$C$67,2)))</f>
        <v>031099</v>
      </c>
      <c r="K1821" s="25" t="e">
        <f>IF($B1821="","",(VLOOKUP($B1821,所属・種目コード!M1804:N1904,2)))</f>
        <v>#N/A</v>
      </c>
      <c r="L1821" s="22" t="e">
        <f>IF($B1821="","",(VLOOKUP($B1821,所属・種目コード!$J$3:$K$59,2)))</f>
        <v>#N/A</v>
      </c>
    </row>
    <row r="1822" spans="1:12">
      <c r="A1822" s="11">
        <v>2754</v>
      </c>
      <c r="B1822" s="11">
        <v>1099</v>
      </c>
      <c r="C1822" s="11">
        <v>480</v>
      </c>
      <c r="E1822" s="11" t="s">
        <v>3912</v>
      </c>
      <c r="F1822" s="11" t="s">
        <v>3913</v>
      </c>
      <c r="G1822" s="11">
        <v>2</v>
      </c>
      <c r="I1822" s="23" t="str">
        <f>IF($B1822="","",(VLOOKUP($B1822,所属・種目コード!$A$3:$C$67,2)))</f>
        <v>031099</v>
      </c>
      <c r="K1822" s="25" t="e">
        <f>IF($B1822="","",(VLOOKUP($B1822,所属・種目コード!M1805:N1905,2)))</f>
        <v>#N/A</v>
      </c>
      <c r="L1822" s="22" t="e">
        <f>IF($B1822="","",(VLOOKUP($B1822,所属・種目コード!$J$3:$K$59,2)))</f>
        <v>#N/A</v>
      </c>
    </row>
    <row r="1823" spans="1:12">
      <c r="A1823" s="11">
        <v>2755</v>
      </c>
      <c r="B1823" s="11">
        <v>1099</v>
      </c>
      <c r="C1823" s="11">
        <v>482</v>
      </c>
      <c r="E1823" s="11" t="s">
        <v>3914</v>
      </c>
      <c r="F1823" s="11" t="s">
        <v>3915</v>
      </c>
      <c r="G1823" s="11">
        <v>2</v>
      </c>
      <c r="I1823" s="23" t="str">
        <f>IF($B1823="","",(VLOOKUP($B1823,所属・種目コード!$A$3:$C$67,2)))</f>
        <v>031099</v>
      </c>
      <c r="K1823" s="25" t="e">
        <f>IF($B1823="","",(VLOOKUP($B1823,所属・種目コード!M1806:N1906,2)))</f>
        <v>#N/A</v>
      </c>
      <c r="L1823" s="22" t="e">
        <f>IF($B1823="","",(VLOOKUP($B1823,所属・種目コード!$J$3:$K$59,2)))</f>
        <v>#N/A</v>
      </c>
    </row>
    <row r="1824" spans="1:12">
      <c r="A1824" s="11">
        <v>2756</v>
      </c>
      <c r="B1824" s="11">
        <v>1099</v>
      </c>
      <c r="C1824" s="11">
        <v>481</v>
      </c>
      <c r="E1824" s="11" t="s">
        <v>3916</v>
      </c>
      <c r="F1824" s="11" t="s">
        <v>3917</v>
      </c>
      <c r="G1824" s="11">
        <v>2</v>
      </c>
      <c r="I1824" s="23" t="str">
        <f>IF($B1824="","",(VLOOKUP($B1824,所属・種目コード!$A$3:$C$67,2)))</f>
        <v>031099</v>
      </c>
      <c r="K1824" s="25" t="e">
        <f>IF($B1824="","",(VLOOKUP($B1824,所属・種目コード!M1807:N1907,2)))</f>
        <v>#N/A</v>
      </c>
      <c r="L1824" s="22" t="e">
        <f>IF($B1824="","",(VLOOKUP($B1824,所属・種目コード!$J$3:$K$59,2)))</f>
        <v>#N/A</v>
      </c>
    </row>
    <row r="1825" spans="1:12">
      <c r="A1825" s="11">
        <v>2757</v>
      </c>
      <c r="B1825" s="11">
        <v>1099</v>
      </c>
      <c r="C1825" s="11">
        <v>483</v>
      </c>
      <c r="E1825" s="11" t="s">
        <v>3918</v>
      </c>
      <c r="F1825" s="11" t="s">
        <v>3919</v>
      </c>
      <c r="G1825" s="11">
        <v>2</v>
      </c>
      <c r="I1825" s="23" t="str">
        <f>IF($B1825="","",(VLOOKUP($B1825,所属・種目コード!$A$3:$C$67,2)))</f>
        <v>031099</v>
      </c>
      <c r="K1825" s="25" t="e">
        <f>IF($B1825="","",(VLOOKUP($B1825,所属・種目コード!M1808:N1908,2)))</f>
        <v>#N/A</v>
      </c>
      <c r="L1825" s="22" t="e">
        <f>IF($B1825="","",(VLOOKUP($B1825,所属・種目コード!$J$3:$K$59,2)))</f>
        <v>#N/A</v>
      </c>
    </row>
    <row r="1826" spans="1:12">
      <c r="A1826" s="11">
        <v>2758</v>
      </c>
      <c r="B1826" s="11">
        <v>1099</v>
      </c>
      <c r="C1826" s="11">
        <v>731</v>
      </c>
      <c r="E1826" s="11" t="s">
        <v>3920</v>
      </c>
      <c r="F1826" s="11" t="s">
        <v>3921</v>
      </c>
      <c r="G1826" s="11">
        <v>2</v>
      </c>
      <c r="I1826" s="23" t="str">
        <f>IF($B1826="","",(VLOOKUP($B1826,所属・種目コード!$A$3:$C$67,2)))</f>
        <v>031099</v>
      </c>
      <c r="K1826" s="25" t="e">
        <f>IF($B1826="","",(VLOOKUP($B1826,所属・種目コード!M1809:N1909,2)))</f>
        <v>#N/A</v>
      </c>
      <c r="L1826" s="22" t="e">
        <f>IF($B1826="","",(VLOOKUP($B1826,所属・種目コード!$J$3:$K$59,2)))</f>
        <v>#N/A</v>
      </c>
    </row>
    <row r="1827" spans="1:12">
      <c r="A1827" s="11">
        <v>2759</v>
      </c>
      <c r="B1827" s="11">
        <v>1100</v>
      </c>
      <c r="C1827" s="11">
        <v>585</v>
      </c>
      <c r="E1827" s="11" t="s">
        <v>3922</v>
      </c>
      <c r="F1827" s="11" t="s">
        <v>3923</v>
      </c>
      <c r="G1827" s="11">
        <v>2</v>
      </c>
      <c r="I1827" s="23" t="str">
        <f>IF($B1827="","",(VLOOKUP($B1827,所属・種目コード!$A$3:$C$67,2)))</f>
        <v>031100</v>
      </c>
      <c r="K1827" s="25" t="e">
        <f>IF($B1827="","",(VLOOKUP($B1827,所属・種目コード!M1810:N1910,2)))</f>
        <v>#N/A</v>
      </c>
      <c r="L1827" s="22" t="e">
        <f>IF($B1827="","",(VLOOKUP($B1827,所属・種目コード!$J$3:$K$59,2)))</f>
        <v>#N/A</v>
      </c>
    </row>
    <row r="1828" spans="1:12">
      <c r="A1828" s="11">
        <v>2760</v>
      </c>
      <c r="B1828" s="11">
        <v>1100</v>
      </c>
      <c r="C1828" s="11">
        <v>586</v>
      </c>
      <c r="E1828" s="11" t="s">
        <v>3924</v>
      </c>
      <c r="F1828" s="11" t="s">
        <v>3925</v>
      </c>
      <c r="G1828" s="11">
        <v>2</v>
      </c>
      <c r="I1828" s="23" t="str">
        <f>IF($B1828="","",(VLOOKUP($B1828,所属・種目コード!$A$3:$C$67,2)))</f>
        <v>031100</v>
      </c>
      <c r="K1828" s="25" t="e">
        <f>IF($B1828="","",(VLOOKUP($B1828,所属・種目コード!M1811:N1911,2)))</f>
        <v>#N/A</v>
      </c>
      <c r="L1828" s="22" t="e">
        <f>IF($B1828="","",(VLOOKUP($B1828,所属・種目コード!$J$3:$K$59,2)))</f>
        <v>#N/A</v>
      </c>
    </row>
    <row r="1829" spans="1:12">
      <c r="A1829" s="11">
        <v>2761</v>
      </c>
      <c r="B1829" s="11">
        <v>1100</v>
      </c>
      <c r="C1829" s="11">
        <v>26</v>
      </c>
      <c r="E1829" s="11" t="s">
        <v>3926</v>
      </c>
      <c r="F1829" s="11" t="s">
        <v>3927</v>
      </c>
      <c r="G1829" s="11">
        <v>1</v>
      </c>
      <c r="I1829" s="23" t="str">
        <f>IF($B1829="","",(VLOOKUP($B1829,所属・種目コード!$A$3:$C$67,2)))</f>
        <v>031100</v>
      </c>
      <c r="K1829" s="25" t="e">
        <f>IF($B1829="","",(VLOOKUP($B1829,所属・種目コード!M1812:N1912,2)))</f>
        <v>#N/A</v>
      </c>
      <c r="L1829" s="22" t="e">
        <f>IF($B1829="","",(VLOOKUP($B1829,所属・種目コード!$J$3:$K$59,2)))</f>
        <v>#N/A</v>
      </c>
    </row>
    <row r="1830" spans="1:12">
      <c r="A1830" s="11">
        <v>2762</v>
      </c>
      <c r="B1830" s="11">
        <v>1100</v>
      </c>
      <c r="C1830" s="11">
        <v>804</v>
      </c>
      <c r="E1830" s="11" t="s">
        <v>3928</v>
      </c>
      <c r="F1830" s="11" t="s">
        <v>3929</v>
      </c>
      <c r="G1830" s="11">
        <v>1</v>
      </c>
      <c r="I1830" s="23" t="str">
        <f>IF($B1830="","",(VLOOKUP($B1830,所属・種目コード!$A$3:$C$67,2)))</f>
        <v>031100</v>
      </c>
      <c r="K1830" s="25" t="e">
        <f>IF($B1830="","",(VLOOKUP($B1830,所属・種目コード!M1813:N1913,2)))</f>
        <v>#N/A</v>
      </c>
      <c r="L1830" s="22" t="e">
        <f>IF($B1830="","",(VLOOKUP($B1830,所属・種目コード!$J$3:$K$59,2)))</f>
        <v>#N/A</v>
      </c>
    </row>
    <row r="1831" spans="1:12">
      <c r="A1831" s="11">
        <v>2763</v>
      </c>
      <c r="B1831" s="11">
        <v>1100</v>
      </c>
      <c r="C1831" s="11">
        <v>805</v>
      </c>
      <c r="E1831" s="11" t="s">
        <v>3930</v>
      </c>
      <c r="F1831" s="11" t="s">
        <v>3931</v>
      </c>
      <c r="G1831" s="11">
        <v>1</v>
      </c>
      <c r="I1831" s="23" t="str">
        <f>IF($B1831="","",(VLOOKUP($B1831,所属・種目コード!$A$3:$C$67,2)))</f>
        <v>031100</v>
      </c>
      <c r="K1831" s="25" t="e">
        <f>IF($B1831="","",(VLOOKUP($B1831,所属・種目コード!M1814:N1914,2)))</f>
        <v>#N/A</v>
      </c>
      <c r="L1831" s="22" t="e">
        <f>IF($B1831="","",(VLOOKUP($B1831,所属・種目コード!$J$3:$K$59,2)))</f>
        <v>#N/A</v>
      </c>
    </row>
    <row r="1832" spans="1:12">
      <c r="A1832" s="11">
        <v>2764</v>
      </c>
      <c r="B1832" s="11">
        <v>1100</v>
      </c>
      <c r="C1832" s="11">
        <v>27</v>
      </c>
      <c r="E1832" s="11" t="s">
        <v>3932</v>
      </c>
      <c r="F1832" s="11" t="s">
        <v>3933</v>
      </c>
      <c r="G1832" s="11">
        <v>1</v>
      </c>
      <c r="I1832" s="23" t="str">
        <f>IF($B1832="","",(VLOOKUP($B1832,所属・種目コード!$A$3:$C$67,2)))</f>
        <v>031100</v>
      </c>
      <c r="K1832" s="25" t="e">
        <f>IF($B1832="","",(VLOOKUP($B1832,所属・種目コード!M1815:N1915,2)))</f>
        <v>#N/A</v>
      </c>
      <c r="L1832" s="22" t="e">
        <f>IF($B1832="","",(VLOOKUP($B1832,所属・種目コード!$J$3:$K$59,2)))</f>
        <v>#N/A</v>
      </c>
    </row>
    <row r="1833" spans="1:12">
      <c r="A1833" s="11">
        <v>2765</v>
      </c>
      <c r="B1833" s="11">
        <v>1100</v>
      </c>
      <c r="C1833" s="11">
        <v>29</v>
      </c>
      <c r="E1833" s="11" t="s">
        <v>3934</v>
      </c>
      <c r="F1833" s="11" t="s">
        <v>3935</v>
      </c>
      <c r="G1833" s="11">
        <v>2</v>
      </c>
      <c r="I1833" s="23" t="str">
        <f>IF($B1833="","",(VLOOKUP($B1833,所属・種目コード!$A$3:$C$67,2)))</f>
        <v>031100</v>
      </c>
      <c r="K1833" s="25" t="e">
        <f>IF($B1833="","",(VLOOKUP($B1833,所属・種目コード!M1816:N1916,2)))</f>
        <v>#N/A</v>
      </c>
      <c r="L1833" s="22" t="e">
        <f>IF($B1833="","",(VLOOKUP($B1833,所属・種目コード!$J$3:$K$59,2)))</f>
        <v>#N/A</v>
      </c>
    </row>
    <row r="1834" spans="1:12">
      <c r="A1834" s="11">
        <v>2766</v>
      </c>
      <c r="B1834" s="11">
        <v>1100</v>
      </c>
      <c r="C1834" s="11">
        <v>584</v>
      </c>
      <c r="E1834" s="11" t="s">
        <v>3936</v>
      </c>
      <c r="F1834" s="11" t="s">
        <v>3937</v>
      </c>
      <c r="G1834" s="11">
        <v>2</v>
      </c>
      <c r="I1834" s="23" t="str">
        <f>IF($B1834="","",(VLOOKUP($B1834,所属・種目コード!$A$3:$C$67,2)))</f>
        <v>031100</v>
      </c>
      <c r="K1834" s="25" t="e">
        <f>IF($B1834="","",(VLOOKUP($B1834,所属・種目コード!M1817:N1917,2)))</f>
        <v>#N/A</v>
      </c>
      <c r="L1834" s="22" t="e">
        <f>IF($B1834="","",(VLOOKUP($B1834,所属・種目コード!$J$3:$K$59,2)))</f>
        <v>#N/A</v>
      </c>
    </row>
    <row r="1835" spans="1:12">
      <c r="A1835" s="11">
        <v>2767</v>
      </c>
      <c r="B1835" s="11">
        <v>1100</v>
      </c>
      <c r="C1835" s="11">
        <v>587</v>
      </c>
      <c r="E1835" s="11" t="s">
        <v>3938</v>
      </c>
      <c r="F1835" s="11" t="s">
        <v>3939</v>
      </c>
      <c r="G1835" s="11">
        <v>2</v>
      </c>
      <c r="I1835" s="23" t="str">
        <f>IF($B1835="","",(VLOOKUP($B1835,所属・種目コード!$A$3:$C$67,2)))</f>
        <v>031100</v>
      </c>
      <c r="K1835" s="25" t="e">
        <f>IF($B1835="","",(VLOOKUP($B1835,所属・種目コード!M1818:N1918,2)))</f>
        <v>#N/A</v>
      </c>
      <c r="L1835" s="22" t="e">
        <f>IF($B1835="","",(VLOOKUP($B1835,所属・種目コード!$J$3:$K$59,2)))</f>
        <v>#N/A</v>
      </c>
    </row>
    <row r="1836" spans="1:12">
      <c r="A1836" s="11">
        <v>2768</v>
      </c>
      <c r="B1836" s="11">
        <v>1100</v>
      </c>
      <c r="C1836" s="11">
        <v>30</v>
      </c>
      <c r="E1836" s="11" t="s">
        <v>3940</v>
      </c>
      <c r="F1836" s="11" t="s">
        <v>3941</v>
      </c>
      <c r="G1836" s="11">
        <v>2</v>
      </c>
      <c r="I1836" s="23" t="str">
        <f>IF($B1836="","",(VLOOKUP($B1836,所属・種目コード!$A$3:$C$67,2)))</f>
        <v>031100</v>
      </c>
      <c r="K1836" s="25" t="e">
        <f>IF($B1836="","",(VLOOKUP($B1836,所属・種目コード!M1819:N1919,2)))</f>
        <v>#N/A</v>
      </c>
      <c r="L1836" s="22" t="e">
        <f>IF($B1836="","",(VLOOKUP($B1836,所属・種目コード!$J$3:$K$59,2)))</f>
        <v>#N/A</v>
      </c>
    </row>
    <row r="1837" spans="1:12">
      <c r="A1837" s="11">
        <v>2769</v>
      </c>
      <c r="B1837" s="11">
        <v>1100</v>
      </c>
      <c r="C1837" s="11">
        <v>588</v>
      </c>
      <c r="E1837" s="11" t="s">
        <v>3942</v>
      </c>
      <c r="F1837" s="11" t="s">
        <v>3943</v>
      </c>
      <c r="G1837" s="11">
        <v>2</v>
      </c>
      <c r="I1837" s="23" t="str">
        <f>IF($B1837="","",(VLOOKUP($B1837,所属・種目コード!$A$3:$C$67,2)))</f>
        <v>031100</v>
      </c>
      <c r="K1837" s="25" t="e">
        <f>IF($B1837="","",(VLOOKUP($B1837,所属・種目コード!M1820:N1920,2)))</f>
        <v>#N/A</v>
      </c>
      <c r="L1837" s="22" t="e">
        <f>IF($B1837="","",(VLOOKUP($B1837,所属・種目コード!$J$3:$K$59,2)))</f>
        <v>#N/A</v>
      </c>
    </row>
    <row r="1838" spans="1:12">
      <c r="A1838" s="11">
        <v>2770</v>
      </c>
      <c r="B1838" s="11">
        <v>1100</v>
      </c>
      <c r="C1838" s="11">
        <v>31</v>
      </c>
      <c r="E1838" s="11" t="s">
        <v>3944</v>
      </c>
      <c r="F1838" s="11" t="s">
        <v>3945</v>
      </c>
      <c r="G1838" s="11">
        <v>2</v>
      </c>
      <c r="I1838" s="23" t="str">
        <f>IF($B1838="","",(VLOOKUP($B1838,所属・種目コード!$A$3:$C$67,2)))</f>
        <v>031100</v>
      </c>
      <c r="K1838" s="25" t="e">
        <f>IF($B1838="","",(VLOOKUP($B1838,所属・種目コード!M1821:N1921,2)))</f>
        <v>#N/A</v>
      </c>
      <c r="L1838" s="22" t="e">
        <f>IF($B1838="","",(VLOOKUP($B1838,所属・種目コード!$J$3:$K$59,2)))</f>
        <v>#N/A</v>
      </c>
    </row>
    <row r="1839" spans="1:12">
      <c r="A1839" s="11">
        <v>2771</v>
      </c>
      <c r="B1839" s="11">
        <v>1100</v>
      </c>
      <c r="C1839" s="11">
        <v>28</v>
      </c>
      <c r="E1839" s="11" t="s">
        <v>3946</v>
      </c>
      <c r="F1839" s="11" t="s">
        <v>3947</v>
      </c>
      <c r="G1839" s="11">
        <v>1</v>
      </c>
      <c r="I1839" s="23" t="str">
        <f>IF($B1839="","",(VLOOKUP($B1839,所属・種目コード!$A$3:$C$67,2)))</f>
        <v>031100</v>
      </c>
      <c r="K1839" s="25" t="e">
        <f>IF($B1839="","",(VLOOKUP($B1839,所属・種目コード!M1822:N1922,2)))</f>
        <v>#N/A</v>
      </c>
      <c r="L1839" s="22" t="e">
        <f>IF($B1839="","",(VLOOKUP($B1839,所属・種目コード!$J$3:$K$59,2)))</f>
        <v>#N/A</v>
      </c>
    </row>
    <row r="1840" spans="1:12">
      <c r="A1840" s="11">
        <v>2772</v>
      </c>
      <c r="B1840" s="11">
        <v>1100</v>
      </c>
      <c r="C1840" s="11">
        <v>806</v>
      </c>
      <c r="E1840" s="11" t="s">
        <v>3948</v>
      </c>
      <c r="F1840" s="11" t="s">
        <v>3949</v>
      </c>
      <c r="G1840" s="11">
        <v>1</v>
      </c>
      <c r="I1840" s="23" t="str">
        <f>IF($B1840="","",(VLOOKUP($B1840,所属・種目コード!$A$3:$C$67,2)))</f>
        <v>031100</v>
      </c>
      <c r="K1840" s="25" t="e">
        <f>IF($B1840="","",(VLOOKUP($B1840,所属・種目コード!M1823:N1923,2)))</f>
        <v>#N/A</v>
      </c>
      <c r="L1840" s="22" t="e">
        <f>IF($B1840="","",(VLOOKUP($B1840,所属・種目コード!$J$3:$K$59,2)))</f>
        <v>#N/A</v>
      </c>
    </row>
    <row r="1841" spans="1:12">
      <c r="A1841" s="11">
        <v>2773</v>
      </c>
      <c r="B1841" s="11">
        <v>1100</v>
      </c>
      <c r="C1841" s="11">
        <v>32</v>
      </c>
      <c r="E1841" s="11" t="s">
        <v>3950</v>
      </c>
      <c r="F1841" s="11" t="s">
        <v>3951</v>
      </c>
      <c r="G1841" s="11">
        <v>2</v>
      </c>
      <c r="I1841" s="23" t="str">
        <f>IF($B1841="","",(VLOOKUP($B1841,所属・種目コード!$A$3:$C$67,2)))</f>
        <v>031100</v>
      </c>
      <c r="K1841" s="25" t="e">
        <f>IF($B1841="","",(VLOOKUP($B1841,所属・種目コード!M1824:N1924,2)))</f>
        <v>#N/A</v>
      </c>
      <c r="L1841" s="22" t="e">
        <f>IF($B1841="","",(VLOOKUP($B1841,所属・種目コード!$J$3:$K$59,2)))</f>
        <v>#N/A</v>
      </c>
    </row>
    <row r="1842" spans="1:12">
      <c r="A1842" s="11">
        <v>2774</v>
      </c>
      <c r="B1842" s="11">
        <v>1100</v>
      </c>
      <c r="C1842" s="11">
        <v>36</v>
      </c>
      <c r="E1842" s="11" t="s">
        <v>3952</v>
      </c>
      <c r="F1842" s="11" t="s">
        <v>3953</v>
      </c>
      <c r="G1842" s="11">
        <v>1</v>
      </c>
      <c r="I1842" s="23" t="str">
        <f>IF($B1842="","",(VLOOKUP($B1842,所属・種目コード!$A$3:$C$67,2)))</f>
        <v>031100</v>
      </c>
      <c r="K1842" s="25" t="e">
        <f>IF($B1842="","",(VLOOKUP($B1842,所属・種目コード!M1825:N1925,2)))</f>
        <v>#N/A</v>
      </c>
      <c r="L1842" s="22" t="e">
        <f>IF($B1842="","",(VLOOKUP($B1842,所属・種目コード!$J$3:$K$59,2)))</f>
        <v>#N/A</v>
      </c>
    </row>
    <row r="1843" spans="1:12">
      <c r="A1843" s="11">
        <v>2775</v>
      </c>
      <c r="B1843" s="11">
        <v>1100</v>
      </c>
      <c r="C1843" s="11">
        <v>37</v>
      </c>
      <c r="E1843" s="11" t="s">
        <v>3954</v>
      </c>
      <c r="F1843" s="11" t="s">
        <v>3955</v>
      </c>
      <c r="G1843" s="11">
        <v>1</v>
      </c>
      <c r="I1843" s="23" t="str">
        <f>IF($B1843="","",(VLOOKUP($B1843,所属・種目コード!$A$3:$C$67,2)))</f>
        <v>031100</v>
      </c>
      <c r="K1843" s="25" t="e">
        <f>IF($B1843="","",(VLOOKUP($B1843,所属・種目コード!M1826:N1926,2)))</f>
        <v>#N/A</v>
      </c>
      <c r="L1843" s="22" t="e">
        <f>IF($B1843="","",(VLOOKUP($B1843,所属・種目コード!$J$3:$K$59,2)))</f>
        <v>#N/A</v>
      </c>
    </row>
    <row r="1844" spans="1:12">
      <c r="A1844" s="11">
        <v>2776</v>
      </c>
      <c r="B1844" s="11">
        <v>1100</v>
      </c>
      <c r="C1844" s="11">
        <v>29</v>
      </c>
      <c r="E1844" s="11" t="s">
        <v>3956</v>
      </c>
      <c r="F1844" s="11" t="s">
        <v>3957</v>
      </c>
      <c r="G1844" s="11">
        <v>1</v>
      </c>
      <c r="I1844" s="23" t="str">
        <f>IF($B1844="","",(VLOOKUP($B1844,所属・種目コード!$A$3:$C$67,2)))</f>
        <v>031100</v>
      </c>
      <c r="K1844" s="25" t="e">
        <f>IF($B1844="","",(VLOOKUP($B1844,所属・種目コード!M1827:N1927,2)))</f>
        <v>#N/A</v>
      </c>
      <c r="L1844" s="22" t="e">
        <f>IF($B1844="","",(VLOOKUP($B1844,所属・種目コード!$J$3:$K$59,2)))</f>
        <v>#N/A</v>
      </c>
    </row>
    <row r="1845" spans="1:12">
      <c r="A1845" s="11">
        <v>2777</v>
      </c>
      <c r="B1845" s="11">
        <v>1100</v>
      </c>
      <c r="C1845" s="11">
        <v>30</v>
      </c>
      <c r="E1845" s="11" t="s">
        <v>3958</v>
      </c>
      <c r="F1845" s="11" t="s">
        <v>3959</v>
      </c>
      <c r="G1845" s="11">
        <v>1</v>
      </c>
      <c r="I1845" s="23" t="str">
        <f>IF($B1845="","",(VLOOKUP($B1845,所属・種目コード!$A$3:$C$67,2)))</f>
        <v>031100</v>
      </c>
      <c r="K1845" s="25" t="e">
        <f>IF($B1845="","",(VLOOKUP($B1845,所属・種目コード!M1828:N1928,2)))</f>
        <v>#N/A</v>
      </c>
      <c r="L1845" s="22" t="e">
        <f>IF($B1845="","",(VLOOKUP($B1845,所属・種目コード!$J$3:$K$59,2)))</f>
        <v>#N/A</v>
      </c>
    </row>
    <row r="1846" spans="1:12">
      <c r="A1846" s="11">
        <v>2778</v>
      </c>
      <c r="B1846" s="11">
        <v>1100</v>
      </c>
      <c r="C1846" s="11">
        <v>589</v>
      </c>
      <c r="E1846" s="11" t="s">
        <v>3960</v>
      </c>
      <c r="F1846" s="11" t="s">
        <v>3961</v>
      </c>
      <c r="G1846" s="11">
        <v>2</v>
      </c>
      <c r="I1846" s="23" t="str">
        <f>IF($B1846="","",(VLOOKUP($B1846,所属・種目コード!$A$3:$C$67,2)))</f>
        <v>031100</v>
      </c>
      <c r="K1846" s="25" t="e">
        <f>IF($B1846="","",(VLOOKUP($B1846,所属・種目コード!M1829:N1929,2)))</f>
        <v>#N/A</v>
      </c>
      <c r="L1846" s="22" t="e">
        <f>IF($B1846="","",(VLOOKUP($B1846,所属・種目コード!$J$3:$K$59,2)))</f>
        <v>#N/A</v>
      </c>
    </row>
    <row r="1847" spans="1:12">
      <c r="A1847" s="11">
        <v>2779</v>
      </c>
      <c r="B1847" s="11">
        <v>1100</v>
      </c>
      <c r="C1847" s="11">
        <v>807</v>
      </c>
      <c r="E1847" s="11" t="s">
        <v>3962</v>
      </c>
      <c r="F1847" s="11" t="s">
        <v>3963</v>
      </c>
      <c r="G1847" s="11">
        <v>1</v>
      </c>
      <c r="I1847" s="23" t="str">
        <f>IF($B1847="","",(VLOOKUP($B1847,所属・種目コード!$A$3:$C$67,2)))</f>
        <v>031100</v>
      </c>
      <c r="K1847" s="25" t="e">
        <f>IF($B1847="","",(VLOOKUP($B1847,所属・種目コード!M1830:N1930,2)))</f>
        <v>#N/A</v>
      </c>
      <c r="L1847" s="22" t="e">
        <f>IF($B1847="","",(VLOOKUP($B1847,所属・種目コード!$J$3:$K$59,2)))</f>
        <v>#N/A</v>
      </c>
    </row>
    <row r="1848" spans="1:12">
      <c r="A1848" s="11">
        <v>2780</v>
      </c>
      <c r="B1848" s="11">
        <v>1100</v>
      </c>
      <c r="C1848" s="11">
        <v>31</v>
      </c>
      <c r="E1848" s="11" t="s">
        <v>3964</v>
      </c>
      <c r="F1848" s="11" t="s">
        <v>3965</v>
      </c>
      <c r="G1848" s="11">
        <v>1</v>
      </c>
      <c r="I1848" s="23" t="str">
        <f>IF($B1848="","",(VLOOKUP($B1848,所属・種目コード!$A$3:$C$67,2)))</f>
        <v>031100</v>
      </c>
      <c r="K1848" s="25" t="e">
        <f>IF($B1848="","",(VLOOKUP($B1848,所属・種目コード!M1831:N1931,2)))</f>
        <v>#N/A</v>
      </c>
      <c r="L1848" s="22" t="e">
        <f>IF($B1848="","",(VLOOKUP($B1848,所属・種目コード!$J$3:$K$59,2)))</f>
        <v>#N/A</v>
      </c>
    </row>
    <row r="1849" spans="1:12">
      <c r="A1849" s="11">
        <v>2781</v>
      </c>
      <c r="B1849" s="11">
        <v>1100</v>
      </c>
      <c r="C1849" s="11">
        <v>590</v>
      </c>
      <c r="E1849" s="11" t="s">
        <v>3966</v>
      </c>
      <c r="F1849" s="11" t="s">
        <v>3967</v>
      </c>
      <c r="G1849" s="11">
        <v>2</v>
      </c>
      <c r="I1849" s="23" t="str">
        <f>IF($B1849="","",(VLOOKUP($B1849,所属・種目コード!$A$3:$C$67,2)))</f>
        <v>031100</v>
      </c>
      <c r="K1849" s="25" t="e">
        <f>IF($B1849="","",(VLOOKUP($B1849,所属・種目コード!M1832:N1932,2)))</f>
        <v>#N/A</v>
      </c>
      <c r="L1849" s="22" t="e">
        <f>IF($B1849="","",(VLOOKUP($B1849,所属・種目コード!$J$3:$K$59,2)))</f>
        <v>#N/A</v>
      </c>
    </row>
    <row r="1850" spans="1:12">
      <c r="A1850" s="11">
        <v>2782</v>
      </c>
      <c r="B1850" s="11">
        <v>1100</v>
      </c>
      <c r="C1850" s="11">
        <v>38</v>
      </c>
      <c r="E1850" s="11" t="s">
        <v>3968</v>
      </c>
      <c r="F1850" s="11" t="s">
        <v>3969</v>
      </c>
      <c r="G1850" s="11">
        <v>1</v>
      </c>
      <c r="I1850" s="23" t="str">
        <f>IF($B1850="","",(VLOOKUP($B1850,所属・種目コード!$A$3:$C$67,2)))</f>
        <v>031100</v>
      </c>
      <c r="K1850" s="25" t="e">
        <f>IF($B1850="","",(VLOOKUP($B1850,所属・種目コード!M1833:N1933,2)))</f>
        <v>#N/A</v>
      </c>
      <c r="L1850" s="22" t="e">
        <f>IF($B1850="","",(VLOOKUP($B1850,所属・種目コード!$J$3:$K$59,2)))</f>
        <v>#N/A</v>
      </c>
    </row>
    <row r="1851" spans="1:12">
      <c r="A1851" s="11">
        <v>2783</v>
      </c>
      <c r="B1851" s="11">
        <v>1100</v>
      </c>
      <c r="C1851" s="11">
        <v>32</v>
      </c>
      <c r="E1851" s="11" t="s">
        <v>3970</v>
      </c>
      <c r="F1851" s="11" t="s">
        <v>3971</v>
      </c>
      <c r="G1851" s="11">
        <v>1</v>
      </c>
      <c r="I1851" s="23" t="str">
        <f>IF($B1851="","",(VLOOKUP($B1851,所属・種目コード!$A$3:$C$67,2)))</f>
        <v>031100</v>
      </c>
      <c r="K1851" s="25" t="e">
        <f>IF($B1851="","",(VLOOKUP($B1851,所属・種目コード!M1834:N1934,2)))</f>
        <v>#N/A</v>
      </c>
      <c r="L1851" s="22" t="e">
        <f>IF($B1851="","",(VLOOKUP($B1851,所属・種目コード!$J$3:$K$59,2)))</f>
        <v>#N/A</v>
      </c>
    </row>
    <row r="1852" spans="1:12">
      <c r="A1852" s="11">
        <v>2784</v>
      </c>
      <c r="B1852" s="11">
        <v>1100</v>
      </c>
      <c r="C1852" s="11">
        <v>33</v>
      </c>
      <c r="E1852" s="11" t="s">
        <v>3972</v>
      </c>
      <c r="F1852" s="11" t="s">
        <v>3973</v>
      </c>
      <c r="G1852" s="11">
        <v>1</v>
      </c>
      <c r="I1852" s="23" t="str">
        <f>IF($B1852="","",(VLOOKUP($B1852,所属・種目コード!$A$3:$C$67,2)))</f>
        <v>031100</v>
      </c>
      <c r="K1852" s="25" t="e">
        <f>IF($B1852="","",(VLOOKUP($B1852,所属・種目コード!M1835:N1935,2)))</f>
        <v>#N/A</v>
      </c>
      <c r="L1852" s="22" t="e">
        <f>IF($B1852="","",(VLOOKUP($B1852,所属・種目コード!$J$3:$K$59,2)))</f>
        <v>#N/A</v>
      </c>
    </row>
    <row r="1853" spans="1:12">
      <c r="A1853" s="11">
        <v>2785</v>
      </c>
      <c r="B1853" s="11">
        <v>1100</v>
      </c>
      <c r="C1853" s="11">
        <v>39</v>
      </c>
      <c r="E1853" s="11" t="s">
        <v>3974</v>
      </c>
      <c r="F1853" s="11" t="s">
        <v>3975</v>
      </c>
      <c r="G1853" s="11">
        <v>1</v>
      </c>
      <c r="I1853" s="23" t="str">
        <f>IF($B1853="","",(VLOOKUP($B1853,所属・種目コード!$A$3:$C$67,2)))</f>
        <v>031100</v>
      </c>
      <c r="K1853" s="25" t="e">
        <f>IF($B1853="","",(VLOOKUP($B1853,所属・種目コード!M1836:N1936,2)))</f>
        <v>#N/A</v>
      </c>
      <c r="L1853" s="22" t="e">
        <f>IF($B1853="","",(VLOOKUP($B1853,所属・種目コード!$J$3:$K$59,2)))</f>
        <v>#N/A</v>
      </c>
    </row>
    <row r="1854" spans="1:12">
      <c r="A1854" s="11">
        <v>2786</v>
      </c>
      <c r="B1854" s="11">
        <v>1100</v>
      </c>
      <c r="C1854" s="11">
        <v>808</v>
      </c>
      <c r="E1854" s="11" t="s">
        <v>3976</v>
      </c>
      <c r="F1854" s="11" t="s">
        <v>3977</v>
      </c>
      <c r="G1854" s="11">
        <v>1</v>
      </c>
      <c r="I1854" s="23" t="str">
        <f>IF($B1854="","",(VLOOKUP($B1854,所属・種目コード!$A$3:$C$67,2)))</f>
        <v>031100</v>
      </c>
      <c r="K1854" s="25" t="e">
        <f>IF($B1854="","",(VLOOKUP($B1854,所属・種目コード!M1837:N1937,2)))</f>
        <v>#N/A</v>
      </c>
      <c r="L1854" s="22" t="e">
        <f>IF($B1854="","",(VLOOKUP($B1854,所属・種目コード!$J$3:$K$59,2)))</f>
        <v>#N/A</v>
      </c>
    </row>
    <row r="1855" spans="1:12">
      <c r="A1855" s="11">
        <v>2787</v>
      </c>
      <c r="B1855" s="11">
        <v>1100</v>
      </c>
      <c r="C1855" s="11">
        <v>809</v>
      </c>
      <c r="E1855" s="11" t="s">
        <v>3978</v>
      </c>
      <c r="F1855" s="11" t="s">
        <v>3979</v>
      </c>
      <c r="G1855" s="11">
        <v>1</v>
      </c>
      <c r="I1855" s="23" t="str">
        <f>IF($B1855="","",(VLOOKUP($B1855,所属・種目コード!$A$3:$C$67,2)))</f>
        <v>031100</v>
      </c>
      <c r="K1855" s="25" t="e">
        <f>IF($B1855="","",(VLOOKUP($B1855,所属・種目コード!M1838:N1938,2)))</f>
        <v>#N/A</v>
      </c>
      <c r="L1855" s="22" t="e">
        <f>IF($B1855="","",(VLOOKUP($B1855,所属・種目コード!$J$3:$K$59,2)))</f>
        <v>#N/A</v>
      </c>
    </row>
    <row r="1856" spans="1:12">
      <c r="A1856" s="11">
        <v>2788</v>
      </c>
      <c r="B1856" s="11">
        <v>1100</v>
      </c>
      <c r="C1856" s="11">
        <v>33</v>
      </c>
      <c r="E1856" s="11" t="s">
        <v>3980</v>
      </c>
      <c r="F1856" s="11" t="s">
        <v>3981</v>
      </c>
      <c r="G1856" s="11">
        <v>2</v>
      </c>
      <c r="I1856" s="23" t="str">
        <f>IF($B1856="","",(VLOOKUP($B1856,所属・種目コード!$A$3:$C$67,2)))</f>
        <v>031100</v>
      </c>
      <c r="K1856" s="25" t="e">
        <f>IF($B1856="","",(VLOOKUP($B1856,所属・種目コード!M1839:N1939,2)))</f>
        <v>#N/A</v>
      </c>
      <c r="L1856" s="22" t="e">
        <f>IF($B1856="","",(VLOOKUP($B1856,所属・種目コード!$J$3:$K$59,2)))</f>
        <v>#N/A</v>
      </c>
    </row>
    <row r="1857" spans="1:12">
      <c r="A1857" s="11">
        <v>2789</v>
      </c>
      <c r="B1857" s="11">
        <v>1100</v>
      </c>
      <c r="C1857" s="11">
        <v>34</v>
      </c>
      <c r="E1857" s="11" t="s">
        <v>3982</v>
      </c>
      <c r="F1857" s="11" t="s">
        <v>3983</v>
      </c>
      <c r="G1857" s="11">
        <v>1</v>
      </c>
      <c r="I1857" s="23" t="str">
        <f>IF($B1857="","",(VLOOKUP($B1857,所属・種目コード!$A$3:$C$67,2)))</f>
        <v>031100</v>
      </c>
      <c r="K1857" s="25" t="e">
        <f>IF($B1857="","",(VLOOKUP($B1857,所属・種目コード!M1840:N1940,2)))</f>
        <v>#N/A</v>
      </c>
      <c r="L1857" s="22" t="e">
        <f>IF($B1857="","",(VLOOKUP($B1857,所属・種目コード!$J$3:$K$59,2)))</f>
        <v>#N/A</v>
      </c>
    </row>
    <row r="1858" spans="1:12">
      <c r="A1858" s="11">
        <v>2790</v>
      </c>
      <c r="B1858" s="11">
        <v>1100</v>
      </c>
      <c r="C1858" s="11">
        <v>591</v>
      </c>
      <c r="E1858" s="11" t="s">
        <v>3984</v>
      </c>
      <c r="F1858" s="11" t="s">
        <v>3985</v>
      </c>
      <c r="G1858" s="11">
        <v>2</v>
      </c>
      <c r="I1858" s="23" t="str">
        <f>IF($B1858="","",(VLOOKUP($B1858,所属・種目コード!$A$3:$C$67,2)))</f>
        <v>031100</v>
      </c>
      <c r="K1858" s="25" t="e">
        <f>IF($B1858="","",(VLOOKUP($B1858,所属・種目コード!M1841:N1941,2)))</f>
        <v>#N/A</v>
      </c>
      <c r="L1858" s="22" t="e">
        <f>IF($B1858="","",(VLOOKUP($B1858,所属・種目コード!$J$3:$K$59,2)))</f>
        <v>#N/A</v>
      </c>
    </row>
    <row r="1859" spans="1:12">
      <c r="A1859" s="11">
        <v>2791</v>
      </c>
      <c r="B1859" s="11">
        <v>1100</v>
      </c>
      <c r="C1859" s="11">
        <v>35</v>
      </c>
      <c r="E1859" s="11" t="s">
        <v>3986</v>
      </c>
      <c r="F1859" s="11" t="s">
        <v>1164</v>
      </c>
      <c r="G1859" s="11">
        <v>1</v>
      </c>
      <c r="I1859" s="23" t="str">
        <f>IF($B1859="","",(VLOOKUP($B1859,所属・種目コード!$A$3:$C$67,2)))</f>
        <v>031100</v>
      </c>
      <c r="K1859" s="25" t="e">
        <f>IF($B1859="","",(VLOOKUP($B1859,所属・種目コード!M1842:N1942,2)))</f>
        <v>#N/A</v>
      </c>
      <c r="L1859" s="22" t="e">
        <f>IF($B1859="","",(VLOOKUP($B1859,所属・種目コード!$J$3:$K$59,2)))</f>
        <v>#N/A</v>
      </c>
    </row>
    <row r="1860" spans="1:12">
      <c r="A1860" s="11">
        <v>2792</v>
      </c>
      <c r="B1860" s="11">
        <v>1100</v>
      </c>
      <c r="C1860" s="11">
        <v>40</v>
      </c>
      <c r="E1860" s="11" t="s">
        <v>3987</v>
      </c>
      <c r="F1860" s="11" t="s">
        <v>3988</v>
      </c>
      <c r="G1860" s="11">
        <v>1</v>
      </c>
      <c r="I1860" s="23" t="str">
        <f>IF($B1860="","",(VLOOKUP($B1860,所属・種目コード!$A$3:$C$67,2)))</f>
        <v>031100</v>
      </c>
      <c r="K1860" s="25" t="e">
        <f>IF($B1860="","",(VLOOKUP($B1860,所属・種目コード!M1843:N1943,2)))</f>
        <v>#N/A</v>
      </c>
      <c r="L1860" s="22" t="e">
        <f>IF($B1860="","",(VLOOKUP($B1860,所属・種目コード!$J$3:$K$59,2)))</f>
        <v>#N/A</v>
      </c>
    </row>
    <row r="1861" spans="1:12">
      <c r="A1861" s="11">
        <v>2793</v>
      </c>
      <c r="B1861" s="11">
        <v>1101</v>
      </c>
      <c r="C1861" s="11">
        <v>608</v>
      </c>
      <c r="E1861" s="11" t="s">
        <v>3989</v>
      </c>
      <c r="F1861" s="11" t="s">
        <v>3990</v>
      </c>
      <c r="G1861" s="11">
        <v>1</v>
      </c>
      <c r="I1861" s="23" t="str">
        <f>IF($B1861="","",(VLOOKUP($B1861,所属・種目コード!$A$3:$C$67,2)))</f>
        <v>031101</v>
      </c>
      <c r="K1861" s="25" t="e">
        <f>IF($B1861="","",(VLOOKUP($B1861,所属・種目コード!M1844:N1944,2)))</f>
        <v>#N/A</v>
      </c>
      <c r="L1861" s="22" t="e">
        <f>IF($B1861="","",(VLOOKUP($B1861,所属・種目コード!$J$3:$K$59,2)))</f>
        <v>#N/A</v>
      </c>
    </row>
    <row r="1862" spans="1:12">
      <c r="A1862" s="11">
        <v>2794</v>
      </c>
      <c r="B1862" s="11">
        <v>1101</v>
      </c>
      <c r="C1862" s="11">
        <v>609</v>
      </c>
      <c r="E1862" s="11" t="s">
        <v>3991</v>
      </c>
      <c r="F1862" s="11" t="s">
        <v>3992</v>
      </c>
      <c r="G1862" s="11">
        <v>1</v>
      </c>
      <c r="I1862" s="23" t="str">
        <f>IF($B1862="","",(VLOOKUP($B1862,所属・種目コード!$A$3:$C$67,2)))</f>
        <v>031101</v>
      </c>
      <c r="K1862" s="25" t="e">
        <f>IF($B1862="","",(VLOOKUP($B1862,所属・種目コード!M1845:N1945,2)))</f>
        <v>#N/A</v>
      </c>
      <c r="L1862" s="22" t="e">
        <f>IF($B1862="","",(VLOOKUP($B1862,所属・種目コード!$J$3:$K$59,2)))</f>
        <v>#N/A</v>
      </c>
    </row>
    <row r="1863" spans="1:12">
      <c r="A1863" s="11">
        <v>2795</v>
      </c>
      <c r="B1863" s="11">
        <v>1101</v>
      </c>
      <c r="C1863" s="11">
        <v>610</v>
      </c>
      <c r="E1863" s="11" t="s">
        <v>3993</v>
      </c>
      <c r="F1863" s="11" t="s">
        <v>3994</v>
      </c>
      <c r="G1863" s="11">
        <v>1</v>
      </c>
      <c r="I1863" s="23" t="str">
        <f>IF($B1863="","",(VLOOKUP($B1863,所属・種目コード!$A$3:$C$67,2)))</f>
        <v>031101</v>
      </c>
      <c r="K1863" s="25" t="e">
        <f>IF($B1863="","",(VLOOKUP($B1863,所属・種目コード!M1846:N1946,2)))</f>
        <v>#N/A</v>
      </c>
      <c r="L1863" s="22" t="e">
        <f>IF($B1863="","",(VLOOKUP($B1863,所属・種目コード!$J$3:$K$59,2)))</f>
        <v>#N/A</v>
      </c>
    </row>
    <row r="1864" spans="1:12">
      <c r="A1864" s="11">
        <v>2796</v>
      </c>
      <c r="B1864" s="11">
        <v>1101</v>
      </c>
      <c r="C1864" s="11">
        <v>611</v>
      </c>
      <c r="E1864" s="11" t="s">
        <v>3995</v>
      </c>
      <c r="F1864" s="11" t="s">
        <v>3996</v>
      </c>
      <c r="G1864" s="11">
        <v>1</v>
      </c>
      <c r="I1864" s="23" t="str">
        <f>IF($B1864="","",(VLOOKUP($B1864,所属・種目コード!$A$3:$C$67,2)))</f>
        <v>031101</v>
      </c>
      <c r="K1864" s="25" t="e">
        <f>IF($B1864="","",(VLOOKUP($B1864,所属・種目コード!M1847:N1947,2)))</f>
        <v>#N/A</v>
      </c>
      <c r="L1864" s="22" t="e">
        <f>IF($B1864="","",(VLOOKUP($B1864,所属・種目コード!$J$3:$K$59,2)))</f>
        <v>#N/A</v>
      </c>
    </row>
    <row r="1865" spans="1:12">
      <c r="A1865" s="11">
        <v>2797</v>
      </c>
      <c r="B1865" s="11">
        <v>1101</v>
      </c>
      <c r="C1865" s="11">
        <v>959</v>
      </c>
      <c r="E1865" s="11" t="s">
        <v>3997</v>
      </c>
      <c r="F1865" s="11" t="s">
        <v>1846</v>
      </c>
      <c r="G1865" s="11">
        <v>1</v>
      </c>
      <c r="I1865" s="23" t="str">
        <f>IF($B1865="","",(VLOOKUP($B1865,所属・種目コード!$A$3:$C$67,2)))</f>
        <v>031101</v>
      </c>
      <c r="K1865" s="25" t="e">
        <f>IF($B1865="","",(VLOOKUP($B1865,所属・種目コード!M1848:N1948,2)))</f>
        <v>#N/A</v>
      </c>
      <c r="L1865" s="22" t="e">
        <f>IF($B1865="","",(VLOOKUP($B1865,所属・種目コード!$J$3:$K$59,2)))</f>
        <v>#N/A</v>
      </c>
    </row>
    <row r="1866" spans="1:12">
      <c r="A1866" s="11">
        <v>2798</v>
      </c>
      <c r="B1866" s="11">
        <v>1101</v>
      </c>
      <c r="C1866" s="11">
        <v>612</v>
      </c>
      <c r="E1866" s="11" t="s">
        <v>3998</v>
      </c>
      <c r="F1866" s="11" t="s">
        <v>3999</v>
      </c>
      <c r="G1866" s="11">
        <v>1</v>
      </c>
      <c r="I1866" s="23" t="str">
        <f>IF($B1866="","",(VLOOKUP($B1866,所属・種目コード!$A$3:$C$67,2)))</f>
        <v>031101</v>
      </c>
      <c r="K1866" s="25" t="e">
        <f>IF($B1866="","",(VLOOKUP($B1866,所属・種目コード!M1849:N1949,2)))</f>
        <v>#N/A</v>
      </c>
      <c r="L1866" s="22" t="e">
        <f>IF($B1866="","",(VLOOKUP($B1866,所属・種目コード!$J$3:$K$59,2)))</f>
        <v>#N/A</v>
      </c>
    </row>
    <row r="1867" spans="1:12">
      <c r="A1867" s="11">
        <v>2799</v>
      </c>
      <c r="B1867" s="11">
        <v>1101</v>
      </c>
      <c r="C1867" s="11">
        <v>613</v>
      </c>
      <c r="E1867" s="11" t="s">
        <v>4000</v>
      </c>
      <c r="F1867" s="11" t="s">
        <v>4001</v>
      </c>
      <c r="G1867" s="11">
        <v>1</v>
      </c>
      <c r="I1867" s="23" t="str">
        <f>IF($B1867="","",(VLOOKUP($B1867,所属・種目コード!$A$3:$C$67,2)))</f>
        <v>031101</v>
      </c>
      <c r="K1867" s="25" t="e">
        <f>IF($B1867="","",(VLOOKUP($B1867,所属・種目コード!M1850:N1950,2)))</f>
        <v>#N/A</v>
      </c>
      <c r="L1867" s="22" t="e">
        <f>IF($B1867="","",(VLOOKUP($B1867,所属・種目コード!$J$3:$K$59,2)))</f>
        <v>#N/A</v>
      </c>
    </row>
    <row r="1868" spans="1:12">
      <c r="A1868" s="11">
        <v>2800</v>
      </c>
      <c r="B1868" s="11">
        <v>1101</v>
      </c>
      <c r="C1868" s="11">
        <v>441</v>
      </c>
      <c r="E1868" s="11" t="s">
        <v>4002</v>
      </c>
      <c r="F1868" s="11" t="s">
        <v>4003</v>
      </c>
      <c r="G1868" s="11">
        <v>2</v>
      </c>
      <c r="I1868" s="23" t="str">
        <f>IF($B1868="","",(VLOOKUP($B1868,所属・種目コード!$A$3:$C$67,2)))</f>
        <v>031101</v>
      </c>
      <c r="K1868" s="25" t="e">
        <f>IF($B1868="","",(VLOOKUP($B1868,所属・種目コード!M1851:N1951,2)))</f>
        <v>#N/A</v>
      </c>
      <c r="L1868" s="22" t="e">
        <f>IF($B1868="","",(VLOOKUP($B1868,所属・種目コード!$J$3:$K$59,2)))</f>
        <v>#N/A</v>
      </c>
    </row>
    <row r="1869" spans="1:12">
      <c r="A1869" s="11">
        <v>2801</v>
      </c>
      <c r="B1869" s="11">
        <v>1101</v>
      </c>
      <c r="C1869" s="11">
        <v>614</v>
      </c>
      <c r="E1869" s="11" t="s">
        <v>4004</v>
      </c>
      <c r="F1869" s="11" t="s">
        <v>4005</v>
      </c>
      <c r="G1869" s="11">
        <v>1</v>
      </c>
      <c r="I1869" s="23" t="str">
        <f>IF($B1869="","",(VLOOKUP($B1869,所属・種目コード!$A$3:$C$67,2)))</f>
        <v>031101</v>
      </c>
      <c r="K1869" s="25" t="e">
        <f>IF($B1869="","",(VLOOKUP($B1869,所属・種目コード!M1852:N1952,2)))</f>
        <v>#N/A</v>
      </c>
      <c r="L1869" s="22" t="e">
        <f>IF($B1869="","",(VLOOKUP($B1869,所属・種目コード!$J$3:$K$59,2)))</f>
        <v>#N/A</v>
      </c>
    </row>
    <row r="1870" spans="1:12">
      <c r="A1870" s="11">
        <v>2802</v>
      </c>
      <c r="B1870" s="11">
        <v>1101</v>
      </c>
      <c r="C1870" s="11">
        <v>706</v>
      </c>
      <c r="E1870" s="11" t="s">
        <v>4006</v>
      </c>
      <c r="F1870" s="11" t="s">
        <v>4007</v>
      </c>
      <c r="G1870" s="11">
        <v>2</v>
      </c>
      <c r="I1870" s="23" t="str">
        <f>IF($B1870="","",(VLOOKUP($B1870,所属・種目コード!$A$3:$C$67,2)))</f>
        <v>031101</v>
      </c>
      <c r="K1870" s="25" t="e">
        <f>IF($B1870="","",(VLOOKUP($B1870,所属・種目コード!M1853:N1953,2)))</f>
        <v>#N/A</v>
      </c>
      <c r="L1870" s="22" t="e">
        <f>IF($B1870="","",(VLOOKUP($B1870,所属・種目コード!$J$3:$K$59,2)))</f>
        <v>#N/A</v>
      </c>
    </row>
    <row r="1871" spans="1:12">
      <c r="A1871" s="11">
        <v>2803</v>
      </c>
      <c r="B1871" s="11">
        <v>1101</v>
      </c>
      <c r="C1871" s="11">
        <v>960</v>
      </c>
      <c r="E1871" s="11" t="s">
        <v>4008</v>
      </c>
      <c r="F1871" s="11" t="s">
        <v>4009</v>
      </c>
      <c r="G1871" s="11">
        <v>1</v>
      </c>
      <c r="I1871" s="23" t="str">
        <f>IF($B1871="","",(VLOOKUP($B1871,所属・種目コード!$A$3:$C$67,2)))</f>
        <v>031101</v>
      </c>
      <c r="K1871" s="25" t="e">
        <f>IF($B1871="","",(VLOOKUP($B1871,所属・種目コード!M1854:N1954,2)))</f>
        <v>#N/A</v>
      </c>
      <c r="L1871" s="22" t="e">
        <f>IF($B1871="","",(VLOOKUP($B1871,所属・種目コード!$J$3:$K$59,2)))</f>
        <v>#N/A</v>
      </c>
    </row>
    <row r="1872" spans="1:12">
      <c r="A1872" s="11">
        <v>2804</v>
      </c>
      <c r="B1872" s="11">
        <v>1101</v>
      </c>
      <c r="C1872" s="11">
        <v>615</v>
      </c>
      <c r="E1872" s="11" t="s">
        <v>4010</v>
      </c>
      <c r="F1872" s="11" t="s">
        <v>4011</v>
      </c>
      <c r="G1872" s="11">
        <v>1</v>
      </c>
      <c r="I1872" s="23" t="str">
        <f>IF($B1872="","",(VLOOKUP($B1872,所属・種目コード!$A$3:$C$67,2)))</f>
        <v>031101</v>
      </c>
      <c r="K1872" s="25" t="e">
        <f>IF($B1872="","",(VLOOKUP($B1872,所属・種目コード!M1855:N1955,2)))</f>
        <v>#N/A</v>
      </c>
      <c r="L1872" s="22" t="e">
        <f>IF($B1872="","",(VLOOKUP($B1872,所属・種目コード!$J$3:$K$59,2)))</f>
        <v>#N/A</v>
      </c>
    </row>
    <row r="1873" spans="1:12">
      <c r="A1873" s="11">
        <v>2805</v>
      </c>
      <c r="B1873" s="11">
        <v>1101</v>
      </c>
      <c r="C1873" s="11">
        <v>961</v>
      </c>
      <c r="E1873" s="11" t="s">
        <v>4012</v>
      </c>
      <c r="F1873" s="11" t="s">
        <v>4013</v>
      </c>
      <c r="G1873" s="11">
        <v>1</v>
      </c>
      <c r="I1873" s="23" t="str">
        <f>IF($B1873="","",(VLOOKUP($B1873,所属・種目コード!$A$3:$C$67,2)))</f>
        <v>031101</v>
      </c>
      <c r="K1873" s="25" t="e">
        <f>IF($B1873="","",(VLOOKUP($B1873,所属・種目コード!M1856:N1956,2)))</f>
        <v>#N/A</v>
      </c>
      <c r="L1873" s="22" t="e">
        <f>IF($B1873="","",(VLOOKUP($B1873,所属・種目コード!$J$3:$K$59,2)))</f>
        <v>#N/A</v>
      </c>
    </row>
    <row r="1874" spans="1:12">
      <c r="A1874" s="11">
        <v>2806</v>
      </c>
      <c r="B1874" s="11">
        <v>1101</v>
      </c>
      <c r="C1874" s="11">
        <v>962</v>
      </c>
      <c r="E1874" s="11" t="s">
        <v>4014</v>
      </c>
      <c r="F1874" s="11" t="s">
        <v>4015</v>
      </c>
      <c r="G1874" s="11">
        <v>1</v>
      </c>
      <c r="I1874" s="23" t="str">
        <f>IF($B1874="","",(VLOOKUP($B1874,所属・種目コード!$A$3:$C$67,2)))</f>
        <v>031101</v>
      </c>
      <c r="K1874" s="25" t="e">
        <f>IF($B1874="","",(VLOOKUP($B1874,所属・種目コード!M1857:N1957,2)))</f>
        <v>#N/A</v>
      </c>
      <c r="L1874" s="22" t="e">
        <f>IF($B1874="","",(VLOOKUP($B1874,所属・種目コード!$J$3:$K$59,2)))</f>
        <v>#N/A</v>
      </c>
    </row>
    <row r="1875" spans="1:12">
      <c r="A1875" s="11">
        <v>2807</v>
      </c>
      <c r="B1875" s="11">
        <v>1101</v>
      </c>
      <c r="C1875" s="11">
        <v>963</v>
      </c>
      <c r="E1875" s="11" t="s">
        <v>4016</v>
      </c>
      <c r="F1875" s="11" t="s">
        <v>4017</v>
      </c>
      <c r="G1875" s="11">
        <v>1</v>
      </c>
      <c r="I1875" s="23" t="str">
        <f>IF($B1875="","",(VLOOKUP($B1875,所属・種目コード!$A$3:$C$67,2)))</f>
        <v>031101</v>
      </c>
      <c r="K1875" s="25" t="e">
        <f>IF($B1875="","",(VLOOKUP($B1875,所属・種目コード!M1858:N1958,2)))</f>
        <v>#N/A</v>
      </c>
      <c r="L1875" s="22" t="e">
        <f>IF($B1875="","",(VLOOKUP($B1875,所属・種目コード!$J$3:$K$59,2)))</f>
        <v>#N/A</v>
      </c>
    </row>
    <row r="1876" spans="1:12">
      <c r="A1876" s="11">
        <v>2808</v>
      </c>
      <c r="B1876" s="11">
        <v>1102</v>
      </c>
      <c r="C1876" s="11">
        <v>493</v>
      </c>
      <c r="E1876" s="11" t="s">
        <v>4018</v>
      </c>
      <c r="F1876" s="11" t="s">
        <v>4019</v>
      </c>
      <c r="G1876" s="11">
        <v>2</v>
      </c>
      <c r="I1876" s="23" t="str">
        <f>IF($B1876="","",(VLOOKUP($B1876,所属・種目コード!$A$3:$C$67,2)))</f>
        <v>031101</v>
      </c>
      <c r="K1876" s="25" t="e">
        <f>IF($B1876="","",(VLOOKUP($B1876,所属・種目コード!M1859:N1959,2)))</f>
        <v>#N/A</v>
      </c>
      <c r="L1876" s="22" t="e">
        <f>IF($B1876="","",(VLOOKUP($B1876,所属・種目コード!$J$3:$K$59,2)))</f>
        <v>#N/A</v>
      </c>
    </row>
    <row r="1877" spans="1:12">
      <c r="A1877" s="11">
        <v>2809</v>
      </c>
      <c r="B1877" s="11">
        <v>1102</v>
      </c>
      <c r="C1877" s="11">
        <v>702</v>
      </c>
      <c r="E1877" s="11" t="s">
        <v>4020</v>
      </c>
      <c r="F1877" s="11" t="s">
        <v>4021</v>
      </c>
      <c r="G1877" s="11">
        <v>1</v>
      </c>
      <c r="I1877" s="23" t="str">
        <f>IF($B1877="","",(VLOOKUP($B1877,所属・種目コード!$A$3:$C$67,2)))</f>
        <v>031101</v>
      </c>
      <c r="K1877" s="25" t="e">
        <f>IF($B1877="","",(VLOOKUP($B1877,所属・種目コード!M1860:N1960,2)))</f>
        <v>#N/A</v>
      </c>
      <c r="L1877" s="22" t="e">
        <f>IF($B1877="","",(VLOOKUP($B1877,所属・種目コード!$J$3:$K$59,2)))</f>
        <v>#N/A</v>
      </c>
    </row>
    <row r="1878" spans="1:12">
      <c r="A1878" s="11">
        <v>2810</v>
      </c>
      <c r="B1878" s="11">
        <v>1102</v>
      </c>
      <c r="C1878" s="11">
        <v>982</v>
      </c>
      <c r="E1878" s="11" t="s">
        <v>4022</v>
      </c>
      <c r="F1878" s="11" t="s">
        <v>4023</v>
      </c>
      <c r="G1878" s="11">
        <v>1</v>
      </c>
      <c r="I1878" s="23" t="str">
        <f>IF($B1878="","",(VLOOKUP($B1878,所属・種目コード!$A$3:$C$67,2)))</f>
        <v>031101</v>
      </c>
      <c r="K1878" s="25" t="e">
        <f>IF($B1878="","",(VLOOKUP($B1878,所属・種目コード!M1861:N1961,2)))</f>
        <v>#N/A</v>
      </c>
      <c r="L1878" s="22" t="e">
        <f>IF($B1878="","",(VLOOKUP($B1878,所属・種目コード!$J$3:$K$59,2)))</f>
        <v>#N/A</v>
      </c>
    </row>
    <row r="1879" spans="1:12">
      <c r="A1879" s="11">
        <v>2811</v>
      </c>
      <c r="B1879" s="11">
        <v>1102</v>
      </c>
      <c r="C1879" s="11">
        <v>983</v>
      </c>
      <c r="E1879" s="11" t="s">
        <v>4024</v>
      </c>
      <c r="F1879" s="11" t="s">
        <v>4025</v>
      </c>
      <c r="G1879" s="11">
        <v>1</v>
      </c>
      <c r="I1879" s="23" t="str">
        <f>IF($B1879="","",(VLOOKUP($B1879,所属・種目コード!$A$3:$C$67,2)))</f>
        <v>031101</v>
      </c>
      <c r="K1879" s="25" t="e">
        <f>IF($B1879="","",(VLOOKUP($B1879,所属・種目コード!M1862:N1962,2)))</f>
        <v>#N/A</v>
      </c>
      <c r="L1879" s="22" t="e">
        <f>IF($B1879="","",(VLOOKUP($B1879,所属・種目コード!$J$3:$K$59,2)))</f>
        <v>#N/A</v>
      </c>
    </row>
    <row r="1880" spans="1:12">
      <c r="A1880" s="11">
        <v>2812</v>
      </c>
      <c r="B1880" s="11">
        <v>1102</v>
      </c>
      <c r="C1880" s="11">
        <v>703</v>
      </c>
      <c r="E1880" s="11" t="s">
        <v>4026</v>
      </c>
      <c r="F1880" s="11" t="s">
        <v>4027</v>
      </c>
      <c r="G1880" s="11">
        <v>1</v>
      </c>
      <c r="I1880" s="23" t="str">
        <f>IF($B1880="","",(VLOOKUP($B1880,所属・種目コード!$A$3:$C$67,2)))</f>
        <v>031101</v>
      </c>
      <c r="K1880" s="25" t="e">
        <f>IF($B1880="","",(VLOOKUP($B1880,所属・種目コード!M1863:N1963,2)))</f>
        <v>#N/A</v>
      </c>
      <c r="L1880" s="22" t="e">
        <f>IF($B1880="","",(VLOOKUP($B1880,所属・種目コード!$J$3:$K$59,2)))</f>
        <v>#N/A</v>
      </c>
    </row>
    <row r="1881" spans="1:12">
      <c r="A1881" s="11">
        <v>2813</v>
      </c>
      <c r="B1881" s="11">
        <v>1102</v>
      </c>
      <c r="C1881" s="11">
        <v>732</v>
      </c>
      <c r="E1881" s="11" t="s">
        <v>4028</v>
      </c>
      <c r="F1881" s="11" t="s">
        <v>4029</v>
      </c>
      <c r="G1881" s="11">
        <v>2</v>
      </c>
      <c r="I1881" s="23" t="str">
        <f>IF($B1881="","",(VLOOKUP($B1881,所属・種目コード!$A$3:$C$67,2)))</f>
        <v>031101</v>
      </c>
      <c r="K1881" s="25" t="e">
        <f>IF($B1881="","",(VLOOKUP($B1881,所属・種目コード!M1864:N1964,2)))</f>
        <v>#N/A</v>
      </c>
      <c r="L1881" s="22" t="e">
        <f>IF($B1881="","",(VLOOKUP($B1881,所属・種目コード!$J$3:$K$59,2)))</f>
        <v>#N/A</v>
      </c>
    </row>
    <row r="1882" spans="1:12">
      <c r="A1882" s="11">
        <v>2814</v>
      </c>
      <c r="B1882" s="11">
        <v>1102</v>
      </c>
      <c r="C1882" s="11">
        <v>494</v>
      </c>
      <c r="E1882" s="11" t="s">
        <v>4030</v>
      </c>
      <c r="F1882" s="11" t="s">
        <v>4031</v>
      </c>
      <c r="G1882" s="11">
        <v>2</v>
      </c>
      <c r="I1882" s="23" t="str">
        <f>IF($B1882="","",(VLOOKUP($B1882,所属・種目コード!$A$3:$C$67,2)))</f>
        <v>031101</v>
      </c>
      <c r="K1882" s="25" t="e">
        <f>IF($B1882="","",(VLOOKUP($B1882,所属・種目コード!M1865:N1965,2)))</f>
        <v>#N/A</v>
      </c>
      <c r="L1882" s="22" t="e">
        <f>IF($B1882="","",(VLOOKUP($B1882,所属・種目コード!$J$3:$K$59,2)))</f>
        <v>#N/A</v>
      </c>
    </row>
    <row r="1883" spans="1:12">
      <c r="A1883" s="11">
        <v>2815</v>
      </c>
      <c r="B1883" s="11">
        <v>1102</v>
      </c>
      <c r="C1883" s="11">
        <v>699</v>
      </c>
      <c r="E1883" s="11" t="s">
        <v>4032</v>
      </c>
      <c r="F1883" s="11" t="s">
        <v>4033</v>
      </c>
      <c r="G1883" s="11">
        <v>1</v>
      </c>
      <c r="I1883" s="23" t="str">
        <f>IF($B1883="","",(VLOOKUP($B1883,所属・種目コード!$A$3:$C$67,2)))</f>
        <v>031101</v>
      </c>
      <c r="K1883" s="25" t="e">
        <f>IF($B1883="","",(VLOOKUP($B1883,所属・種目コード!M1866:N1966,2)))</f>
        <v>#N/A</v>
      </c>
      <c r="L1883" s="22" t="e">
        <f>IF($B1883="","",(VLOOKUP($B1883,所属・種目コード!$J$3:$K$59,2)))</f>
        <v>#N/A</v>
      </c>
    </row>
    <row r="1884" spans="1:12">
      <c r="A1884" s="11">
        <v>2816</v>
      </c>
      <c r="B1884" s="11">
        <v>1102</v>
      </c>
      <c r="C1884" s="11">
        <v>704</v>
      </c>
      <c r="E1884" s="11" t="s">
        <v>4034</v>
      </c>
      <c r="F1884" s="11" t="s">
        <v>4035</v>
      </c>
      <c r="G1884" s="11">
        <v>1</v>
      </c>
      <c r="I1884" s="23" t="str">
        <f>IF($B1884="","",(VLOOKUP($B1884,所属・種目コード!$A$3:$C$67,2)))</f>
        <v>031101</v>
      </c>
      <c r="K1884" s="25" t="e">
        <f>IF($B1884="","",(VLOOKUP($B1884,所属・種目コード!M1867:N1967,2)))</f>
        <v>#N/A</v>
      </c>
      <c r="L1884" s="22" t="e">
        <f>IF($B1884="","",(VLOOKUP($B1884,所属・種目コード!$J$3:$K$59,2)))</f>
        <v>#N/A</v>
      </c>
    </row>
    <row r="1885" spans="1:12">
      <c r="A1885" s="11">
        <v>2817</v>
      </c>
      <c r="B1885" s="11">
        <v>1102</v>
      </c>
      <c r="C1885" s="11">
        <v>700</v>
      </c>
      <c r="E1885" s="11" t="s">
        <v>4036</v>
      </c>
      <c r="F1885" s="11" t="s">
        <v>4037</v>
      </c>
      <c r="G1885" s="11">
        <v>1</v>
      </c>
      <c r="I1885" s="23" t="str">
        <f>IF($B1885="","",(VLOOKUP($B1885,所属・種目コード!$A$3:$C$67,2)))</f>
        <v>031101</v>
      </c>
      <c r="K1885" s="25" t="e">
        <f>IF($B1885="","",(VLOOKUP($B1885,所属・種目コード!M1868:N1968,2)))</f>
        <v>#N/A</v>
      </c>
      <c r="L1885" s="22" t="e">
        <f>IF($B1885="","",(VLOOKUP($B1885,所属・種目コード!$J$3:$K$59,2)))</f>
        <v>#N/A</v>
      </c>
    </row>
    <row r="1886" spans="1:12">
      <c r="A1886" s="11">
        <v>2818</v>
      </c>
      <c r="B1886" s="11">
        <v>1102</v>
      </c>
      <c r="C1886" s="11">
        <v>984</v>
      </c>
      <c r="E1886" s="11" t="s">
        <v>4038</v>
      </c>
      <c r="F1886" s="11" t="s">
        <v>4039</v>
      </c>
      <c r="G1886" s="11">
        <v>1</v>
      </c>
      <c r="I1886" s="23" t="str">
        <f>IF($B1886="","",(VLOOKUP($B1886,所属・種目コード!$A$3:$C$67,2)))</f>
        <v>031101</v>
      </c>
      <c r="K1886" s="25" t="e">
        <f>IF($B1886="","",(VLOOKUP($B1886,所属・種目コード!M1869:N1969,2)))</f>
        <v>#N/A</v>
      </c>
      <c r="L1886" s="22" t="e">
        <f>IF($B1886="","",(VLOOKUP($B1886,所属・種目コード!$J$3:$K$59,2)))</f>
        <v>#N/A</v>
      </c>
    </row>
    <row r="1887" spans="1:12">
      <c r="A1887" s="11">
        <v>2819</v>
      </c>
      <c r="B1887" s="11">
        <v>1102</v>
      </c>
      <c r="C1887" s="11">
        <v>705</v>
      </c>
      <c r="E1887" s="11" t="s">
        <v>4040</v>
      </c>
      <c r="F1887" s="11" t="s">
        <v>4041</v>
      </c>
      <c r="G1887" s="11">
        <v>1</v>
      </c>
      <c r="I1887" s="23" t="str">
        <f>IF($B1887="","",(VLOOKUP($B1887,所属・種目コード!$A$3:$C$67,2)))</f>
        <v>031101</v>
      </c>
      <c r="K1887" s="25" t="e">
        <f>IF($B1887="","",(VLOOKUP($B1887,所属・種目コード!M1870:N1970,2)))</f>
        <v>#N/A</v>
      </c>
      <c r="L1887" s="22" t="e">
        <f>IF($B1887="","",(VLOOKUP($B1887,所属・種目コード!$J$3:$K$59,2)))</f>
        <v>#N/A</v>
      </c>
    </row>
    <row r="1888" spans="1:12">
      <c r="A1888" s="11">
        <v>2820</v>
      </c>
      <c r="B1888" s="11">
        <v>1102</v>
      </c>
      <c r="C1888" s="11">
        <v>733</v>
      </c>
      <c r="E1888" s="11" t="s">
        <v>4042</v>
      </c>
      <c r="F1888" s="11" t="s">
        <v>4043</v>
      </c>
      <c r="G1888" s="11">
        <v>2</v>
      </c>
      <c r="I1888" s="23" t="str">
        <f>IF($B1888="","",(VLOOKUP($B1888,所属・種目コード!$A$3:$C$67,2)))</f>
        <v>031101</v>
      </c>
      <c r="K1888" s="25" t="e">
        <f>IF($B1888="","",(VLOOKUP($B1888,所属・種目コード!M1871:N1971,2)))</f>
        <v>#N/A</v>
      </c>
      <c r="L1888" s="22" t="e">
        <f>IF($B1888="","",(VLOOKUP($B1888,所属・種目コード!$J$3:$K$59,2)))</f>
        <v>#N/A</v>
      </c>
    </row>
    <row r="1889" spans="1:12">
      <c r="A1889" s="11">
        <v>2821</v>
      </c>
      <c r="B1889" s="11">
        <v>1102</v>
      </c>
      <c r="C1889" s="11">
        <v>495</v>
      </c>
      <c r="E1889" s="11" t="s">
        <v>4044</v>
      </c>
      <c r="F1889" s="11" t="s">
        <v>4045</v>
      </c>
      <c r="G1889" s="11">
        <v>2</v>
      </c>
      <c r="I1889" s="23" t="str">
        <f>IF($B1889="","",(VLOOKUP($B1889,所属・種目コード!$A$3:$C$67,2)))</f>
        <v>031101</v>
      </c>
      <c r="K1889" s="25" t="e">
        <f>IF($B1889="","",(VLOOKUP($B1889,所属・種目コード!M1872:N1972,2)))</f>
        <v>#N/A</v>
      </c>
      <c r="L1889" s="22" t="e">
        <f>IF($B1889="","",(VLOOKUP($B1889,所属・種目コード!$J$3:$K$59,2)))</f>
        <v>#N/A</v>
      </c>
    </row>
    <row r="1890" spans="1:12">
      <c r="A1890" s="11">
        <v>2822</v>
      </c>
      <c r="B1890" s="11">
        <v>1102</v>
      </c>
      <c r="C1890" s="11">
        <v>985</v>
      </c>
      <c r="E1890" s="11" t="s">
        <v>4046</v>
      </c>
      <c r="F1890" s="11" t="s">
        <v>4047</v>
      </c>
      <c r="G1890" s="11">
        <v>1</v>
      </c>
      <c r="I1890" s="23" t="str">
        <f>IF($B1890="","",(VLOOKUP($B1890,所属・種目コード!$A$3:$C$67,2)))</f>
        <v>031101</v>
      </c>
      <c r="K1890" s="25" t="e">
        <f>IF($B1890="","",(VLOOKUP($B1890,所属・種目コード!M1873:N1973,2)))</f>
        <v>#N/A</v>
      </c>
      <c r="L1890" s="22" t="e">
        <f>IF($B1890="","",(VLOOKUP($B1890,所属・種目コード!$J$3:$K$59,2)))</f>
        <v>#N/A</v>
      </c>
    </row>
    <row r="1891" spans="1:12">
      <c r="A1891" s="11">
        <v>2823</v>
      </c>
      <c r="B1891" s="11">
        <v>1102</v>
      </c>
      <c r="C1891" s="11">
        <v>706</v>
      </c>
      <c r="E1891" s="11" t="s">
        <v>4048</v>
      </c>
      <c r="F1891" s="11" t="s">
        <v>4049</v>
      </c>
      <c r="G1891" s="11">
        <v>1</v>
      </c>
      <c r="I1891" s="23" t="str">
        <f>IF($B1891="","",(VLOOKUP($B1891,所属・種目コード!$A$3:$C$67,2)))</f>
        <v>031101</v>
      </c>
      <c r="K1891" s="25" t="e">
        <f>IF($B1891="","",(VLOOKUP($B1891,所属・種目コード!M1874:N1974,2)))</f>
        <v>#N/A</v>
      </c>
      <c r="L1891" s="22" t="e">
        <f>IF($B1891="","",(VLOOKUP($B1891,所属・種目コード!$J$3:$K$59,2)))</f>
        <v>#N/A</v>
      </c>
    </row>
    <row r="1892" spans="1:12">
      <c r="A1892" s="11">
        <v>2824</v>
      </c>
      <c r="B1892" s="11">
        <v>1102</v>
      </c>
      <c r="C1892" s="11">
        <v>986</v>
      </c>
      <c r="E1892" s="11" t="s">
        <v>4050</v>
      </c>
      <c r="F1892" s="11" t="s">
        <v>4051</v>
      </c>
      <c r="G1892" s="11">
        <v>1</v>
      </c>
      <c r="I1892" s="23" t="str">
        <f>IF($B1892="","",(VLOOKUP($B1892,所属・種目コード!$A$3:$C$67,2)))</f>
        <v>031101</v>
      </c>
      <c r="K1892" s="25" t="e">
        <f>IF($B1892="","",(VLOOKUP($B1892,所属・種目コード!M1875:N1975,2)))</f>
        <v>#N/A</v>
      </c>
      <c r="L1892" s="22" t="e">
        <f>IF($B1892="","",(VLOOKUP($B1892,所属・種目コード!$J$3:$K$59,2)))</f>
        <v>#N/A</v>
      </c>
    </row>
    <row r="1893" spans="1:12">
      <c r="A1893" s="11">
        <v>2825</v>
      </c>
      <c r="B1893" s="11">
        <v>1102</v>
      </c>
      <c r="C1893" s="11">
        <v>734</v>
      </c>
      <c r="E1893" s="11" t="s">
        <v>4052</v>
      </c>
      <c r="F1893" s="11" t="s">
        <v>4053</v>
      </c>
      <c r="G1893" s="11">
        <v>2</v>
      </c>
      <c r="I1893" s="23" t="str">
        <f>IF($B1893="","",(VLOOKUP($B1893,所属・種目コード!$A$3:$C$67,2)))</f>
        <v>031101</v>
      </c>
      <c r="K1893" s="25" t="e">
        <f>IF($B1893="","",(VLOOKUP($B1893,所属・種目コード!M1876:N1976,2)))</f>
        <v>#N/A</v>
      </c>
      <c r="L1893" s="22" t="e">
        <f>IF($B1893="","",(VLOOKUP($B1893,所属・種目コード!$J$3:$K$59,2)))</f>
        <v>#N/A</v>
      </c>
    </row>
    <row r="1894" spans="1:12">
      <c r="A1894" s="11">
        <v>2826</v>
      </c>
      <c r="B1894" s="11">
        <v>1102</v>
      </c>
      <c r="C1894" s="11">
        <v>987</v>
      </c>
      <c r="E1894" s="11" t="s">
        <v>4054</v>
      </c>
      <c r="F1894" s="11" t="s">
        <v>4055</v>
      </c>
      <c r="G1894" s="11">
        <v>1</v>
      </c>
      <c r="I1894" s="23" t="str">
        <f>IF($B1894="","",(VLOOKUP($B1894,所属・種目コード!$A$3:$C$67,2)))</f>
        <v>031101</v>
      </c>
      <c r="K1894" s="25" t="e">
        <f>IF($B1894="","",(VLOOKUP($B1894,所属・種目コード!M1877:N1977,2)))</f>
        <v>#N/A</v>
      </c>
      <c r="L1894" s="22" t="e">
        <f>IF($B1894="","",(VLOOKUP($B1894,所属・種目コード!$J$3:$K$59,2)))</f>
        <v>#N/A</v>
      </c>
    </row>
    <row r="1895" spans="1:12">
      <c r="A1895" s="11">
        <v>2827</v>
      </c>
      <c r="B1895" s="11">
        <v>1102</v>
      </c>
      <c r="C1895" s="11">
        <v>701</v>
      </c>
      <c r="E1895" s="11" t="s">
        <v>4056</v>
      </c>
      <c r="F1895" s="11" t="s">
        <v>4057</v>
      </c>
      <c r="G1895" s="11">
        <v>1</v>
      </c>
      <c r="I1895" s="23" t="str">
        <f>IF($B1895="","",(VLOOKUP($B1895,所属・種目コード!$A$3:$C$67,2)))</f>
        <v>031101</v>
      </c>
      <c r="K1895" s="25" t="e">
        <f>IF($B1895="","",(VLOOKUP($B1895,所属・種目コード!M1878:N1978,2)))</f>
        <v>#N/A</v>
      </c>
      <c r="L1895" s="22" t="e">
        <f>IF($B1895="","",(VLOOKUP($B1895,所属・種目コード!$J$3:$K$59,2)))</f>
        <v>#N/A</v>
      </c>
    </row>
    <row r="1896" spans="1:12">
      <c r="A1896" s="11">
        <v>2828</v>
      </c>
      <c r="B1896" s="11">
        <v>1102</v>
      </c>
      <c r="C1896" s="11">
        <v>735</v>
      </c>
      <c r="E1896" s="11" t="s">
        <v>4058</v>
      </c>
      <c r="F1896" s="11" t="s">
        <v>4059</v>
      </c>
      <c r="G1896" s="11">
        <v>2</v>
      </c>
      <c r="I1896" s="23" t="str">
        <f>IF($B1896="","",(VLOOKUP($B1896,所属・種目コード!$A$3:$C$67,2)))</f>
        <v>031101</v>
      </c>
      <c r="K1896" s="25" t="e">
        <f>IF($B1896="","",(VLOOKUP($B1896,所属・種目コード!M1879:N1979,2)))</f>
        <v>#N/A</v>
      </c>
      <c r="L1896" s="22" t="e">
        <f>IF($B1896="","",(VLOOKUP($B1896,所属・種目コード!$J$3:$K$59,2)))</f>
        <v>#N/A</v>
      </c>
    </row>
    <row r="1897" spans="1:12">
      <c r="A1897" s="11">
        <v>2829</v>
      </c>
      <c r="B1897" s="11">
        <v>1102</v>
      </c>
      <c r="C1897" s="11">
        <v>707</v>
      </c>
      <c r="E1897" s="11" t="s">
        <v>4060</v>
      </c>
      <c r="F1897" s="11" t="s">
        <v>4061</v>
      </c>
      <c r="G1897" s="11">
        <v>1</v>
      </c>
      <c r="I1897" s="23" t="str">
        <f>IF($B1897="","",(VLOOKUP($B1897,所属・種目コード!$A$3:$C$67,2)))</f>
        <v>031101</v>
      </c>
      <c r="K1897" s="25" t="e">
        <f>IF($B1897="","",(VLOOKUP($B1897,所属・種目コード!M1880:N1980,2)))</f>
        <v>#N/A</v>
      </c>
      <c r="L1897" s="22" t="e">
        <f>IF($B1897="","",(VLOOKUP($B1897,所属・種目コード!$J$3:$K$59,2)))</f>
        <v>#N/A</v>
      </c>
    </row>
    <row r="1898" spans="1:12">
      <c r="A1898" s="11">
        <v>2830</v>
      </c>
      <c r="B1898" s="11">
        <v>1102</v>
      </c>
      <c r="C1898" s="11">
        <v>708</v>
      </c>
      <c r="E1898" s="11" t="s">
        <v>4062</v>
      </c>
      <c r="F1898" s="11" t="s">
        <v>4063</v>
      </c>
      <c r="G1898" s="11">
        <v>1</v>
      </c>
      <c r="I1898" s="23" t="str">
        <f>IF($B1898="","",(VLOOKUP($B1898,所属・種目コード!$A$3:$C$67,2)))</f>
        <v>031101</v>
      </c>
      <c r="K1898" s="25" t="e">
        <f>IF($B1898="","",(VLOOKUP($B1898,所属・種目コード!M1881:N1981,2)))</f>
        <v>#N/A</v>
      </c>
      <c r="L1898" s="22" t="e">
        <f>IF($B1898="","",(VLOOKUP($B1898,所属・種目コード!$J$3:$K$59,2)))</f>
        <v>#N/A</v>
      </c>
    </row>
    <row r="1899" spans="1:12">
      <c r="A1899" s="11">
        <v>2831</v>
      </c>
      <c r="B1899" s="11">
        <v>1102</v>
      </c>
      <c r="C1899" s="11">
        <v>736</v>
      </c>
      <c r="E1899" s="11" t="s">
        <v>4064</v>
      </c>
      <c r="F1899" s="11" t="s">
        <v>4065</v>
      </c>
      <c r="G1899" s="11">
        <v>2</v>
      </c>
      <c r="I1899" s="23" t="str">
        <f>IF($B1899="","",(VLOOKUP($B1899,所属・種目コード!$A$3:$C$67,2)))</f>
        <v>031101</v>
      </c>
      <c r="K1899" s="25" t="e">
        <f>IF($B1899="","",(VLOOKUP($B1899,所属・種目コード!M1882:N1982,2)))</f>
        <v>#N/A</v>
      </c>
      <c r="L1899" s="22" t="e">
        <f>IF($B1899="","",(VLOOKUP($B1899,所属・種目コード!$J$3:$K$59,2)))</f>
        <v>#N/A</v>
      </c>
    </row>
    <row r="1900" spans="1:12">
      <c r="A1900" s="11">
        <v>2832</v>
      </c>
      <c r="B1900" s="11">
        <v>1102</v>
      </c>
      <c r="C1900" s="11">
        <v>988</v>
      </c>
      <c r="E1900" s="11" t="s">
        <v>4066</v>
      </c>
      <c r="F1900" s="11" t="s">
        <v>4067</v>
      </c>
      <c r="G1900" s="11">
        <v>1</v>
      </c>
      <c r="I1900" s="23" t="str">
        <f>IF($B1900="","",(VLOOKUP($B1900,所属・種目コード!$A$3:$C$67,2)))</f>
        <v>031101</v>
      </c>
      <c r="K1900" s="25" t="e">
        <f>IF($B1900="","",(VLOOKUP($B1900,所属・種目コード!M1883:N1983,2)))</f>
        <v>#N/A</v>
      </c>
      <c r="L1900" s="22" t="e">
        <f>IF($B1900="","",(VLOOKUP($B1900,所属・種目コード!$J$3:$K$59,2)))</f>
        <v>#N/A</v>
      </c>
    </row>
    <row r="1901" spans="1:12">
      <c r="A1901" s="11">
        <v>2833</v>
      </c>
      <c r="B1901" s="11">
        <v>1102</v>
      </c>
      <c r="C1901" s="11">
        <v>496</v>
      </c>
      <c r="E1901" s="11" t="s">
        <v>4068</v>
      </c>
      <c r="F1901" s="11" t="s">
        <v>4069</v>
      </c>
      <c r="G1901" s="11">
        <v>2</v>
      </c>
      <c r="I1901" s="23" t="str">
        <f>IF($B1901="","",(VLOOKUP($B1901,所属・種目コード!$A$3:$C$67,2)))</f>
        <v>031101</v>
      </c>
      <c r="K1901" s="25" t="e">
        <f>IF($B1901="","",(VLOOKUP($B1901,所属・種目コード!M1884:N1984,2)))</f>
        <v>#N/A</v>
      </c>
      <c r="L1901" s="22" t="e">
        <f>IF($B1901="","",(VLOOKUP($B1901,所属・種目コード!$J$3:$K$59,2)))</f>
        <v>#N/A</v>
      </c>
    </row>
    <row r="1902" spans="1:12">
      <c r="A1902" s="11">
        <v>2834</v>
      </c>
      <c r="B1902" s="11">
        <v>1102</v>
      </c>
      <c r="C1902" s="11">
        <v>709</v>
      </c>
      <c r="E1902" s="11" t="s">
        <v>4070</v>
      </c>
      <c r="F1902" s="11" t="s">
        <v>4071</v>
      </c>
      <c r="G1902" s="11">
        <v>1</v>
      </c>
      <c r="I1902" s="23" t="str">
        <f>IF($B1902="","",(VLOOKUP($B1902,所属・種目コード!$A$3:$C$67,2)))</f>
        <v>031101</v>
      </c>
      <c r="K1902" s="25" t="e">
        <f>IF($B1902="","",(VLOOKUP($B1902,所属・種目コード!M1885:N1985,2)))</f>
        <v>#N/A</v>
      </c>
      <c r="L1902" s="22" t="e">
        <f>IF($B1902="","",(VLOOKUP($B1902,所属・種目コード!$J$3:$K$59,2)))</f>
        <v>#N/A</v>
      </c>
    </row>
    <row r="1903" spans="1:12">
      <c r="A1903" s="11">
        <v>2835</v>
      </c>
      <c r="B1903" s="11">
        <v>1103</v>
      </c>
      <c r="C1903" s="11">
        <v>654</v>
      </c>
      <c r="E1903" s="11" t="s">
        <v>4072</v>
      </c>
      <c r="F1903" s="11" t="s">
        <v>4073</v>
      </c>
      <c r="G1903" s="11">
        <v>1</v>
      </c>
      <c r="I1903" s="23" t="str">
        <f>IF($B1903="","",(VLOOKUP($B1903,所属・種目コード!$A$3:$C$67,2)))</f>
        <v>031103</v>
      </c>
      <c r="K1903" s="25" t="e">
        <f>IF($B1903="","",(VLOOKUP($B1903,所属・種目コード!M1886:N1986,2)))</f>
        <v>#N/A</v>
      </c>
      <c r="L1903" s="22" t="e">
        <f>IF($B1903="","",(VLOOKUP($B1903,所属・種目コード!$J$3:$K$59,2)))</f>
        <v>#N/A</v>
      </c>
    </row>
    <row r="1904" spans="1:12">
      <c r="A1904" s="11">
        <v>2836</v>
      </c>
      <c r="B1904" s="11">
        <v>1103</v>
      </c>
      <c r="C1904" s="11">
        <v>896</v>
      </c>
      <c r="E1904" s="11" t="s">
        <v>4074</v>
      </c>
      <c r="F1904" s="11" t="s">
        <v>4075</v>
      </c>
      <c r="G1904" s="11">
        <v>1</v>
      </c>
      <c r="I1904" s="23" t="str">
        <f>IF($B1904="","",(VLOOKUP($B1904,所属・種目コード!$A$3:$C$67,2)))</f>
        <v>031103</v>
      </c>
      <c r="K1904" s="25" t="e">
        <f>IF($B1904="","",(VLOOKUP($B1904,所属・種目コード!M1887:N1987,2)))</f>
        <v>#N/A</v>
      </c>
      <c r="L1904" s="22" t="e">
        <f>IF($B1904="","",(VLOOKUP($B1904,所属・種目コード!$J$3:$K$59,2)))</f>
        <v>#N/A</v>
      </c>
    </row>
    <row r="1905" spans="1:12">
      <c r="A1905" s="11">
        <v>2837</v>
      </c>
      <c r="B1905" s="11">
        <v>1103</v>
      </c>
      <c r="C1905" s="11">
        <v>473</v>
      </c>
      <c r="E1905" s="11" t="s">
        <v>533</v>
      </c>
      <c r="F1905" s="11" t="s">
        <v>4076</v>
      </c>
      <c r="G1905" s="11">
        <v>2</v>
      </c>
      <c r="I1905" s="23" t="str">
        <f>IF($B1905="","",(VLOOKUP($B1905,所属・種目コード!$A$3:$C$67,2)))</f>
        <v>031103</v>
      </c>
      <c r="K1905" s="25" t="e">
        <f>IF($B1905="","",(VLOOKUP($B1905,所属・種目コード!M1888:N1988,2)))</f>
        <v>#N/A</v>
      </c>
      <c r="L1905" s="22" t="e">
        <f>IF($B1905="","",(VLOOKUP($B1905,所属・種目コード!$J$3:$K$59,2)))</f>
        <v>#N/A</v>
      </c>
    </row>
    <row r="1906" spans="1:12">
      <c r="A1906" s="11">
        <v>2838</v>
      </c>
      <c r="B1906" s="11">
        <v>1103</v>
      </c>
      <c r="C1906" s="11">
        <v>655</v>
      </c>
      <c r="E1906" s="11" t="s">
        <v>4077</v>
      </c>
      <c r="F1906" s="11" t="s">
        <v>4078</v>
      </c>
      <c r="G1906" s="11">
        <v>1</v>
      </c>
      <c r="I1906" s="23" t="str">
        <f>IF($B1906="","",(VLOOKUP($B1906,所属・種目コード!$A$3:$C$67,2)))</f>
        <v>031103</v>
      </c>
      <c r="K1906" s="25" t="e">
        <f>IF($B1906="","",(VLOOKUP($B1906,所属・種目コード!M1889:N1989,2)))</f>
        <v>#N/A</v>
      </c>
      <c r="L1906" s="22" t="e">
        <f>IF($B1906="","",(VLOOKUP($B1906,所属・種目コード!$J$3:$K$59,2)))</f>
        <v>#N/A</v>
      </c>
    </row>
    <row r="1907" spans="1:12">
      <c r="A1907" s="11">
        <v>2839</v>
      </c>
      <c r="B1907" s="11">
        <v>1103</v>
      </c>
      <c r="C1907" s="11">
        <v>660</v>
      </c>
      <c r="E1907" s="11" t="s">
        <v>4079</v>
      </c>
      <c r="F1907" s="11" t="s">
        <v>4080</v>
      </c>
      <c r="G1907" s="11">
        <v>1</v>
      </c>
      <c r="I1907" s="23" t="str">
        <f>IF($B1907="","",(VLOOKUP($B1907,所属・種目コード!$A$3:$C$67,2)))</f>
        <v>031103</v>
      </c>
      <c r="K1907" s="25" t="e">
        <f>IF($B1907="","",(VLOOKUP($B1907,所属・種目コード!M1890:N1990,2)))</f>
        <v>#N/A</v>
      </c>
      <c r="L1907" s="22" t="e">
        <f>IF($B1907="","",(VLOOKUP($B1907,所属・種目コード!$J$3:$K$59,2)))</f>
        <v>#N/A</v>
      </c>
    </row>
    <row r="1908" spans="1:12">
      <c r="A1908" s="11">
        <v>2840</v>
      </c>
      <c r="B1908" s="11">
        <v>1103</v>
      </c>
      <c r="C1908" s="11">
        <v>661</v>
      </c>
      <c r="E1908" s="11" t="s">
        <v>4081</v>
      </c>
      <c r="F1908" s="11" t="s">
        <v>4082</v>
      </c>
      <c r="G1908" s="11">
        <v>1</v>
      </c>
      <c r="I1908" s="23" t="str">
        <f>IF($B1908="","",(VLOOKUP($B1908,所属・種目コード!$A$3:$C$67,2)))</f>
        <v>031103</v>
      </c>
      <c r="K1908" s="25" t="e">
        <f>IF($B1908="","",(VLOOKUP($B1908,所属・種目コード!M1891:N1991,2)))</f>
        <v>#N/A</v>
      </c>
      <c r="L1908" s="22" t="e">
        <f>IF($B1908="","",(VLOOKUP($B1908,所属・種目コード!$J$3:$K$59,2)))</f>
        <v>#N/A</v>
      </c>
    </row>
    <row r="1909" spans="1:12">
      <c r="A1909" s="11">
        <v>2841</v>
      </c>
      <c r="B1909" s="11">
        <v>1103</v>
      </c>
      <c r="C1909" s="11">
        <v>654</v>
      </c>
      <c r="E1909" s="11" t="s">
        <v>4083</v>
      </c>
      <c r="F1909" s="11" t="s">
        <v>4084</v>
      </c>
      <c r="G1909" s="11">
        <v>2</v>
      </c>
      <c r="I1909" s="23" t="str">
        <f>IF($B1909="","",(VLOOKUP($B1909,所属・種目コード!$A$3:$C$67,2)))</f>
        <v>031103</v>
      </c>
      <c r="K1909" s="25" t="e">
        <f>IF($B1909="","",(VLOOKUP($B1909,所属・種目コード!M1892:N1992,2)))</f>
        <v>#N/A</v>
      </c>
      <c r="L1909" s="22" t="e">
        <f>IF($B1909="","",(VLOOKUP($B1909,所属・種目コード!$J$3:$K$59,2)))</f>
        <v>#N/A</v>
      </c>
    </row>
    <row r="1910" spans="1:12">
      <c r="A1910" s="11">
        <v>2842</v>
      </c>
      <c r="B1910" s="11">
        <v>1103</v>
      </c>
      <c r="C1910" s="11">
        <v>897</v>
      </c>
      <c r="E1910" s="11" t="s">
        <v>4085</v>
      </c>
      <c r="F1910" s="11" t="s">
        <v>4086</v>
      </c>
      <c r="G1910" s="11">
        <v>1</v>
      </c>
      <c r="I1910" s="23" t="str">
        <f>IF($B1910="","",(VLOOKUP($B1910,所属・種目コード!$A$3:$C$67,2)))</f>
        <v>031103</v>
      </c>
      <c r="K1910" s="25" t="e">
        <f>IF($B1910="","",(VLOOKUP($B1910,所属・種目コード!M1893:N1993,2)))</f>
        <v>#N/A</v>
      </c>
      <c r="L1910" s="22" t="e">
        <f>IF($B1910="","",(VLOOKUP($B1910,所属・種目コード!$J$3:$K$59,2)))</f>
        <v>#N/A</v>
      </c>
    </row>
    <row r="1911" spans="1:12">
      <c r="A1911" s="11">
        <v>2843</v>
      </c>
      <c r="B1911" s="11">
        <v>1103</v>
      </c>
      <c r="C1911" s="11">
        <v>898</v>
      </c>
      <c r="E1911" s="11" t="s">
        <v>4087</v>
      </c>
      <c r="F1911" s="11" t="s">
        <v>4088</v>
      </c>
      <c r="G1911" s="11">
        <v>1</v>
      </c>
      <c r="I1911" s="23" t="str">
        <f>IF($B1911="","",(VLOOKUP($B1911,所属・種目コード!$A$3:$C$67,2)))</f>
        <v>031103</v>
      </c>
      <c r="K1911" s="25" t="e">
        <f>IF($B1911="","",(VLOOKUP($B1911,所属・種目コード!M1894:N1994,2)))</f>
        <v>#N/A</v>
      </c>
      <c r="L1911" s="22" t="e">
        <f>IF($B1911="","",(VLOOKUP($B1911,所属・種目コード!$J$3:$K$59,2)))</f>
        <v>#N/A</v>
      </c>
    </row>
    <row r="1912" spans="1:12">
      <c r="A1912" s="11">
        <v>2844</v>
      </c>
      <c r="B1912" s="11">
        <v>1103</v>
      </c>
      <c r="C1912" s="11">
        <v>655</v>
      </c>
      <c r="E1912" s="11" t="s">
        <v>535</v>
      </c>
      <c r="F1912" s="11" t="s">
        <v>4089</v>
      </c>
      <c r="G1912" s="11">
        <v>2</v>
      </c>
      <c r="I1912" s="23" t="str">
        <f>IF($B1912="","",(VLOOKUP($B1912,所属・種目コード!$A$3:$C$67,2)))</f>
        <v>031103</v>
      </c>
      <c r="K1912" s="25" t="e">
        <f>IF($B1912="","",(VLOOKUP($B1912,所属・種目コード!M1895:N1995,2)))</f>
        <v>#N/A</v>
      </c>
      <c r="L1912" s="22" t="e">
        <f>IF($B1912="","",(VLOOKUP($B1912,所属・種目コード!$J$3:$K$59,2)))</f>
        <v>#N/A</v>
      </c>
    </row>
    <row r="1913" spans="1:12">
      <c r="A1913" s="11">
        <v>2845</v>
      </c>
      <c r="B1913" s="11">
        <v>1103</v>
      </c>
      <c r="C1913" s="11">
        <v>656</v>
      </c>
      <c r="E1913" s="11" t="s">
        <v>4090</v>
      </c>
      <c r="F1913" s="11" t="s">
        <v>4091</v>
      </c>
      <c r="G1913" s="11">
        <v>2</v>
      </c>
      <c r="I1913" s="23" t="str">
        <f>IF($B1913="","",(VLOOKUP($B1913,所属・種目コード!$A$3:$C$67,2)))</f>
        <v>031103</v>
      </c>
      <c r="K1913" s="25" t="e">
        <f>IF($B1913="","",(VLOOKUP($B1913,所属・種目コード!M1896:N1996,2)))</f>
        <v>#N/A</v>
      </c>
      <c r="L1913" s="22" t="e">
        <f>IF($B1913="","",(VLOOKUP($B1913,所属・種目コード!$J$3:$K$59,2)))</f>
        <v>#N/A</v>
      </c>
    </row>
    <row r="1914" spans="1:12">
      <c r="A1914" s="11">
        <v>2846</v>
      </c>
      <c r="B1914" s="11">
        <v>1103</v>
      </c>
      <c r="C1914" s="11">
        <v>657</v>
      </c>
      <c r="E1914" s="11" t="s">
        <v>536</v>
      </c>
      <c r="F1914" s="11" t="s">
        <v>4092</v>
      </c>
      <c r="G1914" s="11">
        <v>2</v>
      </c>
      <c r="I1914" s="23" t="str">
        <f>IF($B1914="","",(VLOOKUP($B1914,所属・種目コード!$A$3:$C$67,2)))</f>
        <v>031103</v>
      </c>
      <c r="K1914" s="25" t="e">
        <f>IF($B1914="","",(VLOOKUP($B1914,所属・種目コード!M1897:N1997,2)))</f>
        <v>#N/A</v>
      </c>
      <c r="L1914" s="22" t="e">
        <f>IF($B1914="","",(VLOOKUP($B1914,所属・種目コード!$J$3:$K$59,2)))</f>
        <v>#N/A</v>
      </c>
    </row>
    <row r="1915" spans="1:12">
      <c r="A1915" s="11">
        <v>2847</v>
      </c>
      <c r="B1915" s="11">
        <v>1103</v>
      </c>
      <c r="C1915" s="11">
        <v>656</v>
      </c>
      <c r="E1915" s="11" t="s">
        <v>4093</v>
      </c>
      <c r="F1915" s="11" t="s">
        <v>3061</v>
      </c>
      <c r="G1915" s="11">
        <v>1</v>
      </c>
      <c r="I1915" s="23" t="str">
        <f>IF($B1915="","",(VLOOKUP($B1915,所属・種目コード!$A$3:$C$67,2)))</f>
        <v>031103</v>
      </c>
      <c r="K1915" s="25" t="e">
        <f>IF($B1915="","",(VLOOKUP($B1915,所属・種目コード!M1898:N1998,2)))</f>
        <v>#N/A</v>
      </c>
      <c r="L1915" s="22" t="e">
        <f>IF($B1915="","",(VLOOKUP($B1915,所属・種目コード!$J$3:$K$59,2)))</f>
        <v>#N/A</v>
      </c>
    </row>
    <row r="1916" spans="1:12">
      <c r="A1916" s="11">
        <v>2848</v>
      </c>
      <c r="B1916" s="11">
        <v>1103</v>
      </c>
      <c r="C1916" s="11">
        <v>470</v>
      </c>
      <c r="E1916" s="11" t="s">
        <v>4094</v>
      </c>
      <c r="F1916" s="11" t="s">
        <v>4095</v>
      </c>
      <c r="G1916" s="11">
        <v>2</v>
      </c>
      <c r="I1916" s="23" t="str">
        <f>IF($B1916="","",(VLOOKUP($B1916,所属・種目コード!$A$3:$C$67,2)))</f>
        <v>031103</v>
      </c>
      <c r="K1916" s="25" t="e">
        <f>IF($B1916="","",(VLOOKUP($B1916,所属・種目コード!M1899:N1999,2)))</f>
        <v>#N/A</v>
      </c>
      <c r="L1916" s="22" t="e">
        <f>IF($B1916="","",(VLOOKUP($B1916,所属・種目コード!$J$3:$K$59,2)))</f>
        <v>#N/A</v>
      </c>
    </row>
    <row r="1917" spans="1:12">
      <c r="A1917" s="11">
        <v>2849</v>
      </c>
      <c r="B1917" s="11">
        <v>1103</v>
      </c>
      <c r="C1917" s="11">
        <v>662</v>
      </c>
      <c r="E1917" s="11" t="s">
        <v>4096</v>
      </c>
      <c r="F1917" s="11" t="s">
        <v>3395</v>
      </c>
      <c r="G1917" s="11">
        <v>1</v>
      </c>
      <c r="I1917" s="23" t="str">
        <f>IF($B1917="","",(VLOOKUP($B1917,所属・種目コード!$A$3:$C$67,2)))</f>
        <v>031103</v>
      </c>
      <c r="K1917" s="25" t="e">
        <f>IF($B1917="","",(VLOOKUP($B1917,所属・種目コード!M1900:N2000,2)))</f>
        <v>#N/A</v>
      </c>
      <c r="L1917" s="22" t="e">
        <f>IF($B1917="","",(VLOOKUP($B1917,所属・種目コード!$J$3:$K$59,2)))</f>
        <v>#N/A</v>
      </c>
    </row>
    <row r="1918" spans="1:12">
      <c r="A1918" s="11">
        <v>2850</v>
      </c>
      <c r="B1918" s="11">
        <v>1103</v>
      </c>
      <c r="C1918" s="11">
        <v>658</v>
      </c>
      <c r="E1918" s="11" t="s">
        <v>537</v>
      </c>
      <c r="F1918" s="11" t="s">
        <v>4097</v>
      </c>
      <c r="G1918" s="11">
        <v>2</v>
      </c>
      <c r="I1918" s="23" t="str">
        <f>IF($B1918="","",(VLOOKUP($B1918,所属・種目コード!$A$3:$C$67,2)))</f>
        <v>031103</v>
      </c>
      <c r="K1918" s="25" t="e">
        <f>IF($B1918="","",(VLOOKUP($B1918,所属・種目コード!M1901:N2001,2)))</f>
        <v>#N/A</v>
      </c>
      <c r="L1918" s="22" t="e">
        <f>IF($B1918="","",(VLOOKUP($B1918,所属・種目コード!$J$3:$K$59,2)))</f>
        <v>#N/A</v>
      </c>
    </row>
    <row r="1919" spans="1:12">
      <c r="A1919" s="11">
        <v>2851</v>
      </c>
      <c r="B1919" s="11">
        <v>1103</v>
      </c>
      <c r="C1919" s="11">
        <v>899</v>
      </c>
      <c r="E1919" s="11" t="s">
        <v>4098</v>
      </c>
      <c r="F1919" s="11" t="s">
        <v>4099</v>
      </c>
      <c r="G1919" s="11">
        <v>1</v>
      </c>
      <c r="I1919" s="23" t="str">
        <f>IF($B1919="","",(VLOOKUP($B1919,所属・種目コード!$A$3:$C$67,2)))</f>
        <v>031103</v>
      </c>
      <c r="K1919" s="25" t="e">
        <f>IF($B1919="","",(VLOOKUP($B1919,所属・種目コード!M1902:N2002,2)))</f>
        <v>#N/A</v>
      </c>
      <c r="L1919" s="22" t="e">
        <f>IF($B1919="","",(VLOOKUP($B1919,所属・種目コード!$J$3:$K$59,2)))</f>
        <v>#N/A</v>
      </c>
    </row>
    <row r="1920" spans="1:12">
      <c r="A1920" s="11">
        <v>2852</v>
      </c>
      <c r="B1920" s="11">
        <v>1103</v>
      </c>
      <c r="C1920" s="11">
        <v>663</v>
      </c>
      <c r="E1920" s="11" t="s">
        <v>4100</v>
      </c>
      <c r="F1920" s="11" t="s">
        <v>4101</v>
      </c>
      <c r="G1920" s="11">
        <v>1</v>
      </c>
      <c r="I1920" s="23" t="str">
        <f>IF($B1920="","",(VLOOKUP($B1920,所属・種目コード!$A$3:$C$67,2)))</f>
        <v>031103</v>
      </c>
      <c r="K1920" s="25" t="e">
        <f>IF($B1920="","",(VLOOKUP($B1920,所属・種目コード!M1903:N2003,2)))</f>
        <v>#N/A</v>
      </c>
      <c r="L1920" s="22" t="e">
        <f>IF($B1920="","",(VLOOKUP($B1920,所属・種目コード!$J$3:$K$59,2)))</f>
        <v>#N/A</v>
      </c>
    </row>
    <row r="1921" spans="1:12">
      <c r="A1921" s="11">
        <v>2853</v>
      </c>
      <c r="B1921" s="11">
        <v>1103</v>
      </c>
      <c r="C1921" s="11">
        <v>657</v>
      </c>
      <c r="E1921" s="11" t="s">
        <v>4102</v>
      </c>
      <c r="F1921" s="11" t="s">
        <v>4103</v>
      </c>
      <c r="G1921" s="11">
        <v>1</v>
      </c>
      <c r="I1921" s="23" t="str">
        <f>IF($B1921="","",(VLOOKUP($B1921,所属・種目コード!$A$3:$C$67,2)))</f>
        <v>031103</v>
      </c>
      <c r="K1921" s="25" t="e">
        <f>IF($B1921="","",(VLOOKUP($B1921,所属・種目コード!M1904:N2004,2)))</f>
        <v>#N/A</v>
      </c>
      <c r="L1921" s="22" t="e">
        <f>IF($B1921="","",(VLOOKUP($B1921,所属・種目コード!$J$3:$K$59,2)))</f>
        <v>#N/A</v>
      </c>
    </row>
    <row r="1922" spans="1:12">
      <c r="A1922" s="11">
        <v>2854</v>
      </c>
      <c r="B1922" s="11">
        <v>1103</v>
      </c>
      <c r="C1922" s="11">
        <v>474</v>
      </c>
      <c r="E1922" s="11" t="s">
        <v>4104</v>
      </c>
      <c r="F1922" s="11" t="s">
        <v>4105</v>
      </c>
      <c r="G1922" s="11">
        <v>2</v>
      </c>
      <c r="I1922" s="23" t="str">
        <f>IF($B1922="","",(VLOOKUP($B1922,所属・種目コード!$A$3:$C$67,2)))</f>
        <v>031103</v>
      </c>
      <c r="K1922" s="25" t="e">
        <f>IF($B1922="","",(VLOOKUP($B1922,所属・種目コード!M1905:N2005,2)))</f>
        <v>#N/A</v>
      </c>
      <c r="L1922" s="22" t="e">
        <f>IF($B1922="","",(VLOOKUP($B1922,所属・種目コード!$J$3:$K$59,2)))</f>
        <v>#N/A</v>
      </c>
    </row>
    <row r="1923" spans="1:12">
      <c r="A1923" s="11">
        <v>2855</v>
      </c>
      <c r="B1923" s="11">
        <v>1103</v>
      </c>
      <c r="C1923" s="11">
        <v>471</v>
      </c>
      <c r="E1923" s="11" t="s">
        <v>4106</v>
      </c>
      <c r="F1923" s="11" t="s">
        <v>4107</v>
      </c>
      <c r="G1923" s="11">
        <v>2</v>
      </c>
      <c r="I1923" s="23" t="str">
        <f>IF($B1923="","",(VLOOKUP($B1923,所属・種目コード!$A$3:$C$67,2)))</f>
        <v>031103</v>
      </c>
      <c r="K1923" s="25" t="e">
        <f>IF($B1923="","",(VLOOKUP($B1923,所属・種目コード!M1906:N2006,2)))</f>
        <v>#N/A</v>
      </c>
      <c r="L1923" s="22" t="e">
        <f>IF($B1923="","",(VLOOKUP($B1923,所属・種目コード!$J$3:$K$59,2)))</f>
        <v>#N/A</v>
      </c>
    </row>
    <row r="1924" spans="1:12">
      <c r="A1924" s="11">
        <v>2856</v>
      </c>
      <c r="B1924" s="11">
        <v>1103</v>
      </c>
      <c r="C1924" s="11">
        <v>658</v>
      </c>
      <c r="E1924" s="11" t="s">
        <v>4108</v>
      </c>
      <c r="F1924" s="11" t="s">
        <v>4109</v>
      </c>
      <c r="G1924" s="11">
        <v>1</v>
      </c>
      <c r="I1924" s="23" t="str">
        <f>IF($B1924="","",(VLOOKUP($B1924,所属・種目コード!$A$3:$C$67,2)))</f>
        <v>031103</v>
      </c>
      <c r="K1924" s="25" t="e">
        <f>IF($B1924="","",(VLOOKUP($B1924,所属・種目コード!M1907:N2007,2)))</f>
        <v>#N/A</v>
      </c>
      <c r="L1924" s="22" t="e">
        <f>IF($B1924="","",(VLOOKUP($B1924,所属・種目コード!$J$3:$K$59,2)))</f>
        <v>#N/A</v>
      </c>
    </row>
    <row r="1925" spans="1:12">
      <c r="A1925" s="11">
        <v>2857</v>
      </c>
      <c r="B1925" s="11">
        <v>1103</v>
      </c>
      <c r="C1925" s="11">
        <v>664</v>
      </c>
      <c r="E1925" s="11" t="s">
        <v>4110</v>
      </c>
      <c r="F1925" s="11" t="s">
        <v>4111</v>
      </c>
      <c r="G1925" s="11">
        <v>1</v>
      </c>
      <c r="I1925" s="23" t="str">
        <f>IF($B1925="","",(VLOOKUP($B1925,所属・種目コード!$A$3:$C$67,2)))</f>
        <v>031103</v>
      </c>
      <c r="K1925" s="25" t="e">
        <f>IF($B1925="","",(VLOOKUP($B1925,所属・種目コード!M1908:N2008,2)))</f>
        <v>#N/A</v>
      </c>
      <c r="L1925" s="22" t="e">
        <f>IF($B1925="","",(VLOOKUP($B1925,所属・種目コード!$J$3:$K$59,2)))</f>
        <v>#N/A</v>
      </c>
    </row>
    <row r="1926" spans="1:12">
      <c r="A1926" s="11">
        <v>2858</v>
      </c>
      <c r="B1926" s="11">
        <v>1103</v>
      </c>
      <c r="C1926" s="11">
        <v>475</v>
      </c>
      <c r="E1926" s="11" t="s">
        <v>4112</v>
      </c>
      <c r="F1926" s="11" t="s">
        <v>4113</v>
      </c>
      <c r="G1926" s="11">
        <v>2</v>
      </c>
      <c r="I1926" s="23" t="str">
        <f>IF($B1926="","",(VLOOKUP($B1926,所属・種目コード!$A$3:$C$67,2)))</f>
        <v>031103</v>
      </c>
      <c r="K1926" s="25" t="e">
        <f>IF($B1926="","",(VLOOKUP($B1926,所属・種目コード!M1909:N2009,2)))</f>
        <v>#N/A</v>
      </c>
      <c r="L1926" s="22" t="e">
        <f>IF($B1926="","",(VLOOKUP($B1926,所属・種目コード!$J$3:$K$59,2)))</f>
        <v>#N/A</v>
      </c>
    </row>
    <row r="1927" spans="1:12">
      <c r="A1927" s="11">
        <v>2859</v>
      </c>
      <c r="B1927" s="11">
        <v>1103</v>
      </c>
      <c r="C1927" s="11">
        <v>900</v>
      </c>
      <c r="E1927" s="11" t="s">
        <v>4114</v>
      </c>
      <c r="F1927" s="11" t="s">
        <v>4115</v>
      </c>
      <c r="G1927" s="11">
        <v>1</v>
      </c>
      <c r="I1927" s="23" t="str">
        <f>IF($B1927="","",(VLOOKUP($B1927,所属・種目コード!$A$3:$C$67,2)))</f>
        <v>031103</v>
      </c>
      <c r="K1927" s="25" t="e">
        <f>IF($B1927="","",(VLOOKUP($B1927,所属・種目コード!M1910:N2010,2)))</f>
        <v>#N/A</v>
      </c>
      <c r="L1927" s="22" t="e">
        <f>IF($B1927="","",(VLOOKUP($B1927,所属・種目コード!$J$3:$K$59,2)))</f>
        <v>#N/A</v>
      </c>
    </row>
    <row r="1928" spans="1:12">
      <c r="A1928" s="11">
        <v>2860</v>
      </c>
      <c r="B1928" s="11">
        <v>1103</v>
      </c>
      <c r="C1928" s="11">
        <v>659</v>
      </c>
      <c r="E1928" s="11" t="s">
        <v>538</v>
      </c>
      <c r="F1928" s="11" t="s">
        <v>4116</v>
      </c>
      <c r="G1928" s="11">
        <v>2</v>
      </c>
      <c r="I1928" s="23" t="str">
        <f>IF($B1928="","",(VLOOKUP($B1928,所属・種目コード!$A$3:$C$67,2)))</f>
        <v>031103</v>
      </c>
      <c r="K1928" s="25" t="e">
        <f>IF($B1928="","",(VLOOKUP($B1928,所属・種目コード!M1911:N2011,2)))</f>
        <v>#N/A</v>
      </c>
      <c r="L1928" s="22" t="e">
        <f>IF($B1928="","",(VLOOKUP($B1928,所属・種目コード!$J$3:$K$59,2)))</f>
        <v>#N/A</v>
      </c>
    </row>
    <row r="1929" spans="1:12">
      <c r="A1929" s="11">
        <v>2861</v>
      </c>
      <c r="B1929" s="11">
        <v>1103</v>
      </c>
      <c r="C1929" s="11">
        <v>472</v>
      </c>
      <c r="E1929" s="11" t="s">
        <v>4117</v>
      </c>
      <c r="F1929" s="11" t="s">
        <v>4118</v>
      </c>
      <c r="G1929" s="11">
        <v>2</v>
      </c>
      <c r="I1929" s="23" t="str">
        <f>IF($B1929="","",(VLOOKUP($B1929,所属・種目コード!$A$3:$C$67,2)))</f>
        <v>031103</v>
      </c>
      <c r="K1929" s="25" t="e">
        <f>IF($B1929="","",(VLOOKUP($B1929,所属・種目コード!M1912:N2012,2)))</f>
        <v>#N/A</v>
      </c>
      <c r="L1929" s="22" t="e">
        <f>IF($B1929="","",(VLOOKUP($B1929,所属・種目コード!$J$3:$K$59,2)))</f>
        <v>#N/A</v>
      </c>
    </row>
    <row r="1930" spans="1:12">
      <c r="A1930" s="11">
        <v>2862</v>
      </c>
      <c r="B1930" s="11">
        <v>1103</v>
      </c>
      <c r="C1930" s="11">
        <v>659</v>
      </c>
      <c r="E1930" s="11" t="s">
        <v>4119</v>
      </c>
      <c r="F1930" s="11" t="s">
        <v>4120</v>
      </c>
      <c r="G1930" s="11">
        <v>1</v>
      </c>
      <c r="I1930" s="23" t="str">
        <f>IF($B1930="","",(VLOOKUP($B1930,所属・種目コード!$A$3:$C$67,2)))</f>
        <v>031103</v>
      </c>
      <c r="K1930" s="25" t="e">
        <f>IF($B1930="","",(VLOOKUP($B1930,所属・種目コード!M1913:N2013,2)))</f>
        <v>#N/A</v>
      </c>
      <c r="L1930" s="22" t="e">
        <f>IF($B1930="","",(VLOOKUP($B1930,所属・種目コード!$J$3:$K$59,2)))</f>
        <v>#N/A</v>
      </c>
    </row>
    <row r="1931" spans="1:12">
      <c r="A1931" s="11">
        <v>2863</v>
      </c>
      <c r="B1931" s="11">
        <v>1103</v>
      </c>
      <c r="C1931" s="11">
        <v>476</v>
      </c>
      <c r="E1931" s="11" t="s">
        <v>534</v>
      </c>
      <c r="F1931" s="11" t="s">
        <v>4121</v>
      </c>
      <c r="G1931" s="11">
        <v>2</v>
      </c>
      <c r="I1931" s="23" t="str">
        <f>IF($B1931="","",(VLOOKUP($B1931,所属・種目コード!$A$3:$C$67,2)))</f>
        <v>031103</v>
      </c>
      <c r="K1931" s="25" t="e">
        <f>IF($B1931="","",(VLOOKUP($B1931,所属・種目コード!M1914:N2014,2)))</f>
        <v>#N/A</v>
      </c>
      <c r="L1931" s="22" t="e">
        <f>IF($B1931="","",(VLOOKUP($B1931,所属・種目コード!$J$3:$K$59,2)))</f>
        <v>#N/A</v>
      </c>
    </row>
    <row r="1932" spans="1:12">
      <c r="A1932" s="11">
        <v>2864</v>
      </c>
      <c r="B1932" s="11">
        <v>1103</v>
      </c>
      <c r="C1932" s="11">
        <v>660</v>
      </c>
      <c r="E1932" s="11" t="s">
        <v>4122</v>
      </c>
      <c r="F1932" s="11" t="s">
        <v>4123</v>
      </c>
      <c r="G1932" s="11">
        <v>2</v>
      </c>
      <c r="I1932" s="23" t="str">
        <f>IF($B1932="","",(VLOOKUP($B1932,所属・種目コード!$A$3:$C$67,2)))</f>
        <v>031103</v>
      </c>
      <c r="K1932" s="25" t="e">
        <f>IF($B1932="","",(VLOOKUP($B1932,所属・種目コード!M1915:N2015,2)))</f>
        <v>#N/A</v>
      </c>
      <c r="L1932" s="22" t="e">
        <f>IF($B1932="","",(VLOOKUP($B1932,所属・種目コード!$J$3:$K$59,2)))</f>
        <v>#N/A</v>
      </c>
    </row>
    <row r="1933" spans="1:12">
      <c r="A1933" s="11">
        <v>2865</v>
      </c>
      <c r="B1933" s="11">
        <v>1103</v>
      </c>
      <c r="C1933" s="11">
        <v>661</v>
      </c>
      <c r="E1933" s="11" t="s">
        <v>4124</v>
      </c>
      <c r="F1933" s="11" t="s">
        <v>4125</v>
      </c>
      <c r="G1933" s="11">
        <v>2</v>
      </c>
      <c r="I1933" s="23" t="str">
        <f>IF($B1933="","",(VLOOKUP($B1933,所属・種目コード!$A$3:$C$67,2)))</f>
        <v>031103</v>
      </c>
      <c r="K1933" s="25" t="e">
        <f>IF($B1933="","",(VLOOKUP($B1933,所属・種目コード!M1916:N2016,2)))</f>
        <v>#N/A</v>
      </c>
      <c r="L1933" s="22" t="e">
        <f>IF($B1933="","",(VLOOKUP($B1933,所属・種目コード!$J$3:$K$59,2)))</f>
        <v>#N/A</v>
      </c>
    </row>
    <row r="1934" spans="1:12">
      <c r="A1934" s="11">
        <v>2866</v>
      </c>
      <c r="B1934" s="11">
        <v>1104</v>
      </c>
      <c r="C1934" s="11">
        <v>449</v>
      </c>
      <c r="E1934" s="11" t="s">
        <v>4126</v>
      </c>
      <c r="F1934" s="11" t="s">
        <v>4127</v>
      </c>
      <c r="G1934" s="11">
        <v>1</v>
      </c>
      <c r="I1934" s="23" t="str">
        <f>IF($B1934="","",(VLOOKUP($B1934,所属・種目コード!$A$3:$C$67,2)))</f>
        <v>031104</v>
      </c>
      <c r="K1934" s="25" t="e">
        <f>IF($B1934="","",(VLOOKUP($B1934,所属・種目コード!M1917:N2017,2)))</f>
        <v>#N/A</v>
      </c>
      <c r="L1934" s="22" t="e">
        <f>IF($B1934="","",(VLOOKUP($B1934,所属・種目コード!$J$3:$K$59,2)))</f>
        <v>#N/A</v>
      </c>
    </row>
    <row r="1935" spans="1:12">
      <c r="A1935" s="11">
        <v>2867</v>
      </c>
      <c r="B1935" s="11">
        <v>1104</v>
      </c>
      <c r="C1935" s="11">
        <v>450</v>
      </c>
      <c r="E1935" s="11" t="s">
        <v>4128</v>
      </c>
      <c r="F1935" s="11" t="s">
        <v>3280</v>
      </c>
      <c r="G1935" s="11">
        <v>1</v>
      </c>
      <c r="I1935" s="23" t="str">
        <f>IF($B1935="","",(VLOOKUP($B1935,所属・種目コード!$A$3:$C$67,2)))</f>
        <v>031104</v>
      </c>
      <c r="K1935" s="25" t="e">
        <f>IF($B1935="","",(VLOOKUP($B1935,所属・種目コード!M1918:N2018,2)))</f>
        <v>#N/A</v>
      </c>
      <c r="L1935" s="22" t="e">
        <f>IF($B1935="","",(VLOOKUP($B1935,所属・種目コード!$J$3:$K$59,2)))</f>
        <v>#N/A</v>
      </c>
    </row>
    <row r="1936" spans="1:12">
      <c r="A1936" s="11">
        <v>2868</v>
      </c>
      <c r="B1936" s="11">
        <v>1104</v>
      </c>
      <c r="C1936" s="11">
        <v>863</v>
      </c>
      <c r="E1936" s="11" t="s">
        <v>4129</v>
      </c>
      <c r="F1936" s="11" t="s">
        <v>4130</v>
      </c>
      <c r="G1936" s="11">
        <v>1</v>
      </c>
      <c r="I1936" s="23" t="str">
        <f>IF($B1936="","",(VLOOKUP($B1936,所属・種目コード!$A$3:$C$67,2)))</f>
        <v>031104</v>
      </c>
      <c r="K1936" s="25" t="e">
        <f>IF($B1936="","",(VLOOKUP($B1936,所属・種目コード!M1919:N2019,2)))</f>
        <v>#N/A</v>
      </c>
      <c r="L1936" s="22" t="e">
        <f>IF($B1936="","",(VLOOKUP($B1936,所属・種目コード!$J$3:$K$59,2)))</f>
        <v>#N/A</v>
      </c>
    </row>
    <row r="1937" spans="1:12">
      <c r="A1937" s="11">
        <v>2869</v>
      </c>
      <c r="B1937" s="11">
        <v>1104</v>
      </c>
      <c r="C1937" s="11">
        <v>451</v>
      </c>
      <c r="E1937" s="11" t="s">
        <v>4131</v>
      </c>
      <c r="F1937" s="11" t="s">
        <v>4132</v>
      </c>
      <c r="G1937" s="11">
        <v>1</v>
      </c>
      <c r="I1937" s="23" t="str">
        <f>IF($B1937="","",(VLOOKUP($B1937,所属・種目コード!$A$3:$C$67,2)))</f>
        <v>031104</v>
      </c>
      <c r="K1937" s="25" t="e">
        <f>IF($B1937="","",(VLOOKUP($B1937,所属・種目コード!M1920:N2020,2)))</f>
        <v>#N/A</v>
      </c>
      <c r="L1937" s="22" t="e">
        <f>IF($B1937="","",(VLOOKUP($B1937,所属・種目コード!$J$3:$K$59,2)))</f>
        <v>#N/A</v>
      </c>
    </row>
    <row r="1938" spans="1:12">
      <c r="A1938" s="11">
        <v>2870</v>
      </c>
      <c r="B1938" s="11">
        <v>1104</v>
      </c>
      <c r="C1938" s="11">
        <v>452</v>
      </c>
      <c r="E1938" s="11" t="s">
        <v>4133</v>
      </c>
      <c r="F1938" s="11" t="s">
        <v>4134</v>
      </c>
      <c r="G1938" s="11">
        <v>1</v>
      </c>
      <c r="I1938" s="23" t="str">
        <f>IF($B1938="","",(VLOOKUP($B1938,所属・種目コード!$A$3:$C$67,2)))</f>
        <v>031104</v>
      </c>
      <c r="K1938" s="25" t="e">
        <f>IF($B1938="","",(VLOOKUP($B1938,所属・種目コード!M1921:N2021,2)))</f>
        <v>#N/A</v>
      </c>
      <c r="L1938" s="22" t="e">
        <f>IF($B1938="","",(VLOOKUP($B1938,所属・種目コード!$J$3:$K$59,2)))</f>
        <v>#N/A</v>
      </c>
    </row>
    <row r="1939" spans="1:12">
      <c r="A1939" s="11">
        <v>2871</v>
      </c>
      <c r="B1939" s="11">
        <v>1104</v>
      </c>
      <c r="C1939" s="11">
        <v>650</v>
      </c>
      <c r="E1939" s="11" t="s">
        <v>4135</v>
      </c>
      <c r="F1939" s="11" t="s">
        <v>4136</v>
      </c>
      <c r="G1939" s="11">
        <v>2</v>
      </c>
      <c r="I1939" s="23" t="str">
        <f>IF($B1939="","",(VLOOKUP($B1939,所属・種目コード!$A$3:$C$67,2)))</f>
        <v>031104</v>
      </c>
      <c r="K1939" s="25" t="e">
        <f>IF($B1939="","",(VLOOKUP($B1939,所属・種目コード!M1922:N2022,2)))</f>
        <v>#N/A</v>
      </c>
      <c r="L1939" s="22" t="e">
        <f>IF($B1939="","",(VLOOKUP($B1939,所属・種目コード!$J$3:$K$59,2)))</f>
        <v>#N/A</v>
      </c>
    </row>
    <row r="1940" spans="1:12">
      <c r="A1940" s="11">
        <v>2872</v>
      </c>
      <c r="B1940" s="11">
        <v>1104</v>
      </c>
      <c r="C1940" s="11">
        <v>645</v>
      </c>
      <c r="E1940" s="11" t="s">
        <v>4137</v>
      </c>
      <c r="F1940" s="11" t="s">
        <v>4138</v>
      </c>
      <c r="G1940" s="11">
        <v>2</v>
      </c>
      <c r="I1940" s="23" t="str">
        <f>IF($B1940="","",(VLOOKUP($B1940,所属・種目コード!$A$3:$C$67,2)))</f>
        <v>031104</v>
      </c>
      <c r="K1940" s="25" t="e">
        <f>IF($B1940="","",(VLOOKUP($B1940,所属・種目コード!M1923:N2023,2)))</f>
        <v>#N/A</v>
      </c>
      <c r="L1940" s="22" t="e">
        <f>IF($B1940="","",(VLOOKUP($B1940,所属・種目コード!$J$3:$K$59,2)))</f>
        <v>#N/A</v>
      </c>
    </row>
    <row r="1941" spans="1:12">
      <c r="A1941" s="11">
        <v>2873</v>
      </c>
      <c r="B1941" s="11">
        <v>1104</v>
      </c>
      <c r="C1941" s="11">
        <v>864</v>
      </c>
      <c r="E1941" s="11" t="s">
        <v>4139</v>
      </c>
      <c r="F1941" s="11" t="s">
        <v>4140</v>
      </c>
      <c r="G1941" s="11">
        <v>1</v>
      </c>
      <c r="I1941" s="23" t="str">
        <f>IF($B1941="","",(VLOOKUP($B1941,所属・種目コード!$A$3:$C$67,2)))</f>
        <v>031104</v>
      </c>
      <c r="K1941" s="25" t="e">
        <f>IF($B1941="","",(VLOOKUP($B1941,所属・種目コード!M1924:N2024,2)))</f>
        <v>#N/A</v>
      </c>
      <c r="L1941" s="22" t="e">
        <f>IF($B1941="","",(VLOOKUP($B1941,所属・種目コード!$J$3:$K$59,2)))</f>
        <v>#N/A</v>
      </c>
    </row>
    <row r="1942" spans="1:12">
      <c r="A1942" s="11">
        <v>2874</v>
      </c>
      <c r="B1942" s="11">
        <v>1104</v>
      </c>
      <c r="C1942" s="11">
        <v>865</v>
      </c>
      <c r="E1942" s="11" t="s">
        <v>4141</v>
      </c>
      <c r="F1942" s="11" t="s">
        <v>4142</v>
      </c>
      <c r="G1942" s="11">
        <v>1</v>
      </c>
      <c r="I1942" s="23" t="str">
        <f>IF($B1942="","",(VLOOKUP($B1942,所属・種目コード!$A$3:$C$67,2)))</f>
        <v>031104</v>
      </c>
      <c r="K1942" s="25" t="e">
        <f>IF($B1942="","",(VLOOKUP($B1942,所属・種目コード!M1925:N2025,2)))</f>
        <v>#N/A</v>
      </c>
      <c r="L1942" s="22" t="e">
        <f>IF($B1942="","",(VLOOKUP($B1942,所属・種目コード!$J$3:$K$59,2)))</f>
        <v>#N/A</v>
      </c>
    </row>
    <row r="1943" spans="1:12">
      <c r="A1943" s="11">
        <v>2875</v>
      </c>
      <c r="B1943" s="11">
        <v>1104</v>
      </c>
      <c r="C1943" s="11">
        <v>453</v>
      </c>
      <c r="E1943" s="11" t="s">
        <v>4143</v>
      </c>
      <c r="F1943" s="11" t="s">
        <v>4144</v>
      </c>
      <c r="G1943" s="11">
        <v>1</v>
      </c>
      <c r="I1943" s="23" t="str">
        <f>IF($B1943="","",(VLOOKUP($B1943,所属・種目コード!$A$3:$C$67,2)))</f>
        <v>031104</v>
      </c>
      <c r="K1943" s="25" t="e">
        <f>IF($B1943="","",(VLOOKUP($B1943,所属・種目コード!M1926:N2026,2)))</f>
        <v>#N/A</v>
      </c>
      <c r="L1943" s="22" t="e">
        <f>IF($B1943="","",(VLOOKUP($B1943,所属・種目コード!$J$3:$K$59,2)))</f>
        <v>#N/A</v>
      </c>
    </row>
    <row r="1944" spans="1:12">
      <c r="A1944" s="11">
        <v>2876</v>
      </c>
      <c r="B1944" s="11">
        <v>1104</v>
      </c>
      <c r="C1944" s="11">
        <v>866</v>
      </c>
      <c r="E1944" s="11" t="s">
        <v>4145</v>
      </c>
      <c r="F1944" s="11" t="s">
        <v>4146</v>
      </c>
      <c r="G1944" s="11">
        <v>1</v>
      </c>
      <c r="I1944" s="23" t="str">
        <f>IF($B1944="","",(VLOOKUP($B1944,所属・種目コード!$A$3:$C$67,2)))</f>
        <v>031104</v>
      </c>
      <c r="K1944" s="25" t="e">
        <f>IF($B1944="","",(VLOOKUP($B1944,所属・種目コード!M1927:N2027,2)))</f>
        <v>#N/A</v>
      </c>
      <c r="L1944" s="22" t="e">
        <f>IF($B1944="","",(VLOOKUP($B1944,所属・種目コード!$J$3:$K$59,2)))</f>
        <v>#N/A</v>
      </c>
    </row>
    <row r="1945" spans="1:12">
      <c r="A1945" s="11">
        <v>2877</v>
      </c>
      <c r="B1945" s="11">
        <v>1104</v>
      </c>
      <c r="C1945" s="11">
        <v>867</v>
      </c>
      <c r="E1945" s="11" t="s">
        <v>4147</v>
      </c>
      <c r="F1945" s="11" t="s">
        <v>4148</v>
      </c>
      <c r="G1945" s="11">
        <v>1</v>
      </c>
      <c r="I1945" s="23" t="str">
        <f>IF($B1945="","",(VLOOKUP($B1945,所属・種目コード!$A$3:$C$67,2)))</f>
        <v>031104</v>
      </c>
      <c r="K1945" s="25" t="e">
        <f>IF($B1945="","",(VLOOKUP($B1945,所属・種目コード!M1928:N2028,2)))</f>
        <v>#N/A</v>
      </c>
      <c r="L1945" s="22" t="e">
        <f>IF($B1945="","",(VLOOKUP($B1945,所属・種目コード!$J$3:$K$59,2)))</f>
        <v>#N/A</v>
      </c>
    </row>
    <row r="1946" spans="1:12">
      <c r="A1946" s="11">
        <v>2878</v>
      </c>
      <c r="B1946" s="11">
        <v>1104</v>
      </c>
      <c r="C1946" s="11">
        <v>441</v>
      </c>
      <c r="E1946" s="11" t="s">
        <v>4149</v>
      </c>
      <c r="F1946" s="11" t="s">
        <v>4150</v>
      </c>
      <c r="G1946" s="11">
        <v>1</v>
      </c>
      <c r="I1946" s="23" t="str">
        <f>IF($B1946="","",(VLOOKUP($B1946,所属・種目コード!$A$3:$C$67,2)))</f>
        <v>031104</v>
      </c>
      <c r="K1946" s="25" t="e">
        <f>IF($B1946="","",(VLOOKUP($B1946,所属・種目コード!M1929:N2029,2)))</f>
        <v>#N/A</v>
      </c>
      <c r="L1946" s="22" t="e">
        <f>IF($B1946="","",(VLOOKUP($B1946,所属・種目コード!$J$3:$K$59,2)))</f>
        <v>#N/A</v>
      </c>
    </row>
    <row r="1947" spans="1:12">
      <c r="A1947" s="11">
        <v>2879</v>
      </c>
      <c r="B1947" s="11">
        <v>1104</v>
      </c>
      <c r="C1947" s="11">
        <v>442</v>
      </c>
      <c r="E1947" s="11" t="s">
        <v>4151</v>
      </c>
      <c r="F1947" s="11" t="s">
        <v>4152</v>
      </c>
      <c r="G1947" s="11">
        <v>1</v>
      </c>
      <c r="I1947" s="23" t="str">
        <f>IF($B1947="","",(VLOOKUP($B1947,所属・種目コード!$A$3:$C$67,2)))</f>
        <v>031104</v>
      </c>
      <c r="K1947" s="25" t="e">
        <f>IF($B1947="","",(VLOOKUP($B1947,所属・種目コード!M1930:N2030,2)))</f>
        <v>#N/A</v>
      </c>
      <c r="L1947" s="22" t="e">
        <f>IF($B1947="","",(VLOOKUP($B1947,所属・種目コード!$J$3:$K$59,2)))</f>
        <v>#N/A</v>
      </c>
    </row>
    <row r="1948" spans="1:12">
      <c r="A1948" s="11">
        <v>2880</v>
      </c>
      <c r="B1948" s="11">
        <v>1104</v>
      </c>
      <c r="C1948" s="11">
        <v>868</v>
      </c>
      <c r="E1948" s="11" t="s">
        <v>4153</v>
      </c>
      <c r="F1948" s="11" t="s">
        <v>4154</v>
      </c>
      <c r="G1948" s="11">
        <v>1</v>
      </c>
      <c r="I1948" s="23" t="str">
        <f>IF($B1948="","",(VLOOKUP($B1948,所属・種目コード!$A$3:$C$67,2)))</f>
        <v>031104</v>
      </c>
      <c r="K1948" s="25" t="e">
        <f>IF($B1948="","",(VLOOKUP($B1948,所属・種目コード!M1931:N2031,2)))</f>
        <v>#N/A</v>
      </c>
      <c r="L1948" s="22" t="e">
        <f>IF($B1948="","",(VLOOKUP($B1948,所属・種目コード!$J$3:$K$59,2)))</f>
        <v>#N/A</v>
      </c>
    </row>
    <row r="1949" spans="1:12">
      <c r="A1949" s="11">
        <v>2881</v>
      </c>
      <c r="B1949" s="11">
        <v>1104</v>
      </c>
      <c r="C1949" s="11">
        <v>443</v>
      </c>
      <c r="E1949" s="11" t="s">
        <v>4155</v>
      </c>
      <c r="F1949" s="11" t="s">
        <v>4156</v>
      </c>
      <c r="G1949" s="11">
        <v>1</v>
      </c>
      <c r="I1949" s="23" t="str">
        <f>IF($B1949="","",(VLOOKUP($B1949,所属・種目コード!$A$3:$C$67,2)))</f>
        <v>031104</v>
      </c>
      <c r="K1949" s="25" t="e">
        <f>IF($B1949="","",(VLOOKUP($B1949,所属・種目コード!M1932:N2032,2)))</f>
        <v>#N/A</v>
      </c>
      <c r="L1949" s="22" t="e">
        <f>IF($B1949="","",(VLOOKUP($B1949,所属・種目コード!$J$3:$K$59,2)))</f>
        <v>#N/A</v>
      </c>
    </row>
    <row r="1950" spans="1:12">
      <c r="A1950" s="11">
        <v>2882</v>
      </c>
      <c r="B1950" s="11">
        <v>1104</v>
      </c>
      <c r="C1950" s="11">
        <v>869</v>
      </c>
      <c r="E1950" s="11" t="s">
        <v>4157</v>
      </c>
      <c r="F1950" s="11" t="s">
        <v>4158</v>
      </c>
      <c r="G1950" s="11">
        <v>1</v>
      </c>
      <c r="I1950" s="23" t="str">
        <f>IF($B1950="","",(VLOOKUP($B1950,所属・種目コード!$A$3:$C$67,2)))</f>
        <v>031104</v>
      </c>
      <c r="K1950" s="25" t="e">
        <f>IF($B1950="","",(VLOOKUP($B1950,所属・種目コード!M1933:N2033,2)))</f>
        <v>#N/A</v>
      </c>
      <c r="L1950" s="22" t="e">
        <f>IF($B1950="","",(VLOOKUP($B1950,所属・種目コード!$J$3:$K$59,2)))</f>
        <v>#N/A</v>
      </c>
    </row>
    <row r="1951" spans="1:12">
      <c r="A1951" s="11">
        <v>2883</v>
      </c>
      <c r="B1951" s="11">
        <v>1104</v>
      </c>
      <c r="C1951" s="11">
        <v>870</v>
      </c>
      <c r="E1951" s="11" t="s">
        <v>4159</v>
      </c>
      <c r="F1951" s="11" t="s">
        <v>4160</v>
      </c>
      <c r="G1951" s="11">
        <v>1</v>
      </c>
      <c r="I1951" s="23" t="str">
        <f>IF($B1951="","",(VLOOKUP($B1951,所属・種目コード!$A$3:$C$67,2)))</f>
        <v>031104</v>
      </c>
      <c r="K1951" s="25" t="e">
        <f>IF($B1951="","",(VLOOKUP($B1951,所属・種目コード!M1934:N2034,2)))</f>
        <v>#N/A</v>
      </c>
      <c r="L1951" s="22" t="e">
        <f>IF($B1951="","",(VLOOKUP($B1951,所属・種目コード!$J$3:$K$59,2)))</f>
        <v>#N/A</v>
      </c>
    </row>
    <row r="1952" spans="1:12">
      <c r="A1952" s="11">
        <v>2884</v>
      </c>
      <c r="B1952" s="11">
        <v>1104</v>
      </c>
      <c r="C1952" s="11">
        <v>871</v>
      </c>
      <c r="E1952" s="11" t="s">
        <v>4161</v>
      </c>
      <c r="F1952" s="11" t="s">
        <v>4162</v>
      </c>
      <c r="G1952" s="11">
        <v>1</v>
      </c>
      <c r="I1952" s="23" t="str">
        <f>IF($B1952="","",(VLOOKUP($B1952,所属・種目コード!$A$3:$C$67,2)))</f>
        <v>031104</v>
      </c>
      <c r="K1952" s="25" t="e">
        <f>IF($B1952="","",(VLOOKUP($B1952,所属・種目コード!M1935:N2035,2)))</f>
        <v>#N/A</v>
      </c>
      <c r="L1952" s="22" t="e">
        <f>IF($B1952="","",(VLOOKUP($B1952,所属・種目コード!$J$3:$K$59,2)))</f>
        <v>#N/A</v>
      </c>
    </row>
    <row r="1953" spans="1:12">
      <c r="A1953" s="11">
        <v>2885</v>
      </c>
      <c r="B1953" s="11">
        <v>1104</v>
      </c>
      <c r="C1953" s="11">
        <v>454</v>
      </c>
      <c r="E1953" s="11" t="s">
        <v>4163</v>
      </c>
      <c r="F1953" s="11" t="s">
        <v>4164</v>
      </c>
      <c r="G1953" s="11">
        <v>1</v>
      </c>
      <c r="I1953" s="23" t="str">
        <f>IF($B1953="","",(VLOOKUP($B1953,所属・種目コード!$A$3:$C$67,2)))</f>
        <v>031104</v>
      </c>
      <c r="K1953" s="25" t="e">
        <f>IF($B1953="","",(VLOOKUP($B1953,所属・種目コード!M1936:N2036,2)))</f>
        <v>#N/A</v>
      </c>
      <c r="L1953" s="22" t="e">
        <f>IF($B1953="","",(VLOOKUP($B1953,所属・種目コード!$J$3:$K$59,2)))</f>
        <v>#N/A</v>
      </c>
    </row>
    <row r="1954" spans="1:12">
      <c r="A1954" s="11">
        <v>2886</v>
      </c>
      <c r="B1954" s="11">
        <v>1104</v>
      </c>
      <c r="C1954" s="11">
        <v>872</v>
      </c>
      <c r="E1954" s="11" t="s">
        <v>4165</v>
      </c>
      <c r="F1954" s="11" t="s">
        <v>4166</v>
      </c>
      <c r="G1954" s="11">
        <v>1</v>
      </c>
      <c r="I1954" s="23" t="str">
        <f>IF($B1954="","",(VLOOKUP($B1954,所属・種目コード!$A$3:$C$67,2)))</f>
        <v>031104</v>
      </c>
      <c r="K1954" s="25" t="e">
        <f>IF($B1954="","",(VLOOKUP($B1954,所属・種目コード!M1937:N2037,2)))</f>
        <v>#N/A</v>
      </c>
      <c r="L1954" s="22" t="e">
        <f>IF($B1954="","",(VLOOKUP($B1954,所属・種目コード!$J$3:$K$59,2)))</f>
        <v>#N/A</v>
      </c>
    </row>
    <row r="1955" spans="1:12">
      <c r="A1955" s="11">
        <v>2887</v>
      </c>
      <c r="B1955" s="11">
        <v>1104</v>
      </c>
      <c r="C1955" s="11">
        <v>455</v>
      </c>
      <c r="E1955" s="11" t="s">
        <v>4167</v>
      </c>
      <c r="F1955" s="11" t="s">
        <v>4168</v>
      </c>
      <c r="G1955" s="11">
        <v>1</v>
      </c>
      <c r="I1955" s="23" t="str">
        <f>IF($B1955="","",(VLOOKUP($B1955,所属・種目コード!$A$3:$C$67,2)))</f>
        <v>031104</v>
      </c>
      <c r="K1955" s="25" t="e">
        <f>IF($B1955="","",(VLOOKUP($B1955,所属・種目コード!M1938:N2038,2)))</f>
        <v>#N/A</v>
      </c>
      <c r="L1955" s="22" t="e">
        <f>IF($B1955="","",(VLOOKUP($B1955,所属・種目コード!$J$3:$K$59,2)))</f>
        <v>#N/A</v>
      </c>
    </row>
    <row r="1956" spans="1:12">
      <c r="A1956" s="11">
        <v>2888</v>
      </c>
      <c r="B1956" s="11">
        <v>1104</v>
      </c>
      <c r="C1956" s="11">
        <v>873</v>
      </c>
      <c r="E1956" s="11" t="s">
        <v>4169</v>
      </c>
      <c r="F1956" s="11" t="s">
        <v>4170</v>
      </c>
      <c r="G1956" s="11">
        <v>1</v>
      </c>
      <c r="I1956" s="23" t="str">
        <f>IF($B1956="","",(VLOOKUP($B1956,所属・種目コード!$A$3:$C$67,2)))</f>
        <v>031104</v>
      </c>
      <c r="K1956" s="25" t="e">
        <f>IF($B1956="","",(VLOOKUP($B1956,所属・種目コード!M1939:N2039,2)))</f>
        <v>#N/A</v>
      </c>
      <c r="L1956" s="22" t="e">
        <f>IF($B1956="","",(VLOOKUP($B1956,所属・種目コード!$J$3:$K$59,2)))</f>
        <v>#N/A</v>
      </c>
    </row>
    <row r="1957" spans="1:12">
      <c r="A1957" s="11">
        <v>2889</v>
      </c>
      <c r="B1957" s="11">
        <v>1104</v>
      </c>
      <c r="C1957" s="11">
        <v>456</v>
      </c>
      <c r="E1957" s="11" t="s">
        <v>4171</v>
      </c>
      <c r="F1957" s="11" t="s">
        <v>4172</v>
      </c>
      <c r="G1957" s="11">
        <v>1</v>
      </c>
      <c r="I1957" s="23" t="str">
        <f>IF($B1957="","",(VLOOKUP($B1957,所属・種目コード!$A$3:$C$67,2)))</f>
        <v>031104</v>
      </c>
      <c r="K1957" s="25" t="e">
        <f>IF($B1957="","",(VLOOKUP($B1957,所属・種目コード!M1940:N2040,2)))</f>
        <v>#N/A</v>
      </c>
      <c r="L1957" s="22" t="e">
        <f>IF($B1957="","",(VLOOKUP($B1957,所属・種目コード!$J$3:$K$59,2)))</f>
        <v>#N/A</v>
      </c>
    </row>
    <row r="1958" spans="1:12">
      <c r="A1958" s="11">
        <v>2890</v>
      </c>
      <c r="B1958" s="11">
        <v>1104</v>
      </c>
      <c r="C1958" s="11">
        <v>457</v>
      </c>
      <c r="E1958" s="11" t="s">
        <v>4173</v>
      </c>
      <c r="F1958" s="11" t="s">
        <v>4174</v>
      </c>
      <c r="G1958" s="11">
        <v>1</v>
      </c>
      <c r="I1958" s="23" t="str">
        <f>IF($B1958="","",(VLOOKUP($B1958,所属・種目コード!$A$3:$C$67,2)))</f>
        <v>031104</v>
      </c>
      <c r="K1958" s="25" t="e">
        <f>IF($B1958="","",(VLOOKUP($B1958,所属・種目コード!M1941:N2041,2)))</f>
        <v>#N/A</v>
      </c>
      <c r="L1958" s="22" t="e">
        <f>IF($B1958="","",(VLOOKUP($B1958,所属・種目コード!$J$3:$K$59,2)))</f>
        <v>#N/A</v>
      </c>
    </row>
    <row r="1959" spans="1:12">
      <c r="A1959" s="11">
        <v>2891</v>
      </c>
      <c r="B1959" s="11">
        <v>1104</v>
      </c>
      <c r="C1959" s="11">
        <v>874</v>
      </c>
      <c r="E1959" s="11" t="s">
        <v>4175</v>
      </c>
      <c r="F1959" s="11" t="s">
        <v>4176</v>
      </c>
      <c r="G1959" s="11">
        <v>1</v>
      </c>
      <c r="I1959" s="23" t="str">
        <f>IF($B1959="","",(VLOOKUP($B1959,所属・種目コード!$A$3:$C$67,2)))</f>
        <v>031104</v>
      </c>
      <c r="K1959" s="25" t="e">
        <f>IF($B1959="","",(VLOOKUP($B1959,所属・種目コード!M1942:N2042,2)))</f>
        <v>#N/A</v>
      </c>
      <c r="L1959" s="22" t="e">
        <f>IF($B1959="","",(VLOOKUP($B1959,所属・種目コード!$J$3:$K$59,2)))</f>
        <v>#N/A</v>
      </c>
    </row>
    <row r="1960" spans="1:12">
      <c r="A1960" s="11">
        <v>2892</v>
      </c>
      <c r="B1960" s="11">
        <v>1104</v>
      </c>
      <c r="C1960" s="11">
        <v>444</v>
      </c>
      <c r="E1960" s="11" t="s">
        <v>4177</v>
      </c>
      <c r="F1960" s="11" t="s">
        <v>4178</v>
      </c>
      <c r="G1960" s="11">
        <v>1</v>
      </c>
      <c r="I1960" s="23" t="str">
        <f>IF($B1960="","",(VLOOKUP($B1960,所属・種目コード!$A$3:$C$67,2)))</f>
        <v>031104</v>
      </c>
      <c r="K1960" s="25" t="e">
        <f>IF($B1960="","",(VLOOKUP($B1960,所属・種目コード!M1943:N2043,2)))</f>
        <v>#N/A</v>
      </c>
      <c r="L1960" s="22" t="e">
        <f>IF($B1960="","",(VLOOKUP($B1960,所属・種目コード!$J$3:$K$59,2)))</f>
        <v>#N/A</v>
      </c>
    </row>
    <row r="1961" spans="1:12">
      <c r="A1961" s="11">
        <v>2893</v>
      </c>
      <c r="B1961" s="11">
        <v>1104</v>
      </c>
      <c r="C1961" s="11">
        <v>458</v>
      </c>
      <c r="E1961" s="11" t="s">
        <v>4179</v>
      </c>
      <c r="F1961" s="11" t="s">
        <v>4180</v>
      </c>
      <c r="G1961" s="11">
        <v>1</v>
      </c>
      <c r="I1961" s="23" t="str">
        <f>IF($B1961="","",(VLOOKUP($B1961,所属・種目コード!$A$3:$C$67,2)))</f>
        <v>031104</v>
      </c>
      <c r="K1961" s="25" t="e">
        <f>IF($B1961="","",(VLOOKUP($B1961,所属・種目コード!M1944:N2044,2)))</f>
        <v>#N/A</v>
      </c>
      <c r="L1961" s="22" t="e">
        <f>IF($B1961="","",(VLOOKUP($B1961,所属・種目コード!$J$3:$K$59,2)))</f>
        <v>#N/A</v>
      </c>
    </row>
    <row r="1962" spans="1:12">
      <c r="A1962" s="11">
        <v>2894</v>
      </c>
      <c r="B1962" s="11">
        <v>1104</v>
      </c>
      <c r="C1962" s="11">
        <v>459</v>
      </c>
      <c r="E1962" s="11" t="s">
        <v>4181</v>
      </c>
      <c r="F1962" s="11" t="s">
        <v>4182</v>
      </c>
      <c r="G1962" s="11">
        <v>1</v>
      </c>
      <c r="I1962" s="23" t="str">
        <f>IF($B1962="","",(VLOOKUP($B1962,所属・種目コード!$A$3:$C$67,2)))</f>
        <v>031104</v>
      </c>
      <c r="K1962" s="25" t="e">
        <f>IF($B1962="","",(VLOOKUP($B1962,所属・種目コード!M1945:N2045,2)))</f>
        <v>#N/A</v>
      </c>
      <c r="L1962" s="22" t="e">
        <f>IF($B1962="","",(VLOOKUP($B1962,所属・種目コード!$J$3:$K$59,2)))</f>
        <v>#N/A</v>
      </c>
    </row>
    <row r="1963" spans="1:12">
      <c r="A1963" s="11">
        <v>2895</v>
      </c>
      <c r="B1963" s="11">
        <v>1104</v>
      </c>
      <c r="C1963" s="11">
        <v>646</v>
      </c>
      <c r="E1963" s="11" t="s">
        <v>4183</v>
      </c>
      <c r="F1963" s="11" t="s">
        <v>4184</v>
      </c>
      <c r="G1963" s="11">
        <v>2</v>
      </c>
      <c r="I1963" s="23" t="str">
        <f>IF($B1963="","",(VLOOKUP($B1963,所属・種目コード!$A$3:$C$67,2)))</f>
        <v>031104</v>
      </c>
      <c r="K1963" s="25" t="e">
        <f>IF($B1963="","",(VLOOKUP($B1963,所属・種目コード!M1946:N2046,2)))</f>
        <v>#N/A</v>
      </c>
      <c r="L1963" s="22" t="e">
        <f>IF($B1963="","",(VLOOKUP($B1963,所属・種目コード!$J$3:$K$59,2)))</f>
        <v>#N/A</v>
      </c>
    </row>
    <row r="1964" spans="1:12">
      <c r="A1964" s="11">
        <v>2896</v>
      </c>
      <c r="B1964" s="11">
        <v>1104</v>
      </c>
      <c r="C1964" s="11">
        <v>647</v>
      </c>
      <c r="E1964" s="11" t="s">
        <v>4185</v>
      </c>
      <c r="F1964" s="11" t="s">
        <v>4186</v>
      </c>
      <c r="G1964" s="11">
        <v>2</v>
      </c>
      <c r="I1964" s="23" t="str">
        <f>IF($B1964="","",(VLOOKUP($B1964,所属・種目コード!$A$3:$C$67,2)))</f>
        <v>031104</v>
      </c>
      <c r="K1964" s="25" t="e">
        <f>IF($B1964="","",(VLOOKUP($B1964,所属・種目コード!M1947:N2047,2)))</f>
        <v>#N/A</v>
      </c>
      <c r="L1964" s="22" t="e">
        <f>IF($B1964="","",(VLOOKUP($B1964,所属・種目コード!$J$3:$K$59,2)))</f>
        <v>#N/A</v>
      </c>
    </row>
    <row r="1965" spans="1:12">
      <c r="A1965" s="11">
        <v>2897</v>
      </c>
      <c r="B1965" s="11">
        <v>1104</v>
      </c>
      <c r="C1965" s="11">
        <v>460</v>
      </c>
      <c r="E1965" s="11" t="s">
        <v>4187</v>
      </c>
      <c r="F1965" s="11" t="s">
        <v>4188</v>
      </c>
      <c r="G1965" s="11">
        <v>1</v>
      </c>
      <c r="I1965" s="23" t="str">
        <f>IF($B1965="","",(VLOOKUP($B1965,所属・種目コード!$A$3:$C$67,2)))</f>
        <v>031104</v>
      </c>
      <c r="K1965" s="25" t="e">
        <f>IF($B1965="","",(VLOOKUP($B1965,所属・種目コード!M1948:N2048,2)))</f>
        <v>#N/A</v>
      </c>
      <c r="L1965" s="22" t="e">
        <f>IF($B1965="","",(VLOOKUP($B1965,所属・種目コード!$J$3:$K$59,2)))</f>
        <v>#N/A</v>
      </c>
    </row>
    <row r="1966" spans="1:12">
      <c r="A1966" s="11">
        <v>2898</v>
      </c>
      <c r="B1966" s="11">
        <v>1104</v>
      </c>
      <c r="C1966" s="11">
        <v>461</v>
      </c>
      <c r="E1966" s="11" t="s">
        <v>4189</v>
      </c>
      <c r="F1966" s="11" t="s">
        <v>4190</v>
      </c>
      <c r="G1966" s="11">
        <v>1</v>
      </c>
      <c r="I1966" s="23" t="str">
        <f>IF($B1966="","",(VLOOKUP($B1966,所属・種目コード!$A$3:$C$67,2)))</f>
        <v>031104</v>
      </c>
      <c r="K1966" s="25" t="e">
        <f>IF($B1966="","",(VLOOKUP($B1966,所属・種目コード!M1949:N2049,2)))</f>
        <v>#N/A</v>
      </c>
      <c r="L1966" s="22" t="e">
        <f>IF($B1966="","",(VLOOKUP($B1966,所属・種目コード!$J$3:$K$59,2)))</f>
        <v>#N/A</v>
      </c>
    </row>
    <row r="1967" spans="1:12">
      <c r="A1967" s="11">
        <v>2899</v>
      </c>
      <c r="B1967" s="11">
        <v>1104</v>
      </c>
      <c r="C1967" s="11">
        <v>462</v>
      </c>
      <c r="E1967" s="11" t="s">
        <v>4191</v>
      </c>
      <c r="F1967" s="11" t="s">
        <v>2096</v>
      </c>
      <c r="G1967" s="11">
        <v>1</v>
      </c>
      <c r="I1967" s="23" t="str">
        <f>IF($B1967="","",(VLOOKUP($B1967,所属・種目コード!$A$3:$C$67,2)))</f>
        <v>031104</v>
      </c>
      <c r="K1967" s="25" t="e">
        <f>IF($B1967="","",(VLOOKUP($B1967,所属・種目コード!M1950:N2050,2)))</f>
        <v>#N/A</v>
      </c>
      <c r="L1967" s="22" t="e">
        <f>IF($B1967="","",(VLOOKUP($B1967,所属・種目コード!$J$3:$K$59,2)))</f>
        <v>#N/A</v>
      </c>
    </row>
    <row r="1968" spans="1:12">
      <c r="A1968" s="11">
        <v>2900</v>
      </c>
      <c r="B1968" s="11">
        <v>1104</v>
      </c>
      <c r="C1968" s="11">
        <v>875</v>
      </c>
      <c r="E1968" s="11" t="s">
        <v>4192</v>
      </c>
      <c r="F1968" s="11" t="s">
        <v>771</v>
      </c>
      <c r="G1968" s="11">
        <v>1</v>
      </c>
      <c r="I1968" s="23" t="str">
        <f>IF($B1968="","",(VLOOKUP($B1968,所属・種目コード!$A$3:$C$67,2)))</f>
        <v>031104</v>
      </c>
      <c r="K1968" s="25" t="e">
        <f>IF($B1968="","",(VLOOKUP($B1968,所属・種目コード!M1951:N2051,2)))</f>
        <v>#N/A</v>
      </c>
      <c r="L1968" s="22" t="e">
        <f>IF($B1968="","",(VLOOKUP($B1968,所属・種目コード!$J$3:$K$59,2)))</f>
        <v>#N/A</v>
      </c>
    </row>
    <row r="1969" spans="1:12">
      <c r="A1969" s="11">
        <v>2901</v>
      </c>
      <c r="B1969" s="11">
        <v>1104</v>
      </c>
      <c r="C1969" s="11">
        <v>648</v>
      </c>
      <c r="E1969" s="11" t="s">
        <v>4193</v>
      </c>
      <c r="F1969" s="11" t="s">
        <v>4194</v>
      </c>
      <c r="G1969" s="11">
        <v>2</v>
      </c>
      <c r="I1969" s="23" t="str">
        <f>IF($B1969="","",(VLOOKUP($B1969,所属・種目コード!$A$3:$C$67,2)))</f>
        <v>031104</v>
      </c>
      <c r="K1969" s="25" t="e">
        <f>IF($B1969="","",(VLOOKUP($B1969,所属・種目コード!M1952:N2052,2)))</f>
        <v>#N/A</v>
      </c>
      <c r="L1969" s="22" t="e">
        <f>IF($B1969="","",(VLOOKUP($B1969,所属・種目コード!$J$3:$K$59,2)))</f>
        <v>#N/A</v>
      </c>
    </row>
    <row r="1970" spans="1:12">
      <c r="A1970" s="11">
        <v>2902</v>
      </c>
      <c r="B1970" s="11">
        <v>1104</v>
      </c>
      <c r="C1970" s="11">
        <v>876</v>
      </c>
      <c r="E1970" s="11" t="s">
        <v>4195</v>
      </c>
      <c r="F1970" s="11" t="s">
        <v>4196</v>
      </c>
      <c r="G1970" s="11">
        <v>1</v>
      </c>
      <c r="I1970" s="23" t="str">
        <f>IF($B1970="","",(VLOOKUP($B1970,所属・種目コード!$A$3:$C$67,2)))</f>
        <v>031104</v>
      </c>
      <c r="K1970" s="25" t="e">
        <f>IF($B1970="","",(VLOOKUP($B1970,所属・種目コード!M1953:N2053,2)))</f>
        <v>#N/A</v>
      </c>
      <c r="L1970" s="22" t="e">
        <f>IF($B1970="","",(VLOOKUP($B1970,所属・種目コード!$J$3:$K$59,2)))</f>
        <v>#N/A</v>
      </c>
    </row>
    <row r="1971" spans="1:12">
      <c r="A1971" s="11">
        <v>2903</v>
      </c>
      <c r="B1971" s="11">
        <v>1104</v>
      </c>
      <c r="C1971" s="11">
        <v>877</v>
      </c>
      <c r="E1971" s="11" t="s">
        <v>4197</v>
      </c>
      <c r="F1971" s="11" t="s">
        <v>4198</v>
      </c>
      <c r="G1971" s="11">
        <v>1</v>
      </c>
      <c r="I1971" s="23" t="str">
        <f>IF($B1971="","",(VLOOKUP($B1971,所属・種目コード!$A$3:$C$67,2)))</f>
        <v>031104</v>
      </c>
      <c r="K1971" s="25" t="e">
        <f>IF($B1971="","",(VLOOKUP($B1971,所属・種目コード!M1954:N2054,2)))</f>
        <v>#N/A</v>
      </c>
      <c r="L1971" s="22" t="e">
        <f>IF($B1971="","",(VLOOKUP($B1971,所属・種目コード!$J$3:$K$59,2)))</f>
        <v>#N/A</v>
      </c>
    </row>
    <row r="1972" spans="1:12">
      <c r="A1972" s="11">
        <v>2904</v>
      </c>
      <c r="B1972" s="11">
        <v>1104</v>
      </c>
      <c r="C1972" s="11">
        <v>878</v>
      </c>
      <c r="E1972" s="11" t="s">
        <v>4199</v>
      </c>
      <c r="F1972" s="11" t="s">
        <v>4200</v>
      </c>
      <c r="G1972" s="11">
        <v>1</v>
      </c>
      <c r="I1972" s="23" t="str">
        <f>IF($B1972="","",(VLOOKUP($B1972,所属・種目コード!$A$3:$C$67,2)))</f>
        <v>031104</v>
      </c>
      <c r="K1972" s="25" t="e">
        <f>IF($B1972="","",(VLOOKUP($B1972,所属・種目コード!M1955:N2055,2)))</f>
        <v>#N/A</v>
      </c>
      <c r="L1972" s="22" t="e">
        <f>IF($B1972="","",(VLOOKUP($B1972,所属・種目コード!$J$3:$K$59,2)))</f>
        <v>#N/A</v>
      </c>
    </row>
    <row r="1973" spans="1:12">
      <c r="A1973" s="11">
        <v>2905</v>
      </c>
      <c r="B1973" s="11">
        <v>1104</v>
      </c>
      <c r="C1973" s="11">
        <v>879</v>
      </c>
      <c r="E1973" s="11" t="s">
        <v>4201</v>
      </c>
      <c r="F1973" s="11" t="s">
        <v>4202</v>
      </c>
      <c r="G1973" s="11">
        <v>1</v>
      </c>
      <c r="I1973" s="23" t="str">
        <f>IF($B1973="","",(VLOOKUP($B1973,所属・種目コード!$A$3:$C$67,2)))</f>
        <v>031104</v>
      </c>
      <c r="K1973" s="25" t="e">
        <f>IF($B1973="","",(VLOOKUP($B1973,所属・種目コード!M1956:N2056,2)))</f>
        <v>#N/A</v>
      </c>
      <c r="L1973" s="22" t="e">
        <f>IF($B1973="","",(VLOOKUP($B1973,所属・種目コード!$J$3:$K$59,2)))</f>
        <v>#N/A</v>
      </c>
    </row>
    <row r="1974" spans="1:12">
      <c r="A1974" s="11">
        <v>2906</v>
      </c>
      <c r="B1974" s="11">
        <v>1104</v>
      </c>
      <c r="C1974" s="11">
        <v>463</v>
      </c>
      <c r="E1974" s="11" t="s">
        <v>4203</v>
      </c>
      <c r="F1974" s="11" t="s">
        <v>4204</v>
      </c>
      <c r="G1974" s="11">
        <v>1</v>
      </c>
      <c r="I1974" s="23" t="str">
        <f>IF($B1974="","",(VLOOKUP($B1974,所属・種目コード!$A$3:$C$67,2)))</f>
        <v>031104</v>
      </c>
      <c r="K1974" s="25" t="e">
        <f>IF($B1974="","",(VLOOKUP($B1974,所属・種目コード!M1957:N2057,2)))</f>
        <v>#N/A</v>
      </c>
      <c r="L1974" s="22" t="e">
        <f>IF($B1974="","",(VLOOKUP($B1974,所属・種目コード!$J$3:$K$59,2)))</f>
        <v>#N/A</v>
      </c>
    </row>
    <row r="1975" spans="1:12">
      <c r="A1975" s="11">
        <v>2907</v>
      </c>
      <c r="B1975" s="11">
        <v>1104</v>
      </c>
      <c r="C1975" s="11">
        <v>651</v>
      </c>
      <c r="E1975" s="11" t="s">
        <v>4205</v>
      </c>
      <c r="F1975" s="11" t="s">
        <v>4206</v>
      </c>
      <c r="G1975" s="11">
        <v>2</v>
      </c>
      <c r="I1975" s="23" t="str">
        <f>IF($B1975="","",(VLOOKUP($B1975,所属・種目コード!$A$3:$C$67,2)))</f>
        <v>031104</v>
      </c>
      <c r="K1975" s="25" t="e">
        <f>IF($B1975="","",(VLOOKUP($B1975,所属・種目コード!M1958:N2058,2)))</f>
        <v>#N/A</v>
      </c>
      <c r="L1975" s="22" t="e">
        <f>IF($B1975="","",(VLOOKUP($B1975,所属・種目コード!$J$3:$K$59,2)))</f>
        <v>#N/A</v>
      </c>
    </row>
    <row r="1976" spans="1:12">
      <c r="A1976" s="11">
        <v>2908</v>
      </c>
      <c r="B1976" s="11">
        <v>1104</v>
      </c>
      <c r="C1976" s="11">
        <v>464</v>
      </c>
      <c r="E1976" s="11" t="s">
        <v>4207</v>
      </c>
      <c r="F1976" s="11" t="s">
        <v>4208</v>
      </c>
      <c r="G1976" s="11">
        <v>1</v>
      </c>
      <c r="I1976" s="23" t="str">
        <f>IF($B1976="","",(VLOOKUP($B1976,所属・種目コード!$A$3:$C$67,2)))</f>
        <v>031104</v>
      </c>
      <c r="K1976" s="25" t="e">
        <f>IF($B1976="","",(VLOOKUP($B1976,所属・種目コード!M1959:N2059,2)))</f>
        <v>#N/A</v>
      </c>
      <c r="L1976" s="22" t="e">
        <f>IF($B1976="","",(VLOOKUP($B1976,所属・種目コード!$J$3:$K$59,2)))</f>
        <v>#N/A</v>
      </c>
    </row>
    <row r="1977" spans="1:12">
      <c r="A1977" s="11">
        <v>2909</v>
      </c>
      <c r="B1977" s="11">
        <v>1104</v>
      </c>
      <c r="C1977" s="11">
        <v>880</v>
      </c>
      <c r="E1977" s="11" t="s">
        <v>4209</v>
      </c>
      <c r="F1977" s="11" t="s">
        <v>4210</v>
      </c>
      <c r="G1977" s="11">
        <v>1</v>
      </c>
      <c r="I1977" s="23" t="str">
        <f>IF($B1977="","",(VLOOKUP($B1977,所属・種目コード!$A$3:$C$67,2)))</f>
        <v>031104</v>
      </c>
      <c r="K1977" s="25" t="e">
        <f>IF($B1977="","",(VLOOKUP($B1977,所属・種目コード!M1960:N2060,2)))</f>
        <v>#N/A</v>
      </c>
      <c r="L1977" s="22" t="e">
        <f>IF($B1977="","",(VLOOKUP($B1977,所属・種目コード!$J$3:$K$59,2)))</f>
        <v>#N/A</v>
      </c>
    </row>
    <row r="1978" spans="1:12">
      <c r="A1978" s="11">
        <v>2910</v>
      </c>
      <c r="B1978" s="11">
        <v>1104</v>
      </c>
      <c r="C1978" s="11">
        <v>881</v>
      </c>
      <c r="E1978" s="11" t="s">
        <v>4211</v>
      </c>
      <c r="F1978" s="11" t="s">
        <v>4212</v>
      </c>
      <c r="G1978" s="11">
        <v>1</v>
      </c>
      <c r="I1978" s="23" t="str">
        <f>IF($B1978="","",(VLOOKUP($B1978,所属・種目コード!$A$3:$C$67,2)))</f>
        <v>031104</v>
      </c>
      <c r="K1978" s="25" t="e">
        <f>IF($B1978="","",(VLOOKUP($B1978,所属・種目コード!M1961:N2061,2)))</f>
        <v>#N/A</v>
      </c>
      <c r="L1978" s="22" t="e">
        <f>IF($B1978="","",(VLOOKUP($B1978,所属・種目コード!$J$3:$K$59,2)))</f>
        <v>#N/A</v>
      </c>
    </row>
    <row r="1979" spans="1:12">
      <c r="A1979" s="11">
        <v>2911</v>
      </c>
      <c r="B1979" s="11">
        <v>1104</v>
      </c>
      <c r="C1979" s="11">
        <v>465</v>
      </c>
      <c r="E1979" s="11" t="s">
        <v>4213</v>
      </c>
      <c r="F1979" s="11" t="s">
        <v>4214</v>
      </c>
      <c r="G1979" s="11">
        <v>1</v>
      </c>
      <c r="I1979" s="23" t="str">
        <f>IF($B1979="","",(VLOOKUP($B1979,所属・種目コード!$A$3:$C$67,2)))</f>
        <v>031104</v>
      </c>
      <c r="K1979" s="25" t="e">
        <f>IF($B1979="","",(VLOOKUP($B1979,所属・種目コード!M1962:N2062,2)))</f>
        <v>#N/A</v>
      </c>
      <c r="L1979" s="22" t="e">
        <f>IF($B1979="","",(VLOOKUP($B1979,所属・種目コード!$J$3:$K$59,2)))</f>
        <v>#N/A</v>
      </c>
    </row>
    <row r="1980" spans="1:12">
      <c r="A1980" s="11">
        <v>2912</v>
      </c>
      <c r="B1980" s="11">
        <v>1104</v>
      </c>
      <c r="C1980" s="11">
        <v>466</v>
      </c>
      <c r="E1980" s="11" t="s">
        <v>4215</v>
      </c>
      <c r="F1980" s="11" t="s">
        <v>4216</v>
      </c>
      <c r="G1980" s="11">
        <v>1</v>
      </c>
      <c r="I1980" s="23" t="str">
        <f>IF($B1980="","",(VLOOKUP($B1980,所属・種目コード!$A$3:$C$67,2)))</f>
        <v>031104</v>
      </c>
      <c r="K1980" s="25" t="e">
        <f>IF($B1980="","",(VLOOKUP($B1980,所属・種目コード!M1963:N2063,2)))</f>
        <v>#N/A</v>
      </c>
      <c r="L1980" s="22" t="e">
        <f>IF($B1980="","",(VLOOKUP($B1980,所属・種目コード!$J$3:$K$59,2)))</f>
        <v>#N/A</v>
      </c>
    </row>
    <row r="1981" spans="1:12">
      <c r="A1981" s="11">
        <v>2913</v>
      </c>
      <c r="B1981" s="11">
        <v>1104</v>
      </c>
      <c r="C1981" s="11">
        <v>882</v>
      </c>
      <c r="E1981" s="11" t="s">
        <v>4217</v>
      </c>
      <c r="F1981" s="11" t="s">
        <v>4218</v>
      </c>
      <c r="G1981" s="11">
        <v>1</v>
      </c>
      <c r="I1981" s="23" t="str">
        <f>IF($B1981="","",(VLOOKUP($B1981,所属・種目コード!$A$3:$C$67,2)))</f>
        <v>031104</v>
      </c>
      <c r="K1981" s="25" t="e">
        <f>IF($B1981="","",(VLOOKUP($B1981,所属・種目コード!M1964:N2064,2)))</f>
        <v>#N/A</v>
      </c>
      <c r="L1981" s="22" t="e">
        <f>IF($B1981="","",(VLOOKUP($B1981,所属・種目コード!$J$3:$K$59,2)))</f>
        <v>#N/A</v>
      </c>
    </row>
    <row r="1982" spans="1:12">
      <c r="A1982" s="11">
        <v>2914</v>
      </c>
      <c r="B1982" s="11">
        <v>1104</v>
      </c>
      <c r="C1982" s="11">
        <v>649</v>
      </c>
      <c r="E1982" s="11" t="s">
        <v>4219</v>
      </c>
      <c r="F1982" s="11" t="s">
        <v>4220</v>
      </c>
      <c r="G1982" s="11">
        <v>2</v>
      </c>
      <c r="I1982" s="23" t="str">
        <f>IF($B1982="","",(VLOOKUP($B1982,所属・種目コード!$A$3:$C$67,2)))</f>
        <v>031104</v>
      </c>
      <c r="K1982" s="25" t="e">
        <f>IF($B1982="","",(VLOOKUP($B1982,所属・種目コード!M1965:N2065,2)))</f>
        <v>#N/A</v>
      </c>
      <c r="L1982" s="22" t="e">
        <f>IF($B1982="","",(VLOOKUP($B1982,所属・種目コード!$J$3:$K$59,2)))</f>
        <v>#N/A</v>
      </c>
    </row>
    <row r="1983" spans="1:12">
      <c r="A1983" s="11">
        <v>2915</v>
      </c>
      <c r="B1983" s="11">
        <v>1104</v>
      </c>
      <c r="C1983" s="11">
        <v>883</v>
      </c>
      <c r="E1983" s="11" t="s">
        <v>4221</v>
      </c>
      <c r="F1983" s="11" t="s">
        <v>4222</v>
      </c>
      <c r="G1983" s="11">
        <v>1</v>
      </c>
      <c r="I1983" s="23" t="str">
        <f>IF($B1983="","",(VLOOKUP($B1983,所属・種目コード!$A$3:$C$67,2)))</f>
        <v>031104</v>
      </c>
      <c r="K1983" s="25" t="e">
        <f>IF($B1983="","",(VLOOKUP($B1983,所属・種目コード!M1966:N2066,2)))</f>
        <v>#N/A</v>
      </c>
      <c r="L1983" s="22" t="e">
        <f>IF($B1983="","",(VLOOKUP($B1983,所属・種目コード!$J$3:$K$59,2)))</f>
        <v>#N/A</v>
      </c>
    </row>
    <row r="1984" spans="1:12">
      <c r="A1984" s="11">
        <v>2916</v>
      </c>
      <c r="B1984" s="11">
        <v>1104</v>
      </c>
      <c r="C1984" s="11">
        <v>467</v>
      </c>
      <c r="E1984" s="11" t="s">
        <v>4223</v>
      </c>
      <c r="F1984" s="11" t="s">
        <v>4224</v>
      </c>
      <c r="G1984" s="11">
        <v>1</v>
      </c>
      <c r="I1984" s="23" t="str">
        <f>IF($B1984="","",(VLOOKUP($B1984,所属・種目コード!$A$3:$C$67,2)))</f>
        <v>031104</v>
      </c>
      <c r="K1984" s="25" t="e">
        <f>IF($B1984="","",(VLOOKUP($B1984,所属・種目コード!M1967:N2067,2)))</f>
        <v>#N/A</v>
      </c>
      <c r="L1984" s="22" t="e">
        <f>IF($B1984="","",(VLOOKUP($B1984,所属・種目コード!$J$3:$K$59,2)))</f>
        <v>#N/A</v>
      </c>
    </row>
    <row r="1985" spans="1:12">
      <c r="A1985" s="11">
        <v>2917</v>
      </c>
      <c r="B1985" s="11">
        <v>1104</v>
      </c>
      <c r="C1985" s="11">
        <v>884</v>
      </c>
      <c r="E1985" s="11" t="s">
        <v>4225</v>
      </c>
      <c r="F1985" s="11" t="s">
        <v>4226</v>
      </c>
      <c r="G1985" s="11">
        <v>1</v>
      </c>
      <c r="I1985" s="23" t="str">
        <f>IF($B1985="","",(VLOOKUP($B1985,所属・種目コード!$A$3:$C$67,2)))</f>
        <v>031104</v>
      </c>
      <c r="K1985" s="25" t="e">
        <f>IF($B1985="","",(VLOOKUP($B1985,所属・種目コード!M1968:N2068,2)))</f>
        <v>#N/A</v>
      </c>
      <c r="L1985" s="22" t="e">
        <f>IF($B1985="","",(VLOOKUP($B1985,所属・種目コード!$J$3:$K$59,2)))</f>
        <v>#N/A</v>
      </c>
    </row>
    <row r="1986" spans="1:12">
      <c r="A1986" s="11">
        <v>2918</v>
      </c>
      <c r="B1986" s="11">
        <v>1104</v>
      </c>
      <c r="C1986" s="11">
        <v>468</v>
      </c>
      <c r="E1986" s="11" t="s">
        <v>4227</v>
      </c>
      <c r="F1986" s="11" t="s">
        <v>4228</v>
      </c>
      <c r="G1986" s="11">
        <v>1</v>
      </c>
      <c r="I1986" s="23" t="str">
        <f>IF($B1986="","",(VLOOKUP($B1986,所属・種目コード!$A$3:$C$67,2)))</f>
        <v>031104</v>
      </c>
      <c r="K1986" s="25" t="e">
        <f>IF($B1986="","",(VLOOKUP($B1986,所属・種目コード!M1969:N2069,2)))</f>
        <v>#N/A</v>
      </c>
      <c r="L1986" s="22" t="e">
        <f>IF($B1986="","",(VLOOKUP($B1986,所属・種目コード!$J$3:$K$59,2)))</f>
        <v>#N/A</v>
      </c>
    </row>
    <row r="1987" spans="1:12">
      <c r="A1987" s="11">
        <v>2919</v>
      </c>
      <c r="B1987" s="11">
        <v>1104</v>
      </c>
      <c r="C1987" s="11">
        <v>469</v>
      </c>
      <c r="E1987" s="11" t="s">
        <v>4229</v>
      </c>
      <c r="F1987" s="11" t="s">
        <v>4230</v>
      </c>
      <c r="G1987" s="11">
        <v>1</v>
      </c>
      <c r="I1987" s="23" t="str">
        <f>IF($B1987="","",(VLOOKUP($B1987,所属・種目コード!$A$3:$C$67,2)))</f>
        <v>031104</v>
      </c>
      <c r="K1987" s="25" t="e">
        <f>IF($B1987="","",(VLOOKUP($B1987,所属・種目コード!M1970:N2070,2)))</f>
        <v>#N/A</v>
      </c>
      <c r="L1987" s="22" t="e">
        <f>IF($B1987="","",(VLOOKUP($B1987,所属・種目コード!$J$3:$K$59,2)))</f>
        <v>#N/A</v>
      </c>
    </row>
    <row r="1988" spans="1:12">
      <c r="A1988" s="11">
        <v>2920</v>
      </c>
      <c r="B1988" s="11">
        <v>1104</v>
      </c>
      <c r="C1988" s="11">
        <v>470</v>
      </c>
      <c r="E1988" s="11" t="s">
        <v>4231</v>
      </c>
      <c r="F1988" s="11" t="s">
        <v>4232</v>
      </c>
      <c r="G1988" s="11">
        <v>1</v>
      </c>
      <c r="I1988" s="23" t="str">
        <f>IF($B1988="","",(VLOOKUP($B1988,所属・種目コード!$A$3:$C$67,2)))</f>
        <v>031104</v>
      </c>
      <c r="K1988" s="25" t="e">
        <f>IF($B1988="","",(VLOOKUP($B1988,所属・種目コード!M1971:N2071,2)))</f>
        <v>#N/A</v>
      </c>
      <c r="L1988" s="22" t="e">
        <f>IF($B1988="","",(VLOOKUP($B1988,所属・種目コード!$J$3:$K$59,2)))</f>
        <v>#N/A</v>
      </c>
    </row>
    <row r="1989" spans="1:12">
      <c r="A1989" s="11">
        <v>2921</v>
      </c>
      <c r="B1989" s="11">
        <v>1104</v>
      </c>
      <c r="C1989" s="11">
        <v>471</v>
      </c>
      <c r="E1989" s="11" t="s">
        <v>4233</v>
      </c>
      <c r="F1989" s="11" t="s">
        <v>4234</v>
      </c>
      <c r="G1989" s="11">
        <v>1</v>
      </c>
      <c r="I1989" s="23" t="str">
        <f>IF($B1989="","",(VLOOKUP($B1989,所属・種目コード!$A$3:$C$67,2)))</f>
        <v>031104</v>
      </c>
      <c r="K1989" s="25" t="e">
        <f>IF($B1989="","",(VLOOKUP($B1989,所属・種目コード!M1972:N2072,2)))</f>
        <v>#N/A</v>
      </c>
      <c r="L1989" s="22" t="e">
        <f>IF($B1989="","",(VLOOKUP($B1989,所属・種目コード!$J$3:$K$59,2)))</f>
        <v>#N/A</v>
      </c>
    </row>
    <row r="1990" spans="1:12">
      <c r="A1990" s="11">
        <v>2922</v>
      </c>
      <c r="B1990" s="11">
        <v>1104</v>
      </c>
      <c r="C1990" s="11">
        <v>885</v>
      </c>
      <c r="E1990" s="11" t="s">
        <v>4235</v>
      </c>
      <c r="F1990" s="11" t="s">
        <v>4236</v>
      </c>
      <c r="G1990" s="11">
        <v>1</v>
      </c>
      <c r="I1990" s="23" t="str">
        <f>IF($B1990="","",(VLOOKUP($B1990,所属・種目コード!$A$3:$C$67,2)))</f>
        <v>031104</v>
      </c>
      <c r="K1990" s="25" t="e">
        <f>IF($B1990="","",(VLOOKUP($B1990,所属・種目コード!M1973:N2073,2)))</f>
        <v>#N/A</v>
      </c>
      <c r="L1990" s="22" t="e">
        <f>IF($B1990="","",(VLOOKUP($B1990,所属・種目コード!$J$3:$K$59,2)))</f>
        <v>#N/A</v>
      </c>
    </row>
    <row r="1991" spans="1:12">
      <c r="A1991" s="11">
        <v>2923</v>
      </c>
      <c r="B1991" s="11">
        <v>1104</v>
      </c>
      <c r="C1991" s="11">
        <v>445</v>
      </c>
      <c r="E1991" s="11" t="s">
        <v>4237</v>
      </c>
      <c r="F1991" s="11" t="s">
        <v>4238</v>
      </c>
      <c r="G1991" s="11">
        <v>1</v>
      </c>
      <c r="I1991" s="23" t="str">
        <f>IF($B1991="","",(VLOOKUP($B1991,所属・種目コード!$A$3:$C$67,2)))</f>
        <v>031104</v>
      </c>
      <c r="K1991" s="25" t="e">
        <f>IF($B1991="","",(VLOOKUP($B1991,所属・種目コード!M1974:N2074,2)))</f>
        <v>#N/A</v>
      </c>
      <c r="L1991" s="22" t="e">
        <f>IF($B1991="","",(VLOOKUP($B1991,所属・種目コード!$J$3:$K$59,2)))</f>
        <v>#N/A</v>
      </c>
    </row>
    <row r="1992" spans="1:12">
      <c r="A1992" s="11">
        <v>2924</v>
      </c>
      <c r="B1992" s="11">
        <v>1104</v>
      </c>
      <c r="C1992" s="11">
        <v>472</v>
      </c>
      <c r="E1992" s="11" t="s">
        <v>4239</v>
      </c>
      <c r="F1992" s="11" t="s">
        <v>4240</v>
      </c>
      <c r="G1992" s="11">
        <v>1</v>
      </c>
      <c r="I1992" s="23" t="str">
        <f>IF($B1992="","",(VLOOKUP($B1992,所属・種目コード!$A$3:$C$67,2)))</f>
        <v>031104</v>
      </c>
      <c r="K1992" s="25" t="e">
        <f>IF($B1992="","",(VLOOKUP($B1992,所属・種目コード!M1975:N2075,2)))</f>
        <v>#N/A</v>
      </c>
      <c r="L1992" s="22" t="e">
        <f>IF($B1992="","",(VLOOKUP($B1992,所属・種目コード!$J$3:$K$59,2)))</f>
        <v>#N/A</v>
      </c>
    </row>
    <row r="1993" spans="1:12">
      <c r="A1993" s="11">
        <v>2925</v>
      </c>
      <c r="B1993" s="11">
        <v>1104</v>
      </c>
      <c r="C1993" s="11">
        <v>473</v>
      </c>
      <c r="E1993" s="11" t="s">
        <v>4241</v>
      </c>
      <c r="F1993" s="11" t="s">
        <v>4242</v>
      </c>
      <c r="G1993" s="11">
        <v>1</v>
      </c>
      <c r="I1993" s="23" t="str">
        <f>IF($B1993="","",(VLOOKUP($B1993,所属・種目コード!$A$3:$C$67,2)))</f>
        <v>031104</v>
      </c>
      <c r="K1993" s="25" t="e">
        <f>IF($B1993="","",(VLOOKUP($B1993,所属・種目コード!M1976:N2076,2)))</f>
        <v>#N/A</v>
      </c>
      <c r="L1993" s="22" t="e">
        <f>IF($B1993="","",(VLOOKUP($B1993,所属・種目コード!$J$3:$K$59,2)))</f>
        <v>#N/A</v>
      </c>
    </row>
    <row r="1994" spans="1:12">
      <c r="A1994" s="11">
        <v>2926</v>
      </c>
      <c r="B1994" s="11">
        <v>1104</v>
      </c>
      <c r="C1994" s="11">
        <v>474</v>
      </c>
      <c r="E1994" s="11" t="s">
        <v>4243</v>
      </c>
      <c r="F1994" s="11" t="s">
        <v>4244</v>
      </c>
      <c r="G1994" s="11">
        <v>1</v>
      </c>
      <c r="I1994" s="23" t="str">
        <f>IF($B1994="","",(VLOOKUP($B1994,所属・種目コード!$A$3:$C$67,2)))</f>
        <v>031104</v>
      </c>
      <c r="K1994" s="25" t="e">
        <f>IF($B1994="","",(VLOOKUP($B1994,所属・種目コード!M1977:N2077,2)))</f>
        <v>#N/A</v>
      </c>
      <c r="L1994" s="22" t="e">
        <f>IF($B1994="","",(VLOOKUP($B1994,所属・種目コード!$J$3:$K$59,2)))</f>
        <v>#N/A</v>
      </c>
    </row>
    <row r="1995" spans="1:12">
      <c r="A1995" s="11">
        <v>2927</v>
      </c>
      <c r="B1995" s="11">
        <v>1104</v>
      </c>
      <c r="C1995" s="11">
        <v>475</v>
      </c>
      <c r="E1995" s="11" t="s">
        <v>4245</v>
      </c>
      <c r="F1995" s="11" t="s">
        <v>4246</v>
      </c>
      <c r="G1995" s="11">
        <v>1</v>
      </c>
      <c r="I1995" s="23" t="str">
        <f>IF($B1995="","",(VLOOKUP($B1995,所属・種目コード!$A$3:$C$67,2)))</f>
        <v>031104</v>
      </c>
      <c r="K1995" s="25" t="e">
        <f>IF($B1995="","",(VLOOKUP($B1995,所属・種目コード!M1978:N2078,2)))</f>
        <v>#N/A</v>
      </c>
      <c r="L1995" s="22" t="e">
        <f>IF($B1995="","",(VLOOKUP($B1995,所属・種目コード!$J$3:$K$59,2)))</f>
        <v>#N/A</v>
      </c>
    </row>
    <row r="1996" spans="1:12">
      <c r="A1996" s="11">
        <v>2928</v>
      </c>
      <c r="B1996" s="11">
        <v>1104</v>
      </c>
      <c r="C1996" s="11">
        <v>886</v>
      </c>
      <c r="E1996" s="11" t="s">
        <v>4247</v>
      </c>
      <c r="F1996" s="11" t="s">
        <v>4248</v>
      </c>
      <c r="G1996" s="11">
        <v>1</v>
      </c>
      <c r="I1996" s="23" t="str">
        <f>IF($B1996="","",(VLOOKUP($B1996,所属・種目コード!$A$3:$C$67,2)))</f>
        <v>031104</v>
      </c>
      <c r="K1996" s="25" t="e">
        <f>IF($B1996="","",(VLOOKUP($B1996,所属・種目コード!M1979:N2079,2)))</f>
        <v>#N/A</v>
      </c>
      <c r="L1996" s="22" t="e">
        <f>IF($B1996="","",(VLOOKUP($B1996,所属・種目コード!$J$3:$K$59,2)))</f>
        <v>#N/A</v>
      </c>
    </row>
    <row r="1997" spans="1:12">
      <c r="A1997" s="11">
        <v>2929</v>
      </c>
      <c r="B1997" s="11">
        <v>1104</v>
      </c>
      <c r="C1997" s="11">
        <v>476</v>
      </c>
      <c r="E1997" s="11" t="s">
        <v>4249</v>
      </c>
      <c r="F1997" s="11" t="s">
        <v>4250</v>
      </c>
      <c r="G1997" s="11">
        <v>1</v>
      </c>
      <c r="I1997" s="23" t="str">
        <f>IF($B1997="","",(VLOOKUP($B1997,所属・種目コード!$A$3:$C$67,2)))</f>
        <v>031104</v>
      </c>
      <c r="K1997" s="25" t="e">
        <f>IF($B1997="","",(VLOOKUP($B1997,所属・種目コード!M1980:N2080,2)))</f>
        <v>#N/A</v>
      </c>
      <c r="L1997" s="22" t="e">
        <f>IF($B1997="","",(VLOOKUP($B1997,所属・種目コード!$J$3:$K$59,2)))</f>
        <v>#N/A</v>
      </c>
    </row>
    <row r="1998" spans="1:12">
      <c r="A1998" s="11">
        <v>2930</v>
      </c>
      <c r="B1998" s="11">
        <v>1104</v>
      </c>
      <c r="C1998" s="11">
        <v>477</v>
      </c>
      <c r="E1998" s="11" t="s">
        <v>4251</v>
      </c>
      <c r="F1998" s="11" t="s">
        <v>4252</v>
      </c>
      <c r="G1998" s="11">
        <v>1</v>
      </c>
      <c r="I1998" s="23" t="str">
        <f>IF($B1998="","",(VLOOKUP($B1998,所属・種目コード!$A$3:$C$67,2)))</f>
        <v>031104</v>
      </c>
      <c r="K1998" s="25" t="e">
        <f>IF($B1998="","",(VLOOKUP($B1998,所属・種目コード!M1981:N2081,2)))</f>
        <v>#N/A</v>
      </c>
      <c r="L1998" s="22" t="e">
        <f>IF($B1998="","",(VLOOKUP($B1998,所属・種目コード!$J$3:$K$59,2)))</f>
        <v>#N/A</v>
      </c>
    </row>
    <row r="1999" spans="1:12">
      <c r="A1999" s="11">
        <v>2931</v>
      </c>
      <c r="B1999" s="11">
        <v>1104</v>
      </c>
      <c r="C1999" s="11">
        <v>887</v>
      </c>
      <c r="E1999" s="11" t="s">
        <v>4253</v>
      </c>
      <c r="F1999" s="11" t="s">
        <v>4254</v>
      </c>
      <c r="G1999" s="11">
        <v>1</v>
      </c>
      <c r="I1999" s="23" t="str">
        <f>IF($B1999="","",(VLOOKUP($B1999,所属・種目コード!$A$3:$C$67,2)))</f>
        <v>031104</v>
      </c>
      <c r="K1999" s="25" t="e">
        <f>IF($B1999="","",(VLOOKUP($B1999,所属・種目コード!M1982:N2082,2)))</f>
        <v>#N/A</v>
      </c>
      <c r="L1999" s="22" t="e">
        <f>IF($B1999="","",(VLOOKUP($B1999,所属・種目コード!$J$3:$K$59,2)))</f>
        <v>#N/A</v>
      </c>
    </row>
    <row r="2000" spans="1:12">
      <c r="A2000" s="11">
        <v>2932</v>
      </c>
      <c r="B2000" s="11">
        <v>1104</v>
      </c>
      <c r="C2000" s="11">
        <v>478</v>
      </c>
      <c r="E2000" s="11" t="s">
        <v>4255</v>
      </c>
      <c r="F2000" s="11" t="s">
        <v>4256</v>
      </c>
      <c r="G2000" s="11">
        <v>1</v>
      </c>
      <c r="I2000" s="23" t="str">
        <f>IF($B2000="","",(VLOOKUP($B2000,所属・種目コード!$A$3:$C$67,2)))</f>
        <v>031104</v>
      </c>
      <c r="K2000" s="25" t="e">
        <f>IF($B2000="","",(VLOOKUP($B2000,所属・種目コード!M1983:N2083,2)))</f>
        <v>#N/A</v>
      </c>
      <c r="L2000" s="22" t="e">
        <f>IF($B2000="","",(VLOOKUP($B2000,所属・種目コード!$J$3:$K$59,2)))</f>
        <v>#N/A</v>
      </c>
    </row>
    <row r="2001" spans="1:12">
      <c r="A2001" s="11">
        <v>2933</v>
      </c>
      <c r="B2001" s="11">
        <v>1104</v>
      </c>
      <c r="C2001" s="11">
        <v>446</v>
      </c>
      <c r="E2001" s="11" t="s">
        <v>4257</v>
      </c>
      <c r="F2001" s="11" t="s">
        <v>4258</v>
      </c>
      <c r="G2001" s="11">
        <v>1</v>
      </c>
      <c r="I2001" s="23" t="str">
        <f>IF($B2001="","",(VLOOKUP($B2001,所属・種目コード!$A$3:$C$67,2)))</f>
        <v>031104</v>
      </c>
      <c r="K2001" s="25" t="e">
        <f>IF($B2001="","",(VLOOKUP($B2001,所属・種目コード!M1984:N2084,2)))</f>
        <v>#N/A</v>
      </c>
      <c r="L2001" s="22" t="e">
        <f>IF($B2001="","",(VLOOKUP($B2001,所属・種目コード!$J$3:$K$59,2)))</f>
        <v>#N/A</v>
      </c>
    </row>
    <row r="2002" spans="1:12">
      <c r="A2002" s="11">
        <v>2934</v>
      </c>
      <c r="B2002" s="11">
        <v>1104</v>
      </c>
      <c r="C2002" s="11">
        <v>479</v>
      </c>
      <c r="E2002" s="11" t="s">
        <v>4259</v>
      </c>
      <c r="F2002" s="11" t="s">
        <v>4260</v>
      </c>
      <c r="G2002" s="11">
        <v>1</v>
      </c>
      <c r="I2002" s="23" t="str">
        <f>IF($B2002="","",(VLOOKUP($B2002,所属・種目コード!$A$3:$C$67,2)))</f>
        <v>031104</v>
      </c>
      <c r="K2002" s="25" t="e">
        <f>IF($B2002="","",(VLOOKUP($B2002,所属・種目コード!M1985:N2085,2)))</f>
        <v>#N/A</v>
      </c>
      <c r="L2002" s="22" t="e">
        <f>IF($B2002="","",(VLOOKUP($B2002,所属・種目コード!$J$3:$K$59,2)))</f>
        <v>#N/A</v>
      </c>
    </row>
    <row r="2003" spans="1:12">
      <c r="A2003" s="11">
        <v>2935</v>
      </c>
      <c r="B2003" s="11">
        <v>1104</v>
      </c>
      <c r="C2003" s="11">
        <v>644</v>
      </c>
      <c r="E2003" s="11" t="s">
        <v>4261</v>
      </c>
      <c r="F2003" s="11" t="s">
        <v>4262</v>
      </c>
      <c r="G2003" s="11">
        <v>2</v>
      </c>
      <c r="I2003" s="23" t="str">
        <f>IF($B2003="","",(VLOOKUP($B2003,所属・種目コード!$A$3:$C$67,2)))</f>
        <v>031104</v>
      </c>
      <c r="K2003" s="25" t="e">
        <f>IF($B2003="","",(VLOOKUP($B2003,所属・種目コード!M1986:N2086,2)))</f>
        <v>#N/A</v>
      </c>
      <c r="L2003" s="22" t="e">
        <f>IF($B2003="","",(VLOOKUP($B2003,所属・種目コード!$J$3:$K$59,2)))</f>
        <v>#N/A</v>
      </c>
    </row>
    <row r="2004" spans="1:12">
      <c r="A2004" s="11">
        <v>2936</v>
      </c>
      <c r="B2004" s="11">
        <v>1104</v>
      </c>
      <c r="C2004" s="11">
        <v>888</v>
      </c>
      <c r="E2004" s="11" t="s">
        <v>4263</v>
      </c>
      <c r="F2004" s="11" t="s">
        <v>4264</v>
      </c>
      <c r="G2004" s="11">
        <v>1</v>
      </c>
      <c r="I2004" s="23" t="str">
        <f>IF($B2004="","",(VLOOKUP($B2004,所属・種目コード!$A$3:$C$67,2)))</f>
        <v>031104</v>
      </c>
      <c r="K2004" s="25" t="e">
        <f>IF($B2004="","",(VLOOKUP($B2004,所属・種目コード!M1987:N2087,2)))</f>
        <v>#N/A</v>
      </c>
      <c r="L2004" s="22" t="e">
        <f>IF($B2004="","",(VLOOKUP($B2004,所属・種目コード!$J$3:$K$59,2)))</f>
        <v>#N/A</v>
      </c>
    </row>
    <row r="2005" spans="1:12">
      <c r="A2005" s="11">
        <v>2937</v>
      </c>
      <c r="B2005" s="11">
        <v>1104</v>
      </c>
      <c r="C2005" s="11">
        <v>447</v>
      </c>
      <c r="E2005" s="11" t="s">
        <v>4265</v>
      </c>
      <c r="F2005" s="11" t="s">
        <v>4266</v>
      </c>
      <c r="G2005" s="11">
        <v>1</v>
      </c>
      <c r="I2005" s="23" t="str">
        <f>IF($B2005="","",(VLOOKUP($B2005,所属・種目コード!$A$3:$C$67,2)))</f>
        <v>031104</v>
      </c>
      <c r="K2005" s="25" t="e">
        <f>IF($B2005="","",(VLOOKUP($B2005,所属・種目コード!M1988:N2088,2)))</f>
        <v>#N/A</v>
      </c>
      <c r="L2005" s="22" t="e">
        <f>IF($B2005="","",(VLOOKUP($B2005,所属・種目コード!$J$3:$K$59,2)))</f>
        <v>#N/A</v>
      </c>
    </row>
    <row r="2006" spans="1:12">
      <c r="A2006" s="11">
        <v>2938</v>
      </c>
      <c r="B2006" s="11">
        <v>1104</v>
      </c>
      <c r="C2006" s="11">
        <v>889</v>
      </c>
      <c r="E2006" s="11" t="s">
        <v>4267</v>
      </c>
      <c r="F2006" s="11" t="s">
        <v>4268</v>
      </c>
      <c r="G2006" s="11">
        <v>1</v>
      </c>
      <c r="I2006" s="23" t="str">
        <f>IF($B2006="","",(VLOOKUP($B2006,所属・種目コード!$A$3:$C$67,2)))</f>
        <v>031104</v>
      </c>
      <c r="K2006" s="25" t="e">
        <f>IF($B2006="","",(VLOOKUP($B2006,所属・種目コード!M1989:N2089,2)))</f>
        <v>#N/A</v>
      </c>
      <c r="L2006" s="22" t="e">
        <f>IF($B2006="","",(VLOOKUP($B2006,所属・種目コード!$J$3:$K$59,2)))</f>
        <v>#N/A</v>
      </c>
    </row>
    <row r="2007" spans="1:12">
      <c r="A2007" s="11">
        <v>2939</v>
      </c>
      <c r="B2007" s="11">
        <v>1104</v>
      </c>
      <c r="C2007" s="11">
        <v>448</v>
      </c>
      <c r="E2007" s="11" t="s">
        <v>4269</v>
      </c>
      <c r="F2007" s="11" t="s">
        <v>4270</v>
      </c>
      <c r="G2007" s="11">
        <v>1</v>
      </c>
      <c r="I2007" s="23" t="str">
        <f>IF($B2007="","",(VLOOKUP($B2007,所属・種目コード!$A$3:$C$67,2)))</f>
        <v>031104</v>
      </c>
      <c r="K2007" s="25" t="e">
        <f>IF($B2007="","",(VLOOKUP($B2007,所属・種目コード!M1990:N2090,2)))</f>
        <v>#N/A</v>
      </c>
      <c r="L2007" s="22" t="e">
        <f>IF($B2007="","",(VLOOKUP($B2007,所属・種目コード!$J$3:$K$59,2)))</f>
        <v>#N/A</v>
      </c>
    </row>
    <row r="2008" spans="1:12">
      <c r="A2008" s="11">
        <v>2940</v>
      </c>
      <c r="B2008" s="11">
        <v>1104</v>
      </c>
      <c r="C2008" s="11">
        <v>480</v>
      </c>
      <c r="E2008" s="11" t="s">
        <v>623</v>
      </c>
      <c r="F2008" s="11" t="s">
        <v>624</v>
      </c>
      <c r="G2008" s="11">
        <v>1</v>
      </c>
      <c r="I2008" s="23" t="str">
        <f>IF($B2008="","",(VLOOKUP($B2008,所属・種目コード!$A$3:$C$67,2)))</f>
        <v>031104</v>
      </c>
      <c r="K2008" s="25" t="e">
        <f>IF($B2008="","",(VLOOKUP($B2008,所属・種目コード!M1991:N2091,2)))</f>
        <v>#N/A</v>
      </c>
      <c r="L2008" s="22" t="e">
        <f>IF($B2008="","",(VLOOKUP($B2008,所属・種目コード!$J$3:$K$59,2)))</f>
        <v>#N/A</v>
      </c>
    </row>
    <row r="2009" spans="1:12">
      <c r="A2009" s="11">
        <v>2941</v>
      </c>
      <c r="B2009" s="11">
        <v>1104</v>
      </c>
      <c r="C2009" s="11">
        <v>481</v>
      </c>
      <c r="E2009" s="11" t="s">
        <v>4271</v>
      </c>
      <c r="F2009" s="11" t="s">
        <v>4272</v>
      </c>
      <c r="G2009" s="11">
        <v>1</v>
      </c>
      <c r="I2009" s="23" t="str">
        <f>IF($B2009="","",(VLOOKUP($B2009,所属・種目コード!$A$3:$C$67,2)))</f>
        <v>031104</v>
      </c>
      <c r="K2009" s="25" t="e">
        <f>IF($B2009="","",(VLOOKUP($B2009,所属・種目コード!M1992:N2092,2)))</f>
        <v>#N/A</v>
      </c>
      <c r="L2009" s="22" t="e">
        <f>IF($B2009="","",(VLOOKUP($B2009,所属・種目コード!$J$3:$K$59,2)))</f>
        <v>#N/A</v>
      </c>
    </row>
    <row r="2010" spans="1:12">
      <c r="A2010" s="11">
        <v>2942</v>
      </c>
      <c r="B2010" s="11">
        <v>1104</v>
      </c>
      <c r="C2010" s="11">
        <v>890</v>
      </c>
      <c r="E2010" s="11" t="s">
        <v>4273</v>
      </c>
      <c r="F2010" s="11" t="s">
        <v>4274</v>
      </c>
      <c r="G2010" s="11">
        <v>1</v>
      </c>
      <c r="I2010" s="23" t="str">
        <f>IF($B2010="","",(VLOOKUP($B2010,所属・種目コード!$A$3:$C$67,2)))</f>
        <v>031104</v>
      </c>
      <c r="K2010" s="25" t="e">
        <f>IF($B2010="","",(VLOOKUP($B2010,所属・種目コード!M1993:N2093,2)))</f>
        <v>#N/A</v>
      </c>
      <c r="L2010" s="22" t="e">
        <f>IF($B2010="","",(VLOOKUP($B2010,所属・種目コード!$J$3:$K$59,2)))</f>
        <v>#N/A</v>
      </c>
    </row>
    <row r="2011" spans="1:12">
      <c r="A2011" s="11">
        <v>2943</v>
      </c>
      <c r="B2011" s="11">
        <v>1104</v>
      </c>
      <c r="C2011" s="11">
        <v>482</v>
      </c>
      <c r="E2011" s="11" t="s">
        <v>4275</v>
      </c>
      <c r="F2011" s="11" t="s">
        <v>4276</v>
      </c>
      <c r="G2011" s="11">
        <v>1</v>
      </c>
      <c r="I2011" s="23" t="str">
        <f>IF($B2011="","",(VLOOKUP($B2011,所属・種目コード!$A$3:$C$67,2)))</f>
        <v>031104</v>
      </c>
      <c r="K2011" s="25" t="e">
        <f>IF($B2011="","",(VLOOKUP($B2011,所属・種目コード!M1994:N2094,2)))</f>
        <v>#N/A</v>
      </c>
      <c r="L2011" s="22" t="e">
        <f>IF($B2011="","",(VLOOKUP($B2011,所属・種目コード!$J$3:$K$59,2)))</f>
        <v>#N/A</v>
      </c>
    </row>
    <row r="2012" spans="1:12">
      <c r="A2012" s="11">
        <v>2944</v>
      </c>
      <c r="B2012" s="11">
        <v>1105</v>
      </c>
      <c r="C2012" s="11">
        <v>367</v>
      </c>
      <c r="E2012" s="11" t="s">
        <v>4277</v>
      </c>
      <c r="F2012" s="11" t="s">
        <v>4278</v>
      </c>
      <c r="G2012" s="11">
        <v>2</v>
      </c>
      <c r="I2012" s="23" t="str">
        <f>IF($B2012="","",(VLOOKUP($B2012,所属・種目コード!$A$3:$C$67,2)))</f>
        <v>031105</v>
      </c>
      <c r="K2012" s="25" t="e">
        <f>IF($B2012="","",(VLOOKUP($B2012,所属・種目コード!M1995:N2095,2)))</f>
        <v>#N/A</v>
      </c>
      <c r="L2012" s="22" t="e">
        <f>IF($B2012="","",(VLOOKUP($B2012,所属・種目コード!$J$3:$K$59,2)))</f>
        <v>#N/A</v>
      </c>
    </row>
    <row r="2013" spans="1:12">
      <c r="A2013" s="11">
        <v>2945</v>
      </c>
      <c r="B2013" s="11">
        <v>1105</v>
      </c>
      <c r="C2013" s="11">
        <v>553</v>
      </c>
      <c r="E2013" s="11" t="s">
        <v>4279</v>
      </c>
      <c r="F2013" s="11" t="s">
        <v>4280</v>
      </c>
      <c r="G2013" s="11">
        <v>2</v>
      </c>
      <c r="I2013" s="23" t="str">
        <f>IF($B2013="","",(VLOOKUP($B2013,所属・種目コード!$A$3:$C$67,2)))</f>
        <v>031105</v>
      </c>
      <c r="K2013" s="25" t="e">
        <f>IF($B2013="","",(VLOOKUP($B2013,所属・種目コード!M1996:N2096,2)))</f>
        <v>#N/A</v>
      </c>
      <c r="L2013" s="22" t="e">
        <f>IF($B2013="","",(VLOOKUP($B2013,所属・種目コード!$J$3:$K$59,2)))</f>
        <v>#N/A</v>
      </c>
    </row>
    <row r="2014" spans="1:12">
      <c r="A2014" s="11">
        <v>2946</v>
      </c>
      <c r="B2014" s="11">
        <v>1105</v>
      </c>
      <c r="C2014" s="11">
        <v>526</v>
      </c>
      <c r="E2014" s="11" t="s">
        <v>4281</v>
      </c>
      <c r="F2014" s="11" t="s">
        <v>4282</v>
      </c>
      <c r="G2014" s="11">
        <v>1</v>
      </c>
      <c r="I2014" s="23" t="str">
        <f>IF($B2014="","",(VLOOKUP($B2014,所属・種目コード!$A$3:$C$67,2)))</f>
        <v>031105</v>
      </c>
      <c r="K2014" s="25" t="e">
        <f>IF($B2014="","",(VLOOKUP($B2014,所属・種目コード!M1997:N2097,2)))</f>
        <v>#N/A</v>
      </c>
      <c r="L2014" s="22" t="e">
        <f>IF($B2014="","",(VLOOKUP($B2014,所属・種目コード!$J$3:$K$59,2)))</f>
        <v>#N/A</v>
      </c>
    </row>
    <row r="2015" spans="1:12">
      <c r="A2015" s="11">
        <v>2947</v>
      </c>
      <c r="B2015" s="11">
        <v>1105</v>
      </c>
      <c r="C2015" s="11">
        <v>771</v>
      </c>
      <c r="E2015" s="11" t="s">
        <v>4283</v>
      </c>
      <c r="F2015" s="11" t="s">
        <v>4284</v>
      </c>
      <c r="G2015" s="11">
        <v>1</v>
      </c>
      <c r="I2015" s="23" t="str">
        <f>IF($B2015="","",(VLOOKUP($B2015,所属・種目コード!$A$3:$C$67,2)))</f>
        <v>031105</v>
      </c>
      <c r="K2015" s="25" t="e">
        <f>IF($B2015="","",(VLOOKUP($B2015,所属・種目コード!M1998:N2098,2)))</f>
        <v>#N/A</v>
      </c>
      <c r="L2015" s="22" t="e">
        <f>IF($B2015="","",(VLOOKUP($B2015,所属・種目コード!$J$3:$K$59,2)))</f>
        <v>#N/A</v>
      </c>
    </row>
    <row r="2016" spans="1:12">
      <c r="A2016" s="11">
        <v>2948</v>
      </c>
      <c r="B2016" s="11">
        <v>1105</v>
      </c>
      <c r="C2016" s="11">
        <v>369</v>
      </c>
      <c r="E2016" s="11" t="s">
        <v>528</v>
      </c>
      <c r="F2016" s="11" t="s">
        <v>4285</v>
      </c>
      <c r="G2016" s="11">
        <v>2</v>
      </c>
      <c r="I2016" s="23" t="str">
        <f>IF($B2016="","",(VLOOKUP($B2016,所属・種目コード!$A$3:$C$67,2)))</f>
        <v>031105</v>
      </c>
      <c r="K2016" s="25" t="e">
        <f>IF($B2016="","",(VLOOKUP($B2016,所属・種目コード!M1999:N2099,2)))</f>
        <v>#N/A</v>
      </c>
      <c r="L2016" s="22" t="e">
        <f>IF($B2016="","",(VLOOKUP($B2016,所属・種目コード!$J$3:$K$59,2)))</f>
        <v>#N/A</v>
      </c>
    </row>
    <row r="2017" spans="1:12">
      <c r="A2017" s="11">
        <v>2949</v>
      </c>
      <c r="B2017" s="11">
        <v>1105</v>
      </c>
      <c r="C2017" s="11">
        <v>554</v>
      </c>
      <c r="E2017" s="11" t="s">
        <v>4286</v>
      </c>
      <c r="F2017" s="11" t="s">
        <v>4287</v>
      </c>
      <c r="G2017" s="11">
        <v>2</v>
      </c>
      <c r="I2017" s="23" t="str">
        <f>IF($B2017="","",(VLOOKUP($B2017,所属・種目コード!$A$3:$C$67,2)))</f>
        <v>031105</v>
      </c>
      <c r="K2017" s="25" t="e">
        <f>IF($B2017="","",(VLOOKUP($B2017,所属・種目コード!M2000:N2100,2)))</f>
        <v>#N/A</v>
      </c>
      <c r="L2017" s="22" t="e">
        <f>IF($B2017="","",(VLOOKUP($B2017,所属・種目コード!$J$3:$K$59,2)))</f>
        <v>#N/A</v>
      </c>
    </row>
    <row r="2018" spans="1:12">
      <c r="A2018" s="11">
        <v>2950</v>
      </c>
      <c r="B2018" s="11">
        <v>1105</v>
      </c>
      <c r="C2018" s="11">
        <v>772</v>
      </c>
      <c r="E2018" s="11" t="s">
        <v>4288</v>
      </c>
      <c r="F2018" s="11" t="s">
        <v>4289</v>
      </c>
      <c r="G2018" s="11">
        <v>1</v>
      </c>
      <c r="I2018" s="23" t="str">
        <f>IF($B2018="","",(VLOOKUP($B2018,所属・種目コード!$A$3:$C$67,2)))</f>
        <v>031105</v>
      </c>
      <c r="K2018" s="25" t="e">
        <f>IF($B2018="","",(VLOOKUP($B2018,所属・種目コード!M2001:N2101,2)))</f>
        <v>#N/A</v>
      </c>
      <c r="L2018" s="22" t="e">
        <f>IF($B2018="","",(VLOOKUP($B2018,所属・種目コード!$J$3:$K$59,2)))</f>
        <v>#N/A</v>
      </c>
    </row>
    <row r="2019" spans="1:12">
      <c r="A2019" s="11">
        <v>2951</v>
      </c>
      <c r="B2019" s="11">
        <v>1105</v>
      </c>
      <c r="C2019" s="11">
        <v>370</v>
      </c>
      <c r="E2019" s="11" t="s">
        <v>529</v>
      </c>
      <c r="F2019" s="11" t="s">
        <v>4290</v>
      </c>
      <c r="G2019" s="11">
        <v>2</v>
      </c>
      <c r="I2019" s="23" t="str">
        <f>IF($B2019="","",(VLOOKUP($B2019,所属・種目コード!$A$3:$C$67,2)))</f>
        <v>031105</v>
      </c>
      <c r="K2019" s="25" t="e">
        <f>IF($B2019="","",(VLOOKUP($B2019,所属・種目コード!M2002:N2102,2)))</f>
        <v>#N/A</v>
      </c>
      <c r="L2019" s="22" t="e">
        <f>IF($B2019="","",(VLOOKUP($B2019,所属・種目コード!$J$3:$K$59,2)))</f>
        <v>#N/A</v>
      </c>
    </row>
    <row r="2020" spans="1:12">
      <c r="A2020" s="11">
        <v>2952</v>
      </c>
      <c r="B2020" s="11">
        <v>1105</v>
      </c>
      <c r="C2020" s="11">
        <v>522</v>
      </c>
      <c r="E2020" s="11" t="s">
        <v>4291</v>
      </c>
      <c r="F2020" s="11" t="s">
        <v>4292</v>
      </c>
      <c r="G2020" s="11">
        <v>1</v>
      </c>
      <c r="I2020" s="23" t="str">
        <f>IF($B2020="","",(VLOOKUP($B2020,所属・種目コード!$A$3:$C$67,2)))</f>
        <v>031105</v>
      </c>
      <c r="K2020" s="25" t="e">
        <f>IF($B2020="","",(VLOOKUP($B2020,所属・種目コード!M2003:N2103,2)))</f>
        <v>#N/A</v>
      </c>
      <c r="L2020" s="22" t="e">
        <f>IF($B2020="","",(VLOOKUP($B2020,所属・種目コード!$J$3:$K$59,2)))</f>
        <v>#N/A</v>
      </c>
    </row>
    <row r="2021" spans="1:12">
      <c r="A2021" s="11">
        <v>2953</v>
      </c>
      <c r="B2021" s="11">
        <v>1105</v>
      </c>
      <c r="C2021" s="11">
        <v>371</v>
      </c>
      <c r="E2021" s="11" t="s">
        <v>532</v>
      </c>
      <c r="F2021" s="11" t="s">
        <v>4293</v>
      </c>
      <c r="G2021" s="11">
        <v>2</v>
      </c>
      <c r="I2021" s="23" t="str">
        <f>IF($B2021="","",(VLOOKUP($B2021,所属・種目コード!$A$3:$C$67,2)))</f>
        <v>031105</v>
      </c>
      <c r="K2021" s="25" t="e">
        <f>IF($B2021="","",(VLOOKUP($B2021,所属・種目コード!M2004:N2104,2)))</f>
        <v>#N/A</v>
      </c>
      <c r="L2021" s="22" t="e">
        <f>IF($B2021="","",(VLOOKUP($B2021,所属・種目コード!$J$3:$K$59,2)))</f>
        <v>#N/A</v>
      </c>
    </row>
    <row r="2022" spans="1:12">
      <c r="A2022" s="11">
        <v>2954</v>
      </c>
      <c r="B2022" s="11">
        <v>1105</v>
      </c>
      <c r="C2022" s="11">
        <v>372</v>
      </c>
      <c r="E2022" s="11" t="s">
        <v>4294</v>
      </c>
      <c r="F2022" s="11" t="s">
        <v>4295</v>
      </c>
      <c r="G2022" s="11">
        <v>2</v>
      </c>
      <c r="I2022" s="23" t="str">
        <f>IF($B2022="","",(VLOOKUP($B2022,所属・種目コード!$A$3:$C$67,2)))</f>
        <v>031105</v>
      </c>
      <c r="K2022" s="25" t="e">
        <f>IF($B2022="","",(VLOOKUP($B2022,所属・種目コード!M2005:N2105,2)))</f>
        <v>#N/A</v>
      </c>
      <c r="L2022" s="22" t="e">
        <f>IF($B2022="","",(VLOOKUP($B2022,所属・種目コード!$J$3:$K$59,2)))</f>
        <v>#N/A</v>
      </c>
    </row>
    <row r="2023" spans="1:12">
      <c r="A2023" s="11">
        <v>2955</v>
      </c>
      <c r="B2023" s="11">
        <v>1105</v>
      </c>
      <c r="C2023" s="11">
        <v>773</v>
      </c>
      <c r="E2023" s="11" t="s">
        <v>4296</v>
      </c>
      <c r="F2023" s="11" t="s">
        <v>4297</v>
      </c>
      <c r="G2023" s="11">
        <v>1</v>
      </c>
      <c r="I2023" s="23" t="str">
        <f>IF($B2023="","",(VLOOKUP($B2023,所属・種目コード!$A$3:$C$67,2)))</f>
        <v>031105</v>
      </c>
      <c r="K2023" s="25" t="e">
        <f>IF($B2023="","",(VLOOKUP($B2023,所属・種目コード!M2006:N2106,2)))</f>
        <v>#N/A</v>
      </c>
      <c r="L2023" s="22" t="e">
        <f>IF($B2023="","",(VLOOKUP($B2023,所属・種目コード!$J$3:$K$59,2)))</f>
        <v>#N/A</v>
      </c>
    </row>
    <row r="2024" spans="1:12">
      <c r="A2024" s="11">
        <v>2956</v>
      </c>
      <c r="B2024" s="11">
        <v>1105</v>
      </c>
      <c r="C2024" s="11">
        <v>774</v>
      </c>
      <c r="E2024" s="11" t="s">
        <v>4298</v>
      </c>
      <c r="F2024" s="11" t="s">
        <v>4299</v>
      </c>
      <c r="G2024" s="11">
        <v>1</v>
      </c>
      <c r="I2024" s="23" t="str">
        <f>IF($B2024="","",(VLOOKUP($B2024,所属・種目コード!$A$3:$C$67,2)))</f>
        <v>031105</v>
      </c>
      <c r="K2024" s="25" t="e">
        <f>IF($B2024="","",(VLOOKUP($B2024,所属・種目コード!M2007:N2107,2)))</f>
        <v>#N/A</v>
      </c>
      <c r="L2024" s="22" t="e">
        <f>IF($B2024="","",(VLOOKUP($B2024,所属・種目コード!$J$3:$K$59,2)))</f>
        <v>#N/A</v>
      </c>
    </row>
    <row r="2025" spans="1:12">
      <c r="A2025" s="11">
        <v>2957</v>
      </c>
      <c r="B2025" s="11">
        <v>1105</v>
      </c>
      <c r="C2025" s="11">
        <v>373</v>
      </c>
      <c r="E2025" s="11" t="s">
        <v>4300</v>
      </c>
      <c r="F2025" s="11" t="s">
        <v>4301</v>
      </c>
      <c r="G2025" s="11">
        <v>2</v>
      </c>
      <c r="I2025" s="23" t="str">
        <f>IF($B2025="","",(VLOOKUP($B2025,所属・種目コード!$A$3:$C$67,2)))</f>
        <v>031105</v>
      </c>
      <c r="K2025" s="25" t="e">
        <f>IF($B2025="","",(VLOOKUP($B2025,所属・種目コード!M2008:N2108,2)))</f>
        <v>#N/A</v>
      </c>
      <c r="L2025" s="22" t="e">
        <f>IF($B2025="","",(VLOOKUP($B2025,所属・種目コード!$J$3:$K$59,2)))</f>
        <v>#N/A</v>
      </c>
    </row>
    <row r="2026" spans="1:12">
      <c r="A2026" s="11">
        <v>2958</v>
      </c>
      <c r="B2026" s="11">
        <v>1105</v>
      </c>
      <c r="C2026" s="11">
        <v>527</v>
      </c>
      <c r="E2026" s="11" t="s">
        <v>4302</v>
      </c>
      <c r="F2026" s="11" t="s">
        <v>4303</v>
      </c>
      <c r="G2026" s="11">
        <v>1</v>
      </c>
      <c r="I2026" s="23" t="str">
        <f>IF($B2026="","",(VLOOKUP($B2026,所属・種目コード!$A$3:$C$67,2)))</f>
        <v>031105</v>
      </c>
      <c r="K2026" s="25" t="e">
        <f>IF($B2026="","",(VLOOKUP($B2026,所属・種目コード!M2009:N2109,2)))</f>
        <v>#N/A</v>
      </c>
      <c r="L2026" s="22" t="e">
        <f>IF($B2026="","",(VLOOKUP($B2026,所属・種目コード!$J$3:$K$59,2)))</f>
        <v>#N/A</v>
      </c>
    </row>
    <row r="2027" spans="1:12">
      <c r="A2027" s="11">
        <v>2959</v>
      </c>
      <c r="B2027" s="11">
        <v>1105</v>
      </c>
      <c r="C2027" s="11">
        <v>775</v>
      </c>
      <c r="E2027" s="11" t="s">
        <v>4304</v>
      </c>
      <c r="F2027" s="11" t="s">
        <v>2978</v>
      </c>
      <c r="G2027" s="11">
        <v>1</v>
      </c>
      <c r="I2027" s="23" t="str">
        <f>IF($B2027="","",(VLOOKUP($B2027,所属・種目コード!$A$3:$C$67,2)))</f>
        <v>031105</v>
      </c>
      <c r="K2027" s="25" t="e">
        <f>IF($B2027="","",(VLOOKUP($B2027,所属・種目コード!M2010:N2110,2)))</f>
        <v>#N/A</v>
      </c>
      <c r="L2027" s="22" t="e">
        <f>IF($B2027="","",(VLOOKUP($B2027,所属・種目コード!$J$3:$K$59,2)))</f>
        <v>#N/A</v>
      </c>
    </row>
    <row r="2028" spans="1:12">
      <c r="A2028" s="11">
        <v>2960</v>
      </c>
      <c r="B2028" s="11">
        <v>1105</v>
      </c>
      <c r="C2028" s="11">
        <v>528</v>
      </c>
      <c r="E2028" s="11" t="s">
        <v>4305</v>
      </c>
      <c r="F2028" s="11" t="s">
        <v>4306</v>
      </c>
      <c r="G2028" s="11">
        <v>1</v>
      </c>
      <c r="I2028" s="23" t="str">
        <f>IF($B2028="","",(VLOOKUP($B2028,所属・種目コード!$A$3:$C$67,2)))</f>
        <v>031105</v>
      </c>
      <c r="K2028" s="25" t="e">
        <f>IF($B2028="","",(VLOOKUP($B2028,所属・種目コード!M2011:N2111,2)))</f>
        <v>#N/A</v>
      </c>
      <c r="L2028" s="22" t="e">
        <f>IF($B2028="","",(VLOOKUP($B2028,所属・種目コード!$J$3:$K$59,2)))</f>
        <v>#N/A</v>
      </c>
    </row>
    <row r="2029" spans="1:12">
      <c r="A2029" s="11">
        <v>2961</v>
      </c>
      <c r="B2029" s="11">
        <v>1105</v>
      </c>
      <c r="C2029" s="11">
        <v>374</v>
      </c>
      <c r="E2029" s="11" t="s">
        <v>4307</v>
      </c>
      <c r="F2029" s="11" t="s">
        <v>4308</v>
      </c>
      <c r="G2029" s="11">
        <v>2</v>
      </c>
      <c r="I2029" s="23" t="str">
        <f>IF($B2029="","",(VLOOKUP($B2029,所属・種目コード!$A$3:$C$67,2)))</f>
        <v>031105</v>
      </c>
      <c r="K2029" s="25" t="e">
        <f>IF($B2029="","",(VLOOKUP($B2029,所属・種目コード!M2012:N2112,2)))</f>
        <v>#N/A</v>
      </c>
      <c r="L2029" s="22" t="e">
        <f>IF($B2029="","",(VLOOKUP($B2029,所属・種目コード!$J$3:$K$59,2)))</f>
        <v>#N/A</v>
      </c>
    </row>
    <row r="2030" spans="1:12">
      <c r="A2030" s="11">
        <v>2962</v>
      </c>
      <c r="B2030" s="11">
        <v>1105</v>
      </c>
      <c r="C2030" s="11">
        <v>375</v>
      </c>
      <c r="E2030" s="11" t="s">
        <v>531</v>
      </c>
      <c r="F2030" s="11" t="s">
        <v>4309</v>
      </c>
      <c r="G2030" s="11">
        <v>2</v>
      </c>
      <c r="I2030" s="23" t="str">
        <f>IF($B2030="","",(VLOOKUP($B2030,所属・種目コード!$A$3:$C$67,2)))</f>
        <v>031105</v>
      </c>
      <c r="K2030" s="25" t="e">
        <f>IF($B2030="","",(VLOOKUP($B2030,所属・種目コード!M2013:N2113,2)))</f>
        <v>#N/A</v>
      </c>
      <c r="L2030" s="22" t="e">
        <f>IF($B2030="","",(VLOOKUP($B2030,所属・種目コード!$J$3:$K$59,2)))</f>
        <v>#N/A</v>
      </c>
    </row>
    <row r="2031" spans="1:12">
      <c r="A2031" s="11">
        <v>2963</v>
      </c>
      <c r="B2031" s="11">
        <v>1105</v>
      </c>
      <c r="C2031" s="11">
        <v>529</v>
      </c>
      <c r="E2031" s="11" t="s">
        <v>4310</v>
      </c>
      <c r="F2031" s="11" t="s">
        <v>4311</v>
      </c>
      <c r="G2031" s="11">
        <v>1</v>
      </c>
      <c r="I2031" s="23" t="str">
        <f>IF($B2031="","",(VLOOKUP($B2031,所属・種目コード!$A$3:$C$67,2)))</f>
        <v>031105</v>
      </c>
      <c r="K2031" s="25" t="e">
        <f>IF($B2031="","",(VLOOKUP($B2031,所属・種目コード!M2014:N2114,2)))</f>
        <v>#N/A</v>
      </c>
      <c r="L2031" s="22" t="e">
        <f>IF($B2031="","",(VLOOKUP($B2031,所属・種目コード!$J$3:$K$59,2)))</f>
        <v>#N/A</v>
      </c>
    </row>
    <row r="2032" spans="1:12">
      <c r="A2032" s="11">
        <v>2964</v>
      </c>
      <c r="B2032" s="11">
        <v>1105</v>
      </c>
      <c r="C2032" s="11">
        <v>523</v>
      </c>
      <c r="E2032" s="11" t="s">
        <v>4312</v>
      </c>
      <c r="F2032" s="11" t="s">
        <v>4313</v>
      </c>
      <c r="G2032" s="11">
        <v>1</v>
      </c>
      <c r="I2032" s="23" t="str">
        <f>IF($B2032="","",(VLOOKUP($B2032,所属・種目コード!$A$3:$C$67,2)))</f>
        <v>031105</v>
      </c>
      <c r="K2032" s="25" t="e">
        <f>IF($B2032="","",(VLOOKUP($B2032,所属・種目コード!M2015:N2115,2)))</f>
        <v>#N/A</v>
      </c>
      <c r="L2032" s="22" t="e">
        <f>IF($B2032="","",(VLOOKUP($B2032,所属・種目コード!$J$3:$K$59,2)))</f>
        <v>#N/A</v>
      </c>
    </row>
    <row r="2033" spans="1:12">
      <c r="A2033" s="11">
        <v>2965</v>
      </c>
      <c r="B2033" s="11">
        <v>1105</v>
      </c>
      <c r="C2033" s="11">
        <v>524</v>
      </c>
      <c r="E2033" s="11" t="s">
        <v>4314</v>
      </c>
      <c r="F2033" s="11" t="s">
        <v>4315</v>
      </c>
      <c r="G2033" s="11">
        <v>1</v>
      </c>
      <c r="I2033" s="23" t="str">
        <f>IF($B2033="","",(VLOOKUP($B2033,所属・種目コード!$A$3:$C$67,2)))</f>
        <v>031105</v>
      </c>
      <c r="K2033" s="25" t="e">
        <f>IF($B2033="","",(VLOOKUP($B2033,所属・種目コード!M2016:N2116,2)))</f>
        <v>#N/A</v>
      </c>
      <c r="L2033" s="22" t="e">
        <f>IF($B2033="","",(VLOOKUP($B2033,所属・種目コード!$J$3:$K$59,2)))</f>
        <v>#N/A</v>
      </c>
    </row>
    <row r="2034" spans="1:12">
      <c r="A2034" s="11">
        <v>2966</v>
      </c>
      <c r="B2034" s="11">
        <v>1105</v>
      </c>
      <c r="C2034" s="11">
        <v>525</v>
      </c>
      <c r="E2034" s="11" t="s">
        <v>4316</v>
      </c>
      <c r="F2034" s="11" t="s">
        <v>4317</v>
      </c>
      <c r="G2034" s="11">
        <v>1</v>
      </c>
      <c r="I2034" s="23" t="str">
        <f>IF($B2034="","",(VLOOKUP($B2034,所属・種目コード!$A$3:$C$67,2)))</f>
        <v>031105</v>
      </c>
      <c r="K2034" s="25" t="e">
        <f>IF($B2034="","",(VLOOKUP($B2034,所属・種目コード!M2017:N2117,2)))</f>
        <v>#N/A</v>
      </c>
      <c r="L2034" s="22" t="e">
        <f>IF($B2034="","",(VLOOKUP($B2034,所属・種目コード!$J$3:$K$59,2)))</f>
        <v>#N/A</v>
      </c>
    </row>
    <row r="2035" spans="1:12">
      <c r="A2035" s="11">
        <v>2967</v>
      </c>
      <c r="B2035" s="11">
        <v>1105</v>
      </c>
      <c r="C2035" s="11">
        <v>376</v>
      </c>
      <c r="E2035" s="11" t="s">
        <v>527</v>
      </c>
      <c r="F2035" s="11" t="s">
        <v>4318</v>
      </c>
      <c r="G2035" s="11">
        <v>2</v>
      </c>
      <c r="I2035" s="23" t="str">
        <f>IF($B2035="","",(VLOOKUP($B2035,所属・種目コード!$A$3:$C$67,2)))</f>
        <v>031105</v>
      </c>
      <c r="K2035" s="25" t="e">
        <f>IF($B2035="","",(VLOOKUP($B2035,所属・種目コード!M2018:N2118,2)))</f>
        <v>#N/A</v>
      </c>
      <c r="L2035" s="22" t="e">
        <f>IF($B2035="","",(VLOOKUP($B2035,所属・種目コード!$J$3:$K$59,2)))</f>
        <v>#N/A</v>
      </c>
    </row>
    <row r="2036" spans="1:12">
      <c r="A2036" s="11">
        <v>2968</v>
      </c>
      <c r="B2036" s="11">
        <v>1105</v>
      </c>
      <c r="C2036" s="11">
        <v>368</v>
      </c>
      <c r="E2036" s="11" t="s">
        <v>4319</v>
      </c>
      <c r="F2036" s="11" t="s">
        <v>4318</v>
      </c>
      <c r="G2036" s="11">
        <v>2</v>
      </c>
      <c r="I2036" s="23" t="str">
        <f>IF($B2036="","",(VLOOKUP($B2036,所属・種目コード!$A$3:$C$67,2)))</f>
        <v>031105</v>
      </c>
      <c r="K2036" s="25" t="e">
        <f>IF($B2036="","",(VLOOKUP($B2036,所属・種目コード!M2019:N2119,2)))</f>
        <v>#N/A</v>
      </c>
      <c r="L2036" s="22" t="e">
        <f>IF($B2036="","",(VLOOKUP($B2036,所属・種目コード!$J$3:$K$59,2)))</f>
        <v>#N/A</v>
      </c>
    </row>
    <row r="2037" spans="1:12">
      <c r="A2037" s="11">
        <v>2969</v>
      </c>
      <c r="B2037" s="11">
        <v>1105</v>
      </c>
      <c r="C2037" s="11">
        <v>555</v>
      </c>
      <c r="E2037" s="11" t="s">
        <v>4320</v>
      </c>
      <c r="F2037" s="11" t="s">
        <v>4321</v>
      </c>
      <c r="G2037" s="11">
        <v>2</v>
      </c>
      <c r="I2037" s="23" t="str">
        <f>IF($B2037="","",(VLOOKUP($B2037,所属・種目コード!$A$3:$C$67,2)))</f>
        <v>031105</v>
      </c>
      <c r="K2037" s="25" t="e">
        <f>IF($B2037="","",(VLOOKUP($B2037,所属・種目コード!M2020:N2120,2)))</f>
        <v>#N/A</v>
      </c>
      <c r="L2037" s="22" t="e">
        <f>IF($B2037="","",(VLOOKUP($B2037,所属・種目コード!$J$3:$K$59,2)))</f>
        <v>#N/A</v>
      </c>
    </row>
    <row r="2038" spans="1:12">
      <c r="A2038" s="11">
        <v>2970</v>
      </c>
      <c r="B2038" s="11">
        <v>1105</v>
      </c>
      <c r="C2038" s="11">
        <v>377</v>
      </c>
      <c r="E2038" s="11" t="s">
        <v>530</v>
      </c>
      <c r="F2038" s="11" t="s">
        <v>4322</v>
      </c>
      <c r="G2038" s="11">
        <v>2</v>
      </c>
      <c r="I2038" s="23" t="str">
        <f>IF($B2038="","",(VLOOKUP($B2038,所属・種目コード!$A$3:$C$67,2)))</f>
        <v>031105</v>
      </c>
      <c r="K2038" s="25" t="e">
        <f>IF($B2038="","",(VLOOKUP($B2038,所属・種目コード!M2021:N2121,2)))</f>
        <v>#N/A</v>
      </c>
      <c r="L2038" s="22" t="e">
        <f>IF($B2038="","",(VLOOKUP($B2038,所属・種目コード!$J$3:$K$59,2)))</f>
        <v>#N/A</v>
      </c>
    </row>
    <row r="2039" spans="1:12">
      <c r="A2039" s="11">
        <v>2971</v>
      </c>
      <c r="B2039" s="11">
        <v>1106</v>
      </c>
      <c r="C2039" s="11">
        <v>598</v>
      </c>
      <c r="E2039" s="11" t="s">
        <v>4323</v>
      </c>
      <c r="F2039" s="11" t="s">
        <v>4324</v>
      </c>
      <c r="G2039" s="11">
        <v>2</v>
      </c>
      <c r="I2039" s="23" t="str">
        <f>IF($B2039="","",(VLOOKUP($B2039,所属・種目コード!$A$3:$C$67,2)))</f>
        <v>031106</v>
      </c>
      <c r="K2039" s="25" t="e">
        <f>IF($B2039="","",(VLOOKUP($B2039,所属・種目コード!M2022:N2122,2)))</f>
        <v>#N/A</v>
      </c>
      <c r="L2039" s="22" t="e">
        <f>IF($B2039="","",(VLOOKUP($B2039,所属・種目コード!$J$3:$K$59,2)))</f>
        <v>#N/A</v>
      </c>
    </row>
    <row r="2040" spans="1:12">
      <c r="A2040" s="11">
        <v>2972</v>
      </c>
      <c r="B2040" s="11">
        <v>1106</v>
      </c>
      <c r="C2040" s="11">
        <v>599</v>
      </c>
      <c r="E2040" s="11" t="s">
        <v>4325</v>
      </c>
      <c r="F2040" s="11" t="s">
        <v>4326</v>
      </c>
      <c r="G2040" s="11">
        <v>2</v>
      </c>
      <c r="I2040" s="23" t="str">
        <f>IF($B2040="","",(VLOOKUP($B2040,所属・種目コード!$A$3:$C$67,2)))</f>
        <v>031106</v>
      </c>
      <c r="K2040" s="25" t="e">
        <f>IF($B2040="","",(VLOOKUP($B2040,所属・種目コード!M2023:N2123,2)))</f>
        <v>#N/A</v>
      </c>
      <c r="L2040" s="22" t="e">
        <f>IF($B2040="","",(VLOOKUP($B2040,所属・種目コード!$J$3:$K$59,2)))</f>
        <v>#N/A</v>
      </c>
    </row>
    <row r="2041" spans="1:12">
      <c r="A2041" s="11">
        <v>2973</v>
      </c>
      <c r="B2041" s="11">
        <v>1106</v>
      </c>
      <c r="C2041" s="11">
        <v>597</v>
      </c>
      <c r="E2041" s="11" t="s">
        <v>4327</v>
      </c>
      <c r="F2041" s="11" t="s">
        <v>4328</v>
      </c>
      <c r="G2041" s="11">
        <v>2</v>
      </c>
      <c r="I2041" s="23" t="str">
        <f>IF($B2041="","",(VLOOKUP($B2041,所属・種目コード!$A$3:$C$67,2)))</f>
        <v>031106</v>
      </c>
      <c r="K2041" s="25" t="e">
        <f>IF($B2041="","",(VLOOKUP($B2041,所属・種目コード!M2024:N2124,2)))</f>
        <v>#N/A</v>
      </c>
      <c r="L2041" s="22" t="e">
        <f>IF($B2041="","",(VLOOKUP($B2041,所属・種目コード!$J$3:$K$59,2)))</f>
        <v>#N/A</v>
      </c>
    </row>
    <row r="2042" spans="1:12">
      <c r="A2042" s="11">
        <v>5113</v>
      </c>
      <c r="B2042" s="11">
        <v>1106</v>
      </c>
      <c r="C2042" s="11">
        <v>752</v>
      </c>
      <c r="E2042" s="11" t="s">
        <v>8404</v>
      </c>
      <c r="F2042" s="11" t="s">
        <v>8405</v>
      </c>
      <c r="G2042" s="11">
        <v>2</v>
      </c>
      <c r="I2042" s="23" t="str">
        <f>IF($B2042="","",(VLOOKUP($B2042,所属・種目コード!$A$3:$C$67,2)))</f>
        <v>031106</v>
      </c>
      <c r="K2042" s="25" t="e">
        <f>IF($B2042="","",(VLOOKUP($B2042,所属・種目コード!M2025:N2125,2)))</f>
        <v>#N/A</v>
      </c>
      <c r="L2042" s="22" t="e">
        <f>IF($B2042="","",(VLOOKUP($B2042,所属・種目コード!$J$3:$K$59,2)))</f>
        <v>#N/A</v>
      </c>
    </row>
    <row r="2043" spans="1:12">
      <c r="A2043" s="11">
        <v>5114</v>
      </c>
      <c r="B2043" s="11">
        <v>1106</v>
      </c>
      <c r="C2043" s="11">
        <v>751</v>
      </c>
      <c r="E2043" s="11" t="s">
        <v>8406</v>
      </c>
      <c r="F2043" s="11" t="s">
        <v>8407</v>
      </c>
      <c r="G2043" s="11">
        <v>2</v>
      </c>
      <c r="I2043" s="23" t="str">
        <f>IF($B2043="","",(VLOOKUP($B2043,所属・種目コード!$A$3:$C$67,2)))</f>
        <v>031106</v>
      </c>
      <c r="K2043" s="25" t="e">
        <f>IF($B2043="","",(VLOOKUP($B2043,所属・種目コード!M2026:N2126,2)))</f>
        <v>#N/A</v>
      </c>
      <c r="L2043" s="22" t="e">
        <f>IF($B2043="","",(VLOOKUP($B2043,所属・種目コード!$J$3:$K$59,2)))</f>
        <v>#N/A</v>
      </c>
    </row>
    <row r="2044" spans="1:12">
      <c r="A2044" s="11">
        <v>5121</v>
      </c>
      <c r="B2044" s="11">
        <v>1106</v>
      </c>
      <c r="C2044" s="11">
        <v>749</v>
      </c>
      <c r="E2044" s="11" t="s">
        <v>8408</v>
      </c>
      <c r="F2044" s="11" t="s">
        <v>8409</v>
      </c>
      <c r="G2044" s="11">
        <v>2</v>
      </c>
      <c r="I2044" s="23" t="str">
        <f>IF($B2044="","",(VLOOKUP($B2044,所属・種目コード!$A$3:$C$67,2)))</f>
        <v>031106</v>
      </c>
      <c r="K2044" s="25" t="e">
        <f>IF($B2044="","",(VLOOKUP($B2044,所属・種目コード!M2027:N2127,2)))</f>
        <v>#N/A</v>
      </c>
      <c r="L2044" s="22" t="e">
        <f>IF($B2044="","",(VLOOKUP($B2044,所属・種目コード!$J$3:$K$59,2)))</f>
        <v>#N/A</v>
      </c>
    </row>
    <row r="2045" spans="1:12">
      <c r="A2045" s="11">
        <v>5124</v>
      </c>
      <c r="B2045" s="11">
        <v>1106</v>
      </c>
      <c r="C2045" s="11">
        <v>750</v>
      </c>
      <c r="E2045" s="11" t="s">
        <v>8410</v>
      </c>
      <c r="F2045" s="11" t="s">
        <v>8411</v>
      </c>
      <c r="G2045" s="11">
        <v>2</v>
      </c>
      <c r="I2045" s="23" t="str">
        <f>IF($B2045="","",(VLOOKUP($B2045,所属・種目コード!$A$3:$C$67,2)))</f>
        <v>031106</v>
      </c>
      <c r="K2045" s="25" t="e">
        <f>IF($B2045="","",(VLOOKUP($B2045,所属・種目コード!M2028:N2128,2)))</f>
        <v>#N/A</v>
      </c>
      <c r="L2045" s="22" t="e">
        <f>IF($B2045="","",(VLOOKUP($B2045,所属・種目コード!$J$3:$K$59,2)))</f>
        <v>#N/A</v>
      </c>
    </row>
    <row r="2046" spans="1:12">
      <c r="A2046" s="11">
        <v>5131</v>
      </c>
      <c r="B2046" s="11">
        <v>1106</v>
      </c>
      <c r="C2046" s="11">
        <v>753</v>
      </c>
      <c r="E2046" s="11" t="s">
        <v>8412</v>
      </c>
      <c r="F2046" s="11" t="s">
        <v>8413</v>
      </c>
      <c r="G2046" s="11">
        <v>2</v>
      </c>
      <c r="I2046" s="23" t="str">
        <f>IF($B2046="","",(VLOOKUP($B2046,所属・種目コード!$A$3:$C$67,2)))</f>
        <v>031106</v>
      </c>
      <c r="K2046" s="25" t="e">
        <f>IF($B2046="","",(VLOOKUP($B2046,所属・種目コード!M2029:N2129,2)))</f>
        <v>#N/A</v>
      </c>
      <c r="L2046" s="22" t="e">
        <f>IF($B2046="","",(VLOOKUP($B2046,所属・種目コード!$J$3:$K$59,2)))</f>
        <v>#N/A</v>
      </c>
    </row>
    <row r="2047" spans="1:12">
      <c r="A2047" s="11">
        <v>2974</v>
      </c>
      <c r="B2047" s="11">
        <v>1107</v>
      </c>
      <c r="C2047" s="11">
        <v>171</v>
      </c>
      <c r="E2047" s="11" t="s">
        <v>4329</v>
      </c>
      <c r="F2047" s="11" t="s">
        <v>4330</v>
      </c>
      <c r="G2047" s="11">
        <v>2</v>
      </c>
      <c r="I2047" s="23" t="str">
        <f>IF($B2047="","",(VLOOKUP($B2047,所属・種目コード!$A$3:$C$67,2)))</f>
        <v>031107</v>
      </c>
      <c r="K2047" s="25" t="e">
        <f>IF($B2047="","",(VLOOKUP($B2047,所属・種目コード!M2030:N2130,2)))</f>
        <v>#N/A</v>
      </c>
      <c r="L2047" s="22" t="e">
        <f>IF($B2047="","",(VLOOKUP($B2047,所属・種目コード!$J$3:$K$59,2)))</f>
        <v>#N/A</v>
      </c>
    </row>
    <row r="2048" spans="1:12">
      <c r="A2048" s="11">
        <v>2975</v>
      </c>
      <c r="B2048" s="11">
        <v>1107</v>
      </c>
      <c r="C2048" s="11">
        <v>172</v>
      </c>
      <c r="E2048" s="11" t="s">
        <v>4331</v>
      </c>
      <c r="F2048" s="11" t="s">
        <v>4332</v>
      </c>
      <c r="G2048" s="11">
        <v>2</v>
      </c>
      <c r="I2048" s="23" t="str">
        <f>IF($B2048="","",(VLOOKUP($B2048,所属・種目コード!$A$3:$C$67,2)))</f>
        <v>031107</v>
      </c>
      <c r="K2048" s="25" t="e">
        <f>IF($B2048="","",(VLOOKUP($B2048,所属・種目コード!M2031:N2131,2)))</f>
        <v>#N/A</v>
      </c>
      <c r="L2048" s="22" t="e">
        <f>IF($B2048="","",(VLOOKUP($B2048,所属・種目コード!$J$3:$K$59,2)))</f>
        <v>#N/A</v>
      </c>
    </row>
    <row r="2049" spans="1:12">
      <c r="A2049" s="11">
        <v>2976</v>
      </c>
      <c r="B2049" s="11">
        <v>1107</v>
      </c>
      <c r="C2049" s="11">
        <v>507</v>
      </c>
      <c r="E2049" s="11" t="s">
        <v>4333</v>
      </c>
      <c r="F2049" s="11" t="s">
        <v>4334</v>
      </c>
      <c r="G2049" s="11">
        <v>1</v>
      </c>
      <c r="I2049" s="23" t="str">
        <f>IF($B2049="","",(VLOOKUP($B2049,所属・種目コード!$A$3:$C$67,2)))</f>
        <v>031107</v>
      </c>
      <c r="K2049" s="25" t="e">
        <f>IF($B2049="","",(VLOOKUP($B2049,所属・種目コード!M2032:N2132,2)))</f>
        <v>#N/A</v>
      </c>
      <c r="L2049" s="22" t="e">
        <f>IF($B2049="","",(VLOOKUP($B2049,所属・種目コード!$J$3:$K$59,2)))</f>
        <v>#N/A</v>
      </c>
    </row>
    <row r="2050" spans="1:12">
      <c r="A2050" s="11">
        <v>2977</v>
      </c>
      <c r="B2050" s="11">
        <v>1107</v>
      </c>
      <c r="C2050" s="11">
        <v>750</v>
      </c>
      <c r="E2050" s="11" t="s">
        <v>4335</v>
      </c>
      <c r="F2050" s="11" t="s">
        <v>4336</v>
      </c>
      <c r="G2050" s="11">
        <v>1</v>
      </c>
      <c r="I2050" s="23" t="str">
        <f>IF($B2050="","",(VLOOKUP($B2050,所属・種目コード!$A$3:$C$67,2)))</f>
        <v>031107</v>
      </c>
      <c r="K2050" s="25" t="e">
        <f>IF($B2050="","",(VLOOKUP($B2050,所属・種目コード!M2033:N2133,2)))</f>
        <v>#N/A</v>
      </c>
      <c r="L2050" s="22" t="e">
        <f>IF($B2050="","",(VLOOKUP($B2050,所属・種目コード!$J$3:$K$59,2)))</f>
        <v>#N/A</v>
      </c>
    </row>
    <row r="2051" spans="1:12">
      <c r="A2051" s="11">
        <v>2978</v>
      </c>
      <c r="B2051" s="11">
        <v>1107</v>
      </c>
      <c r="C2051" s="11">
        <v>530</v>
      </c>
      <c r="E2051" s="11" t="s">
        <v>4337</v>
      </c>
      <c r="F2051" s="11" t="s">
        <v>4338</v>
      </c>
      <c r="G2051" s="11">
        <v>2</v>
      </c>
      <c r="I2051" s="23" t="str">
        <f>IF($B2051="","",(VLOOKUP($B2051,所属・種目コード!$A$3:$C$67,2)))</f>
        <v>031107</v>
      </c>
      <c r="K2051" s="25" t="e">
        <f>IF($B2051="","",(VLOOKUP($B2051,所属・種目コード!M2034:N2134,2)))</f>
        <v>#N/A</v>
      </c>
      <c r="L2051" s="22" t="e">
        <f>IF($B2051="","",(VLOOKUP($B2051,所属・種目コード!$J$3:$K$59,2)))</f>
        <v>#N/A</v>
      </c>
    </row>
    <row r="2052" spans="1:12">
      <c r="A2052" s="11">
        <v>2979</v>
      </c>
      <c r="B2052" s="11">
        <v>1107</v>
      </c>
      <c r="C2052" s="11">
        <v>508</v>
      </c>
      <c r="E2052" s="11" t="s">
        <v>4339</v>
      </c>
      <c r="F2052" s="11" t="s">
        <v>4340</v>
      </c>
      <c r="G2052" s="11">
        <v>1</v>
      </c>
      <c r="I2052" s="23" t="str">
        <f>IF($B2052="","",(VLOOKUP($B2052,所属・種目コード!$A$3:$C$67,2)))</f>
        <v>031107</v>
      </c>
      <c r="K2052" s="25" t="e">
        <f>IF($B2052="","",(VLOOKUP($B2052,所属・種目コード!M2035:N2135,2)))</f>
        <v>#N/A</v>
      </c>
      <c r="L2052" s="22" t="e">
        <f>IF($B2052="","",(VLOOKUP($B2052,所属・種目コード!$J$3:$K$59,2)))</f>
        <v>#N/A</v>
      </c>
    </row>
    <row r="2053" spans="1:12">
      <c r="A2053" s="11">
        <v>2980</v>
      </c>
      <c r="B2053" s="11">
        <v>1107</v>
      </c>
      <c r="C2053" s="11">
        <v>751</v>
      </c>
      <c r="E2053" s="11" t="s">
        <v>4341</v>
      </c>
      <c r="F2053" s="11" t="s">
        <v>4342</v>
      </c>
      <c r="G2053" s="11">
        <v>1</v>
      </c>
      <c r="I2053" s="23" t="str">
        <f>IF($B2053="","",(VLOOKUP($B2053,所属・種目コード!$A$3:$C$67,2)))</f>
        <v>031107</v>
      </c>
      <c r="K2053" s="25" t="e">
        <f>IF($B2053="","",(VLOOKUP($B2053,所属・種目コード!M2036:N2136,2)))</f>
        <v>#N/A</v>
      </c>
      <c r="L2053" s="22" t="e">
        <f>IF($B2053="","",(VLOOKUP($B2053,所属・種目コード!$J$3:$K$59,2)))</f>
        <v>#N/A</v>
      </c>
    </row>
    <row r="2054" spans="1:12">
      <c r="A2054" s="11">
        <v>2981</v>
      </c>
      <c r="B2054" s="11">
        <v>1107</v>
      </c>
      <c r="C2054" s="11">
        <v>178</v>
      </c>
      <c r="E2054" s="11" t="s">
        <v>4343</v>
      </c>
      <c r="F2054" s="11" t="s">
        <v>4344</v>
      </c>
      <c r="G2054" s="11">
        <v>2</v>
      </c>
      <c r="I2054" s="23" t="str">
        <f>IF($B2054="","",(VLOOKUP($B2054,所属・種目コード!$A$3:$C$67,2)))</f>
        <v>031107</v>
      </c>
      <c r="K2054" s="25" t="e">
        <f>IF($B2054="","",(VLOOKUP($B2054,所属・種目コード!M2037:N2137,2)))</f>
        <v>#N/A</v>
      </c>
      <c r="L2054" s="22" t="e">
        <f>IF($B2054="","",(VLOOKUP($B2054,所属・種目コード!$J$3:$K$59,2)))</f>
        <v>#N/A</v>
      </c>
    </row>
    <row r="2055" spans="1:12">
      <c r="A2055" s="11">
        <v>2982</v>
      </c>
      <c r="B2055" s="11">
        <v>1107</v>
      </c>
      <c r="C2055" s="11">
        <v>752</v>
      </c>
      <c r="E2055" s="11" t="s">
        <v>4345</v>
      </c>
      <c r="F2055" s="11" t="s">
        <v>4346</v>
      </c>
      <c r="G2055" s="11">
        <v>1</v>
      </c>
      <c r="I2055" s="23" t="str">
        <f>IF($B2055="","",(VLOOKUP($B2055,所属・種目コード!$A$3:$C$67,2)))</f>
        <v>031107</v>
      </c>
      <c r="K2055" s="25" t="e">
        <f>IF($B2055="","",(VLOOKUP($B2055,所属・種目コード!M2038:N2138,2)))</f>
        <v>#N/A</v>
      </c>
      <c r="L2055" s="22" t="e">
        <f>IF($B2055="","",(VLOOKUP($B2055,所属・種目コード!$J$3:$K$59,2)))</f>
        <v>#N/A</v>
      </c>
    </row>
    <row r="2056" spans="1:12">
      <c r="A2056" s="11">
        <v>2983</v>
      </c>
      <c r="B2056" s="11">
        <v>1107</v>
      </c>
      <c r="C2056" s="11">
        <v>361</v>
      </c>
      <c r="E2056" s="11" t="s">
        <v>4347</v>
      </c>
      <c r="F2056" s="11" t="s">
        <v>4348</v>
      </c>
      <c r="G2056" s="11">
        <v>2</v>
      </c>
      <c r="I2056" s="23" t="str">
        <f>IF($B2056="","",(VLOOKUP($B2056,所属・種目コード!$A$3:$C$67,2)))</f>
        <v>031107</v>
      </c>
      <c r="K2056" s="25" t="e">
        <f>IF($B2056="","",(VLOOKUP($B2056,所属・種目コード!M2039:N2139,2)))</f>
        <v>#N/A</v>
      </c>
      <c r="L2056" s="22" t="e">
        <f>IF($B2056="","",(VLOOKUP($B2056,所属・種目コード!$J$3:$K$59,2)))</f>
        <v>#N/A</v>
      </c>
    </row>
    <row r="2057" spans="1:12">
      <c r="A2057" s="11">
        <v>2984</v>
      </c>
      <c r="B2057" s="11">
        <v>1107</v>
      </c>
      <c r="C2057" s="11">
        <v>179</v>
      </c>
      <c r="E2057" s="11" t="s">
        <v>4349</v>
      </c>
      <c r="F2057" s="11" t="s">
        <v>4350</v>
      </c>
      <c r="G2057" s="11">
        <v>2</v>
      </c>
      <c r="I2057" s="23" t="str">
        <f>IF($B2057="","",(VLOOKUP($B2057,所属・種目コード!$A$3:$C$67,2)))</f>
        <v>031107</v>
      </c>
      <c r="K2057" s="25" t="e">
        <f>IF($B2057="","",(VLOOKUP($B2057,所属・種目コード!M2040:N2140,2)))</f>
        <v>#N/A</v>
      </c>
      <c r="L2057" s="22" t="e">
        <f>IF($B2057="","",(VLOOKUP($B2057,所属・種目コード!$J$3:$K$59,2)))</f>
        <v>#N/A</v>
      </c>
    </row>
    <row r="2058" spans="1:12">
      <c r="A2058" s="11">
        <v>2985</v>
      </c>
      <c r="B2058" s="11">
        <v>1107</v>
      </c>
      <c r="C2058" s="11">
        <v>173</v>
      </c>
      <c r="E2058" s="11" t="s">
        <v>4351</v>
      </c>
      <c r="F2058" s="11" t="s">
        <v>4352</v>
      </c>
      <c r="G2058" s="11">
        <v>2</v>
      </c>
      <c r="I2058" s="23" t="str">
        <f>IF($B2058="","",(VLOOKUP($B2058,所属・種目コード!$A$3:$C$67,2)))</f>
        <v>031107</v>
      </c>
      <c r="K2058" s="25" t="e">
        <f>IF($B2058="","",(VLOOKUP($B2058,所属・種目コード!M2041:N2141,2)))</f>
        <v>#N/A</v>
      </c>
      <c r="L2058" s="22" t="e">
        <f>IF($B2058="","",(VLOOKUP($B2058,所属・種目コード!$J$3:$K$59,2)))</f>
        <v>#N/A</v>
      </c>
    </row>
    <row r="2059" spans="1:12">
      <c r="A2059" s="11">
        <v>2986</v>
      </c>
      <c r="B2059" s="11">
        <v>1107</v>
      </c>
      <c r="C2059" s="11">
        <v>753</v>
      </c>
      <c r="E2059" s="11" t="s">
        <v>4353</v>
      </c>
      <c r="F2059" s="11" t="s">
        <v>4354</v>
      </c>
      <c r="G2059" s="11">
        <v>1</v>
      </c>
      <c r="I2059" s="23" t="str">
        <f>IF($B2059="","",(VLOOKUP($B2059,所属・種目コード!$A$3:$C$67,2)))</f>
        <v>031107</v>
      </c>
      <c r="K2059" s="25" t="e">
        <f>IF($B2059="","",(VLOOKUP($B2059,所属・種目コード!M2042:N2142,2)))</f>
        <v>#N/A</v>
      </c>
      <c r="L2059" s="22" t="e">
        <f>IF($B2059="","",(VLOOKUP($B2059,所属・種目コード!$J$3:$K$59,2)))</f>
        <v>#N/A</v>
      </c>
    </row>
    <row r="2060" spans="1:12">
      <c r="A2060" s="11">
        <v>2987</v>
      </c>
      <c r="B2060" s="11">
        <v>1107</v>
      </c>
      <c r="C2060" s="11">
        <v>196</v>
      </c>
      <c r="E2060" s="11" t="s">
        <v>4355</v>
      </c>
      <c r="F2060" s="11" t="s">
        <v>4356</v>
      </c>
      <c r="G2060" s="11">
        <v>1</v>
      </c>
      <c r="I2060" s="23" t="str">
        <f>IF($B2060="","",(VLOOKUP($B2060,所属・種目コード!$A$3:$C$67,2)))</f>
        <v>031107</v>
      </c>
      <c r="K2060" s="25" t="e">
        <f>IF($B2060="","",(VLOOKUP($B2060,所属・種目コード!M2043:N2143,2)))</f>
        <v>#N/A</v>
      </c>
      <c r="L2060" s="22" t="e">
        <f>IF($B2060="","",(VLOOKUP($B2060,所属・種目コード!$J$3:$K$59,2)))</f>
        <v>#N/A</v>
      </c>
    </row>
    <row r="2061" spans="1:12">
      <c r="A2061" s="11">
        <v>2988</v>
      </c>
      <c r="B2061" s="11">
        <v>1107</v>
      </c>
      <c r="C2061" s="11">
        <v>201</v>
      </c>
      <c r="E2061" s="11" t="s">
        <v>4357</v>
      </c>
      <c r="F2061" s="11" t="s">
        <v>4358</v>
      </c>
      <c r="G2061" s="11">
        <v>1</v>
      </c>
      <c r="I2061" s="23" t="str">
        <f>IF($B2061="","",(VLOOKUP($B2061,所属・種目コード!$A$3:$C$67,2)))</f>
        <v>031107</v>
      </c>
      <c r="K2061" s="25" t="e">
        <f>IF($B2061="","",(VLOOKUP($B2061,所属・種目コード!M2044:N2144,2)))</f>
        <v>#N/A</v>
      </c>
      <c r="L2061" s="22" t="e">
        <f>IF($B2061="","",(VLOOKUP($B2061,所属・種目コード!$J$3:$K$59,2)))</f>
        <v>#N/A</v>
      </c>
    </row>
    <row r="2062" spans="1:12">
      <c r="A2062" s="11">
        <v>2989</v>
      </c>
      <c r="B2062" s="11">
        <v>1107</v>
      </c>
      <c r="C2062" s="11">
        <v>180</v>
      </c>
      <c r="E2062" s="11" t="s">
        <v>4359</v>
      </c>
      <c r="F2062" s="11" t="s">
        <v>4360</v>
      </c>
      <c r="G2062" s="11">
        <v>2</v>
      </c>
      <c r="I2062" s="23" t="str">
        <f>IF($B2062="","",(VLOOKUP($B2062,所属・種目コード!$A$3:$C$67,2)))</f>
        <v>031107</v>
      </c>
      <c r="K2062" s="25" t="e">
        <f>IF($B2062="","",(VLOOKUP($B2062,所属・種目コード!M2045:N2145,2)))</f>
        <v>#N/A</v>
      </c>
      <c r="L2062" s="22" t="e">
        <f>IF($B2062="","",(VLOOKUP($B2062,所属・種目コード!$J$3:$K$59,2)))</f>
        <v>#N/A</v>
      </c>
    </row>
    <row r="2063" spans="1:12">
      <c r="A2063" s="11">
        <v>2990</v>
      </c>
      <c r="B2063" s="11">
        <v>1107</v>
      </c>
      <c r="C2063" s="11">
        <v>531</v>
      </c>
      <c r="E2063" s="11" t="s">
        <v>4361</v>
      </c>
      <c r="F2063" s="11" t="s">
        <v>4362</v>
      </c>
      <c r="G2063" s="11">
        <v>2</v>
      </c>
      <c r="I2063" s="23" t="str">
        <f>IF($B2063="","",(VLOOKUP($B2063,所属・種目コード!$A$3:$C$67,2)))</f>
        <v>031107</v>
      </c>
      <c r="K2063" s="25" t="e">
        <f>IF($B2063="","",(VLOOKUP($B2063,所属・種目コード!M2046:N2146,2)))</f>
        <v>#N/A</v>
      </c>
      <c r="L2063" s="22" t="e">
        <f>IF($B2063="","",(VLOOKUP($B2063,所属・種目コード!$J$3:$K$59,2)))</f>
        <v>#N/A</v>
      </c>
    </row>
    <row r="2064" spans="1:12">
      <c r="A2064" s="11">
        <v>2991</v>
      </c>
      <c r="B2064" s="11">
        <v>1107</v>
      </c>
      <c r="C2064" s="11">
        <v>181</v>
      </c>
      <c r="E2064" s="11" t="s">
        <v>4363</v>
      </c>
      <c r="F2064" s="11" t="s">
        <v>4364</v>
      </c>
      <c r="G2064" s="11">
        <v>2</v>
      </c>
      <c r="I2064" s="23" t="str">
        <f>IF($B2064="","",(VLOOKUP($B2064,所属・種目コード!$A$3:$C$67,2)))</f>
        <v>031107</v>
      </c>
      <c r="K2064" s="25" t="e">
        <f>IF($B2064="","",(VLOOKUP($B2064,所属・種目コード!M2047:N2147,2)))</f>
        <v>#N/A</v>
      </c>
      <c r="L2064" s="22" t="e">
        <f>IF($B2064="","",(VLOOKUP($B2064,所属・種目コード!$J$3:$K$59,2)))</f>
        <v>#N/A</v>
      </c>
    </row>
    <row r="2065" spans="1:12">
      <c r="A2065" s="11">
        <v>2992</v>
      </c>
      <c r="B2065" s="11">
        <v>1107</v>
      </c>
      <c r="C2065" s="11">
        <v>202</v>
      </c>
      <c r="E2065" s="11" t="s">
        <v>4365</v>
      </c>
      <c r="F2065" s="11" t="s">
        <v>4366</v>
      </c>
      <c r="G2065" s="11">
        <v>1</v>
      </c>
      <c r="I2065" s="23" t="str">
        <f>IF($B2065="","",(VLOOKUP($B2065,所属・種目コード!$A$3:$C$67,2)))</f>
        <v>031107</v>
      </c>
      <c r="K2065" s="25" t="e">
        <f>IF($B2065="","",(VLOOKUP($B2065,所属・種目コード!M2048:N2148,2)))</f>
        <v>#N/A</v>
      </c>
      <c r="L2065" s="22" t="e">
        <f>IF($B2065="","",(VLOOKUP($B2065,所属・種目コード!$J$3:$K$59,2)))</f>
        <v>#N/A</v>
      </c>
    </row>
    <row r="2066" spans="1:12">
      <c r="A2066" s="11">
        <v>2993</v>
      </c>
      <c r="B2066" s="11">
        <v>1107</v>
      </c>
      <c r="C2066" s="11">
        <v>509</v>
      </c>
      <c r="E2066" s="11" t="s">
        <v>4367</v>
      </c>
      <c r="F2066" s="11" t="s">
        <v>4368</v>
      </c>
      <c r="G2066" s="11">
        <v>1</v>
      </c>
      <c r="I2066" s="23" t="str">
        <f>IF($B2066="","",(VLOOKUP($B2066,所属・種目コード!$A$3:$C$67,2)))</f>
        <v>031107</v>
      </c>
      <c r="K2066" s="25" t="e">
        <f>IF($B2066="","",(VLOOKUP($B2066,所属・種目コード!M2049:N2149,2)))</f>
        <v>#N/A</v>
      </c>
      <c r="L2066" s="22" t="e">
        <f>IF($B2066="","",(VLOOKUP($B2066,所属・種目コード!$J$3:$K$59,2)))</f>
        <v>#N/A</v>
      </c>
    </row>
    <row r="2067" spans="1:12">
      <c r="A2067" s="11">
        <v>2994</v>
      </c>
      <c r="B2067" s="11">
        <v>1107</v>
      </c>
      <c r="C2067" s="11">
        <v>203</v>
      </c>
      <c r="E2067" s="11" t="s">
        <v>4369</v>
      </c>
      <c r="F2067" s="11" t="s">
        <v>4370</v>
      </c>
      <c r="G2067" s="11">
        <v>1</v>
      </c>
      <c r="I2067" s="23" t="str">
        <f>IF($B2067="","",(VLOOKUP($B2067,所属・種目コード!$A$3:$C$67,2)))</f>
        <v>031107</v>
      </c>
      <c r="K2067" s="25" t="e">
        <f>IF($B2067="","",(VLOOKUP($B2067,所属・種目コード!M2050:N2150,2)))</f>
        <v>#N/A</v>
      </c>
      <c r="L2067" s="22" t="e">
        <f>IF($B2067="","",(VLOOKUP($B2067,所属・種目コード!$J$3:$K$59,2)))</f>
        <v>#N/A</v>
      </c>
    </row>
    <row r="2068" spans="1:12">
      <c r="A2068" s="11">
        <v>2995</v>
      </c>
      <c r="B2068" s="11">
        <v>1107</v>
      </c>
      <c r="C2068" s="11">
        <v>362</v>
      </c>
      <c r="E2068" s="11" t="s">
        <v>4371</v>
      </c>
      <c r="F2068" s="11" t="s">
        <v>4372</v>
      </c>
      <c r="G2068" s="11">
        <v>2</v>
      </c>
      <c r="I2068" s="23" t="str">
        <f>IF($B2068="","",(VLOOKUP($B2068,所属・種目コード!$A$3:$C$67,2)))</f>
        <v>031107</v>
      </c>
      <c r="K2068" s="25" t="e">
        <f>IF($B2068="","",(VLOOKUP($B2068,所属・種目コード!M2051:N2151,2)))</f>
        <v>#N/A</v>
      </c>
      <c r="L2068" s="22" t="e">
        <f>IF($B2068="","",(VLOOKUP($B2068,所属・種目コード!$J$3:$K$59,2)))</f>
        <v>#N/A</v>
      </c>
    </row>
    <row r="2069" spans="1:12">
      <c r="A2069" s="11">
        <v>2996</v>
      </c>
      <c r="B2069" s="11">
        <v>1107</v>
      </c>
      <c r="C2069" s="11">
        <v>204</v>
      </c>
      <c r="E2069" s="11" t="s">
        <v>4373</v>
      </c>
      <c r="F2069" s="11" t="s">
        <v>4374</v>
      </c>
      <c r="G2069" s="11">
        <v>1</v>
      </c>
      <c r="I2069" s="23" t="str">
        <f>IF($B2069="","",(VLOOKUP($B2069,所属・種目コード!$A$3:$C$67,2)))</f>
        <v>031107</v>
      </c>
      <c r="K2069" s="25" t="e">
        <f>IF($B2069="","",(VLOOKUP($B2069,所属・種目コード!M2052:N2152,2)))</f>
        <v>#N/A</v>
      </c>
      <c r="L2069" s="22" t="e">
        <f>IF($B2069="","",(VLOOKUP($B2069,所属・種目コード!$J$3:$K$59,2)))</f>
        <v>#N/A</v>
      </c>
    </row>
    <row r="2070" spans="1:12">
      <c r="A2070" s="11">
        <v>2997</v>
      </c>
      <c r="B2070" s="11">
        <v>1107</v>
      </c>
      <c r="C2070" s="11">
        <v>182</v>
      </c>
      <c r="E2070" s="11" t="s">
        <v>4375</v>
      </c>
      <c r="F2070" s="11" t="s">
        <v>4376</v>
      </c>
      <c r="G2070" s="11">
        <v>2</v>
      </c>
      <c r="I2070" s="23" t="str">
        <f>IF($B2070="","",(VLOOKUP($B2070,所属・種目コード!$A$3:$C$67,2)))</f>
        <v>031107</v>
      </c>
      <c r="K2070" s="25" t="e">
        <f>IF($B2070="","",(VLOOKUP($B2070,所属・種目コード!M2053:N2153,2)))</f>
        <v>#N/A</v>
      </c>
      <c r="L2070" s="22" t="e">
        <f>IF($B2070="","",(VLOOKUP($B2070,所属・種目コード!$J$3:$K$59,2)))</f>
        <v>#N/A</v>
      </c>
    </row>
    <row r="2071" spans="1:12">
      <c r="A2071" s="11">
        <v>2998</v>
      </c>
      <c r="B2071" s="11">
        <v>1107</v>
      </c>
      <c r="C2071" s="11">
        <v>205</v>
      </c>
      <c r="E2071" s="11" t="s">
        <v>4377</v>
      </c>
      <c r="F2071" s="11" t="s">
        <v>4378</v>
      </c>
      <c r="G2071" s="11">
        <v>1</v>
      </c>
      <c r="I2071" s="23" t="str">
        <f>IF($B2071="","",(VLOOKUP($B2071,所属・種目コード!$A$3:$C$67,2)))</f>
        <v>031107</v>
      </c>
      <c r="K2071" s="25" t="e">
        <f>IF($B2071="","",(VLOOKUP($B2071,所属・種目コード!M2054:N2154,2)))</f>
        <v>#N/A</v>
      </c>
      <c r="L2071" s="22" t="e">
        <f>IF($B2071="","",(VLOOKUP($B2071,所属・種目コード!$J$3:$K$59,2)))</f>
        <v>#N/A</v>
      </c>
    </row>
    <row r="2072" spans="1:12">
      <c r="A2072" s="11">
        <v>2999</v>
      </c>
      <c r="B2072" s="11">
        <v>1107</v>
      </c>
      <c r="C2072" s="11">
        <v>510</v>
      </c>
      <c r="E2072" s="11" t="s">
        <v>4379</v>
      </c>
      <c r="F2072" s="11" t="s">
        <v>4380</v>
      </c>
      <c r="G2072" s="11">
        <v>1</v>
      </c>
      <c r="I2072" s="23" t="str">
        <f>IF($B2072="","",(VLOOKUP($B2072,所属・種目コード!$A$3:$C$67,2)))</f>
        <v>031107</v>
      </c>
      <c r="K2072" s="25" t="e">
        <f>IF($B2072="","",(VLOOKUP($B2072,所属・種目コード!M2055:N2155,2)))</f>
        <v>#N/A</v>
      </c>
      <c r="L2072" s="22" t="e">
        <f>IF($B2072="","",(VLOOKUP($B2072,所属・種目コード!$J$3:$K$59,2)))</f>
        <v>#N/A</v>
      </c>
    </row>
    <row r="2073" spans="1:12">
      <c r="A2073" s="11">
        <v>3000</v>
      </c>
      <c r="B2073" s="11">
        <v>1107</v>
      </c>
      <c r="C2073" s="11">
        <v>183</v>
      </c>
      <c r="E2073" s="11" t="s">
        <v>4381</v>
      </c>
      <c r="F2073" s="11" t="s">
        <v>4382</v>
      </c>
      <c r="G2073" s="11">
        <v>2</v>
      </c>
      <c r="I2073" s="23" t="str">
        <f>IF($B2073="","",(VLOOKUP($B2073,所属・種目コード!$A$3:$C$67,2)))</f>
        <v>031107</v>
      </c>
      <c r="K2073" s="25" t="e">
        <f>IF($B2073="","",(VLOOKUP($B2073,所属・種目コード!M2056:N2156,2)))</f>
        <v>#N/A</v>
      </c>
      <c r="L2073" s="22" t="e">
        <f>IF($B2073="","",(VLOOKUP($B2073,所属・種目コード!$J$3:$K$59,2)))</f>
        <v>#N/A</v>
      </c>
    </row>
    <row r="2074" spans="1:12">
      <c r="A2074" s="11">
        <v>3001</v>
      </c>
      <c r="B2074" s="11">
        <v>1107</v>
      </c>
      <c r="C2074" s="11">
        <v>197</v>
      </c>
      <c r="E2074" s="11" t="s">
        <v>4383</v>
      </c>
      <c r="F2074" s="11" t="s">
        <v>729</v>
      </c>
      <c r="G2074" s="11">
        <v>1</v>
      </c>
      <c r="I2074" s="23" t="str">
        <f>IF($B2074="","",(VLOOKUP($B2074,所属・種目コード!$A$3:$C$67,2)))</f>
        <v>031107</v>
      </c>
      <c r="K2074" s="25" t="e">
        <f>IF($B2074="","",(VLOOKUP($B2074,所属・種目コード!M2057:N2157,2)))</f>
        <v>#N/A</v>
      </c>
      <c r="L2074" s="22" t="e">
        <f>IF($B2074="","",(VLOOKUP($B2074,所属・種目コード!$J$3:$K$59,2)))</f>
        <v>#N/A</v>
      </c>
    </row>
    <row r="2075" spans="1:12">
      <c r="A2075" s="11">
        <v>3002</v>
      </c>
      <c r="B2075" s="11">
        <v>1107</v>
      </c>
      <c r="C2075" s="11">
        <v>184</v>
      </c>
      <c r="E2075" s="11" t="s">
        <v>4384</v>
      </c>
      <c r="F2075" s="11" t="s">
        <v>4385</v>
      </c>
      <c r="G2075" s="11">
        <v>2</v>
      </c>
      <c r="I2075" s="23" t="str">
        <f>IF($B2075="","",(VLOOKUP($B2075,所属・種目コード!$A$3:$C$67,2)))</f>
        <v>031107</v>
      </c>
      <c r="K2075" s="25" t="e">
        <f>IF($B2075="","",(VLOOKUP($B2075,所属・種目コード!M2058:N2158,2)))</f>
        <v>#N/A</v>
      </c>
      <c r="L2075" s="22" t="e">
        <f>IF($B2075="","",(VLOOKUP($B2075,所属・種目コード!$J$3:$K$59,2)))</f>
        <v>#N/A</v>
      </c>
    </row>
    <row r="2076" spans="1:12">
      <c r="A2076" s="11">
        <v>3003</v>
      </c>
      <c r="B2076" s="11">
        <v>1107</v>
      </c>
      <c r="C2076" s="11">
        <v>511</v>
      </c>
      <c r="E2076" s="11" t="s">
        <v>4386</v>
      </c>
      <c r="F2076" s="11" t="s">
        <v>4387</v>
      </c>
      <c r="G2076" s="11">
        <v>1</v>
      </c>
      <c r="I2076" s="23" t="str">
        <f>IF($B2076="","",(VLOOKUP($B2076,所属・種目コード!$A$3:$C$67,2)))</f>
        <v>031107</v>
      </c>
      <c r="K2076" s="25" t="e">
        <f>IF($B2076="","",(VLOOKUP($B2076,所属・種目コード!M2059:N2159,2)))</f>
        <v>#N/A</v>
      </c>
      <c r="L2076" s="22" t="e">
        <f>IF($B2076="","",(VLOOKUP($B2076,所属・種目コード!$J$3:$K$59,2)))</f>
        <v>#N/A</v>
      </c>
    </row>
    <row r="2077" spans="1:12">
      <c r="A2077" s="11">
        <v>3004</v>
      </c>
      <c r="B2077" s="11">
        <v>1107</v>
      </c>
      <c r="C2077" s="11">
        <v>754</v>
      </c>
      <c r="E2077" s="11" t="s">
        <v>4388</v>
      </c>
      <c r="F2077" s="11" t="s">
        <v>4389</v>
      </c>
      <c r="G2077" s="11">
        <v>1</v>
      </c>
      <c r="I2077" s="23" t="str">
        <f>IF($B2077="","",(VLOOKUP($B2077,所属・種目コード!$A$3:$C$67,2)))</f>
        <v>031107</v>
      </c>
      <c r="K2077" s="25" t="e">
        <f>IF($B2077="","",(VLOOKUP($B2077,所属・種目コード!M2060:N2160,2)))</f>
        <v>#N/A</v>
      </c>
      <c r="L2077" s="22" t="e">
        <f>IF($B2077="","",(VLOOKUP($B2077,所属・種目コード!$J$3:$K$59,2)))</f>
        <v>#N/A</v>
      </c>
    </row>
    <row r="2078" spans="1:12">
      <c r="A2078" s="11">
        <v>3005</v>
      </c>
      <c r="B2078" s="11">
        <v>1107</v>
      </c>
      <c r="C2078" s="11">
        <v>206</v>
      </c>
      <c r="E2078" s="11" t="s">
        <v>4390</v>
      </c>
      <c r="F2078" s="11" t="s">
        <v>4391</v>
      </c>
      <c r="G2078" s="11">
        <v>1</v>
      </c>
      <c r="I2078" s="23" t="str">
        <f>IF($B2078="","",(VLOOKUP($B2078,所属・種目コード!$A$3:$C$67,2)))</f>
        <v>031107</v>
      </c>
      <c r="K2078" s="25" t="e">
        <f>IF($B2078="","",(VLOOKUP($B2078,所属・種目コード!M2061:N2161,2)))</f>
        <v>#N/A</v>
      </c>
      <c r="L2078" s="22" t="e">
        <f>IF($B2078="","",(VLOOKUP($B2078,所属・種目コード!$J$3:$K$59,2)))</f>
        <v>#N/A</v>
      </c>
    </row>
    <row r="2079" spans="1:12">
      <c r="A2079" s="11">
        <v>3006</v>
      </c>
      <c r="B2079" s="11">
        <v>1107</v>
      </c>
      <c r="C2079" s="11">
        <v>532</v>
      </c>
      <c r="E2079" s="11" t="s">
        <v>4392</v>
      </c>
      <c r="F2079" s="11" t="s">
        <v>4393</v>
      </c>
      <c r="G2079" s="11">
        <v>2</v>
      </c>
      <c r="I2079" s="23" t="str">
        <f>IF($B2079="","",(VLOOKUP($B2079,所属・種目コード!$A$3:$C$67,2)))</f>
        <v>031107</v>
      </c>
      <c r="K2079" s="25" t="e">
        <f>IF($B2079="","",(VLOOKUP($B2079,所属・種目コード!M2062:N2162,2)))</f>
        <v>#N/A</v>
      </c>
      <c r="L2079" s="22" t="e">
        <f>IF($B2079="","",(VLOOKUP($B2079,所属・種目コード!$J$3:$K$59,2)))</f>
        <v>#N/A</v>
      </c>
    </row>
    <row r="2080" spans="1:12">
      <c r="A2080" s="11">
        <v>3007</v>
      </c>
      <c r="B2080" s="11">
        <v>1107</v>
      </c>
      <c r="C2080" s="11">
        <v>755</v>
      </c>
      <c r="E2080" s="11" t="s">
        <v>4394</v>
      </c>
      <c r="F2080" s="11" t="s">
        <v>4395</v>
      </c>
      <c r="G2080" s="11">
        <v>1</v>
      </c>
      <c r="I2080" s="23" t="str">
        <f>IF($B2080="","",(VLOOKUP($B2080,所属・種目コード!$A$3:$C$67,2)))</f>
        <v>031107</v>
      </c>
      <c r="K2080" s="25" t="e">
        <f>IF($B2080="","",(VLOOKUP($B2080,所属・種目コード!M2063:N2163,2)))</f>
        <v>#N/A</v>
      </c>
      <c r="L2080" s="22" t="e">
        <f>IF($B2080="","",(VLOOKUP($B2080,所属・種目コード!$J$3:$K$59,2)))</f>
        <v>#N/A</v>
      </c>
    </row>
    <row r="2081" spans="1:12">
      <c r="A2081" s="11">
        <v>3008</v>
      </c>
      <c r="B2081" s="11">
        <v>1107</v>
      </c>
      <c r="C2081" s="11">
        <v>756</v>
      </c>
      <c r="E2081" s="11" t="s">
        <v>4396</v>
      </c>
      <c r="F2081" s="11" t="s">
        <v>4397</v>
      </c>
      <c r="G2081" s="11">
        <v>1</v>
      </c>
      <c r="I2081" s="23" t="str">
        <f>IF($B2081="","",(VLOOKUP($B2081,所属・種目コード!$A$3:$C$67,2)))</f>
        <v>031107</v>
      </c>
      <c r="K2081" s="25" t="e">
        <f>IF($B2081="","",(VLOOKUP($B2081,所属・種目コード!M2064:N2164,2)))</f>
        <v>#N/A</v>
      </c>
      <c r="L2081" s="22" t="e">
        <f>IF($B2081="","",(VLOOKUP($B2081,所属・種目コード!$J$3:$K$59,2)))</f>
        <v>#N/A</v>
      </c>
    </row>
    <row r="2082" spans="1:12">
      <c r="A2082" s="11">
        <v>3009</v>
      </c>
      <c r="B2082" s="11">
        <v>1107</v>
      </c>
      <c r="C2082" s="11">
        <v>198</v>
      </c>
      <c r="E2082" s="11" t="s">
        <v>4398</v>
      </c>
      <c r="F2082" s="11" t="s">
        <v>4399</v>
      </c>
      <c r="G2082" s="11">
        <v>1</v>
      </c>
      <c r="I2082" s="23" t="str">
        <f>IF($B2082="","",(VLOOKUP($B2082,所属・種目コード!$A$3:$C$67,2)))</f>
        <v>031107</v>
      </c>
      <c r="K2082" s="25" t="e">
        <f>IF($B2082="","",(VLOOKUP($B2082,所属・種目コード!M2065:N2165,2)))</f>
        <v>#N/A</v>
      </c>
      <c r="L2082" s="22" t="e">
        <f>IF($B2082="","",(VLOOKUP($B2082,所属・種目コード!$J$3:$K$59,2)))</f>
        <v>#N/A</v>
      </c>
    </row>
    <row r="2083" spans="1:12">
      <c r="A2083" s="11">
        <v>3010</v>
      </c>
      <c r="B2083" s="11">
        <v>1107</v>
      </c>
      <c r="C2083" s="11">
        <v>185</v>
      </c>
      <c r="E2083" s="11" t="s">
        <v>4400</v>
      </c>
      <c r="F2083" s="11" t="s">
        <v>4401</v>
      </c>
      <c r="G2083" s="11">
        <v>2</v>
      </c>
      <c r="I2083" s="23" t="str">
        <f>IF($B2083="","",(VLOOKUP($B2083,所属・種目コード!$A$3:$C$67,2)))</f>
        <v>031107</v>
      </c>
      <c r="K2083" s="25" t="e">
        <f>IF($B2083="","",(VLOOKUP($B2083,所属・種目コード!M2066:N2166,2)))</f>
        <v>#N/A</v>
      </c>
      <c r="L2083" s="22" t="e">
        <f>IF($B2083="","",(VLOOKUP($B2083,所属・種目コード!$J$3:$K$59,2)))</f>
        <v>#N/A</v>
      </c>
    </row>
    <row r="2084" spans="1:12">
      <c r="A2084" s="11">
        <v>3011</v>
      </c>
      <c r="B2084" s="11">
        <v>1107</v>
      </c>
      <c r="C2084" s="11">
        <v>199</v>
      </c>
      <c r="E2084" s="11" t="s">
        <v>4402</v>
      </c>
      <c r="F2084" s="11" t="s">
        <v>4403</v>
      </c>
      <c r="G2084" s="11">
        <v>1</v>
      </c>
      <c r="I2084" s="23" t="str">
        <f>IF($B2084="","",(VLOOKUP($B2084,所属・種目コード!$A$3:$C$67,2)))</f>
        <v>031107</v>
      </c>
      <c r="K2084" s="25" t="e">
        <f>IF($B2084="","",(VLOOKUP($B2084,所属・種目コード!M2067:N2167,2)))</f>
        <v>#N/A</v>
      </c>
      <c r="L2084" s="22" t="e">
        <f>IF($B2084="","",(VLOOKUP($B2084,所属・種目コード!$J$3:$K$59,2)))</f>
        <v>#N/A</v>
      </c>
    </row>
    <row r="2085" spans="1:12">
      <c r="A2085" s="11">
        <v>3012</v>
      </c>
      <c r="B2085" s="11">
        <v>1107</v>
      </c>
      <c r="C2085" s="11">
        <v>363</v>
      </c>
      <c r="E2085" s="11" t="s">
        <v>489</v>
      </c>
      <c r="F2085" s="11" t="s">
        <v>4404</v>
      </c>
      <c r="G2085" s="11">
        <v>2</v>
      </c>
      <c r="I2085" s="23" t="str">
        <f>IF($B2085="","",(VLOOKUP($B2085,所属・種目コード!$A$3:$C$67,2)))</f>
        <v>031107</v>
      </c>
      <c r="K2085" s="25" t="e">
        <f>IF($B2085="","",(VLOOKUP($B2085,所属・種目コード!M2068:N2168,2)))</f>
        <v>#N/A</v>
      </c>
      <c r="L2085" s="22" t="e">
        <f>IF($B2085="","",(VLOOKUP($B2085,所属・種目コード!$J$3:$K$59,2)))</f>
        <v>#N/A</v>
      </c>
    </row>
    <row r="2086" spans="1:12">
      <c r="A2086" s="11">
        <v>3013</v>
      </c>
      <c r="B2086" s="11">
        <v>1107</v>
      </c>
      <c r="C2086" s="11">
        <v>200</v>
      </c>
      <c r="E2086" s="11" t="s">
        <v>4405</v>
      </c>
      <c r="F2086" s="11" t="s">
        <v>4406</v>
      </c>
      <c r="G2086" s="11">
        <v>1</v>
      </c>
      <c r="I2086" s="23" t="str">
        <f>IF($B2086="","",(VLOOKUP($B2086,所属・種目コード!$A$3:$C$67,2)))</f>
        <v>031107</v>
      </c>
      <c r="K2086" s="25" t="e">
        <f>IF($B2086="","",(VLOOKUP($B2086,所属・種目コード!M2069:N2169,2)))</f>
        <v>#N/A</v>
      </c>
      <c r="L2086" s="22" t="e">
        <f>IF($B2086="","",(VLOOKUP($B2086,所属・種目コード!$J$3:$K$59,2)))</f>
        <v>#N/A</v>
      </c>
    </row>
    <row r="2087" spans="1:12">
      <c r="A2087" s="11">
        <v>3014</v>
      </c>
      <c r="B2087" s="11">
        <v>1107</v>
      </c>
      <c r="C2087" s="11">
        <v>364</v>
      </c>
      <c r="E2087" s="11" t="s">
        <v>490</v>
      </c>
      <c r="F2087" s="11" t="s">
        <v>4407</v>
      </c>
      <c r="G2087" s="11">
        <v>2</v>
      </c>
      <c r="I2087" s="23" t="str">
        <f>IF($B2087="","",(VLOOKUP($B2087,所属・種目コード!$A$3:$C$67,2)))</f>
        <v>031107</v>
      </c>
      <c r="K2087" s="25" t="e">
        <f>IF($B2087="","",(VLOOKUP($B2087,所属・種目コード!M2070:N2170,2)))</f>
        <v>#N/A</v>
      </c>
      <c r="L2087" s="22" t="e">
        <f>IF($B2087="","",(VLOOKUP($B2087,所属・種目コード!$J$3:$K$59,2)))</f>
        <v>#N/A</v>
      </c>
    </row>
    <row r="2088" spans="1:12">
      <c r="A2088" s="11">
        <v>3015</v>
      </c>
      <c r="B2088" s="11">
        <v>1107</v>
      </c>
      <c r="C2088" s="11">
        <v>186</v>
      </c>
      <c r="E2088" s="11" t="s">
        <v>487</v>
      </c>
      <c r="F2088" s="11" t="s">
        <v>4408</v>
      </c>
      <c r="G2088" s="11">
        <v>2</v>
      </c>
      <c r="I2088" s="23" t="str">
        <f>IF($B2088="","",(VLOOKUP($B2088,所属・種目コード!$A$3:$C$67,2)))</f>
        <v>031107</v>
      </c>
      <c r="K2088" s="25" t="e">
        <f>IF($B2088="","",(VLOOKUP($B2088,所属・種目コード!M2071:N2171,2)))</f>
        <v>#N/A</v>
      </c>
      <c r="L2088" s="22" t="e">
        <f>IF($B2088="","",(VLOOKUP($B2088,所属・種目コード!$J$3:$K$59,2)))</f>
        <v>#N/A</v>
      </c>
    </row>
    <row r="2089" spans="1:12">
      <c r="A2089" s="11">
        <v>3016</v>
      </c>
      <c r="B2089" s="11">
        <v>1107</v>
      </c>
      <c r="C2089" s="11">
        <v>207</v>
      </c>
      <c r="E2089" s="11" t="s">
        <v>4409</v>
      </c>
      <c r="F2089" s="11" t="s">
        <v>4410</v>
      </c>
      <c r="G2089" s="11">
        <v>1</v>
      </c>
      <c r="I2089" s="23" t="str">
        <f>IF($B2089="","",(VLOOKUP($B2089,所属・種目コード!$A$3:$C$67,2)))</f>
        <v>031107</v>
      </c>
      <c r="K2089" s="25" t="e">
        <f>IF($B2089="","",(VLOOKUP($B2089,所属・種目コード!M2072:N2172,2)))</f>
        <v>#N/A</v>
      </c>
      <c r="L2089" s="22" t="e">
        <f>IF($B2089="","",(VLOOKUP($B2089,所属・種目コード!$J$3:$K$59,2)))</f>
        <v>#N/A</v>
      </c>
    </row>
    <row r="2090" spans="1:12">
      <c r="A2090" s="11">
        <v>3017</v>
      </c>
      <c r="B2090" s="11">
        <v>1107</v>
      </c>
      <c r="C2090" s="11">
        <v>208</v>
      </c>
      <c r="E2090" s="11" t="s">
        <v>4411</v>
      </c>
      <c r="F2090" s="11" t="s">
        <v>4412</v>
      </c>
      <c r="G2090" s="11">
        <v>1</v>
      </c>
      <c r="I2090" s="23" t="str">
        <f>IF($B2090="","",(VLOOKUP($B2090,所属・種目コード!$A$3:$C$67,2)))</f>
        <v>031107</v>
      </c>
      <c r="K2090" s="25" t="e">
        <f>IF($B2090="","",(VLOOKUP($B2090,所属・種目コード!M2073:N2173,2)))</f>
        <v>#N/A</v>
      </c>
      <c r="L2090" s="22" t="e">
        <f>IF($B2090="","",(VLOOKUP($B2090,所属・種目コード!$J$3:$K$59,2)))</f>
        <v>#N/A</v>
      </c>
    </row>
    <row r="2091" spans="1:12">
      <c r="A2091" s="11">
        <v>3018</v>
      </c>
      <c r="B2091" s="11">
        <v>1107</v>
      </c>
      <c r="C2091" s="11">
        <v>533</v>
      </c>
      <c r="E2091" s="11" t="s">
        <v>4413</v>
      </c>
      <c r="F2091" s="11" t="s">
        <v>4414</v>
      </c>
      <c r="G2091" s="11">
        <v>2</v>
      </c>
      <c r="I2091" s="23" t="str">
        <f>IF($B2091="","",(VLOOKUP($B2091,所属・種目コード!$A$3:$C$67,2)))</f>
        <v>031107</v>
      </c>
      <c r="K2091" s="25" t="e">
        <f>IF($B2091="","",(VLOOKUP($B2091,所属・種目コード!M2074:N2174,2)))</f>
        <v>#N/A</v>
      </c>
      <c r="L2091" s="22" t="e">
        <f>IF($B2091="","",(VLOOKUP($B2091,所属・種目コード!$J$3:$K$59,2)))</f>
        <v>#N/A</v>
      </c>
    </row>
    <row r="2092" spans="1:12">
      <c r="A2092" s="11">
        <v>3019</v>
      </c>
      <c r="B2092" s="11">
        <v>1107</v>
      </c>
      <c r="C2092" s="11">
        <v>512</v>
      </c>
      <c r="E2092" s="11" t="s">
        <v>4415</v>
      </c>
      <c r="F2092" s="11" t="s">
        <v>4416</v>
      </c>
      <c r="G2092" s="11">
        <v>1</v>
      </c>
      <c r="I2092" s="23" t="str">
        <f>IF($B2092="","",(VLOOKUP($B2092,所属・種目コード!$A$3:$C$67,2)))</f>
        <v>031107</v>
      </c>
      <c r="K2092" s="25" t="e">
        <f>IF($B2092="","",(VLOOKUP($B2092,所属・種目コード!M2075:N2175,2)))</f>
        <v>#N/A</v>
      </c>
      <c r="L2092" s="22" t="e">
        <f>IF($B2092="","",(VLOOKUP($B2092,所属・種目コード!$J$3:$K$59,2)))</f>
        <v>#N/A</v>
      </c>
    </row>
    <row r="2093" spans="1:12">
      <c r="A2093" s="11">
        <v>3020</v>
      </c>
      <c r="B2093" s="11">
        <v>1107</v>
      </c>
      <c r="C2093" s="11">
        <v>174</v>
      </c>
      <c r="E2093" s="11" t="s">
        <v>4417</v>
      </c>
      <c r="F2093" s="11" t="s">
        <v>4418</v>
      </c>
      <c r="G2093" s="11">
        <v>2</v>
      </c>
      <c r="I2093" s="23" t="str">
        <f>IF($B2093="","",(VLOOKUP($B2093,所属・種目コード!$A$3:$C$67,2)))</f>
        <v>031107</v>
      </c>
      <c r="K2093" s="25" t="e">
        <f>IF($B2093="","",(VLOOKUP($B2093,所属・種目コード!M2076:N2176,2)))</f>
        <v>#N/A</v>
      </c>
      <c r="L2093" s="22" t="e">
        <f>IF($B2093="","",(VLOOKUP($B2093,所属・種目コード!$J$3:$K$59,2)))</f>
        <v>#N/A</v>
      </c>
    </row>
    <row r="2094" spans="1:12">
      <c r="A2094" s="11">
        <v>3021</v>
      </c>
      <c r="B2094" s="11">
        <v>1107</v>
      </c>
      <c r="C2094" s="11">
        <v>187</v>
      </c>
      <c r="E2094" s="11" t="s">
        <v>4419</v>
      </c>
      <c r="F2094" s="11" t="s">
        <v>4420</v>
      </c>
      <c r="G2094" s="11">
        <v>2</v>
      </c>
      <c r="I2094" s="23" t="str">
        <f>IF($B2094="","",(VLOOKUP($B2094,所属・種目コード!$A$3:$C$67,2)))</f>
        <v>031107</v>
      </c>
      <c r="K2094" s="25" t="e">
        <f>IF($B2094="","",(VLOOKUP($B2094,所属・種目コード!M2077:N2177,2)))</f>
        <v>#N/A</v>
      </c>
      <c r="L2094" s="22" t="e">
        <f>IF($B2094="","",(VLOOKUP($B2094,所属・種目コード!$J$3:$K$59,2)))</f>
        <v>#N/A</v>
      </c>
    </row>
    <row r="2095" spans="1:12">
      <c r="A2095" s="11">
        <v>3022</v>
      </c>
      <c r="B2095" s="11">
        <v>1107</v>
      </c>
      <c r="C2095" s="11">
        <v>534</v>
      </c>
      <c r="E2095" s="11" t="s">
        <v>4421</v>
      </c>
      <c r="F2095" s="11" t="s">
        <v>4422</v>
      </c>
      <c r="G2095" s="11">
        <v>2</v>
      </c>
      <c r="I2095" s="23" t="str">
        <f>IF($B2095="","",(VLOOKUP($B2095,所属・種目コード!$A$3:$C$67,2)))</f>
        <v>031107</v>
      </c>
      <c r="K2095" s="25" t="e">
        <f>IF($B2095="","",(VLOOKUP($B2095,所属・種目コード!M2078:N2178,2)))</f>
        <v>#N/A</v>
      </c>
      <c r="L2095" s="22" t="e">
        <f>IF($B2095="","",(VLOOKUP($B2095,所属・種目コード!$J$3:$K$59,2)))</f>
        <v>#N/A</v>
      </c>
    </row>
    <row r="2096" spans="1:12">
      <c r="A2096" s="11">
        <v>3023</v>
      </c>
      <c r="B2096" s="11">
        <v>1107</v>
      </c>
      <c r="C2096" s="11">
        <v>757</v>
      </c>
      <c r="E2096" s="11" t="s">
        <v>4423</v>
      </c>
      <c r="F2096" s="11" t="s">
        <v>4424</v>
      </c>
      <c r="G2096" s="11">
        <v>1</v>
      </c>
      <c r="I2096" s="23" t="str">
        <f>IF($B2096="","",(VLOOKUP($B2096,所属・種目コード!$A$3:$C$67,2)))</f>
        <v>031107</v>
      </c>
      <c r="K2096" s="25" t="e">
        <f>IF($B2096="","",(VLOOKUP($B2096,所属・種目コード!M2079:N2179,2)))</f>
        <v>#N/A</v>
      </c>
      <c r="L2096" s="22" t="e">
        <f>IF($B2096="","",(VLOOKUP($B2096,所属・種目コード!$J$3:$K$59,2)))</f>
        <v>#N/A</v>
      </c>
    </row>
    <row r="2097" spans="1:12">
      <c r="A2097" s="11">
        <v>3024</v>
      </c>
      <c r="B2097" s="11">
        <v>1107</v>
      </c>
      <c r="C2097" s="11">
        <v>513</v>
      </c>
      <c r="E2097" s="11" t="s">
        <v>4425</v>
      </c>
      <c r="F2097" s="11" t="s">
        <v>4426</v>
      </c>
      <c r="G2097" s="11">
        <v>1</v>
      </c>
      <c r="I2097" s="23" t="str">
        <f>IF($B2097="","",(VLOOKUP($B2097,所属・種目コード!$A$3:$C$67,2)))</f>
        <v>031107</v>
      </c>
      <c r="K2097" s="25" t="e">
        <f>IF($B2097="","",(VLOOKUP($B2097,所属・種目コード!M2080:N2180,2)))</f>
        <v>#N/A</v>
      </c>
      <c r="L2097" s="22" t="e">
        <f>IF($B2097="","",(VLOOKUP($B2097,所属・種目コード!$J$3:$K$59,2)))</f>
        <v>#N/A</v>
      </c>
    </row>
    <row r="2098" spans="1:12">
      <c r="A2098" s="11">
        <v>3025</v>
      </c>
      <c r="B2098" s="11">
        <v>1107</v>
      </c>
      <c r="C2098" s="11">
        <v>188</v>
      </c>
      <c r="E2098" s="11" t="s">
        <v>4427</v>
      </c>
      <c r="F2098" s="11" t="s">
        <v>4428</v>
      </c>
      <c r="G2098" s="11">
        <v>2</v>
      </c>
      <c r="I2098" s="23" t="str">
        <f>IF($B2098="","",(VLOOKUP($B2098,所属・種目コード!$A$3:$C$67,2)))</f>
        <v>031107</v>
      </c>
      <c r="K2098" s="25" t="e">
        <f>IF($B2098="","",(VLOOKUP($B2098,所属・種目コード!M2081:N2181,2)))</f>
        <v>#N/A</v>
      </c>
      <c r="L2098" s="22" t="e">
        <f>IF($B2098="","",(VLOOKUP($B2098,所属・種目コード!$J$3:$K$59,2)))</f>
        <v>#N/A</v>
      </c>
    </row>
    <row r="2099" spans="1:12">
      <c r="A2099" s="11">
        <v>3026</v>
      </c>
      <c r="B2099" s="11">
        <v>1107</v>
      </c>
      <c r="C2099" s="11">
        <v>758</v>
      </c>
      <c r="E2099" s="11" t="s">
        <v>4429</v>
      </c>
      <c r="F2099" s="11" t="s">
        <v>4430</v>
      </c>
      <c r="G2099" s="11">
        <v>1</v>
      </c>
      <c r="I2099" s="23" t="str">
        <f>IF($B2099="","",(VLOOKUP($B2099,所属・種目コード!$A$3:$C$67,2)))</f>
        <v>031107</v>
      </c>
      <c r="K2099" s="25" t="e">
        <f>IF($B2099="","",(VLOOKUP($B2099,所属・種目コード!M2082:N2182,2)))</f>
        <v>#N/A</v>
      </c>
      <c r="L2099" s="22" t="e">
        <f>IF($B2099="","",(VLOOKUP($B2099,所属・種目コード!$J$3:$K$59,2)))</f>
        <v>#N/A</v>
      </c>
    </row>
    <row r="2100" spans="1:12">
      <c r="A2100" s="11">
        <v>3027</v>
      </c>
      <c r="B2100" s="11">
        <v>1107</v>
      </c>
      <c r="C2100" s="11">
        <v>365</v>
      </c>
      <c r="E2100" s="11" t="s">
        <v>491</v>
      </c>
      <c r="F2100" s="11" t="s">
        <v>4431</v>
      </c>
      <c r="G2100" s="11">
        <v>2</v>
      </c>
      <c r="I2100" s="23" t="str">
        <f>IF($B2100="","",(VLOOKUP($B2100,所属・種目コード!$A$3:$C$67,2)))</f>
        <v>031107</v>
      </c>
      <c r="K2100" s="25" t="e">
        <f>IF($B2100="","",(VLOOKUP($B2100,所属・種目コード!M2083:N2183,2)))</f>
        <v>#N/A</v>
      </c>
      <c r="L2100" s="22" t="e">
        <f>IF($B2100="","",(VLOOKUP($B2100,所属・種目コード!$J$3:$K$59,2)))</f>
        <v>#N/A</v>
      </c>
    </row>
    <row r="2101" spans="1:12">
      <c r="A2101" s="11">
        <v>3028</v>
      </c>
      <c r="B2101" s="11">
        <v>1107</v>
      </c>
      <c r="C2101" s="11">
        <v>189</v>
      </c>
      <c r="E2101" s="11" t="s">
        <v>488</v>
      </c>
      <c r="F2101" s="11" t="s">
        <v>4432</v>
      </c>
      <c r="G2101" s="11">
        <v>2</v>
      </c>
      <c r="I2101" s="23" t="str">
        <f>IF($B2101="","",(VLOOKUP($B2101,所属・種目コード!$A$3:$C$67,2)))</f>
        <v>031107</v>
      </c>
      <c r="K2101" s="25" t="e">
        <f>IF($B2101="","",(VLOOKUP($B2101,所属・種目コード!M2084:N2184,2)))</f>
        <v>#N/A</v>
      </c>
      <c r="L2101" s="22" t="e">
        <f>IF($B2101="","",(VLOOKUP($B2101,所属・種目コード!$J$3:$K$59,2)))</f>
        <v>#N/A</v>
      </c>
    </row>
    <row r="2102" spans="1:12">
      <c r="A2102" s="11">
        <v>3029</v>
      </c>
      <c r="B2102" s="11">
        <v>1107</v>
      </c>
      <c r="C2102" s="11">
        <v>209</v>
      </c>
      <c r="E2102" s="11" t="s">
        <v>4433</v>
      </c>
      <c r="F2102" s="11" t="s">
        <v>4434</v>
      </c>
      <c r="G2102" s="11">
        <v>1</v>
      </c>
      <c r="I2102" s="23" t="str">
        <f>IF($B2102="","",(VLOOKUP($B2102,所属・種目コード!$A$3:$C$67,2)))</f>
        <v>031107</v>
      </c>
      <c r="K2102" s="25" t="e">
        <f>IF($B2102="","",(VLOOKUP($B2102,所属・種目コード!M2085:N2185,2)))</f>
        <v>#N/A</v>
      </c>
      <c r="L2102" s="22" t="e">
        <f>IF($B2102="","",(VLOOKUP($B2102,所属・種目コード!$J$3:$K$59,2)))</f>
        <v>#N/A</v>
      </c>
    </row>
    <row r="2103" spans="1:12">
      <c r="A2103" s="11">
        <v>3030</v>
      </c>
      <c r="B2103" s="11">
        <v>1107</v>
      </c>
      <c r="C2103" s="11">
        <v>210</v>
      </c>
      <c r="E2103" s="11" t="s">
        <v>4435</v>
      </c>
      <c r="F2103" s="11" t="s">
        <v>4436</v>
      </c>
      <c r="G2103" s="11">
        <v>1</v>
      </c>
      <c r="I2103" s="23" t="str">
        <f>IF($B2103="","",(VLOOKUP($B2103,所属・種目コード!$A$3:$C$67,2)))</f>
        <v>031107</v>
      </c>
      <c r="K2103" s="25" t="e">
        <f>IF($B2103="","",(VLOOKUP($B2103,所属・種目コード!M2086:N2186,2)))</f>
        <v>#N/A</v>
      </c>
      <c r="L2103" s="22" t="e">
        <f>IF($B2103="","",(VLOOKUP($B2103,所属・種目コード!$J$3:$K$59,2)))</f>
        <v>#N/A</v>
      </c>
    </row>
    <row r="2104" spans="1:12">
      <c r="A2104" s="11">
        <v>3031</v>
      </c>
      <c r="B2104" s="11">
        <v>1107</v>
      </c>
      <c r="C2104" s="11">
        <v>175</v>
      </c>
      <c r="E2104" s="11" t="s">
        <v>4437</v>
      </c>
      <c r="F2104" s="11" t="s">
        <v>4438</v>
      </c>
      <c r="G2104" s="11">
        <v>2</v>
      </c>
      <c r="I2104" s="23" t="str">
        <f>IF($B2104="","",(VLOOKUP($B2104,所属・種目コード!$A$3:$C$67,2)))</f>
        <v>031107</v>
      </c>
      <c r="K2104" s="25" t="e">
        <f>IF($B2104="","",(VLOOKUP($B2104,所属・種目コード!M2087:N2187,2)))</f>
        <v>#N/A</v>
      </c>
      <c r="L2104" s="22" t="e">
        <f>IF($B2104="","",(VLOOKUP($B2104,所属・種目コード!$J$3:$K$59,2)))</f>
        <v>#N/A</v>
      </c>
    </row>
    <row r="2105" spans="1:12">
      <c r="A2105" s="11">
        <v>3032</v>
      </c>
      <c r="B2105" s="11">
        <v>1107</v>
      </c>
      <c r="C2105" s="11">
        <v>176</v>
      </c>
      <c r="E2105" s="11" t="s">
        <v>4439</v>
      </c>
      <c r="F2105" s="11" t="s">
        <v>4440</v>
      </c>
      <c r="G2105" s="11">
        <v>2</v>
      </c>
      <c r="I2105" s="23" t="str">
        <f>IF($B2105="","",(VLOOKUP($B2105,所属・種目コード!$A$3:$C$67,2)))</f>
        <v>031107</v>
      </c>
      <c r="K2105" s="25" t="e">
        <f>IF($B2105="","",(VLOOKUP($B2105,所属・種目コード!M2088:N2188,2)))</f>
        <v>#N/A</v>
      </c>
      <c r="L2105" s="22" t="e">
        <f>IF($B2105="","",(VLOOKUP($B2105,所属・種目コード!$J$3:$K$59,2)))</f>
        <v>#N/A</v>
      </c>
    </row>
    <row r="2106" spans="1:12">
      <c r="A2106" s="11">
        <v>3033</v>
      </c>
      <c r="B2106" s="11">
        <v>1107</v>
      </c>
      <c r="C2106" s="11">
        <v>190</v>
      </c>
      <c r="E2106" s="11" t="s">
        <v>4441</v>
      </c>
      <c r="F2106" s="11" t="s">
        <v>4442</v>
      </c>
      <c r="G2106" s="11">
        <v>2</v>
      </c>
      <c r="I2106" s="23" t="str">
        <f>IF($B2106="","",(VLOOKUP($B2106,所属・種目コード!$A$3:$C$67,2)))</f>
        <v>031107</v>
      </c>
      <c r="K2106" s="25" t="e">
        <f>IF($B2106="","",(VLOOKUP($B2106,所属・種目コード!M2089:N2189,2)))</f>
        <v>#N/A</v>
      </c>
      <c r="L2106" s="22" t="e">
        <f>IF($B2106="","",(VLOOKUP($B2106,所属・種目コード!$J$3:$K$59,2)))</f>
        <v>#N/A</v>
      </c>
    </row>
    <row r="2107" spans="1:12">
      <c r="A2107" s="11">
        <v>3034</v>
      </c>
      <c r="B2107" s="11">
        <v>1107</v>
      </c>
      <c r="C2107" s="11">
        <v>366</v>
      </c>
      <c r="E2107" s="11" t="s">
        <v>492</v>
      </c>
      <c r="F2107" s="11" t="s">
        <v>4443</v>
      </c>
      <c r="G2107" s="11">
        <v>2</v>
      </c>
      <c r="I2107" s="23" t="str">
        <f>IF($B2107="","",(VLOOKUP($B2107,所属・種目コード!$A$3:$C$67,2)))</f>
        <v>031107</v>
      </c>
      <c r="K2107" s="25" t="e">
        <f>IF($B2107="","",(VLOOKUP($B2107,所属・種目コード!M2090:N2190,2)))</f>
        <v>#N/A</v>
      </c>
      <c r="L2107" s="22" t="e">
        <f>IF($B2107="","",(VLOOKUP($B2107,所属・種目コード!$J$3:$K$59,2)))</f>
        <v>#N/A</v>
      </c>
    </row>
    <row r="2108" spans="1:12">
      <c r="A2108" s="11">
        <v>3035</v>
      </c>
      <c r="B2108" s="11">
        <v>1107</v>
      </c>
      <c r="C2108" s="11">
        <v>211</v>
      </c>
      <c r="E2108" s="11" t="s">
        <v>4444</v>
      </c>
      <c r="F2108" s="11" t="s">
        <v>4445</v>
      </c>
      <c r="G2108" s="11">
        <v>1</v>
      </c>
      <c r="I2108" s="23" t="str">
        <f>IF($B2108="","",(VLOOKUP($B2108,所属・種目コード!$A$3:$C$67,2)))</f>
        <v>031107</v>
      </c>
      <c r="K2108" s="25" t="e">
        <f>IF($B2108="","",(VLOOKUP($B2108,所属・種目コード!M2091:N2191,2)))</f>
        <v>#N/A</v>
      </c>
      <c r="L2108" s="22" t="e">
        <f>IF($B2108="","",(VLOOKUP($B2108,所属・種目コード!$J$3:$K$59,2)))</f>
        <v>#N/A</v>
      </c>
    </row>
    <row r="2109" spans="1:12">
      <c r="A2109" s="11">
        <v>3036</v>
      </c>
      <c r="B2109" s="11">
        <v>1107</v>
      </c>
      <c r="C2109" s="11">
        <v>212</v>
      </c>
      <c r="E2109" s="11" t="s">
        <v>4446</v>
      </c>
      <c r="F2109" s="11" t="s">
        <v>4447</v>
      </c>
      <c r="G2109" s="11">
        <v>1</v>
      </c>
      <c r="I2109" s="23" t="str">
        <f>IF($B2109="","",(VLOOKUP($B2109,所属・種目コード!$A$3:$C$67,2)))</f>
        <v>031107</v>
      </c>
      <c r="K2109" s="25" t="e">
        <f>IF($B2109="","",(VLOOKUP($B2109,所属・種目コード!M2092:N2192,2)))</f>
        <v>#N/A</v>
      </c>
      <c r="L2109" s="22" t="e">
        <f>IF($B2109="","",(VLOOKUP($B2109,所属・種目コード!$J$3:$K$59,2)))</f>
        <v>#N/A</v>
      </c>
    </row>
    <row r="2110" spans="1:12">
      <c r="A2110" s="11">
        <v>3037</v>
      </c>
      <c r="B2110" s="11">
        <v>1107</v>
      </c>
      <c r="C2110" s="11">
        <v>177</v>
      </c>
      <c r="E2110" s="11" t="s">
        <v>4448</v>
      </c>
      <c r="F2110" s="11" t="s">
        <v>4449</v>
      </c>
      <c r="G2110" s="11">
        <v>2</v>
      </c>
      <c r="I2110" s="23" t="str">
        <f>IF($B2110="","",(VLOOKUP($B2110,所属・種目コード!$A$3:$C$67,2)))</f>
        <v>031107</v>
      </c>
      <c r="K2110" s="25" t="e">
        <f>IF($B2110="","",(VLOOKUP($B2110,所属・種目コード!M2093:N2193,2)))</f>
        <v>#N/A</v>
      </c>
      <c r="L2110" s="22" t="e">
        <f>IF($B2110="","",(VLOOKUP($B2110,所属・種目コード!$J$3:$K$59,2)))</f>
        <v>#N/A</v>
      </c>
    </row>
    <row r="2111" spans="1:12">
      <c r="A2111" s="11">
        <v>3038</v>
      </c>
      <c r="B2111" s="11">
        <v>1108</v>
      </c>
      <c r="C2111" s="11">
        <v>609</v>
      </c>
      <c r="E2111" s="11" t="s">
        <v>4450</v>
      </c>
      <c r="F2111" s="11" t="s">
        <v>4451</v>
      </c>
      <c r="G2111" s="11">
        <v>2</v>
      </c>
      <c r="I2111" s="23" t="str">
        <f>IF($B2111="","",(VLOOKUP($B2111,所属・種目コード!$A$3:$C$67,2)))</f>
        <v>031108</v>
      </c>
      <c r="K2111" s="25" t="e">
        <f>IF($B2111="","",(VLOOKUP($B2111,所属・種目コード!M2094:N2194,2)))</f>
        <v>#N/A</v>
      </c>
      <c r="L2111" s="22" t="e">
        <f>IF($B2111="","",(VLOOKUP($B2111,所属・種目コード!$J$3:$K$59,2)))</f>
        <v>#N/A</v>
      </c>
    </row>
    <row r="2112" spans="1:12">
      <c r="A2112" s="11">
        <v>3039</v>
      </c>
      <c r="B2112" s="11">
        <v>1108</v>
      </c>
      <c r="C2112" s="11">
        <v>747</v>
      </c>
      <c r="E2112" s="11" t="s">
        <v>4452</v>
      </c>
      <c r="F2112" s="11" t="s">
        <v>4453</v>
      </c>
      <c r="G2112" s="11">
        <v>2</v>
      </c>
      <c r="I2112" s="23" t="str">
        <f>IF($B2112="","",(VLOOKUP($B2112,所属・種目コード!$A$3:$C$67,2)))</f>
        <v>031108</v>
      </c>
      <c r="K2112" s="25" t="e">
        <f>IF($B2112="","",(VLOOKUP($B2112,所属・種目コード!M2095:N2195,2)))</f>
        <v>#N/A</v>
      </c>
      <c r="L2112" s="22" t="e">
        <f>IF($B2112="","",(VLOOKUP($B2112,所属・種目コード!$J$3:$K$59,2)))</f>
        <v>#N/A</v>
      </c>
    </row>
    <row r="2113" spans="1:12">
      <c r="A2113" s="11">
        <v>3040</v>
      </c>
      <c r="B2113" s="11">
        <v>1108</v>
      </c>
      <c r="C2113" s="11">
        <v>610</v>
      </c>
      <c r="E2113" s="11" t="s">
        <v>4454</v>
      </c>
      <c r="F2113" s="11" t="s">
        <v>4455</v>
      </c>
      <c r="G2113" s="11">
        <v>2</v>
      </c>
      <c r="I2113" s="23" t="str">
        <f>IF($B2113="","",(VLOOKUP($B2113,所属・種目コード!$A$3:$C$67,2)))</f>
        <v>031108</v>
      </c>
      <c r="K2113" s="25" t="e">
        <f>IF($B2113="","",(VLOOKUP($B2113,所属・種目コード!M2096:N2196,2)))</f>
        <v>#N/A</v>
      </c>
      <c r="L2113" s="22" t="e">
        <f>IF($B2113="","",(VLOOKUP($B2113,所属・種目コード!$J$3:$K$59,2)))</f>
        <v>#N/A</v>
      </c>
    </row>
    <row r="2114" spans="1:12">
      <c r="A2114" s="11">
        <v>3041</v>
      </c>
      <c r="B2114" s="11">
        <v>1108</v>
      </c>
      <c r="C2114" s="11">
        <v>748</v>
      </c>
      <c r="E2114" s="11" t="s">
        <v>4456</v>
      </c>
      <c r="F2114" s="11" t="s">
        <v>4457</v>
      </c>
      <c r="G2114" s="11">
        <v>2</v>
      </c>
      <c r="I2114" s="23" t="str">
        <f>IF($B2114="","",(VLOOKUP($B2114,所属・種目コード!$A$3:$C$67,2)))</f>
        <v>031108</v>
      </c>
      <c r="K2114" s="25" t="e">
        <f>IF($B2114="","",(VLOOKUP($B2114,所属・種目コード!M2097:N2197,2)))</f>
        <v>#N/A</v>
      </c>
      <c r="L2114" s="22" t="e">
        <f>IF($B2114="","",(VLOOKUP($B2114,所属・種目コード!$J$3:$K$59,2)))</f>
        <v>#N/A</v>
      </c>
    </row>
    <row r="2115" spans="1:12">
      <c r="A2115" s="11">
        <v>3042</v>
      </c>
      <c r="B2115" s="11">
        <v>1108</v>
      </c>
      <c r="C2115" s="11">
        <v>611</v>
      </c>
      <c r="E2115" s="11" t="s">
        <v>4458</v>
      </c>
      <c r="F2115" s="11" t="s">
        <v>4459</v>
      </c>
      <c r="G2115" s="11">
        <v>2</v>
      </c>
      <c r="I2115" s="23" t="str">
        <f>IF($B2115="","",(VLOOKUP($B2115,所属・種目コード!$A$3:$C$67,2)))</f>
        <v>031108</v>
      </c>
      <c r="K2115" s="25" t="e">
        <f>IF($B2115="","",(VLOOKUP($B2115,所属・種目コード!M2098:N2198,2)))</f>
        <v>#N/A</v>
      </c>
      <c r="L2115" s="22" t="e">
        <f>IF($B2115="","",(VLOOKUP($B2115,所属・種目コード!$J$3:$K$59,2)))</f>
        <v>#N/A</v>
      </c>
    </row>
    <row r="2116" spans="1:12">
      <c r="A2116" s="11">
        <v>3043</v>
      </c>
      <c r="B2116" s="11">
        <v>1109</v>
      </c>
      <c r="C2116" s="11">
        <v>151</v>
      </c>
      <c r="E2116" s="11" t="s">
        <v>4460</v>
      </c>
      <c r="F2116" s="11" t="s">
        <v>4461</v>
      </c>
      <c r="G2116" s="11">
        <v>2</v>
      </c>
      <c r="I2116" s="23" t="str">
        <f>IF($B2116="","",(VLOOKUP($B2116,所属・種目コード!$A$3:$C$67,2)))</f>
        <v>031109</v>
      </c>
      <c r="K2116" s="25" t="e">
        <f>IF($B2116="","",(VLOOKUP($B2116,所属・種目コード!M2099:N2199,2)))</f>
        <v>#N/A</v>
      </c>
      <c r="L2116" s="22" t="e">
        <f>IF($B2116="","",(VLOOKUP($B2116,所属・種目コード!$J$3:$K$59,2)))</f>
        <v>#N/A</v>
      </c>
    </row>
    <row r="2117" spans="1:12">
      <c r="A2117" s="11">
        <v>3044</v>
      </c>
      <c r="B2117" s="11">
        <v>1109</v>
      </c>
      <c r="C2117" s="11">
        <v>152</v>
      </c>
      <c r="E2117" s="11" t="s">
        <v>4462</v>
      </c>
      <c r="F2117" s="11" t="s">
        <v>4463</v>
      </c>
      <c r="G2117" s="11">
        <v>2</v>
      </c>
      <c r="I2117" s="23" t="str">
        <f>IF($B2117="","",(VLOOKUP($B2117,所属・種目コード!$A$3:$C$67,2)))</f>
        <v>031109</v>
      </c>
      <c r="K2117" s="25" t="e">
        <f>IF($B2117="","",(VLOOKUP($B2117,所属・種目コード!M2100:N2200,2)))</f>
        <v>#N/A</v>
      </c>
      <c r="L2117" s="22" t="e">
        <f>IF($B2117="","",(VLOOKUP($B2117,所属・種目コード!$J$3:$K$59,2)))</f>
        <v>#N/A</v>
      </c>
    </row>
    <row r="2118" spans="1:12">
      <c r="A2118" s="11">
        <v>3045</v>
      </c>
      <c r="B2118" s="11">
        <v>1109</v>
      </c>
      <c r="C2118" s="11">
        <v>187</v>
      </c>
      <c r="E2118" s="11" t="s">
        <v>4464</v>
      </c>
      <c r="F2118" s="11" t="s">
        <v>4465</v>
      </c>
      <c r="G2118" s="11">
        <v>1</v>
      </c>
      <c r="I2118" s="23" t="str">
        <f>IF($B2118="","",(VLOOKUP($B2118,所属・種目コード!$A$3:$C$67,2)))</f>
        <v>031109</v>
      </c>
      <c r="K2118" s="25" t="e">
        <f>IF($B2118="","",(VLOOKUP($B2118,所属・種目コード!M2101:N2201,2)))</f>
        <v>#N/A</v>
      </c>
      <c r="L2118" s="22" t="e">
        <f>IF($B2118="","",(VLOOKUP($B2118,所属・種目コード!$J$3:$K$59,2)))</f>
        <v>#N/A</v>
      </c>
    </row>
    <row r="2119" spans="1:12">
      <c r="A2119" s="11">
        <v>3046</v>
      </c>
      <c r="B2119" s="11">
        <v>1109</v>
      </c>
      <c r="C2119" s="11">
        <v>153</v>
      </c>
      <c r="E2119" s="11" t="s">
        <v>4466</v>
      </c>
      <c r="F2119" s="11" t="s">
        <v>4467</v>
      </c>
      <c r="G2119" s="11">
        <v>2</v>
      </c>
      <c r="I2119" s="23" t="str">
        <f>IF($B2119="","",(VLOOKUP($B2119,所属・種目コード!$A$3:$C$67,2)))</f>
        <v>031109</v>
      </c>
      <c r="K2119" s="25" t="e">
        <f>IF($B2119="","",(VLOOKUP($B2119,所属・種目コード!M2102:N2202,2)))</f>
        <v>#N/A</v>
      </c>
      <c r="L2119" s="22" t="e">
        <f>IF($B2119="","",(VLOOKUP($B2119,所属・種目コード!$J$3:$K$59,2)))</f>
        <v>#N/A</v>
      </c>
    </row>
    <row r="2120" spans="1:12">
      <c r="A2120" s="11">
        <v>3047</v>
      </c>
      <c r="B2120" s="11">
        <v>1109</v>
      </c>
      <c r="C2120" s="11">
        <v>134</v>
      </c>
      <c r="E2120" s="11" t="s">
        <v>4468</v>
      </c>
      <c r="F2120" s="11" t="s">
        <v>4469</v>
      </c>
      <c r="G2120" s="11">
        <v>2</v>
      </c>
      <c r="I2120" s="23" t="str">
        <f>IF($B2120="","",(VLOOKUP($B2120,所属・種目コード!$A$3:$C$67,2)))</f>
        <v>031109</v>
      </c>
      <c r="K2120" s="25" t="e">
        <f>IF($B2120="","",(VLOOKUP($B2120,所属・種目コード!M2103:N2203,2)))</f>
        <v>#N/A</v>
      </c>
      <c r="L2120" s="22" t="e">
        <f>IF($B2120="","",(VLOOKUP($B2120,所属・種目コード!$J$3:$K$59,2)))</f>
        <v>#N/A</v>
      </c>
    </row>
    <row r="2121" spans="1:12">
      <c r="A2121" s="11">
        <v>3048</v>
      </c>
      <c r="B2121" s="11">
        <v>1109</v>
      </c>
      <c r="C2121" s="11">
        <v>135</v>
      </c>
      <c r="E2121" s="11" t="s">
        <v>4470</v>
      </c>
      <c r="F2121" s="11" t="s">
        <v>4471</v>
      </c>
      <c r="G2121" s="11">
        <v>2</v>
      </c>
      <c r="I2121" s="23" t="str">
        <f>IF($B2121="","",(VLOOKUP($B2121,所属・種目コード!$A$3:$C$67,2)))</f>
        <v>031109</v>
      </c>
      <c r="K2121" s="25" t="e">
        <f>IF($B2121="","",(VLOOKUP($B2121,所属・種目コード!M2104:N2204,2)))</f>
        <v>#N/A</v>
      </c>
      <c r="L2121" s="22" t="e">
        <f>IF($B2121="","",(VLOOKUP($B2121,所属・種目コード!$J$3:$K$59,2)))</f>
        <v>#N/A</v>
      </c>
    </row>
    <row r="2122" spans="1:12">
      <c r="A2122" s="11">
        <v>3049</v>
      </c>
      <c r="B2122" s="11">
        <v>1109</v>
      </c>
      <c r="C2122" s="11">
        <v>154</v>
      </c>
      <c r="E2122" s="11" t="s">
        <v>4472</v>
      </c>
      <c r="F2122" s="11" t="s">
        <v>4473</v>
      </c>
      <c r="G2122" s="11">
        <v>2</v>
      </c>
      <c r="I2122" s="23" t="str">
        <f>IF($B2122="","",(VLOOKUP($B2122,所属・種目コード!$A$3:$C$67,2)))</f>
        <v>031109</v>
      </c>
      <c r="K2122" s="25" t="e">
        <f>IF($B2122="","",(VLOOKUP($B2122,所属・種目コード!M2105:N2205,2)))</f>
        <v>#N/A</v>
      </c>
      <c r="L2122" s="22" t="e">
        <f>IF($B2122="","",(VLOOKUP($B2122,所属・種目コード!$J$3:$K$59,2)))</f>
        <v>#N/A</v>
      </c>
    </row>
    <row r="2123" spans="1:12">
      <c r="A2123" s="11">
        <v>3050</v>
      </c>
      <c r="B2123" s="11">
        <v>1109</v>
      </c>
      <c r="C2123" s="11">
        <v>155</v>
      </c>
      <c r="E2123" s="11" t="s">
        <v>484</v>
      </c>
      <c r="F2123" s="11" t="s">
        <v>4474</v>
      </c>
      <c r="G2123" s="11">
        <v>2</v>
      </c>
      <c r="I2123" s="23" t="str">
        <f>IF($B2123="","",(VLOOKUP($B2123,所属・種目コード!$A$3:$C$67,2)))</f>
        <v>031109</v>
      </c>
      <c r="K2123" s="25" t="e">
        <f>IF($B2123="","",(VLOOKUP($B2123,所属・種目コード!M2106:N2206,2)))</f>
        <v>#N/A</v>
      </c>
      <c r="L2123" s="22" t="e">
        <f>IF($B2123="","",(VLOOKUP($B2123,所属・種目コード!$J$3:$K$59,2)))</f>
        <v>#N/A</v>
      </c>
    </row>
    <row r="2124" spans="1:12">
      <c r="A2124" s="11">
        <v>3051</v>
      </c>
      <c r="B2124" s="11">
        <v>1109</v>
      </c>
      <c r="C2124" s="11">
        <v>136</v>
      </c>
      <c r="E2124" s="11" t="s">
        <v>4475</v>
      </c>
      <c r="F2124" s="11" t="s">
        <v>3018</v>
      </c>
      <c r="G2124" s="11">
        <v>2</v>
      </c>
      <c r="I2124" s="23" t="str">
        <f>IF($B2124="","",(VLOOKUP($B2124,所属・種目コード!$A$3:$C$67,2)))</f>
        <v>031109</v>
      </c>
      <c r="K2124" s="25" t="e">
        <f>IF($B2124="","",(VLOOKUP($B2124,所属・種目コード!M2107:N2207,2)))</f>
        <v>#N/A</v>
      </c>
      <c r="L2124" s="22" t="e">
        <f>IF($B2124="","",(VLOOKUP($B2124,所属・種目コード!$J$3:$K$59,2)))</f>
        <v>#N/A</v>
      </c>
    </row>
    <row r="2125" spans="1:12">
      <c r="A2125" s="11">
        <v>3052</v>
      </c>
      <c r="B2125" s="11">
        <v>1109</v>
      </c>
      <c r="C2125" s="11">
        <v>143</v>
      </c>
      <c r="E2125" s="11" t="s">
        <v>486</v>
      </c>
      <c r="F2125" s="11" t="s">
        <v>4476</v>
      </c>
      <c r="G2125" s="11">
        <v>2</v>
      </c>
      <c r="I2125" s="23" t="str">
        <f>IF($B2125="","",(VLOOKUP($B2125,所属・種目コード!$A$3:$C$67,2)))</f>
        <v>031109</v>
      </c>
      <c r="K2125" s="25" t="e">
        <f>IF($B2125="","",(VLOOKUP($B2125,所属・種目コード!M2108:N2208,2)))</f>
        <v>#N/A</v>
      </c>
      <c r="L2125" s="22" t="e">
        <f>IF($B2125="","",(VLOOKUP($B2125,所属・種目コード!$J$3:$K$59,2)))</f>
        <v>#N/A</v>
      </c>
    </row>
    <row r="2126" spans="1:12">
      <c r="A2126" s="11">
        <v>3053</v>
      </c>
      <c r="B2126" s="11">
        <v>1109</v>
      </c>
      <c r="C2126" s="11">
        <v>137</v>
      </c>
      <c r="E2126" s="11" t="s">
        <v>4477</v>
      </c>
      <c r="F2126" s="11" t="s">
        <v>4478</v>
      </c>
      <c r="G2126" s="11">
        <v>2</v>
      </c>
      <c r="I2126" s="23" t="str">
        <f>IF($B2126="","",(VLOOKUP($B2126,所属・種目コード!$A$3:$C$67,2)))</f>
        <v>031109</v>
      </c>
      <c r="K2126" s="25" t="e">
        <f>IF($B2126="","",(VLOOKUP($B2126,所属・種目コード!M2109:N2209,2)))</f>
        <v>#N/A</v>
      </c>
      <c r="L2126" s="22" t="e">
        <f>IF($B2126="","",(VLOOKUP($B2126,所属・種目コード!$J$3:$K$59,2)))</f>
        <v>#N/A</v>
      </c>
    </row>
    <row r="2127" spans="1:12">
      <c r="A2127" s="11">
        <v>3054</v>
      </c>
      <c r="B2127" s="11">
        <v>1109</v>
      </c>
      <c r="C2127" s="11">
        <v>156</v>
      </c>
      <c r="E2127" s="11" t="s">
        <v>483</v>
      </c>
      <c r="F2127" s="11" t="s">
        <v>3828</v>
      </c>
      <c r="G2127" s="11">
        <v>2</v>
      </c>
      <c r="I2127" s="23" t="str">
        <f>IF($B2127="","",(VLOOKUP($B2127,所属・種目コード!$A$3:$C$67,2)))</f>
        <v>031109</v>
      </c>
      <c r="K2127" s="25" t="e">
        <f>IF($B2127="","",(VLOOKUP($B2127,所属・種目コード!M2110:N2210,2)))</f>
        <v>#N/A</v>
      </c>
      <c r="L2127" s="22" t="e">
        <f>IF($B2127="","",(VLOOKUP($B2127,所属・種目コード!$J$3:$K$59,2)))</f>
        <v>#N/A</v>
      </c>
    </row>
    <row r="2128" spans="1:12">
      <c r="A2128" s="11">
        <v>3055</v>
      </c>
      <c r="B2128" s="11">
        <v>1109</v>
      </c>
      <c r="C2128" s="11">
        <v>144</v>
      </c>
      <c r="E2128" s="11" t="s">
        <v>482</v>
      </c>
      <c r="F2128" s="11" t="s">
        <v>4479</v>
      </c>
      <c r="G2128" s="11">
        <v>2</v>
      </c>
      <c r="I2128" s="23" t="str">
        <f>IF($B2128="","",(VLOOKUP($B2128,所属・種目コード!$A$3:$C$67,2)))</f>
        <v>031109</v>
      </c>
      <c r="K2128" s="25" t="e">
        <f>IF($B2128="","",(VLOOKUP($B2128,所属・種目コード!M2111:N2211,2)))</f>
        <v>#N/A</v>
      </c>
      <c r="L2128" s="22" t="e">
        <f>IF($B2128="","",(VLOOKUP($B2128,所属・種目コード!$J$3:$K$59,2)))</f>
        <v>#N/A</v>
      </c>
    </row>
    <row r="2129" spans="1:12">
      <c r="A2129" s="11">
        <v>3056</v>
      </c>
      <c r="B2129" s="11">
        <v>1109</v>
      </c>
      <c r="C2129" s="11">
        <v>145</v>
      </c>
      <c r="E2129" s="11" t="s">
        <v>4480</v>
      </c>
      <c r="F2129" s="11" t="s">
        <v>2180</v>
      </c>
      <c r="G2129" s="11">
        <v>2</v>
      </c>
      <c r="I2129" s="23" t="str">
        <f>IF($B2129="","",(VLOOKUP($B2129,所属・種目コード!$A$3:$C$67,2)))</f>
        <v>031109</v>
      </c>
      <c r="K2129" s="25" t="e">
        <f>IF($B2129="","",(VLOOKUP($B2129,所属・種目コード!M2112:N2212,2)))</f>
        <v>#N/A</v>
      </c>
      <c r="L2129" s="22" t="e">
        <f>IF($B2129="","",(VLOOKUP($B2129,所属・種目コード!$J$3:$K$59,2)))</f>
        <v>#N/A</v>
      </c>
    </row>
    <row r="2130" spans="1:12">
      <c r="A2130" s="11">
        <v>3057</v>
      </c>
      <c r="B2130" s="11">
        <v>1109</v>
      </c>
      <c r="C2130" s="11">
        <v>157</v>
      </c>
      <c r="E2130" s="11" t="s">
        <v>4481</v>
      </c>
      <c r="F2130" s="11" t="s">
        <v>4482</v>
      </c>
      <c r="G2130" s="11">
        <v>2</v>
      </c>
      <c r="I2130" s="23" t="str">
        <f>IF($B2130="","",(VLOOKUP($B2130,所属・種目コード!$A$3:$C$67,2)))</f>
        <v>031109</v>
      </c>
      <c r="K2130" s="25" t="e">
        <f>IF($B2130="","",(VLOOKUP($B2130,所属・種目コード!M2113:N2213,2)))</f>
        <v>#N/A</v>
      </c>
      <c r="L2130" s="22" t="e">
        <f>IF($B2130="","",(VLOOKUP($B2130,所属・種目コード!$J$3:$K$59,2)))</f>
        <v>#N/A</v>
      </c>
    </row>
    <row r="2131" spans="1:12">
      <c r="A2131" s="11">
        <v>3058</v>
      </c>
      <c r="B2131" s="11">
        <v>1109</v>
      </c>
      <c r="C2131" s="11">
        <v>138</v>
      </c>
      <c r="E2131" s="11" t="s">
        <v>4483</v>
      </c>
      <c r="F2131" s="11" t="s">
        <v>4484</v>
      </c>
      <c r="G2131" s="11">
        <v>2</v>
      </c>
      <c r="I2131" s="23" t="str">
        <f>IF($B2131="","",(VLOOKUP($B2131,所属・種目コード!$A$3:$C$67,2)))</f>
        <v>031109</v>
      </c>
      <c r="K2131" s="25" t="e">
        <f>IF($B2131="","",(VLOOKUP($B2131,所属・種目コード!M2114:N2214,2)))</f>
        <v>#N/A</v>
      </c>
      <c r="L2131" s="22" t="e">
        <f>IF($B2131="","",(VLOOKUP($B2131,所属・種目コード!$J$3:$K$59,2)))</f>
        <v>#N/A</v>
      </c>
    </row>
    <row r="2132" spans="1:12">
      <c r="A2132" s="11">
        <v>3059</v>
      </c>
      <c r="B2132" s="11">
        <v>1109</v>
      </c>
      <c r="C2132" s="11">
        <v>139</v>
      </c>
      <c r="E2132" s="11" t="s">
        <v>4485</v>
      </c>
      <c r="F2132" s="11" t="s">
        <v>4486</v>
      </c>
      <c r="G2132" s="11">
        <v>2</v>
      </c>
      <c r="I2132" s="23" t="str">
        <f>IF($B2132="","",(VLOOKUP($B2132,所属・種目コード!$A$3:$C$67,2)))</f>
        <v>031109</v>
      </c>
      <c r="K2132" s="25" t="e">
        <f>IF($B2132="","",(VLOOKUP($B2132,所属・種目コード!M2115:N2215,2)))</f>
        <v>#N/A</v>
      </c>
      <c r="L2132" s="22" t="e">
        <f>IF($B2132="","",(VLOOKUP($B2132,所属・種目コード!$J$3:$K$59,2)))</f>
        <v>#N/A</v>
      </c>
    </row>
    <row r="2133" spans="1:12">
      <c r="A2133" s="11">
        <v>3060</v>
      </c>
      <c r="B2133" s="11">
        <v>1109</v>
      </c>
      <c r="C2133" s="11">
        <v>146</v>
      </c>
      <c r="E2133" s="11" t="s">
        <v>561</v>
      </c>
      <c r="F2133" s="11" t="s">
        <v>4487</v>
      </c>
      <c r="G2133" s="11">
        <v>2</v>
      </c>
      <c r="I2133" s="23" t="str">
        <f>IF($B2133="","",(VLOOKUP($B2133,所属・種目コード!$A$3:$C$67,2)))</f>
        <v>031109</v>
      </c>
      <c r="K2133" s="25" t="e">
        <f>IF($B2133="","",(VLOOKUP($B2133,所属・種目コード!M2116:N2216,2)))</f>
        <v>#N/A</v>
      </c>
      <c r="L2133" s="22" t="e">
        <f>IF($B2133="","",(VLOOKUP($B2133,所属・種目コード!$J$3:$K$59,2)))</f>
        <v>#N/A</v>
      </c>
    </row>
    <row r="2134" spans="1:12">
      <c r="A2134" s="11">
        <v>3061</v>
      </c>
      <c r="B2134" s="11">
        <v>1109</v>
      </c>
      <c r="C2134" s="11">
        <v>147</v>
      </c>
      <c r="E2134" s="11" t="s">
        <v>4488</v>
      </c>
      <c r="F2134" s="11" t="s">
        <v>4489</v>
      </c>
      <c r="G2134" s="11">
        <v>2</v>
      </c>
      <c r="I2134" s="23" t="str">
        <f>IF($B2134="","",(VLOOKUP($B2134,所属・種目コード!$A$3:$C$67,2)))</f>
        <v>031109</v>
      </c>
      <c r="K2134" s="25" t="e">
        <f>IF($B2134="","",(VLOOKUP($B2134,所属・種目コード!M2117:N2217,2)))</f>
        <v>#N/A</v>
      </c>
      <c r="L2134" s="22" t="e">
        <f>IF($B2134="","",(VLOOKUP($B2134,所属・種目コード!$J$3:$K$59,2)))</f>
        <v>#N/A</v>
      </c>
    </row>
    <row r="2135" spans="1:12">
      <c r="A2135" s="11">
        <v>3062</v>
      </c>
      <c r="B2135" s="11">
        <v>1109</v>
      </c>
      <c r="C2135" s="11">
        <v>158</v>
      </c>
      <c r="E2135" s="11" t="s">
        <v>4490</v>
      </c>
      <c r="F2135" s="11" t="s">
        <v>4491</v>
      </c>
      <c r="G2135" s="11">
        <v>2</v>
      </c>
      <c r="I2135" s="23" t="str">
        <f>IF($B2135="","",(VLOOKUP($B2135,所属・種目コード!$A$3:$C$67,2)))</f>
        <v>031109</v>
      </c>
      <c r="K2135" s="25" t="e">
        <f>IF($B2135="","",(VLOOKUP($B2135,所属・種目コード!M2118:N2218,2)))</f>
        <v>#N/A</v>
      </c>
      <c r="L2135" s="22" t="e">
        <f>IF($B2135="","",(VLOOKUP($B2135,所属・種目コード!$J$3:$K$59,2)))</f>
        <v>#N/A</v>
      </c>
    </row>
    <row r="2136" spans="1:12">
      <c r="A2136" s="11">
        <v>3063</v>
      </c>
      <c r="B2136" s="11">
        <v>1109</v>
      </c>
      <c r="C2136" s="11">
        <v>140</v>
      </c>
      <c r="E2136" s="11" t="s">
        <v>4492</v>
      </c>
      <c r="F2136" s="11" t="s">
        <v>4493</v>
      </c>
      <c r="G2136" s="11">
        <v>2</v>
      </c>
      <c r="I2136" s="23" t="str">
        <f>IF($B2136="","",(VLOOKUP($B2136,所属・種目コード!$A$3:$C$67,2)))</f>
        <v>031109</v>
      </c>
      <c r="K2136" s="25" t="e">
        <f>IF($B2136="","",(VLOOKUP($B2136,所属・種目コード!M2119:N2219,2)))</f>
        <v>#N/A</v>
      </c>
      <c r="L2136" s="22" t="e">
        <f>IF($B2136="","",(VLOOKUP($B2136,所属・種目コード!$J$3:$K$59,2)))</f>
        <v>#N/A</v>
      </c>
    </row>
    <row r="2137" spans="1:12">
      <c r="A2137" s="11">
        <v>3064</v>
      </c>
      <c r="B2137" s="11">
        <v>1109</v>
      </c>
      <c r="C2137" s="11">
        <v>141</v>
      </c>
      <c r="E2137" s="11" t="s">
        <v>4494</v>
      </c>
      <c r="F2137" s="11" t="s">
        <v>4495</v>
      </c>
      <c r="G2137" s="11">
        <v>2</v>
      </c>
      <c r="I2137" s="23" t="str">
        <f>IF($B2137="","",(VLOOKUP($B2137,所属・種目コード!$A$3:$C$67,2)))</f>
        <v>031109</v>
      </c>
      <c r="K2137" s="25" t="e">
        <f>IF($B2137="","",(VLOOKUP($B2137,所属・種目コード!M2120:N2220,2)))</f>
        <v>#N/A</v>
      </c>
      <c r="L2137" s="22" t="e">
        <f>IF($B2137="","",(VLOOKUP($B2137,所属・種目コード!$J$3:$K$59,2)))</f>
        <v>#N/A</v>
      </c>
    </row>
    <row r="2138" spans="1:12">
      <c r="A2138" s="11">
        <v>3065</v>
      </c>
      <c r="B2138" s="11">
        <v>1109</v>
      </c>
      <c r="C2138" s="11">
        <v>159</v>
      </c>
      <c r="E2138" s="11" t="s">
        <v>4496</v>
      </c>
      <c r="F2138" s="11" t="s">
        <v>4497</v>
      </c>
      <c r="G2138" s="11">
        <v>2</v>
      </c>
      <c r="I2138" s="23" t="str">
        <f>IF($B2138="","",(VLOOKUP($B2138,所属・種目コード!$A$3:$C$67,2)))</f>
        <v>031109</v>
      </c>
      <c r="K2138" s="25" t="e">
        <f>IF($B2138="","",(VLOOKUP($B2138,所属・種目コード!M2121:N2221,2)))</f>
        <v>#N/A</v>
      </c>
      <c r="L2138" s="22" t="e">
        <f>IF($B2138="","",(VLOOKUP($B2138,所属・種目コード!$J$3:$K$59,2)))</f>
        <v>#N/A</v>
      </c>
    </row>
    <row r="2139" spans="1:12">
      <c r="A2139" s="11">
        <v>3066</v>
      </c>
      <c r="B2139" s="11">
        <v>1109</v>
      </c>
      <c r="C2139" s="11">
        <v>188</v>
      </c>
      <c r="E2139" s="11" t="s">
        <v>4498</v>
      </c>
      <c r="F2139" s="11" t="s">
        <v>4499</v>
      </c>
      <c r="G2139" s="11">
        <v>1</v>
      </c>
      <c r="I2139" s="23" t="str">
        <f>IF($B2139="","",(VLOOKUP($B2139,所属・種目コード!$A$3:$C$67,2)))</f>
        <v>031109</v>
      </c>
      <c r="K2139" s="25" t="e">
        <f>IF($B2139="","",(VLOOKUP($B2139,所属・種目コード!M2122:N2222,2)))</f>
        <v>#N/A</v>
      </c>
      <c r="L2139" s="22" t="e">
        <f>IF($B2139="","",(VLOOKUP($B2139,所属・種目コード!$J$3:$K$59,2)))</f>
        <v>#N/A</v>
      </c>
    </row>
    <row r="2140" spans="1:12">
      <c r="A2140" s="11">
        <v>3067</v>
      </c>
      <c r="B2140" s="11">
        <v>1109</v>
      </c>
      <c r="C2140" s="11">
        <v>148</v>
      </c>
      <c r="E2140" s="11" t="s">
        <v>4500</v>
      </c>
      <c r="F2140" s="11" t="s">
        <v>4501</v>
      </c>
      <c r="G2140" s="11">
        <v>2</v>
      </c>
      <c r="I2140" s="23" t="str">
        <f>IF($B2140="","",(VLOOKUP($B2140,所属・種目コード!$A$3:$C$67,2)))</f>
        <v>031109</v>
      </c>
      <c r="K2140" s="25" t="e">
        <f>IF($B2140="","",(VLOOKUP($B2140,所属・種目コード!M2123:N2223,2)))</f>
        <v>#N/A</v>
      </c>
      <c r="L2140" s="22" t="e">
        <f>IF($B2140="","",(VLOOKUP($B2140,所属・種目コード!$J$3:$K$59,2)))</f>
        <v>#N/A</v>
      </c>
    </row>
    <row r="2141" spans="1:12">
      <c r="A2141" s="11">
        <v>3068</v>
      </c>
      <c r="B2141" s="11">
        <v>1109</v>
      </c>
      <c r="C2141" s="11">
        <v>274</v>
      </c>
      <c r="E2141" s="11" t="s">
        <v>4502</v>
      </c>
      <c r="F2141" s="11" t="s">
        <v>4503</v>
      </c>
      <c r="G2141" s="11">
        <v>2</v>
      </c>
      <c r="I2141" s="23" t="str">
        <f>IF($B2141="","",(VLOOKUP($B2141,所属・種目コード!$A$3:$C$67,2)))</f>
        <v>031109</v>
      </c>
      <c r="K2141" s="25" t="e">
        <f>IF($B2141="","",(VLOOKUP($B2141,所属・種目コード!M2124:N2224,2)))</f>
        <v>#N/A</v>
      </c>
      <c r="L2141" s="22" t="e">
        <f>IF($B2141="","",(VLOOKUP($B2141,所属・種目コード!$J$3:$K$59,2)))</f>
        <v>#N/A</v>
      </c>
    </row>
    <row r="2142" spans="1:12">
      <c r="A2142" s="11">
        <v>3069</v>
      </c>
      <c r="B2142" s="11">
        <v>1109</v>
      </c>
      <c r="C2142" s="11">
        <v>149</v>
      </c>
      <c r="E2142" s="11" t="s">
        <v>4504</v>
      </c>
      <c r="F2142" s="11" t="s">
        <v>4505</v>
      </c>
      <c r="G2142" s="11">
        <v>2</v>
      </c>
      <c r="I2142" s="23" t="str">
        <f>IF($B2142="","",(VLOOKUP($B2142,所属・種目コード!$A$3:$C$67,2)))</f>
        <v>031109</v>
      </c>
      <c r="K2142" s="25" t="e">
        <f>IF($B2142="","",(VLOOKUP($B2142,所属・種目コード!M2125:N2225,2)))</f>
        <v>#N/A</v>
      </c>
      <c r="L2142" s="22" t="e">
        <f>IF($B2142="","",(VLOOKUP($B2142,所属・種目コード!$J$3:$K$59,2)))</f>
        <v>#N/A</v>
      </c>
    </row>
    <row r="2143" spans="1:12">
      <c r="A2143" s="11">
        <v>3070</v>
      </c>
      <c r="B2143" s="11">
        <v>1109</v>
      </c>
      <c r="C2143" s="11">
        <v>142</v>
      </c>
      <c r="E2143" s="11" t="s">
        <v>4506</v>
      </c>
      <c r="F2143" s="11" t="s">
        <v>4507</v>
      </c>
      <c r="G2143" s="11">
        <v>2</v>
      </c>
      <c r="I2143" s="23" t="str">
        <f>IF($B2143="","",(VLOOKUP($B2143,所属・種目コード!$A$3:$C$67,2)))</f>
        <v>031109</v>
      </c>
      <c r="K2143" s="25" t="e">
        <f>IF($B2143="","",(VLOOKUP($B2143,所属・種目コード!M2126:N2226,2)))</f>
        <v>#N/A</v>
      </c>
      <c r="L2143" s="22" t="e">
        <f>IF($B2143="","",(VLOOKUP($B2143,所属・種目コード!$J$3:$K$59,2)))</f>
        <v>#N/A</v>
      </c>
    </row>
    <row r="2144" spans="1:12">
      <c r="A2144" s="11">
        <v>3071</v>
      </c>
      <c r="B2144" s="11">
        <v>1109</v>
      </c>
      <c r="C2144" s="11">
        <v>160</v>
      </c>
      <c r="E2144" s="11" t="s">
        <v>4508</v>
      </c>
      <c r="F2144" s="11" t="s">
        <v>4509</v>
      </c>
      <c r="G2144" s="11">
        <v>2</v>
      </c>
      <c r="I2144" s="23" t="str">
        <f>IF($B2144="","",(VLOOKUP($B2144,所属・種目コード!$A$3:$C$67,2)))</f>
        <v>031109</v>
      </c>
      <c r="K2144" s="25" t="e">
        <f>IF($B2144="","",(VLOOKUP($B2144,所属・種目コード!M2127:N2227,2)))</f>
        <v>#N/A</v>
      </c>
      <c r="L2144" s="22" t="e">
        <f>IF($B2144="","",(VLOOKUP($B2144,所属・種目コード!$J$3:$K$59,2)))</f>
        <v>#N/A</v>
      </c>
    </row>
    <row r="2145" spans="1:12">
      <c r="A2145" s="11">
        <v>3072</v>
      </c>
      <c r="B2145" s="11">
        <v>1109</v>
      </c>
      <c r="C2145" s="11">
        <v>161</v>
      </c>
      <c r="E2145" s="11" t="s">
        <v>4510</v>
      </c>
      <c r="F2145" s="11" t="s">
        <v>4511</v>
      </c>
      <c r="G2145" s="11">
        <v>2</v>
      </c>
      <c r="I2145" s="23" t="str">
        <f>IF($B2145="","",(VLOOKUP($B2145,所属・種目コード!$A$3:$C$67,2)))</f>
        <v>031109</v>
      </c>
      <c r="K2145" s="25" t="e">
        <f>IF($B2145="","",(VLOOKUP($B2145,所属・種目コード!M2128:N2228,2)))</f>
        <v>#N/A</v>
      </c>
      <c r="L2145" s="22" t="e">
        <f>IF($B2145="","",(VLOOKUP($B2145,所属・種目コード!$J$3:$K$59,2)))</f>
        <v>#N/A</v>
      </c>
    </row>
    <row r="2146" spans="1:12">
      <c r="A2146" s="11">
        <v>3073</v>
      </c>
      <c r="B2146" s="11">
        <v>1109</v>
      </c>
      <c r="C2146" s="11">
        <v>150</v>
      </c>
      <c r="E2146" s="11" t="s">
        <v>481</v>
      </c>
      <c r="F2146" s="11" t="s">
        <v>4512</v>
      </c>
      <c r="G2146" s="11">
        <v>2</v>
      </c>
      <c r="I2146" s="23" t="str">
        <f>IF($B2146="","",(VLOOKUP($B2146,所属・種目コード!$A$3:$C$67,2)))</f>
        <v>031109</v>
      </c>
      <c r="K2146" s="25" t="e">
        <f>IF($B2146="","",(VLOOKUP($B2146,所属・種目コード!M2129:N2229,2)))</f>
        <v>#N/A</v>
      </c>
      <c r="L2146" s="22" t="e">
        <f>IF($B2146="","",(VLOOKUP($B2146,所属・種目コード!$J$3:$K$59,2)))</f>
        <v>#N/A</v>
      </c>
    </row>
    <row r="2147" spans="1:12">
      <c r="A2147" s="11">
        <v>5135</v>
      </c>
      <c r="B2147" s="11">
        <v>1109</v>
      </c>
      <c r="C2147" s="11">
        <v>744</v>
      </c>
      <c r="E2147" s="11" t="s">
        <v>8414</v>
      </c>
      <c r="F2147" s="11" t="s">
        <v>8415</v>
      </c>
      <c r="G2147" s="11">
        <v>2</v>
      </c>
      <c r="I2147" s="23" t="str">
        <f>IF($B2147="","",(VLOOKUP($B2147,所属・種目コード!$A$3:$C$67,2)))</f>
        <v>031109</v>
      </c>
      <c r="K2147" s="25" t="e">
        <f>IF($B2147="","",(VLOOKUP($B2147,所属・種目コード!M2130:N2230,2)))</f>
        <v>#N/A</v>
      </c>
      <c r="L2147" s="22" t="e">
        <f>IF($B2147="","",(VLOOKUP($B2147,所属・種目コード!$J$3:$K$59,2)))</f>
        <v>#N/A</v>
      </c>
    </row>
    <row r="2148" spans="1:12">
      <c r="A2148" s="11">
        <v>5136</v>
      </c>
      <c r="B2148" s="11">
        <v>1109</v>
      </c>
      <c r="C2148" s="11">
        <v>745</v>
      </c>
      <c r="E2148" s="11" t="s">
        <v>485</v>
      </c>
      <c r="F2148" s="11" t="s">
        <v>8416</v>
      </c>
      <c r="G2148" s="11">
        <v>2</v>
      </c>
      <c r="I2148" s="23" t="str">
        <f>IF($B2148="","",(VLOOKUP($B2148,所属・種目コード!$A$3:$C$67,2)))</f>
        <v>031109</v>
      </c>
      <c r="K2148" s="25" t="e">
        <f>IF($B2148="","",(VLOOKUP($B2148,所属・種目コード!M2131:N2231,2)))</f>
        <v>#N/A</v>
      </c>
      <c r="L2148" s="22" t="e">
        <f>IF($B2148="","",(VLOOKUP($B2148,所属・種目コード!$J$3:$K$59,2)))</f>
        <v>#N/A</v>
      </c>
    </row>
    <row r="2149" spans="1:12">
      <c r="A2149" s="11">
        <v>5137</v>
      </c>
      <c r="B2149" s="11">
        <v>1109</v>
      </c>
      <c r="C2149" s="11">
        <v>746</v>
      </c>
      <c r="E2149" s="11" t="s">
        <v>8417</v>
      </c>
      <c r="F2149" s="11" t="s">
        <v>8418</v>
      </c>
      <c r="G2149" s="11">
        <v>2</v>
      </c>
      <c r="I2149" s="23" t="str">
        <f>IF($B2149="","",(VLOOKUP($B2149,所属・種目コード!$A$3:$C$67,2)))</f>
        <v>031109</v>
      </c>
      <c r="K2149" s="25" t="e">
        <f>IF($B2149="","",(VLOOKUP($B2149,所属・種目コード!M2132:N2232,2)))</f>
        <v>#N/A</v>
      </c>
      <c r="L2149" s="22" t="e">
        <f>IF($B2149="","",(VLOOKUP($B2149,所属・種目コード!$J$3:$K$59,2)))</f>
        <v>#N/A</v>
      </c>
    </row>
    <row r="2150" spans="1:12">
      <c r="A2150" s="11">
        <v>5275</v>
      </c>
      <c r="B2150" s="11">
        <v>1109</v>
      </c>
      <c r="C2150" s="11">
        <v>1002</v>
      </c>
      <c r="E2150" s="11" t="s">
        <v>8439</v>
      </c>
      <c r="F2150" s="11" t="s">
        <v>8440</v>
      </c>
      <c r="G2150" s="11">
        <v>1</v>
      </c>
      <c r="I2150" s="23" t="str">
        <f>IF($B2150="","",(VLOOKUP($B2150,所属・種目コード!$A$3:$C$67,2)))</f>
        <v>031109</v>
      </c>
      <c r="K2150" s="25" t="e">
        <f>IF($B2150="","",(VLOOKUP($B2150,所属・種目コード!M2133:N2233,2)))</f>
        <v>#N/A</v>
      </c>
      <c r="L2150" s="22" t="e">
        <f>IF($B2150="","",(VLOOKUP($B2150,所属・種目コード!$J$3:$K$59,2)))</f>
        <v>#N/A</v>
      </c>
    </row>
    <row r="2151" spans="1:12">
      <c r="A2151" s="11">
        <v>3074</v>
      </c>
      <c r="B2151" s="11">
        <v>1110</v>
      </c>
      <c r="C2151" s="11">
        <v>167</v>
      </c>
      <c r="E2151" s="11" t="s">
        <v>4513</v>
      </c>
      <c r="F2151" s="11" t="s">
        <v>4514</v>
      </c>
      <c r="G2151" s="11">
        <v>2</v>
      </c>
      <c r="I2151" s="23" t="str">
        <f>IF($B2151="","",(VLOOKUP($B2151,所属・種目コード!$A$3:$C$67,2)))</f>
        <v>031110</v>
      </c>
      <c r="K2151" s="25" t="e">
        <f>IF($B2151="","",(VLOOKUP($B2151,所属・種目コード!M2134:N2234,2)))</f>
        <v>#N/A</v>
      </c>
      <c r="L2151" s="22" t="e">
        <f>IF($B2151="","",(VLOOKUP($B2151,所属・種目コード!$J$3:$K$59,2)))</f>
        <v>#N/A</v>
      </c>
    </row>
    <row r="2152" spans="1:12">
      <c r="A2152" s="11">
        <v>3075</v>
      </c>
      <c r="B2152" s="11">
        <v>1110</v>
      </c>
      <c r="C2152" s="11">
        <v>168</v>
      </c>
      <c r="E2152" s="11" t="s">
        <v>4515</v>
      </c>
      <c r="F2152" s="11" t="s">
        <v>4516</v>
      </c>
      <c r="G2152" s="11">
        <v>2</v>
      </c>
      <c r="I2152" s="23" t="str">
        <f>IF($B2152="","",(VLOOKUP($B2152,所属・種目コード!$A$3:$C$67,2)))</f>
        <v>031110</v>
      </c>
      <c r="K2152" s="25" t="e">
        <f>IF($B2152="","",(VLOOKUP($B2152,所属・種目コード!M2135:N2235,2)))</f>
        <v>#N/A</v>
      </c>
      <c r="L2152" s="22" t="e">
        <f>IF($B2152="","",(VLOOKUP($B2152,所属・種目コード!$J$3:$K$59,2)))</f>
        <v>#N/A</v>
      </c>
    </row>
    <row r="2153" spans="1:12">
      <c r="A2153" s="11">
        <v>3076</v>
      </c>
      <c r="B2153" s="11">
        <v>1110</v>
      </c>
      <c r="C2153" s="11">
        <v>162</v>
      </c>
      <c r="E2153" s="11" t="s">
        <v>4517</v>
      </c>
      <c r="F2153" s="11" t="s">
        <v>4518</v>
      </c>
      <c r="G2153" s="11">
        <v>2</v>
      </c>
      <c r="I2153" s="23" t="str">
        <f>IF($B2153="","",(VLOOKUP($B2153,所属・種目コード!$A$3:$C$67,2)))</f>
        <v>031110</v>
      </c>
      <c r="K2153" s="25" t="e">
        <f>IF($B2153="","",(VLOOKUP($B2153,所属・種目コード!M2136:N2236,2)))</f>
        <v>#N/A</v>
      </c>
      <c r="L2153" s="22" t="e">
        <f>IF($B2153="","",(VLOOKUP($B2153,所属・種目コード!$J$3:$K$59,2)))</f>
        <v>#N/A</v>
      </c>
    </row>
    <row r="2154" spans="1:12">
      <c r="A2154" s="11">
        <v>3077</v>
      </c>
      <c r="B2154" s="11">
        <v>1110</v>
      </c>
      <c r="C2154" s="11">
        <v>891</v>
      </c>
      <c r="E2154" s="11" t="s">
        <v>4519</v>
      </c>
      <c r="F2154" s="11" t="s">
        <v>4520</v>
      </c>
      <c r="G2154" s="11">
        <v>1</v>
      </c>
      <c r="I2154" s="23" t="str">
        <f>IF($B2154="","",(VLOOKUP($B2154,所属・種目コード!$A$3:$C$67,2)))</f>
        <v>031110</v>
      </c>
      <c r="K2154" s="25" t="e">
        <f>IF($B2154="","",(VLOOKUP($B2154,所属・種目コード!M2137:N2237,2)))</f>
        <v>#N/A</v>
      </c>
      <c r="L2154" s="22" t="e">
        <f>IF($B2154="","",(VLOOKUP($B2154,所属・種目コード!$J$3:$K$59,2)))</f>
        <v>#N/A</v>
      </c>
    </row>
    <row r="2155" spans="1:12">
      <c r="A2155" s="11">
        <v>3078</v>
      </c>
      <c r="B2155" s="11">
        <v>1110</v>
      </c>
      <c r="C2155" s="11">
        <v>193</v>
      </c>
      <c r="E2155" s="11" t="s">
        <v>4521</v>
      </c>
      <c r="F2155" s="11" t="s">
        <v>4522</v>
      </c>
      <c r="G2155" s="11">
        <v>1</v>
      </c>
      <c r="I2155" s="23" t="str">
        <f>IF($B2155="","",(VLOOKUP($B2155,所属・種目コード!$A$3:$C$67,2)))</f>
        <v>031110</v>
      </c>
      <c r="K2155" s="25" t="e">
        <f>IF($B2155="","",(VLOOKUP($B2155,所属・種目コード!M2138:N2238,2)))</f>
        <v>#N/A</v>
      </c>
      <c r="L2155" s="22" t="e">
        <f>IF($B2155="","",(VLOOKUP($B2155,所属・種目コード!$J$3:$K$59,2)))</f>
        <v>#N/A</v>
      </c>
    </row>
    <row r="2156" spans="1:12">
      <c r="A2156" s="11">
        <v>3079</v>
      </c>
      <c r="B2156" s="11">
        <v>1110</v>
      </c>
      <c r="C2156" s="11">
        <v>189</v>
      </c>
      <c r="E2156" s="11" t="s">
        <v>4523</v>
      </c>
      <c r="F2156" s="11" t="s">
        <v>4524</v>
      </c>
      <c r="G2156" s="11">
        <v>1</v>
      </c>
      <c r="I2156" s="23" t="str">
        <f>IF($B2156="","",(VLOOKUP($B2156,所属・種目コード!$A$3:$C$67,2)))</f>
        <v>031110</v>
      </c>
      <c r="K2156" s="25" t="e">
        <f>IF($B2156="","",(VLOOKUP($B2156,所属・種目コード!M2139:N2239,2)))</f>
        <v>#N/A</v>
      </c>
      <c r="L2156" s="22" t="e">
        <f>IF($B2156="","",(VLOOKUP($B2156,所属・種目コード!$J$3:$K$59,2)))</f>
        <v>#N/A</v>
      </c>
    </row>
    <row r="2157" spans="1:12">
      <c r="A2157" s="11">
        <v>3080</v>
      </c>
      <c r="B2157" s="11">
        <v>1110</v>
      </c>
      <c r="C2157" s="11">
        <v>163</v>
      </c>
      <c r="E2157" s="11" t="s">
        <v>4525</v>
      </c>
      <c r="F2157" s="11" t="s">
        <v>4526</v>
      </c>
      <c r="G2157" s="11">
        <v>2</v>
      </c>
      <c r="I2157" s="23" t="str">
        <f>IF($B2157="","",(VLOOKUP($B2157,所属・種目コード!$A$3:$C$67,2)))</f>
        <v>031110</v>
      </c>
      <c r="K2157" s="25" t="e">
        <f>IF($B2157="","",(VLOOKUP($B2157,所属・種目コード!M2140:N2240,2)))</f>
        <v>#N/A</v>
      </c>
      <c r="L2157" s="22" t="e">
        <f>IF($B2157="","",(VLOOKUP($B2157,所属・種目コード!$J$3:$K$59,2)))</f>
        <v>#N/A</v>
      </c>
    </row>
    <row r="2158" spans="1:12">
      <c r="A2158" s="11">
        <v>3081</v>
      </c>
      <c r="B2158" s="11">
        <v>1110</v>
      </c>
      <c r="C2158" s="11">
        <v>169</v>
      </c>
      <c r="E2158" s="11" t="s">
        <v>4527</v>
      </c>
      <c r="F2158" s="11" t="s">
        <v>4528</v>
      </c>
      <c r="G2158" s="11">
        <v>2</v>
      </c>
      <c r="I2158" s="23" t="str">
        <f>IF($B2158="","",(VLOOKUP($B2158,所属・種目コード!$A$3:$C$67,2)))</f>
        <v>031110</v>
      </c>
      <c r="K2158" s="25" t="e">
        <f>IF($B2158="","",(VLOOKUP($B2158,所属・種目コード!M2141:N2241,2)))</f>
        <v>#N/A</v>
      </c>
      <c r="L2158" s="22" t="e">
        <f>IF($B2158="","",(VLOOKUP($B2158,所属・種目コード!$J$3:$K$59,2)))</f>
        <v>#N/A</v>
      </c>
    </row>
    <row r="2159" spans="1:12">
      <c r="A2159" s="11">
        <v>3082</v>
      </c>
      <c r="B2159" s="11">
        <v>1110</v>
      </c>
      <c r="C2159" s="11">
        <v>535</v>
      </c>
      <c r="E2159" s="11" t="s">
        <v>4529</v>
      </c>
      <c r="F2159" s="11" t="s">
        <v>391</v>
      </c>
      <c r="G2159" s="11">
        <v>2</v>
      </c>
      <c r="I2159" s="23" t="str">
        <f>IF($B2159="","",(VLOOKUP($B2159,所属・種目コード!$A$3:$C$67,2)))</f>
        <v>031110</v>
      </c>
      <c r="K2159" s="25" t="e">
        <f>IF($B2159="","",(VLOOKUP($B2159,所属・種目コード!M2142:N2242,2)))</f>
        <v>#N/A</v>
      </c>
      <c r="L2159" s="22" t="e">
        <f>IF($B2159="","",(VLOOKUP($B2159,所属・種目コード!$J$3:$K$59,2)))</f>
        <v>#N/A</v>
      </c>
    </row>
    <row r="2160" spans="1:12">
      <c r="A2160" s="11">
        <v>3083</v>
      </c>
      <c r="B2160" s="11">
        <v>1110</v>
      </c>
      <c r="C2160" s="11">
        <v>190</v>
      </c>
      <c r="E2160" s="11" t="s">
        <v>4530</v>
      </c>
      <c r="F2160" s="11" t="s">
        <v>4531</v>
      </c>
      <c r="G2160" s="11">
        <v>1</v>
      </c>
      <c r="I2160" s="23" t="str">
        <f>IF($B2160="","",(VLOOKUP($B2160,所属・種目コード!$A$3:$C$67,2)))</f>
        <v>031110</v>
      </c>
      <c r="K2160" s="25" t="e">
        <f>IF($B2160="","",(VLOOKUP($B2160,所属・種目コード!M2143:N2243,2)))</f>
        <v>#N/A</v>
      </c>
      <c r="L2160" s="22" t="e">
        <f>IF($B2160="","",(VLOOKUP($B2160,所属・種目コード!$J$3:$K$59,2)))</f>
        <v>#N/A</v>
      </c>
    </row>
    <row r="2161" spans="1:12">
      <c r="A2161" s="11">
        <v>3084</v>
      </c>
      <c r="B2161" s="11">
        <v>1110</v>
      </c>
      <c r="C2161" s="11">
        <v>759</v>
      </c>
      <c r="E2161" s="11" t="s">
        <v>4532</v>
      </c>
      <c r="F2161" s="11" t="s">
        <v>4533</v>
      </c>
      <c r="G2161" s="11">
        <v>1</v>
      </c>
      <c r="I2161" s="23" t="str">
        <f>IF($B2161="","",(VLOOKUP($B2161,所属・種目コード!$A$3:$C$67,2)))</f>
        <v>031110</v>
      </c>
      <c r="K2161" s="25" t="e">
        <f>IF($B2161="","",(VLOOKUP($B2161,所属・種目コード!M2144:N2244,2)))</f>
        <v>#N/A</v>
      </c>
      <c r="L2161" s="22" t="e">
        <f>IF($B2161="","",(VLOOKUP($B2161,所属・種目コード!$J$3:$K$59,2)))</f>
        <v>#N/A</v>
      </c>
    </row>
    <row r="2162" spans="1:12">
      <c r="A2162" s="11">
        <v>3085</v>
      </c>
      <c r="B2162" s="11">
        <v>1110</v>
      </c>
      <c r="C2162" s="11">
        <v>892</v>
      </c>
      <c r="E2162" s="11" t="s">
        <v>4534</v>
      </c>
      <c r="F2162" s="11" t="s">
        <v>4535</v>
      </c>
      <c r="G2162" s="11">
        <v>1</v>
      </c>
      <c r="I2162" s="23" t="str">
        <f>IF($B2162="","",(VLOOKUP($B2162,所属・種目コード!$A$3:$C$67,2)))</f>
        <v>031110</v>
      </c>
      <c r="K2162" s="25" t="e">
        <f>IF($B2162="","",(VLOOKUP($B2162,所属・種目コード!M2145:N2245,2)))</f>
        <v>#N/A</v>
      </c>
      <c r="L2162" s="22" t="e">
        <f>IF($B2162="","",(VLOOKUP($B2162,所属・種目コード!$J$3:$K$59,2)))</f>
        <v>#N/A</v>
      </c>
    </row>
    <row r="2163" spans="1:12">
      <c r="A2163" s="11">
        <v>3086</v>
      </c>
      <c r="B2163" s="11">
        <v>1110</v>
      </c>
      <c r="C2163" s="11">
        <v>893</v>
      </c>
      <c r="E2163" s="11" t="s">
        <v>4536</v>
      </c>
      <c r="F2163" s="11" t="s">
        <v>1879</v>
      </c>
      <c r="G2163" s="11">
        <v>1</v>
      </c>
      <c r="I2163" s="23" t="str">
        <f>IF($B2163="","",(VLOOKUP($B2163,所属・種目コード!$A$3:$C$67,2)))</f>
        <v>031110</v>
      </c>
      <c r="K2163" s="25" t="e">
        <f>IF($B2163="","",(VLOOKUP($B2163,所属・種目コード!M2146:N2246,2)))</f>
        <v>#N/A</v>
      </c>
      <c r="L2163" s="22" t="e">
        <f>IF($B2163="","",(VLOOKUP($B2163,所属・種目コード!$J$3:$K$59,2)))</f>
        <v>#N/A</v>
      </c>
    </row>
    <row r="2164" spans="1:12">
      <c r="A2164" s="11">
        <v>3087</v>
      </c>
      <c r="B2164" s="11">
        <v>1110</v>
      </c>
      <c r="C2164" s="11">
        <v>170</v>
      </c>
      <c r="E2164" s="11" t="s">
        <v>4537</v>
      </c>
      <c r="F2164" s="11" t="s">
        <v>4538</v>
      </c>
      <c r="G2164" s="11">
        <v>2</v>
      </c>
      <c r="I2164" s="23" t="str">
        <f>IF($B2164="","",(VLOOKUP($B2164,所属・種目コード!$A$3:$C$67,2)))</f>
        <v>031110</v>
      </c>
      <c r="K2164" s="25" t="e">
        <f>IF($B2164="","",(VLOOKUP($B2164,所属・種目コード!M2147:N2247,2)))</f>
        <v>#N/A</v>
      </c>
      <c r="L2164" s="22" t="e">
        <f>IF($B2164="","",(VLOOKUP($B2164,所属・種目コード!$J$3:$K$59,2)))</f>
        <v>#N/A</v>
      </c>
    </row>
    <row r="2165" spans="1:12">
      <c r="A2165" s="11">
        <v>3088</v>
      </c>
      <c r="B2165" s="11">
        <v>1110</v>
      </c>
      <c r="C2165" s="11">
        <v>894</v>
      </c>
      <c r="E2165" s="11" t="s">
        <v>4539</v>
      </c>
      <c r="F2165" s="11" t="s">
        <v>4540</v>
      </c>
      <c r="G2165" s="11">
        <v>1</v>
      </c>
      <c r="I2165" s="23" t="str">
        <f>IF($B2165="","",(VLOOKUP($B2165,所属・種目コード!$A$3:$C$67,2)))</f>
        <v>031110</v>
      </c>
      <c r="K2165" s="25" t="e">
        <f>IF($B2165="","",(VLOOKUP($B2165,所属・種目コード!M2148:N2248,2)))</f>
        <v>#N/A</v>
      </c>
      <c r="L2165" s="22" t="e">
        <f>IF($B2165="","",(VLOOKUP($B2165,所属・種目コード!$J$3:$K$59,2)))</f>
        <v>#N/A</v>
      </c>
    </row>
    <row r="2166" spans="1:12">
      <c r="A2166" s="11">
        <v>3089</v>
      </c>
      <c r="B2166" s="11">
        <v>1110</v>
      </c>
      <c r="C2166" s="11">
        <v>164</v>
      </c>
      <c r="E2166" s="11" t="s">
        <v>4541</v>
      </c>
      <c r="F2166" s="11" t="s">
        <v>4542</v>
      </c>
      <c r="G2166" s="11">
        <v>2</v>
      </c>
      <c r="I2166" s="23" t="str">
        <f>IF($B2166="","",(VLOOKUP($B2166,所属・種目コード!$A$3:$C$67,2)))</f>
        <v>031110</v>
      </c>
      <c r="K2166" s="25" t="e">
        <f>IF($B2166="","",(VLOOKUP($B2166,所属・種目コード!M2149:N2249,2)))</f>
        <v>#N/A</v>
      </c>
      <c r="L2166" s="22" t="e">
        <f>IF($B2166="","",(VLOOKUP($B2166,所属・種目コード!$J$3:$K$59,2)))</f>
        <v>#N/A</v>
      </c>
    </row>
    <row r="2167" spans="1:12">
      <c r="A2167" s="11">
        <v>3090</v>
      </c>
      <c r="B2167" s="11">
        <v>1110</v>
      </c>
      <c r="C2167" s="11">
        <v>194</v>
      </c>
      <c r="E2167" s="11" t="s">
        <v>4543</v>
      </c>
      <c r="F2167" s="11" t="s">
        <v>4544</v>
      </c>
      <c r="G2167" s="11">
        <v>1</v>
      </c>
      <c r="I2167" s="23" t="str">
        <f>IF($B2167="","",(VLOOKUP($B2167,所属・種目コード!$A$3:$C$67,2)))</f>
        <v>031110</v>
      </c>
      <c r="K2167" s="25" t="e">
        <f>IF($B2167="","",(VLOOKUP($B2167,所属・種目コード!M2150:N2250,2)))</f>
        <v>#N/A</v>
      </c>
      <c r="L2167" s="22" t="e">
        <f>IF($B2167="","",(VLOOKUP($B2167,所属・種目コード!$J$3:$K$59,2)))</f>
        <v>#N/A</v>
      </c>
    </row>
    <row r="2168" spans="1:12">
      <c r="A2168" s="11">
        <v>3091</v>
      </c>
      <c r="B2168" s="11">
        <v>1110</v>
      </c>
      <c r="C2168" s="11">
        <v>195</v>
      </c>
      <c r="E2168" s="11" t="s">
        <v>4545</v>
      </c>
      <c r="F2168" s="11" t="s">
        <v>4546</v>
      </c>
      <c r="G2168" s="11">
        <v>1</v>
      </c>
      <c r="I2168" s="23" t="str">
        <f>IF($B2168="","",(VLOOKUP($B2168,所属・種目コード!$A$3:$C$67,2)))</f>
        <v>031110</v>
      </c>
      <c r="K2168" s="25" t="e">
        <f>IF($B2168="","",(VLOOKUP($B2168,所属・種目コード!M2151:N2251,2)))</f>
        <v>#N/A</v>
      </c>
      <c r="L2168" s="22" t="e">
        <f>IF($B2168="","",(VLOOKUP($B2168,所属・種目コード!$J$3:$K$59,2)))</f>
        <v>#N/A</v>
      </c>
    </row>
    <row r="2169" spans="1:12">
      <c r="A2169" s="11">
        <v>3092</v>
      </c>
      <c r="B2169" s="11">
        <v>1110</v>
      </c>
      <c r="C2169" s="11">
        <v>165</v>
      </c>
      <c r="E2169" s="11" t="s">
        <v>4547</v>
      </c>
      <c r="F2169" s="11" t="s">
        <v>4548</v>
      </c>
      <c r="G2169" s="11">
        <v>2</v>
      </c>
      <c r="I2169" s="23" t="str">
        <f>IF($B2169="","",(VLOOKUP($B2169,所属・種目コード!$A$3:$C$67,2)))</f>
        <v>031110</v>
      </c>
      <c r="K2169" s="25" t="e">
        <f>IF($B2169="","",(VLOOKUP($B2169,所属・種目コード!M2152:N2252,2)))</f>
        <v>#N/A</v>
      </c>
      <c r="L2169" s="22" t="e">
        <f>IF($B2169="","",(VLOOKUP($B2169,所属・種目コード!$J$3:$K$59,2)))</f>
        <v>#N/A</v>
      </c>
    </row>
    <row r="2170" spans="1:12">
      <c r="A2170" s="11">
        <v>3093</v>
      </c>
      <c r="B2170" s="11">
        <v>1110</v>
      </c>
      <c r="C2170" s="11">
        <v>652</v>
      </c>
      <c r="E2170" s="11" t="s">
        <v>4549</v>
      </c>
      <c r="F2170" s="11" t="s">
        <v>4550</v>
      </c>
      <c r="G2170" s="11">
        <v>2</v>
      </c>
      <c r="I2170" s="23" t="str">
        <f>IF($B2170="","",(VLOOKUP($B2170,所属・種目コード!$A$3:$C$67,2)))</f>
        <v>031110</v>
      </c>
      <c r="K2170" s="25" t="e">
        <f>IF($B2170="","",(VLOOKUP($B2170,所属・種目コード!M2153:N2253,2)))</f>
        <v>#N/A</v>
      </c>
      <c r="L2170" s="22" t="e">
        <f>IF($B2170="","",(VLOOKUP($B2170,所属・種目コード!$J$3:$K$59,2)))</f>
        <v>#N/A</v>
      </c>
    </row>
    <row r="2171" spans="1:12">
      <c r="A2171" s="11">
        <v>3094</v>
      </c>
      <c r="B2171" s="11">
        <v>1110</v>
      </c>
      <c r="C2171" s="11">
        <v>895</v>
      </c>
      <c r="E2171" s="11" t="s">
        <v>4551</v>
      </c>
      <c r="F2171" s="11" t="s">
        <v>4552</v>
      </c>
      <c r="G2171" s="11">
        <v>1</v>
      </c>
      <c r="I2171" s="23" t="str">
        <f>IF($B2171="","",(VLOOKUP($B2171,所属・種目コード!$A$3:$C$67,2)))</f>
        <v>031110</v>
      </c>
      <c r="K2171" s="25" t="e">
        <f>IF($B2171="","",(VLOOKUP($B2171,所属・種目コード!M2154:N2254,2)))</f>
        <v>#N/A</v>
      </c>
      <c r="L2171" s="22" t="e">
        <f>IF($B2171="","",(VLOOKUP($B2171,所属・種目コード!$J$3:$K$59,2)))</f>
        <v>#N/A</v>
      </c>
    </row>
    <row r="2172" spans="1:12">
      <c r="A2172" s="11">
        <v>3095</v>
      </c>
      <c r="B2172" s="11">
        <v>1110</v>
      </c>
      <c r="C2172" s="11">
        <v>166</v>
      </c>
      <c r="E2172" s="11" t="s">
        <v>4553</v>
      </c>
      <c r="F2172" s="11" t="s">
        <v>4554</v>
      </c>
      <c r="G2172" s="11">
        <v>2</v>
      </c>
      <c r="I2172" s="23" t="str">
        <f>IF($B2172="","",(VLOOKUP($B2172,所属・種目コード!$A$3:$C$67,2)))</f>
        <v>031110</v>
      </c>
      <c r="K2172" s="25" t="e">
        <f>IF($B2172="","",(VLOOKUP($B2172,所属・種目コード!M2155:N2255,2)))</f>
        <v>#N/A</v>
      </c>
      <c r="L2172" s="22" t="e">
        <f>IF($B2172="","",(VLOOKUP($B2172,所属・種目コード!$J$3:$K$59,2)))</f>
        <v>#N/A</v>
      </c>
    </row>
    <row r="2173" spans="1:12">
      <c r="A2173" s="11">
        <v>3096</v>
      </c>
      <c r="B2173" s="11">
        <v>1110</v>
      </c>
      <c r="C2173" s="11">
        <v>191</v>
      </c>
      <c r="E2173" s="11" t="s">
        <v>4555</v>
      </c>
      <c r="F2173" s="11" t="s">
        <v>4556</v>
      </c>
      <c r="G2173" s="11">
        <v>1</v>
      </c>
      <c r="I2173" s="23" t="str">
        <f>IF($B2173="","",(VLOOKUP($B2173,所属・種目コード!$A$3:$C$67,2)))</f>
        <v>031110</v>
      </c>
      <c r="K2173" s="25" t="e">
        <f>IF($B2173="","",(VLOOKUP($B2173,所属・種目コード!M2156:N2256,2)))</f>
        <v>#N/A</v>
      </c>
      <c r="L2173" s="22" t="e">
        <f>IF($B2173="","",(VLOOKUP($B2173,所属・種目コード!$J$3:$K$59,2)))</f>
        <v>#N/A</v>
      </c>
    </row>
    <row r="2174" spans="1:12">
      <c r="A2174" s="11">
        <v>3097</v>
      </c>
      <c r="B2174" s="11">
        <v>1110</v>
      </c>
      <c r="C2174" s="11">
        <v>653</v>
      </c>
      <c r="E2174" s="11" t="s">
        <v>4557</v>
      </c>
      <c r="F2174" s="11" t="s">
        <v>4558</v>
      </c>
      <c r="G2174" s="11">
        <v>2</v>
      </c>
      <c r="I2174" s="23" t="str">
        <f>IF($B2174="","",(VLOOKUP($B2174,所属・種目コード!$A$3:$C$67,2)))</f>
        <v>031110</v>
      </c>
      <c r="K2174" s="25" t="e">
        <f>IF($B2174="","",(VLOOKUP($B2174,所属・種目コード!M2157:N2257,2)))</f>
        <v>#N/A</v>
      </c>
      <c r="L2174" s="22" t="e">
        <f>IF($B2174="","",(VLOOKUP($B2174,所属・種目コード!$J$3:$K$59,2)))</f>
        <v>#N/A</v>
      </c>
    </row>
    <row r="2175" spans="1:12">
      <c r="A2175" s="11">
        <v>3098</v>
      </c>
      <c r="B2175" s="11">
        <v>1110</v>
      </c>
      <c r="C2175" s="11">
        <v>192</v>
      </c>
      <c r="E2175" s="11" t="s">
        <v>4559</v>
      </c>
      <c r="F2175" s="11" t="s">
        <v>4560</v>
      </c>
      <c r="G2175" s="11">
        <v>1</v>
      </c>
      <c r="I2175" s="23" t="str">
        <f>IF($B2175="","",(VLOOKUP($B2175,所属・種目コード!$A$3:$C$67,2)))</f>
        <v>031110</v>
      </c>
      <c r="K2175" s="25" t="e">
        <f>IF($B2175="","",(VLOOKUP($B2175,所属・種目コード!M2158:N2258,2)))</f>
        <v>#N/A</v>
      </c>
      <c r="L2175" s="22" t="e">
        <f>IF($B2175="","",(VLOOKUP($B2175,所属・種目コード!$J$3:$K$59,2)))</f>
        <v>#N/A</v>
      </c>
    </row>
    <row r="2176" spans="1:12">
      <c r="A2176" s="11">
        <v>3099</v>
      </c>
      <c r="B2176" s="11">
        <v>1110</v>
      </c>
      <c r="C2176" s="11">
        <v>536</v>
      </c>
      <c r="E2176" s="11" t="s">
        <v>4561</v>
      </c>
      <c r="F2176" s="11" t="s">
        <v>4562</v>
      </c>
      <c r="G2176" s="11">
        <v>2</v>
      </c>
      <c r="I2176" s="23" t="str">
        <f>IF($B2176="","",(VLOOKUP($B2176,所属・種目コード!$A$3:$C$67,2)))</f>
        <v>031110</v>
      </c>
      <c r="K2176" s="25" t="e">
        <f>IF($B2176="","",(VLOOKUP($B2176,所属・種目コード!M2159:N2259,2)))</f>
        <v>#N/A</v>
      </c>
      <c r="L2176" s="22" t="e">
        <f>IF($B2176="","",(VLOOKUP($B2176,所属・種目コード!$J$3:$K$59,2)))</f>
        <v>#N/A</v>
      </c>
    </row>
    <row r="2177" spans="1:12">
      <c r="A2177" s="11">
        <v>3100</v>
      </c>
      <c r="B2177" s="11">
        <v>1110</v>
      </c>
      <c r="C2177" s="11">
        <v>537</v>
      </c>
      <c r="E2177" s="11" t="s">
        <v>4563</v>
      </c>
      <c r="F2177" s="11" t="s">
        <v>4564</v>
      </c>
      <c r="G2177" s="11">
        <v>2</v>
      </c>
      <c r="I2177" s="23" t="str">
        <f>IF($B2177="","",(VLOOKUP($B2177,所属・種目コード!$A$3:$C$67,2)))</f>
        <v>031110</v>
      </c>
      <c r="K2177" s="25" t="e">
        <f>IF($B2177="","",(VLOOKUP($B2177,所属・種目コード!M2160:N2260,2)))</f>
        <v>#N/A</v>
      </c>
      <c r="L2177" s="22" t="e">
        <f>IF($B2177="","",(VLOOKUP($B2177,所属・種目コード!$J$3:$K$59,2)))</f>
        <v>#N/A</v>
      </c>
    </row>
    <row r="2178" spans="1:12">
      <c r="A2178" s="11">
        <v>3101</v>
      </c>
      <c r="B2178" s="11">
        <v>1110</v>
      </c>
      <c r="C2178" s="11">
        <v>760</v>
      </c>
      <c r="E2178" s="11" t="s">
        <v>4565</v>
      </c>
      <c r="F2178" s="11" t="s">
        <v>4566</v>
      </c>
      <c r="G2178" s="11">
        <v>1</v>
      </c>
      <c r="I2178" s="23" t="str">
        <f>IF($B2178="","",(VLOOKUP($B2178,所属・種目コード!$A$3:$C$67,2)))</f>
        <v>031110</v>
      </c>
      <c r="K2178" s="25" t="e">
        <f>IF($B2178="","",(VLOOKUP($B2178,所属・種目コード!M2161:N2261,2)))</f>
        <v>#N/A</v>
      </c>
      <c r="L2178" s="22" t="e">
        <f>IF($B2178="","",(VLOOKUP($B2178,所属・種目コード!$J$3:$K$59,2)))</f>
        <v>#N/A</v>
      </c>
    </row>
    <row r="2179" spans="1:12">
      <c r="A2179" s="11">
        <v>3102</v>
      </c>
      <c r="B2179" s="11">
        <v>1111</v>
      </c>
      <c r="C2179" s="11">
        <v>213</v>
      </c>
      <c r="E2179" s="11" t="s">
        <v>4567</v>
      </c>
      <c r="F2179" s="11" t="s">
        <v>4568</v>
      </c>
      <c r="G2179" s="11">
        <v>1</v>
      </c>
      <c r="I2179" s="23" t="str">
        <f>IF($B2179="","",(VLOOKUP($B2179,所属・種目コード!$A$3:$C$67,2)))</f>
        <v>031111</v>
      </c>
      <c r="K2179" s="25" t="e">
        <f>IF($B2179="","",(VLOOKUP($B2179,所属・種目コード!M2162:N2262,2)))</f>
        <v>#N/A</v>
      </c>
      <c r="L2179" s="22" t="e">
        <f>IF($B2179="","",(VLOOKUP($B2179,所属・種目コード!$J$3:$K$59,2)))</f>
        <v>#N/A</v>
      </c>
    </row>
    <row r="2180" spans="1:12">
      <c r="A2180" s="11">
        <v>3103</v>
      </c>
      <c r="B2180" s="11">
        <v>1111</v>
      </c>
      <c r="C2180" s="11">
        <v>1000</v>
      </c>
      <c r="E2180" s="11" t="s">
        <v>4569</v>
      </c>
      <c r="F2180" s="11" t="s">
        <v>4570</v>
      </c>
      <c r="G2180" s="11">
        <v>1</v>
      </c>
      <c r="I2180" s="23" t="str">
        <f>IF($B2180="","",(VLOOKUP($B2180,所属・種目コード!$A$3:$C$67,2)))</f>
        <v>031111</v>
      </c>
      <c r="K2180" s="25" t="e">
        <f>IF($B2180="","",(VLOOKUP($B2180,所属・種目コード!M2163:N2263,2)))</f>
        <v>#N/A</v>
      </c>
      <c r="L2180" s="22" t="e">
        <f>IF($B2180="","",(VLOOKUP($B2180,所属・種目コード!$J$3:$K$59,2)))</f>
        <v>#N/A</v>
      </c>
    </row>
    <row r="2181" spans="1:12">
      <c r="A2181" s="11">
        <v>3104</v>
      </c>
      <c r="B2181" s="11">
        <v>1111</v>
      </c>
      <c r="C2181" s="11">
        <v>776</v>
      </c>
      <c r="E2181" s="11" t="s">
        <v>4571</v>
      </c>
      <c r="F2181" s="11" t="s">
        <v>4572</v>
      </c>
      <c r="G2181" s="11">
        <v>1</v>
      </c>
      <c r="I2181" s="23" t="str">
        <f>IF($B2181="","",(VLOOKUP($B2181,所属・種目コード!$A$3:$C$67,2)))</f>
        <v>031111</v>
      </c>
      <c r="K2181" s="25" t="e">
        <f>IF($B2181="","",(VLOOKUP($B2181,所属・種目コード!M2164:N2264,2)))</f>
        <v>#N/A</v>
      </c>
      <c r="L2181" s="22" t="e">
        <f>IF($B2181="","",(VLOOKUP($B2181,所属・種目コード!$J$3:$K$59,2)))</f>
        <v>#N/A</v>
      </c>
    </row>
    <row r="2182" spans="1:12">
      <c r="A2182" s="11">
        <v>3105</v>
      </c>
      <c r="B2182" s="11">
        <v>1111</v>
      </c>
      <c r="C2182" s="11">
        <v>214</v>
      </c>
      <c r="E2182" s="11" t="s">
        <v>4573</v>
      </c>
      <c r="F2182" s="11" t="s">
        <v>4574</v>
      </c>
      <c r="G2182" s="11">
        <v>1</v>
      </c>
      <c r="I2182" s="23" t="str">
        <f>IF($B2182="","",(VLOOKUP($B2182,所属・種目コード!$A$3:$C$67,2)))</f>
        <v>031111</v>
      </c>
      <c r="K2182" s="25" t="e">
        <f>IF($B2182="","",(VLOOKUP($B2182,所属・種目コード!M2165:N2265,2)))</f>
        <v>#N/A</v>
      </c>
      <c r="L2182" s="22" t="e">
        <f>IF($B2182="","",(VLOOKUP($B2182,所属・種目コード!$J$3:$K$59,2)))</f>
        <v>#N/A</v>
      </c>
    </row>
    <row r="2183" spans="1:12">
      <c r="A2183" s="11">
        <v>3106</v>
      </c>
      <c r="B2183" s="11">
        <v>1111</v>
      </c>
      <c r="C2183" s="11">
        <v>215</v>
      </c>
      <c r="E2183" s="11" t="s">
        <v>4575</v>
      </c>
      <c r="F2183" s="11" t="s">
        <v>4576</v>
      </c>
      <c r="G2183" s="11">
        <v>1</v>
      </c>
      <c r="I2183" s="23" t="str">
        <f>IF($B2183="","",(VLOOKUP($B2183,所属・種目コード!$A$3:$C$67,2)))</f>
        <v>031111</v>
      </c>
      <c r="K2183" s="25" t="e">
        <f>IF($B2183="","",(VLOOKUP($B2183,所属・種目コード!M2166:N2266,2)))</f>
        <v>#N/A</v>
      </c>
      <c r="L2183" s="22" t="e">
        <f>IF($B2183="","",(VLOOKUP($B2183,所属・種目コード!$J$3:$K$59,2)))</f>
        <v>#N/A</v>
      </c>
    </row>
    <row r="2184" spans="1:12">
      <c r="A2184" s="11">
        <v>3107</v>
      </c>
      <c r="B2184" s="11">
        <v>1111</v>
      </c>
      <c r="C2184" s="11">
        <v>191</v>
      </c>
      <c r="E2184" s="11" t="s">
        <v>4577</v>
      </c>
      <c r="F2184" s="11" t="s">
        <v>4578</v>
      </c>
      <c r="G2184" s="11">
        <v>2</v>
      </c>
      <c r="I2184" s="23" t="str">
        <f>IF($B2184="","",(VLOOKUP($B2184,所属・種目コード!$A$3:$C$67,2)))</f>
        <v>031111</v>
      </c>
      <c r="K2184" s="25" t="e">
        <f>IF($B2184="","",(VLOOKUP($B2184,所属・種目コード!M2167:N2267,2)))</f>
        <v>#N/A</v>
      </c>
      <c r="L2184" s="22" t="e">
        <f>IF($B2184="","",(VLOOKUP($B2184,所属・種目コード!$J$3:$K$59,2)))</f>
        <v>#N/A</v>
      </c>
    </row>
    <row r="2185" spans="1:12">
      <c r="A2185" s="11">
        <v>3108</v>
      </c>
      <c r="B2185" s="11">
        <v>1111</v>
      </c>
      <c r="C2185" s="11">
        <v>216</v>
      </c>
      <c r="E2185" s="11" t="s">
        <v>4579</v>
      </c>
      <c r="F2185" s="11" t="s">
        <v>4580</v>
      </c>
      <c r="G2185" s="11">
        <v>1</v>
      </c>
      <c r="I2185" s="23" t="str">
        <f>IF($B2185="","",(VLOOKUP($B2185,所属・種目コード!$A$3:$C$67,2)))</f>
        <v>031111</v>
      </c>
      <c r="K2185" s="25" t="e">
        <f>IF($B2185="","",(VLOOKUP($B2185,所属・種目コード!M2168:N2268,2)))</f>
        <v>#N/A</v>
      </c>
      <c r="L2185" s="22" t="e">
        <f>IF($B2185="","",(VLOOKUP($B2185,所属・種目コード!$J$3:$K$59,2)))</f>
        <v>#N/A</v>
      </c>
    </row>
    <row r="2186" spans="1:12">
      <c r="A2186" s="11">
        <v>3109</v>
      </c>
      <c r="B2186" s="11">
        <v>1111</v>
      </c>
      <c r="C2186" s="11">
        <v>217</v>
      </c>
      <c r="E2186" s="11" t="s">
        <v>4581</v>
      </c>
      <c r="F2186" s="11" t="s">
        <v>4582</v>
      </c>
      <c r="G2186" s="11">
        <v>1</v>
      </c>
      <c r="I2186" s="23" t="str">
        <f>IF($B2186="","",(VLOOKUP($B2186,所属・種目コード!$A$3:$C$67,2)))</f>
        <v>031111</v>
      </c>
      <c r="K2186" s="25" t="e">
        <f>IF($B2186="","",(VLOOKUP($B2186,所属・種目コード!M2169:N2269,2)))</f>
        <v>#N/A</v>
      </c>
      <c r="L2186" s="22" t="e">
        <f>IF($B2186="","",(VLOOKUP($B2186,所属・種目コード!$J$3:$K$59,2)))</f>
        <v>#N/A</v>
      </c>
    </row>
    <row r="2187" spans="1:12">
      <c r="A2187" s="11">
        <v>3110</v>
      </c>
      <c r="B2187" s="11">
        <v>1111</v>
      </c>
      <c r="C2187" s="11">
        <v>194</v>
      </c>
      <c r="E2187" s="11" t="s">
        <v>4583</v>
      </c>
      <c r="F2187" s="11" t="s">
        <v>4584</v>
      </c>
      <c r="G2187" s="11">
        <v>2</v>
      </c>
      <c r="I2187" s="23" t="str">
        <f>IF($B2187="","",(VLOOKUP($B2187,所属・種目コード!$A$3:$C$67,2)))</f>
        <v>031111</v>
      </c>
      <c r="K2187" s="25" t="e">
        <f>IF($B2187="","",(VLOOKUP($B2187,所属・種目コード!M2170:N2270,2)))</f>
        <v>#N/A</v>
      </c>
      <c r="L2187" s="22" t="e">
        <f>IF($B2187="","",(VLOOKUP($B2187,所属・種目コード!$J$3:$K$59,2)))</f>
        <v>#N/A</v>
      </c>
    </row>
    <row r="2188" spans="1:12">
      <c r="A2188" s="11">
        <v>3111</v>
      </c>
      <c r="B2188" s="11">
        <v>1111</v>
      </c>
      <c r="C2188" s="11">
        <v>192</v>
      </c>
      <c r="E2188" s="11" t="s">
        <v>4585</v>
      </c>
      <c r="F2188" s="11" t="s">
        <v>4479</v>
      </c>
      <c r="G2188" s="11">
        <v>2</v>
      </c>
      <c r="I2188" s="23" t="str">
        <f>IF($B2188="","",(VLOOKUP($B2188,所属・種目コード!$A$3:$C$67,2)))</f>
        <v>031111</v>
      </c>
      <c r="K2188" s="25" t="e">
        <f>IF($B2188="","",(VLOOKUP($B2188,所属・種目コード!M2171:N2271,2)))</f>
        <v>#N/A</v>
      </c>
      <c r="L2188" s="22" t="e">
        <f>IF($B2188="","",(VLOOKUP($B2188,所属・種目コード!$J$3:$K$59,2)))</f>
        <v>#N/A</v>
      </c>
    </row>
    <row r="2189" spans="1:12">
      <c r="A2189" s="11">
        <v>3112</v>
      </c>
      <c r="B2189" s="11">
        <v>1111</v>
      </c>
      <c r="C2189" s="11">
        <v>833</v>
      </c>
      <c r="E2189" s="11" t="s">
        <v>4586</v>
      </c>
      <c r="F2189" s="11" t="s">
        <v>4587</v>
      </c>
      <c r="G2189" s="11">
        <v>1</v>
      </c>
      <c r="I2189" s="23" t="str">
        <f>IF($B2189="","",(VLOOKUP($B2189,所属・種目コード!$A$3:$C$67,2)))</f>
        <v>031111</v>
      </c>
      <c r="K2189" s="25" t="e">
        <f>IF($B2189="","",(VLOOKUP($B2189,所属・種目コード!M2172:N2272,2)))</f>
        <v>#N/A</v>
      </c>
      <c r="L2189" s="22" t="e">
        <f>IF($B2189="","",(VLOOKUP($B2189,所属・種目コード!$J$3:$K$59,2)))</f>
        <v>#N/A</v>
      </c>
    </row>
    <row r="2190" spans="1:12">
      <c r="A2190" s="11">
        <v>3113</v>
      </c>
      <c r="B2190" s="11">
        <v>1111</v>
      </c>
      <c r="C2190" s="11">
        <v>556</v>
      </c>
      <c r="E2190" s="11" t="s">
        <v>4588</v>
      </c>
      <c r="F2190" s="11" t="s">
        <v>833</v>
      </c>
      <c r="G2190" s="11">
        <v>2</v>
      </c>
      <c r="I2190" s="23" t="str">
        <f>IF($B2190="","",(VLOOKUP($B2190,所属・種目コード!$A$3:$C$67,2)))</f>
        <v>031111</v>
      </c>
      <c r="K2190" s="25" t="e">
        <f>IF($B2190="","",(VLOOKUP($B2190,所属・種目コード!M2173:N2273,2)))</f>
        <v>#N/A</v>
      </c>
      <c r="L2190" s="22" t="e">
        <f>IF($B2190="","",(VLOOKUP($B2190,所属・種目コード!$J$3:$K$59,2)))</f>
        <v>#N/A</v>
      </c>
    </row>
    <row r="2191" spans="1:12">
      <c r="A2191" s="11">
        <v>3114</v>
      </c>
      <c r="B2191" s="11">
        <v>1111</v>
      </c>
      <c r="C2191" s="11">
        <v>1001</v>
      </c>
      <c r="E2191" s="11" t="s">
        <v>4589</v>
      </c>
      <c r="F2191" s="11" t="s">
        <v>4590</v>
      </c>
      <c r="G2191" s="11">
        <v>1</v>
      </c>
      <c r="I2191" s="23" t="str">
        <f>IF($B2191="","",(VLOOKUP($B2191,所属・種目コード!$A$3:$C$67,2)))</f>
        <v>031111</v>
      </c>
      <c r="K2191" s="25" t="e">
        <f>IF($B2191="","",(VLOOKUP($B2191,所属・種目コード!M2174:N2274,2)))</f>
        <v>#N/A</v>
      </c>
      <c r="L2191" s="22" t="e">
        <f>IF($B2191="","",(VLOOKUP($B2191,所属・種目コード!$J$3:$K$59,2)))</f>
        <v>#N/A</v>
      </c>
    </row>
    <row r="2192" spans="1:12">
      <c r="A2192" s="11">
        <v>3115</v>
      </c>
      <c r="B2192" s="11">
        <v>1111</v>
      </c>
      <c r="C2192" s="11">
        <v>225</v>
      </c>
      <c r="E2192" s="11" t="s">
        <v>4591</v>
      </c>
      <c r="F2192" s="11" t="s">
        <v>4592</v>
      </c>
      <c r="G2192" s="11">
        <v>1</v>
      </c>
      <c r="I2192" s="23" t="str">
        <f>IF($B2192="","",(VLOOKUP($B2192,所属・種目コード!$A$3:$C$67,2)))</f>
        <v>031111</v>
      </c>
      <c r="K2192" s="25" t="e">
        <f>IF($B2192="","",(VLOOKUP($B2192,所属・種目コード!M2175:N2275,2)))</f>
        <v>#N/A</v>
      </c>
      <c r="L2192" s="22" t="e">
        <f>IF($B2192="","",(VLOOKUP($B2192,所属・種目コード!$J$3:$K$59,2)))</f>
        <v>#N/A</v>
      </c>
    </row>
    <row r="2193" spans="1:12">
      <c r="A2193" s="11">
        <v>3116</v>
      </c>
      <c r="B2193" s="11">
        <v>1111</v>
      </c>
      <c r="C2193" s="11">
        <v>221</v>
      </c>
      <c r="E2193" s="11" t="s">
        <v>4593</v>
      </c>
      <c r="F2193" s="11" t="s">
        <v>4594</v>
      </c>
      <c r="G2193" s="11">
        <v>1</v>
      </c>
      <c r="I2193" s="23" t="str">
        <f>IF($B2193="","",(VLOOKUP($B2193,所属・種目コード!$A$3:$C$67,2)))</f>
        <v>031111</v>
      </c>
      <c r="K2193" s="25" t="e">
        <f>IF($B2193="","",(VLOOKUP($B2193,所属・種目コード!M2176:N2276,2)))</f>
        <v>#N/A</v>
      </c>
      <c r="L2193" s="22" t="e">
        <f>IF($B2193="","",(VLOOKUP($B2193,所属・種目コード!$J$3:$K$59,2)))</f>
        <v>#N/A</v>
      </c>
    </row>
    <row r="2194" spans="1:12">
      <c r="A2194" s="11">
        <v>3117</v>
      </c>
      <c r="B2194" s="11">
        <v>1111</v>
      </c>
      <c r="C2194" s="11">
        <v>218</v>
      </c>
      <c r="E2194" s="11" t="s">
        <v>4595</v>
      </c>
      <c r="F2194" s="11" t="s">
        <v>4596</v>
      </c>
      <c r="G2194" s="11">
        <v>1</v>
      </c>
      <c r="I2194" s="23" t="str">
        <f>IF($B2194="","",(VLOOKUP($B2194,所属・種目コード!$A$3:$C$67,2)))</f>
        <v>031111</v>
      </c>
      <c r="K2194" s="25" t="e">
        <f>IF($B2194="","",(VLOOKUP($B2194,所属・種目コード!M2177:N2277,2)))</f>
        <v>#N/A</v>
      </c>
      <c r="L2194" s="22" t="e">
        <f>IF($B2194="","",(VLOOKUP($B2194,所属・種目コード!$J$3:$K$59,2)))</f>
        <v>#N/A</v>
      </c>
    </row>
    <row r="2195" spans="1:12">
      <c r="A2195" s="11">
        <v>3118</v>
      </c>
      <c r="B2195" s="11">
        <v>1111</v>
      </c>
      <c r="C2195" s="11">
        <v>777</v>
      </c>
      <c r="E2195" s="11" t="s">
        <v>4597</v>
      </c>
      <c r="F2195" s="11" t="s">
        <v>4598</v>
      </c>
      <c r="G2195" s="11">
        <v>1</v>
      </c>
      <c r="I2195" s="23" t="str">
        <f>IF($B2195="","",(VLOOKUP($B2195,所属・種目コード!$A$3:$C$67,2)))</f>
        <v>031111</v>
      </c>
      <c r="K2195" s="25" t="e">
        <f>IF($B2195="","",(VLOOKUP($B2195,所属・種目コード!M2178:N2278,2)))</f>
        <v>#N/A</v>
      </c>
      <c r="L2195" s="22" t="e">
        <f>IF($B2195="","",(VLOOKUP($B2195,所属・種目コード!$J$3:$K$59,2)))</f>
        <v>#N/A</v>
      </c>
    </row>
    <row r="2196" spans="1:12">
      <c r="A2196" s="11">
        <v>3119</v>
      </c>
      <c r="B2196" s="11">
        <v>1111</v>
      </c>
      <c r="C2196" s="11">
        <v>222</v>
      </c>
      <c r="E2196" s="11" t="s">
        <v>4599</v>
      </c>
      <c r="F2196" s="11" t="s">
        <v>4600</v>
      </c>
      <c r="G2196" s="11">
        <v>1</v>
      </c>
      <c r="I2196" s="23" t="str">
        <f>IF($B2196="","",(VLOOKUP($B2196,所属・種目コード!$A$3:$C$67,2)))</f>
        <v>031111</v>
      </c>
      <c r="K2196" s="25" t="e">
        <f>IF($B2196="","",(VLOOKUP($B2196,所属・種目コード!M2179:N2279,2)))</f>
        <v>#N/A</v>
      </c>
      <c r="L2196" s="22" t="e">
        <f>IF($B2196="","",(VLOOKUP($B2196,所属・種目コード!$J$3:$K$59,2)))</f>
        <v>#N/A</v>
      </c>
    </row>
    <row r="2197" spans="1:12">
      <c r="A2197" s="11">
        <v>3120</v>
      </c>
      <c r="B2197" s="11">
        <v>1111</v>
      </c>
      <c r="C2197" s="11">
        <v>223</v>
      </c>
      <c r="E2197" s="11" t="s">
        <v>4601</v>
      </c>
      <c r="F2197" s="11" t="s">
        <v>4602</v>
      </c>
      <c r="G2197" s="11">
        <v>1</v>
      </c>
      <c r="I2197" s="23" t="str">
        <f>IF($B2197="","",(VLOOKUP($B2197,所属・種目コード!$A$3:$C$67,2)))</f>
        <v>031111</v>
      </c>
      <c r="K2197" s="25" t="e">
        <f>IF($B2197="","",(VLOOKUP($B2197,所属・種目コード!M2180:N2280,2)))</f>
        <v>#N/A</v>
      </c>
      <c r="L2197" s="22" t="e">
        <f>IF($B2197="","",(VLOOKUP($B2197,所属・種目コード!$J$3:$K$59,2)))</f>
        <v>#N/A</v>
      </c>
    </row>
    <row r="2198" spans="1:12">
      <c r="A2198" s="11">
        <v>3121</v>
      </c>
      <c r="B2198" s="11">
        <v>1111</v>
      </c>
      <c r="C2198" s="11">
        <v>219</v>
      </c>
      <c r="E2198" s="11" t="s">
        <v>4603</v>
      </c>
      <c r="F2198" s="11" t="s">
        <v>4604</v>
      </c>
      <c r="G2198" s="11">
        <v>1</v>
      </c>
      <c r="I2198" s="23" t="str">
        <f>IF($B2198="","",(VLOOKUP($B2198,所属・種目コード!$A$3:$C$67,2)))</f>
        <v>031111</v>
      </c>
      <c r="K2198" s="25" t="e">
        <f>IF($B2198="","",(VLOOKUP($B2198,所属・種目コード!M2181:N2281,2)))</f>
        <v>#N/A</v>
      </c>
      <c r="L2198" s="22" t="e">
        <f>IF($B2198="","",(VLOOKUP($B2198,所属・種目コード!$J$3:$K$59,2)))</f>
        <v>#N/A</v>
      </c>
    </row>
    <row r="2199" spans="1:12">
      <c r="A2199" s="11">
        <v>3122</v>
      </c>
      <c r="B2199" s="11">
        <v>1111</v>
      </c>
      <c r="C2199" s="11">
        <v>193</v>
      </c>
      <c r="E2199" s="11" t="s">
        <v>4605</v>
      </c>
      <c r="F2199" s="11" t="s">
        <v>4606</v>
      </c>
      <c r="G2199" s="11">
        <v>2</v>
      </c>
      <c r="I2199" s="23" t="str">
        <f>IF($B2199="","",(VLOOKUP($B2199,所属・種目コード!$A$3:$C$67,2)))</f>
        <v>031111</v>
      </c>
      <c r="K2199" s="25" t="e">
        <f>IF($B2199="","",(VLOOKUP($B2199,所属・種目コード!M2182:N2282,2)))</f>
        <v>#N/A</v>
      </c>
      <c r="L2199" s="22" t="e">
        <f>IF($B2199="","",(VLOOKUP($B2199,所属・種目コード!$J$3:$K$59,2)))</f>
        <v>#N/A</v>
      </c>
    </row>
    <row r="2200" spans="1:12">
      <c r="A2200" s="11">
        <v>3123</v>
      </c>
      <c r="B2200" s="11">
        <v>1111</v>
      </c>
      <c r="C2200" s="11">
        <v>557</v>
      </c>
      <c r="E2200" s="11" t="s">
        <v>4607</v>
      </c>
      <c r="F2200" s="11" t="s">
        <v>4608</v>
      </c>
      <c r="G2200" s="11">
        <v>2</v>
      </c>
      <c r="I2200" s="23" t="str">
        <f>IF($B2200="","",(VLOOKUP($B2200,所属・種目コード!$A$3:$C$67,2)))</f>
        <v>031111</v>
      </c>
      <c r="K2200" s="25" t="e">
        <f>IF($B2200="","",(VLOOKUP($B2200,所属・種目コード!M2183:N2283,2)))</f>
        <v>#N/A</v>
      </c>
      <c r="L2200" s="22" t="e">
        <f>IF($B2200="","",(VLOOKUP($B2200,所属・種目コード!$J$3:$K$59,2)))</f>
        <v>#N/A</v>
      </c>
    </row>
    <row r="2201" spans="1:12">
      <c r="A2201" s="11">
        <v>3124</v>
      </c>
      <c r="B2201" s="11">
        <v>1111</v>
      </c>
      <c r="C2201" s="11">
        <v>220</v>
      </c>
      <c r="E2201" s="11" t="s">
        <v>4609</v>
      </c>
      <c r="F2201" s="11" t="s">
        <v>4610</v>
      </c>
      <c r="G2201" s="11">
        <v>1</v>
      </c>
      <c r="I2201" s="23" t="str">
        <f>IF($B2201="","",(VLOOKUP($B2201,所属・種目コード!$A$3:$C$67,2)))</f>
        <v>031111</v>
      </c>
      <c r="K2201" s="25" t="e">
        <f>IF($B2201="","",(VLOOKUP($B2201,所属・種目コード!M2184:N2284,2)))</f>
        <v>#N/A</v>
      </c>
      <c r="L2201" s="22" t="e">
        <f>IF($B2201="","",(VLOOKUP($B2201,所属・種目コード!$J$3:$K$59,2)))</f>
        <v>#N/A</v>
      </c>
    </row>
    <row r="2202" spans="1:12">
      <c r="A2202" s="11">
        <v>3125</v>
      </c>
      <c r="B2202" s="11">
        <v>1111</v>
      </c>
      <c r="C2202" s="11">
        <v>226</v>
      </c>
      <c r="E2202" s="11" t="s">
        <v>4611</v>
      </c>
      <c r="F2202" s="11" t="s">
        <v>4612</v>
      </c>
      <c r="G2202" s="11">
        <v>1</v>
      </c>
      <c r="I2202" s="23" t="str">
        <f>IF($B2202="","",(VLOOKUP($B2202,所属・種目コード!$A$3:$C$67,2)))</f>
        <v>031111</v>
      </c>
      <c r="K2202" s="25" t="e">
        <f>IF($B2202="","",(VLOOKUP($B2202,所属・種目コード!M2185:N2285,2)))</f>
        <v>#N/A</v>
      </c>
      <c r="L2202" s="22" t="e">
        <f>IF($B2202="","",(VLOOKUP($B2202,所属・種目コード!$J$3:$K$59,2)))</f>
        <v>#N/A</v>
      </c>
    </row>
    <row r="2203" spans="1:12">
      <c r="A2203" s="11">
        <v>3126</v>
      </c>
      <c r="B2203" s="11">
        <v>1111</v>
      </c>
      <c r="C2203" s="11">
        <v>224</v>
      </c>
      <c r="E2203" s="11" t="s">
        <v>4613</v>
      </c>
      <c r="F2203" s="11" t="s">
        <v>4614</v>
      </c>
      <c r="G2203" s="11">
        <v>1</v>
      </c>
      <c r="I2203" s="23" t="str">
        <f>IF($B2203="","",(VLOOKUP($B2203,所属・種目コード!$A$3:$C$67,2)))</f>
        <v>031111</v>
      </c>
      <c r="K2203" s="25" t="e">
        <f>IF($B2203="","",(VLOOKUP($B2203,所属・種目コード!M2186:N2286,2)))</f>
        <v>#N/A</v>
      </c>
      <c r="L2203" s="22" t="e">
        <f>IF($B2203="","",(VLOOKUP($B2203,所属・種目コード!$J$3:$K$59,2)))</f>
        <v>#N/A</v>
      </c>
    </row>
    <row r="2204" spans="1:12">
      <c r="A2204" s="11">
        <v>3127</v>
      </c>
      <c r="B2204" s="11">
        <v>1112</v>
      </c>
      <c r="C2204" s="11">
        <v>324</v>
      </c>
      <c r="E2204" s="11" t="s">
        <v>4615</v>
      </c>
      <c r="F2204" s="11" t="s">
        <v>4616</v>
      </c>
      <c r="G2204" s="11">
        <v>2</v>
      </c>
      <c r="I2204" s="23" t="str">
        <f>IF($B2204="","",(VLOOKUP($B2204,所属・種目コード!$A$3:$C$67,2)))</f>
        <v>031112</v>
      </c>
      <c r="K2204" s="25" t="e">
        <f>IF($B2204="","",(VLOOKUP($B2204,所属・種目コード!M2187:N2287,2)))</f>
        <v>#N/A</v>
      </c>
      <c r="L2204" s="22" t="e">
        <f>IF($B2204="","",(VLOOKUP($B2204,所属・種目コード!$J$3:$K$59,2)))</f>
        <v>#N/A</v>
      </c>
    </row>
    <row r="2205" spans="1:12">
      <c r="A2205" s="11">
        <v>3128</v>
      </c>
      <c r="B2205" s="11">
        <v>1112</v>
      </c>
      <c r="C2205" s="11">
        <v>314</v>
      </c>
      <c r="E2205" s="11" t="s">
        <v>4617</v>
      </c>
      <c r="F2205" s="11" t="s">
        <v>4618</v>
      </c>
      <c r="G2205" s="11">
        <v>2</v>
      </c>
      <c r="I2205" s="23" t="str">
        <f>IF($B2205="","",(VLOOKUP($B2205,所属・種目コード!$A$3:$C$67,2)))</f>
        <v>031112</v>
      </c>
      <c r="K2205" s="25" t="e">
        <f>IF($B2205="","",(VLOOKUP($B2205,所属・種目コード!M2188:N2288,2)))</f>
        <v>#N/A</v>
      </c>
      <c r="L2205" s="22" t="e">
        <f>IF($B2205="","",(VLOOKUP($B2205,所属・種目コード!$J$3:$K$59,2)))</f>
        <v>#N/A</v>
      </c>
    </row>
    <row r="2206" spans="1:12">
      <c r="A2206" s="11">
        <v>3129</v>
      </c>
      <c r="B2206" s="11">
        <v>1112</v>
      </c>
      <c r="C2206" s="11">
        <v>857</v>
      </c>
      <c r="E2206" s="11" t="s">
        <v>4619</v>
      </c>
      <c r="F2206" s="11" t="s">
        <v>4620</v>
      </c>
      <c r="G2206" s="11">
        <v>1</v>
      </c>
      <c r="I2206" s="23" t="str">
        <f>IF($B2206="","",(VLOOKUP($B2206,所属・種目コード!$A$3:$C$67,2)))</f>
        <v>031112</v>
      </c>
      <c r="K2206" s="25" t="e">
        <f>IF($B2206="","",(VLOOKUP($B2206,所属・種目コード!M2189:N2289,2)))</f>
        <v>#N/A</v>
      </c>
      <c r="L2206" s="22" t="e">
        <f>IF($B2206="","",(VLOOKUP($B2206,所属・種目コード!$J$3:$K$59,2)))</f>
        <v>#N/A</v>
      </c>
    </row>
    <row r="2207" spans="1:12">
      <c r="A2207" s="11">
        <v>3130</v>
      </c>
      <c r="B2207" s="11">
        <v>1112</v>
      </c>
      <c r="C2207" s="11">
        <v>636</v>
      </c>
      <c r="E2207" s="11" t="s">
        <v>471</v>
      </c>
      <c r="F2207" s="11" t="s">
        <v>4621</v>
      </c>
      <c r="G2207" s="11">
        <v>2</v>
      </c>
      <c r="I2207" s="23" t="str">
        <f>IF($B2207="","",(VLOOKUP($B2207,所属・種目コード!$A$3:$C$67,2)))</f>
        <v>031112</v>
      </c>
      <c r="K2207" s="25" t="e">
        <f>IF($B2207="","",(VLOOKUP($B2207,所属・種目コード!M2190:N2290,2)))</f>
        <v>#N/A</v>
      </c>
      <c r="L2207" s="22" t="e">
        <f>IF($B2207="","",(VLOOKUP($B2207,所属・種目コード!$J$3:$K$59,2)))</f>
        <v>#N/A</v>
      </c>
    </row>
    <row r="2208" spans="1:12">
      <c r="A2208" s="11">
        <v>3131</v>
      </c>
      <c r="B2208" s="11">
        <v>1112</v>
      </c>
      <c r="C2208" s="11">
        <v>315</v>
      </c>
      <c r="E2208" s="11" t="s">
        <v>4622</v>
      </c>
      <c r="F2208" s="11" t="s">
        <v>4623</v>
      </c>
      <c r="G2208" s="11">
        <v>2</v>
      </c>
      <c r="I2208" s="23" t="str">
        <f>IF($B2208="","",(VLOOKUP($B2208,所属・種目コード!$A$3:$C$67,2)))</f>
        <v>031112</v>
      </c>
      <c r="K2208" s="25" t="e">
        <f>IF($B2208="","",(VLOOKUP($B2208,所属・種目コード!M2191:N2291,2)))</f>
        <v>#N/A</v>
      </c>
      <c r="L2208" s="22" t="e">
        <f>IF($B2208="","",(VLOOKUP($B2208,所属・種目コード!$J$3:$K$59,2)))</f>
        <v>#N/A</v>
      </c>
    </row>
    <row r="2209" spans="1:12">
      <c r="A2209" s="11">
        <v>3132</v>
      </c>
      <c r="B2209" s="11">
        <v>1112</v>
      </c>
      <c r="C2209" s="11">
        <v>316</v>
      </c>
      <c r="E2209" s="11" t="s">
        <v>4624</v>
      </c>
      <c r="F2209" s="11" t="s">
        <v>4625</v>
      </c>
      <c r="G2209" s="11">
        <v>2</v>
      </c>
      <c r="I2209" s="23" t="str">
        <f>IF($B2209="","",(VLOOKUP($B2209,所属・種目コード!$A$3:$C$67,2)))</f>
        <v>031112</v>
      </c>
      <c r="K2209" s="25" t="e">
        <f>IF($B2209="","",(VLOOKUP($B2209,所属・種目コード!M2192:N2292,2)))</f>
        <v>#N/A</v>
      </c>
      <c r="L2209" s="22" t="e">
        <f>IF($B2209="","",(VLOOKUP($B2209,所属・種目コード!$J$3:$K$59,2)))</f>
        <v>#N/A</v>
      </c>
    </row>
    <row r="2210" spans="1:12">
      <c r="A2210" s="11">
        <v>3133</v>
      </c>
      <c r="B2210" s="11">
        <v>1112</v>
      </c>
      <c r="C2210" s="11">
        <v>858</v>
      </c>
      <c r="E2210" s="11" t="s">
        <v>4626</v>
      </c>
      <c r="F2210" s="11" t="s">
        <v>4627</v>
      </c>
      <c r="G2210" s="11">
        <v>1</v>
      </c>
      <c r="I2210" s="23" t="str">
        <f>IF($B2210="","",(VLOOKUP($B2210,所属・種目コード!$A$3:$C$67,2)))</f>
        <v>031112</v>
      </c>
      <c r="K2210" s="25" t="e">
        <f>IF($B2210="","",(VLOOKUP($B2210,所属・種目コード!M2193:N2293,2)))</f>
        <v>#N/A</v>
      </c>
      <c r="L2210" s="22" t="e">
        <f>IF($B2210="","",(VLOOKUP($B2210,所属・種目コード!$J$3:$K$59,2)))</f>
        <v>#N/A</v>
      </c>
    </row>
    <row r="2211" spans="1:12">
      <c r="A2211" s="11">
        <v>3134</v>
      </c>
      <c r="B2211" s="11">
        <v>1112</v>
      </c>
      <c r="C2211" s="11">
        <v>859</v>
      </c>
      <c r="E2211" s="11" t="s">
        <v>4628</v>
      </c>
      <c r="F2211" s="11" t="s">
        <v>4629</v>
      </c>
      <c r="G2211" s="11">
        <v>1</v>
      </c>
      <c r="I2211" s="23" t="str">
        <f>IF($B2211="","",(VLOOKUP($B2211,所属・種目コード!$A$3:$C$67,2)))</f>
        <v>031112</v>
      </c>
      <c r="K2211" s="25" t="e">
        <f>IF($B2211="","",(VLOOKUP($B2211,所属・種目コード!M2194:N2294,2)))</f>
        <v>#N/A</v>
      </c>
      <c r="L2211" s="22" t="e">
        <f>IF($B2211="","",(VLOOKUP($B2211,所属・種目コード!$J$3:$K$59,2)))</f>
        <v>#N/A</v>
      </c>
    </row>
    <row r="2212" spans="1:12">
      <c r="A2212" s="11">
        <v>3135</v>
      </c>
      <c r="B2212" s="11">
        <v>1112</v>
      </c>
      <c r="C2212" s="11">
        <v>637</v>
      </c>
      <c r="E2212" s="11" t="s">
        <v>4630</v>
      </c>
      <c r="F2212" s="11" t="s">
        <v>4631</v>
      </c>
      <c r="G2212" s="11">
        <v>2</v>
      </c>
      <c r="I2212" s="23" t="str">
        <f>IF($B2212="","",(VLOOKUP($B2212,所属・種目コード!$A$3:$C$67,2)))</f>
        <v>031112</v>
      </c>
      <c r="K2212" s="25" t="e">
        <f>IF($B2212="","",(VLOOKUP($B2212,所属・種目コード!M2195:N2295,2)))</f>
        <v>#N/A</v>
      </c>
      <c r="L2212" s="22" t="e">
        <f>IF($B2212="","",(VLOOKUP($B2212,所属・種目コード!$J$3:$K$59,2)))</f>
        <v>#N/A</v>
      </c>
    </row>
    <row r="2213" spans="1:12">
      <c r="A2213" s="11">
        <v>3136</v>
      </c>
      <c r="B2213" s="11">
        <v>1112</v>
      </c>
      <c r="C2213" s="11">
        <v>421</v>
      </c>
      <c r="E2213" s="11" t="s">
        <v>4632</v>
      </c>
      <c r="F2213" s="11" t="s">
        <v>4633</v>
      </c>
      <c r="G2213" s="11">
        <v>1</v>
      </c>
      <c r="I2213" s="23" t="str">
        <f>IF($B2213="","",(VLOOKUP($B2213,所属・種目コード!$A$3:$C$67,2)))</f>
        <v>031112</v>
      </c>
      <c r="K2213" s="25" t="e">
        <f>IF($B2213="","",(VLOOKUP($B2213,所属・種目コード!M2196:N2296,2)))</f>
        <v>#N/A</v>
      </c>
      <c r="L2213" s="22" t="e">
        <f>IF($B2213="","",(VLOOKUP($B2213,所属・種目コード!$J$3:$K$59,2)))</f>
        <v>#N/A</v>
      </c>
    </row>
    <row r="2214" spans="1:12">
      <c r="A2214" s="11">
        <v>3137</v>
      </c>
      <c r="B2214" s="11">
        <v>1112</v>
      </c>
      <c r="C2214" s="11">
        <v>317</v>
      </c>
      <c r="E2214" s="11" t="s">
        <v>4634</v>
      </c>
      <c r="F2214" s="11" t="s">
        <v>4635</v>
      </c>
      <c r="G2214" s="11">
        <v>2</v>
      </c>
      <c r="I2214" s="23" t="str">
        <f>IF($B2214="","",(VLOOKUP($B2214,所属・種目コード!$A$3:$C$67,2)))</f>
        <v>031112</v>
      </c>
      <c r="K2214" s="25" t="e">
        <f>IF($B2214="","",(VLOOKUP($B2214,所属・種目コード!M2197:N2297,2)))</f>
        <v>#N/A</v>
      </c>
      <c r="L2214" s="22" t="e">
        <f>IF($B2214="","",(VLOOKUP($B2214,所属・種目コード!$J$3:$K$59,2)))</f>
        <v>#N/A</v>
      </c>
    </row>
    <row r="2215" spans="1:12">
      <c r="A2215" s="11">
        <v>3138</v>
      </c>
      <c r="B2215" s="11">
        <v>1112</v>
      </c>
      <c r="C2215" s="11">
        <v>638</v>
      </c>
      <c r="E2215" s="11" t="s">
        <v>4636</v>
      </c>
      <c r="F2215" s="11" t="s">
        <v>4637</v>
      </c>
      <c r="G2215" s="11">
        <v>2</v>
      </c>
      <c r="I2215" s="23" t="str">
        <f>IF($B2215="","",(VLOOKUP($B2215,所属・種目コード!$A$3:$C$67,2)))</f>
        <v>031112</v>
      </c>
      <c r="K2215" s="25" t="e">
        <f>IF($B2215="","",(VLOOKUP($B2215,所属・種目コード!M2198:N2298,2)))</f>
        <v>#N/A</v>
      </c>
      <c r="L2215" s="22" t="e">
        <f>IF($B2215="","",(VLOOKUP($B2215,所属・種目コード!$J$3:$K$59,2)))</f>
        <v>#N/A</v>
      </c>
    </row>
    <row r="2216" spans="1:12">
      <c r="A2216" s="11">
        <v>3139</v>
      </c>
      <c r="B2216" s="11">
        <v>1112</v>
      </c>
      <c r="C2216" s="11">
        <v>318</v>
      </c>
      <c r="E2216" s="11" t="s">
        <v>4638</v>
      </c>
      <c r="F2216" s="11" t="s">
        <v>4639</v>
      </c>
      <c r="G2216" s="11">
        <v>2</v>
      </c>
      <c r="I2216" s="23" t="str">
        <f>IF($B2216="","",(VLOOKUP($B2216,所属・種目コード!$A$3:$C$67,2)))</f>
        <v>031112</v>
      </c>
      <c r="K2216" s="25" t="e">
        <f>IF($B2216="","",(VLOOKUP($B2216,所属・種目コード!M2199:N2299,2)))</f>
        <v>#N/A</v>
      </c>
      <c r="L2216" s="22" t="e">
        <f>IF($B2216="","",(VLOOKUP($B2216,所属・種目コード!$J$3:$K$59,2)))</f>
        <v>#N/A</v>
      </c>
    </row>
    <row r="2217" spans="1:12">
      <c r="A2217" s="11">
        <v>3140</v>
      </c>
      <c r="B2217" s="11">
        <v>1112</v>
      </c>
      <c r="C2217" s="11">
        <v>422</v>
      </c>
      <c r="E2217" s="11" t="s">
        <v>4640</v>
      </c>
      <c r="F2217" s="11" t="s">
        <v>4641</v>
      </c>
      <c r="G2217" s="11">
        <v>1</v>
      </c>
      <c r="I2217" s="23" t="str">
        <f>IF($B2217="","",(VLOOKUP($B2217,所属・種目コード!$A$3:$C$67,2)))</f>
        <v>031112</v>
      </c>
      <c r="K2217" s="25" t="e">
        <f>IF($B2217="","",(VLOOKUP($B2217,所属・種目コード!M2200:N2300,2)))</f>
        <v>#N/A</v>
      </c>
      <c r="L2217" s="22" t="e">
        <f>IF($B2217="","",(VLOOKUP($B2217,所属・種目コード!$J$3:$K$59,2)))</f>
        <v>#N/A</v>
      </c>
    </row>
    <row r="2218" spans="1:12">
      <c r="A2218" s="11">
        <v>3141</v>
      </c>
      <c r="B2218" s="11">
        <v>1112</v>
      </c>
      <c r="C2218" s="11">
        <v>423</v>
      </c>
      <c r="E2218" s="11" t="s">
        <v>4642</v>
      </c>
      <c r="F2218" s="11" t="s">
        <v>4643</v>
      </c>
      <c r="G2218" s="11">
        <v>1</v>
      </c>
      <c r="I2218" s="23" t="str">
        <f>IF($B2218="","",(VLOOKUP($B2218,所属・種目コード!$A$3:$C$67,2)))</f>
        <v>031112</v>
      </c>
      <c r="K2218" s="25" t="e">
        <f>IF($B2218="","",(VLOOKUP($B2218,所属・種目コード!M2201:N2301,2)))</f>
        <v>#N/A</v>
      </c>
      <c r="L2218" s="22" t="e">
        <f>IF($B2218="","",(VLOOKUP($B2218,所属・種目コード!$J$3:$K$59,2)))</f>
        <v>#N/A</v>
      </c>
    </row>
    <row r="2219" spans="1:12">
      <c r="A2219" s="11">
        <v>3142</v>
      </c>
      <c r="B2219" s="11">
        <v>1112</v>
      </c>
      <c r="C2219" s="11">
        <v>414</v>
      </c>
      <c r="E2219" s="11" t="s">
        <v>4644</v>
      </c>
      <c r="F2219" s="11" t="s">
        <v>4645</v>
      </c>
      <c r="G2219" s="11">
        <v>1</v>
      </c>
      <c r="I2219" s="23" t="str">
        <f>IF($B2219="","",(VLOOKUP($B2219,所属・種目コード!$A$3:$C$67,2)))</f>
        <v>031112</v>
      </c>
      <c r="K2219" s="25" t="e">
        <f>IF($B2219="","",(VLOOKUP($B2219,所属・種目コード!M2202:N2302,2)))</f>
        <v>#N/A</v>
      </c>
      <c r="L2219" s="22" t="e">
        <f>IF($B2219="","",(VLOOKUP($B2219,所属・種目コード!$J$3:$K$59,2)))</f>
        <v>#N/A</v>
      </c>
    </row>
    <row r="2220" spans="1:12">
      <c r="A2220" s="11">
        <v>3143</v>
      </c>
      <c r="B2220" s="11">
        <v>1112</v>
      </c>
      <c r="C2220" s="11">
        <v>319</v>
      </c>
      <c r="E2220" s="11" t="s">
        <v>4646</v>
      </c>
      <c r="F2220" s="11" t="s">
        <v>4647</v>
      </c>
      <c r="G2220" s="11">
        <v>2</v>
      </c>
      <c r="I2220" s="23" t="str">
        <f>IF($B2220="","",(VLOOKUP($B2220,所属・種目コード!$A$3:$C$67,2)))</f>
        <v>031112</v>
      </c>
      <c r="K2220" s="25" t="e">
        <f>IF($B2220="","",(VLOOKUP($B2220,所属・種目コード!M2203:N2303,2)))</f>
        <v>#N/A</v>
      </c>
      <c r="L2220" s="22" t="e">
        <f>IF($B2220="","",(VLOOKUP($B2220,所属・種目コード!$J$3:$K$59,2)))</f>
        <v>#N/A</v>
      </c>
    </row>
    <row r="2221" spans="1:12">
      <c r="A2221" s="11">
        <v>3144</v>
      </c>
      <c r="B2221" s="11">
        <v>1112</v>
      </c>
      <c r="C2221" s="11">
        <v>860</v>
      </c>
      <c r="E2221" s="11" t="s">
        <v>4648</v>
      </c>
      <c r="F2221" s="11" t="s">
        <v>4649</v>
      </c>
      <c r="G2221" s="11">
        <v>1</v>
      </c>
      <c r="I2221" s="23" t="str">
        <f>IF($B2221="","",(VLOOKUP($B2221,所属・種目コード!$A$3:$C$67,2)))</f>
        <v>031112</v>
      </c>
      <c r="K2221" s="25" t="e">
        <f>IF($B2221="","",(VLOOKUP($B2221,所属・種目コード!M2204:N2304,2)))</f>
        <v>#N/A</v>
      </c>
      <c r="L2221" s="22" t="e">
        <f>IF($B2221="","",(VLOOKUP($B2221,所属・種目コード!$J$3:$K$59,2)))</f>
        <v>#N/A</v>
      </c>
    </row>
    <row r="2222" spans="1:12">
      <c r="A2222" s="11">
        <v>3145</v>
      </c>
      <c r="B2222" s="11">
        <v>1112</v>
      </c>
      <c r="C2222" s="11">
        <v>424</v>
      </c>
      <c r="E2222" s="11" t="s">
        <v>4650</v>
      </c>
      <c r="F2222" s="11" t="s">
        <v>4651</v>
      </c>
      <c r="G2222" s="11">
        <v>1</v>
      </c>
      <c r="I2222" s="23" t="str">
        <f>IF($B2222="","",(VLOOKUP($B2222,所属・種目コード!$A$3:$C$67,2)))</f>
        <v>031112</v>
      </c>
      <c r="K2222" s="25" t="e">
        <f>IF($B2222="","",(VLOOKUP($B2222,所属・種目コード!M2205:N2305,2)))</f>
        <v>#N/A</v>
      </c>
      <c r="L2222" s="22" t="e">
        <f>IF($B2222="","",(VLOOKUP($B2222,所属・種目コード!$J$3:$K$59,2)))</f>
        <v>#N/A</v>
      </c>
    </row>
    <row r="2223" spans="1:12">
      <c r="A2223" s="11">
        <v>3146</v>
      </c>
      <c r="B2223" s="11">
        <v>1112</v>
      </c>
      <c r="C2223" s="11">
        <v>861</v>
      </c>
      <c r="E2223" s="11" t="s">
        <v>4652</v>
      </c>
      <c r="F2223" s="11" t="s">
        <v>4653</v>
      </c>
      <c r="G2223" s="11">
        <v>1</v>
      </c>
      <c r="I2223" s="23" t="str">
        <f>IF($B2223="","",(VLOOKUP($B2223,所属・種目コード!$A$3:$C$67,2)))</f>
        <v>031112</v>
      </c>
      <c r="K2223" s="25" t="e">
        <f>IF($B2223="","",(VLOOKUP($B2223,所属・種目コード!M2206:N2306,2)))</f>
        <v>#N/A</v>
      </c>
      <c r="L2223" s="22" t="e">
        <f>IF($B2223="","",(VLOOKUP($B2223,所属・種目コード!$J$3:$K$59,2)))</f>
        <v>#N/A</v>
      </c>
    </row>
    <row r="2224" spans="1:12">
      <c r="A2224" s="11">
        <v>3147</v>
      </c>
      <c r="B2224" s="11">
        <v>1112</v>
      </c>
      <c r="C2224" s="11">
        <v>639</v>
      </c>
      <c r="E2224" s="11" t="s">
        <v>4654</v>
      </c>
      <c r="F2224" s="11" t="s">
        <v>4655</v>
      </c>
      <c r="G2224" s="11">
        <v>2</v>
      </c>
      <c r="I2224" s="23" t="str">
        <f>IF($B2224="","",(VLOOKUP($B2224,所属・種目コード!$A$3:$C$67,2)))</f>
        <v>031112</v>
      </c>
      <c r="K2224" s="25" t="e">
        <f>IF($B2224="","",(VLOOKUP($B2224,所属・種目コード!M2207:N2307,2)))</f>
        <v>#N/A</v>
      </c>
      <c r="L2224" s="22" t="e">
        <f>IF($B2224="","",(VLOOKUP($B2224,所属・種目コード!$J$3:$K$59,2)))</f>
        <v>#N/A</v>
      </c>
    </row>
    <row r="2225" spans="1:12">
      <c r="A2225" s="11">
        <v>3148</v>
      </c>
      <c r="B2225" s="11">
        <v>1112</v>
      </c>
      <c r="C2225" s="11">
        <v>325</v>
      </c>
      <c r="E2225" s="11" t="s">
        <v>4656</v>
      </c>
      <c r="F2225" s="11" t="s">
        <v>4657</v>
      </c>
      <c r="G2225" s="11">
        <v>2</v>
      </c>
      <c r="I2225" s="23" t="str">
        <f>IF($B2225="","",(VLOOKUP($B2225,所属・種目コード!$A$3:$C$67,2)))</f>
        <v>031112</v>
      </c>
      <c r="K2225" s="25" t="e">
        <f>IF($B2225="","",(VLOOKUP($B2225,所属・種目コード!M2208:N2308,2)))</f>
        <v>#N/A</v>
      </c>
      <c r="L2225" s="22" t="e">
        <f>IF($B2225="","",(VLOOKUP($B2225,所属・種目コード!$J$3:$K$59,2)))</f>
        <v>#N/A</v>
      </c>
    </row>
    <row r="2226" spans="1:12">
      <c r="A2226" s="11">
        <v>3149</v>
      </c>
      <c r="B2226" s="11">
        <v>1112</v>
      </c>
      <c r="C2226" s="11">
        <v>428</v>
      </c>
      <c r="E2226" s="11" t="s">
        <v>3260</v>
      </c>
      <c r="F2226" s="11" t="s">
        <v>3261</v>
      </c>
      <c r="G2226" s="11">
        <v>1</v>
      </c>
      <c r="I2226" s="23" t="str">
        <f>IF($B2226="","",(VLOOKUP($B2226,所属・種目コード!$A$3:$C$67,2)))</f>
        <v>031112</v>
      </c>
      <c r="K2226" s="25" t="e">
        <f>IF($B2226="","",(VLOOKUP($B2226,所属・種目コード!M2209:N2309,2)))</f>
        <v>#N/A</v>
      </c>
      <c r="L2226" s="22" t="e">
        <f>IF($B2226="","",(VLOOKUP($B2226,所属・種目コード!$J$3:$K$59,2)))</f>
        <v>#N/A</v>
      </c>
    </row>
    <row r="2227" spans="1:12">
      <c r="A2227" s="11">
        <v>3150</v>
      </c>
      <c r="B2227" s="11">
        <v>1112</v>
      </c>
      <c r="C2227" s="11">
        <v>320</v>
      </c>
      <c r="E2227" s="11" t="s">
        <v>4658</v>
      </c>
      <c r="F2227" s="11" t="s">
        <v>4659</v>
      </c>
      <c r="G2227" s="11">
        <v>2</v>
      </c>
      <c r="I2227" s="23" t="str">
        <f>IF($B2227="","",(VLOOKUP($B2227,所属・種目コード!$A$3:$C$67,2)))</f>
        <v>031112</v>
      </c>
      <c r="K2227" s="25" t="e">
        <f>IF($B2227="","",(VLOOKUP($B2227,所属・種目コード!M2210:N2310,2)))</f>
        <v>#N/A</v>
      </c>
      <c r="L2227" s="22" t="e">
        <f>IF($B2227="","",(VLOOKUP($B2227,所属・種目コード!$J$3:$K$59,2)))</f>
        <v>#N/A</v>
      </c>
    </row>
    <row r="2228" spans="1:12">
      <c r="A2228" s="11">
        <v>3151</v>
      </c>
      <c r="B2228" s="11">
        <v>1112</v>
      </c>
      <c r="C2228" s="11">
        <v>321</v>
      </c>
      <c r="E2228" s="11" t="s">
        <v>4660</v>
      </c>
      <c r="F2228" s="11" t="s">
        <v>4661</v>
      </c>
      <c r="G2228" s="11">
        <v>2</v>
      </c>
      <c r="I2228" s="23" t="str">
        <f>IF($B2228="","",(VLOOKUP($B2228,所属・種目コード!$A$3:$C$67,2)))</f>
        <v>031112</v>
      </c>
      <c r="K2228" s="25" t="e">
        <f>IF($B2228="","",(VLOOKUP($B2228,所属・種目コード!M2211:N2311,2)))</f>
        <v>#N/A</v>
      </c>
      <c r="L2228" s="22" t="e">
        <f>IF($B2228="","",(VLOOKUP($B2228,所属・種目コード!$J$3:$K$59,2)))</f>
        <v>#N/A</v>
      </c>
    </row>
    <row r="2229" spans="1:12">
      <c r="A2229" s="11">
        <v>3152</v>
      </c>
      <c r="B2229" s="11">
        <v>1112</v>
      </c>
      <c r="C2229" s="11">
        <v>326</v>
      </c>
      <c r="E2229" s="11" t="s">
        <v>4662</v>
      </c>
      <c r="F2229" s="11" t="s">
        <v>4663</v>
      </c>
      <c r="G2229" s="11">
        <v>2</v>
      </c>
      <c r="I2229" s="23" t="str">
        <f>IF($B2229="","",(VLOOKUP($B2229,所属・種目コード!$A$3:$C$67,2)))</f>
        <v>031112</v>
      </c>
      <c r="K2229" s="25" t="e">
        <f>IF($B2229="","",(VLOOKUP($B2229,所属・種目コード!M2212:N2312,2)))</f>
        <v>#N/A</v>
      </c>
      <c r="L2229" s="22" t="e">
        <f>IF($B2229="","",(VLOOKUP($B2229,所属・種目コード!$J$3:$K$59,2)))</f>
        <v>#N/A</v>
      </c>
    </row>
    <row r="2230" spans="1:12">
      <c r="A2230" s="11">
        <v>3153</v>
      </c>
      <c r="B2230" s="11">
        <v>1112</v>
      </c>
      <c r="C2230" s="11">
        <v>327</v>
      </c>
      <c r="E2230" s="11" t="s">
        <v>4664</v>
      </c>
      <c r="F2230" s="11" t="s">
        <v>4665</v>
      </c>
      <c r="G2230" s="11">
        <v>2</v>
      </c>
      <c r="I2230" s="23" t="str">
        <f>IF($B2230="","",(VLOOKUP($B2230,所属・種目コード!$A$3:$C$67,2)))</f>
        <v>031112</v>
      </c>
      <c r="K2230" s="25" t="e">
        <f>IF($B2230="","",(VLOOKUP($B2230,所属・種目コード!M2213:N2313,2)))</f>
        <v>#N/A</v>
      </c>
      <c r="L2230" s="22" t="e">
        <f>IF($B2230="","",(VLOOKUP($B2230,所属・種目コード!$J$3:$K$59,2)))</f>
        <v>#N/A</v>
      </c>
    </row>
    <row r="2231" spans="1:12">
      <c r="A2231" s="11">
        <v>3154</v>
      </c>
      <c r="B2231" s="11">
        <v>1112</v>
      </c>
      <c r="C2231" s="11">
        <v>322</v>
      </c>
      <c r="E2231" s="11" t="s">
        <v>4666</v>
      </c>
      <c r="F2231" s="11" t="s">
        <v>4667</v>
      </c>
      <c r="G2231" s="11">
        <v>2</v>
      </c>
      <c r="I2231" s="23" t="str">
        <f>IF($B2231="","",(VLOOKUP($B2231,所属・種目コード!$A$3:$C$67,2)))</f>
        <v>031112</v>
      </c>
      <c r="K2231" s="25" t="e">
        <f>IF($B2231="","",(VLOOKUP($B2231,所属・種目コード!M2214:N2314,2)))</f>
        <v>#N/A</v>
      </c>
      <c r="L2231" s="22" t="e">
        <f>IF($B2231="","",(VLOOKUP($B2231,所属・種目コード!$J$3:$K$59,2)))</f>
        <v>#N/A</v>
      </c>
    </row>
    <row r="2232" spans="1:12">
      <c r="A2232" s="11">
        <v>3155</v>
      </c>
      <c r="B2232" s="11">
        <v>1112</v>
      </c>
      <c r="C2232" s="11">
        <v>640</v>
      </c>
      <c r="E2232" s="11" t="s">
        <v>4668</v>
      </c>
      <c r="F2232" s="11" t="s">
        <v>4669</v>
      </c>
      <c r="G2232" s="11">
        <v>2</v>
      </c>
      <c r="I2232" s="23" t="str">
        <f>IF($B2232="","",(VLOOKUP($B2232,所属・種目コード!$A$3:$C$67,2)))</f>
        <v>031112</v>
      </c>
      <c r="K2232" s="25" t="e">
        <f>IF($B2232="","",(VLOOKUP($B2232,所属・種目コード!M2215:N2315,2)))</f>
        <v>#N/A</v>
      </c>
      <c r="L2232" s="22" t="e">
        <f>IF($B2232="","",(VLOOKUP($B2232,所属・種目コード!$J$3:$K$59,2)))</f>
        <v>#N/A</v>
      </c>
    </row>
    <row r="2233" spans="1:12">
      <c r="A2233" s="11">
        <v>3156</v>
      </c>
      <c r="B2233" s="11">
        <v>1112</v>
      </c>
      <c r="C2233" s="11">
        <v>425</v>
      </c>
      <c r="E2233" s="11" t="s">
        <v>4670</v>
      </c>
      <c r="F2233" s="11" t="s">
        <v>4671</v>
      </c>
      <c r="G2233" s="11">
        <v>1</v>
      </c>
      <c r="I2233" s="23" t="str">
        <f>IF($B2233="","",(VLOOKUP($B2233,所属・種目コード!$A$3:$C$67,2)))</f>
        <v>031112</v>
      </c>
      <c r="K2233" s="25" t="e">
        <f>IF($B2233="","",(VLOOKUP($B2233,所属・種目コード!M2216:N2316,2)))</f>
        <v>#N/A</v>
      </c>
      <c r="L2233" s="22" t="e">
        <f>IF($B2233="","",(VLOOKUP($B2233,所属・種目コード!$J$3:$K$59,2)))</f>
        <v>#N/A</v>
      </c>
    </row>
    <row r="2234" spans="1:12">
      <c r="A2234" s="11">
        <v>3157</v>
      </c>
      <c r="B2234" s="11">
        <v>1112</v>
      </c>
      <c r="C2234" s="11">
        <v>641</v>
      </c>
      <c r="E2234" s="11" t="s">
        <v>472</v>
      </c>
      <c r="F2234" s="11" t="s">
        <v>4672</v>
      </c>
      <c r="G2234" s="11">
        <v>2</v>
      </c>
      <c r="I2234" s="23" t="str">
        <f>IF($B2234="","",(VLOOKUP($B2234,所属・種目コード!$A$3:$C$67,2)))</f>
        <v>031112</v>
      </c>
      <c r="K2234" s="25" t="e">
        <f>IF($B2234="","",(VLOOKUP($B2234,所属・種目コード!M2217:N2317,2)))</f>
        <v>#N/A</v>
      </c>
      <c r="L2234" s="22" t="e">
        <f>IF($B2234="","",(VLOOKUP($B2234,所属・種目コード!$J$3:$K$59,2)))</f>
        <v>#N/A</v>
      </c>
    </row>
    <row r="2235" spans="1:12">
      <c r="A2235" s="11">
        <v>3158</v>
      </c>
      <c r="B2235" s="11">
        <v>1112</v>
      </c>
      <c r="C2235" s="11">
        <v>415</v>
      </c>
      <c r="E2235" s="11" t="s">
        <v>4673</v>
      </c>
      <c r="F2235" s="11" t="s">
        <v>4674</v>
      </c>
      <c r="G2235" s="11">
        <v>1</v>
      </c>
      <c r="I2235" s="23" t="str">
        <f>IF($B2235="","",(VLOOKUP($B2235,所属・種目コード!$A$3:$C$67,2)))</f>
        <v>031112</v>
      </c>
      <c r="K2235" s="25" t="e">
        <f>IF($B2235="","",(VLOOKUP($B2235,所属・種目コード!M2218:N2318,2)))</f>
        <v>#N/A</v>
      </c>
      <c r="L2235" s="22" t="e">
        <f>IF($B2235="","",(VLOOKUP($B2235,所属・種目コード!$J$3:$K$59,2)))</f>
        <v>#N/A</v>
      </c>
    </row>
    <row r="2236" spans="1:12">
      <c r="A2236" s="11">
        <v>3159</v>
      </c>
      <c r="B2236" s="11">
        <v>1112</v>
      </c>
      <c r="C2236" s="11">
        <v>333</v>
      </c>
      <c r="E2236" s="11" t="s">
        <v>470</v>
      </c>
      <c r="F2236" s="11" t="s">
        <v>4675</v>
      </c>
      <c r="G2236" s="11">
        <v>2</v>
      </c>
      <c r="I2236" s="23" t="str">
        <f>IF($B2236="","",(VLOOKUP($B2236,所属・種目コード!$A$3:$C$67,2)))</f>
        <v>031112</v>
      </c>
      <c r="K2236" s="25" t="e">
        <f>IF($B2236="","",(VLOOKUP($B2236,所属・種目コード!M2219:N2319,2)))</f>
        <v>#N/A</v>
      </c>
      <c r="L2236" s="22" t="e">
        <f>IF($B2236="","",(VLOOKUP($B2236,所属・種目コード!$J$3:$K$59,2)))</f>
        <v>#N/A</v>
      </c>
    </row>
    <row r="2237" spans="1:12">
      <c r="A2237" s="11">
        <v>3160</v>
      </c>
      <c r="B2237" s="11">
        <v>1112</v>
      </c>
      <c r="C2237" s="11">
        <v>328</v>
      </c>
      <c r="E2237" s="11" t="s">
        <v>474</v>
      </c>
      <c r="F2237" s="11" t="s">
        <v>4676</v>
      </c>
      <c r="G2237" s="11">
        <v>2</v>
      </c>
      <c r="I2237" s="23" t="str">
        <f>IF($B2237="","",(VLOOKUP($B2237,所属・種目コード!$A$3:$C$67,2)))</f>
        <v>031112</v>
      </c>
      <c r="K2237" s="25" t="e">
        <f>IF($B2237="","",(VLOOKUP($B2237,所属・種目コード!M2220:N2320,2)))</f>
        <v>#N/A</v>
      </c>
      <c r="L2237" s="22" t="e">
        <f>IF($B2237="","",(VLOOKUP($B2237,所属・種目コード!$J$3:$K$59,2)))</f>
        <v>#N/A</v>
      </c>
    </row>
    <row r="2238" spans="1:12">
      <c r="A2238" s="11">
        <v>3161</v>
      </c>
      <c r="B2238" s="11">
        <v>1112</v>
      </c>
      <c r="C2238" s="11">
        <v>416</v>
      </c>
      <c r="E2238" s="11" t="s">
        <v>4677</v>
      </c>
      <c r="F2238" s="11" t="s">
        <v>4678</v>
      </c>
      <c r="G2238" s="11">
        <v>1</v>
      </c>
      <c r="I2238" s="23" t="str">
        <f>IF($B2238="","",(VLOOKUP($B2238,所属・種目コード!$A$3:$C$67,2)))</f>
        <v>031112</v>
      </c>
      <c r="K2238" s="25" t="e">
        <f>IF($B2238="","",(VLOOKUP($B2238,所属・種目コード!M2221:N2321,2)))</f>
        <v>#N/A</v>
      </c>
      <c r="L2238" s="22" t="e">
        <f>IF($B2238="","",(VLOOKUP($B2238,所属・種目コード!$J$3:$K$59,2)))</f>
        <v>#N/A</v>
      </c>
    </row>
    <row r="2239" spans="1:12">
      <c r="A2239" s="11">
        <v>3162</v>
      </c>
      <c r="B2239" s="11">
        <v>1112</v>
      </c>
      <c r="C2239" s="11">
        <v>417</v>
      </c>
      <c r="E2239" s="11" t="s">
        <v>4679</v>
      </c>
      <c r="F2239" s="11" t="s">
        <v>4680</v>
      </c>
      <c r="G2239" s="11">
        <v>1</v>
      </c>
      <c r="I2239" s="23" t="str">
        <f>IF($B2239="","",(VLOOKUP($B2239,所属・種目コード!$A$3:$C$67,2)))</f>
        <v>031112</v>
      </c>
      <c r="K2239" s="25" t="e">
        <f>IF($B2239="","",(VLOOKUP($B2239,所属・種目コード!M2222:N2322,2)))</f>
        <v>#N/A</v>
      </c>
      <c r="L2239" s="22" t="e">
        <f>IF($B2239="","",(VLOOKUP($B2239,所属・種目コード!$J$3:$K$59,2)))</f>
        <v>#N/A</v>
      </c>
    </row>
    <row r="2240" spans="1:12">
      <c r="A2240" s="11">
        <v>3163</v>
      </c>
      <c r="B2240" s="11">
        <v>1112</v>
      </c>
      <c r="C2240" s="11">
        <v>418</v>
      </c>
      <c r="E2240" s="11" t="s">
        <v>4681</v>
      </c>
      <c r="F2240" s="11" t="s">
        <v>4682</v>
      </c>
      <c r="G2240" s="11">
        <v>1</v>
      </c>
      <c r="I2240" s="23" t="str">
        <f>IF($B2240="","",(VLOOKUP($B2240,所属・種目コード!$A$3:$C$67,2)))</f>
        <v>031112</v>
      </c>
      <c r="K2240" s="25" t="e">
        <f>IF($B2240="","",(VLOOKUP($B2240,所属・種目コード!M2223:N2323,2)))</f>
        <v>#N/A</v>
      </c>
      <c r="L2240" s="22" t="e">
        <f>IF($B2240="","",(VLOOKUP($B2240,所属・種目コード!$J$3:$K$59,2)))</f>
        <v>#N/A</v>
      </c>
    </row>
    <row r="2241" spans="1:12">
      <c r="A2241" s="11">
        <v>3164</v>
      </c>
      <c r="B2241" s="11">
        <v>1112</v>
      </c>
      <c r="C2241" s="11">
        <v>642</v>
      </c>
      <c r="E2241" s="11" t="s">
        <v>4683</v>
      </c>
      <c r="F2241" s="11" t="s">
        <v>4684</v>
      </c>
      <c r="G2241" s="11">
        <v>2</v>
      </c>
      <c r="I2241" s="23" t="str">
        <f>IF($B2241="","",(VLOOKUP($B2241,所属・種目コード!$A$3:$C$67,2)))</f>
        <v>031112</v>
      </c>
      <c r="K2241" s="25" t="e">
        <f>IF($B2241="","",(VLOOKUP($B2241,所属・種目コード!M2224:N2324,2)))</f>
        <v>#N/A</v>
      </c>
      <c r="L2241" s="22" t="e">
        <f>IF($B2241="","",(VLOOKUP($B2241,所属・種目コード!$J$3:$K$59,2)))</f>
        <v>#N/A</v>
      </c>
    </row>
    <row r="2242" spans="1:12">
      <c r="A2242" s="11">
        <v>3165</v>
      </c>
      <c r="B2242" s="11">
        <v>1112</v>
      </c>
      <c r="C2242" s="11">
        <v>426</v>
      </c>
      <c r="E2242" s="11" t="s">
        <v>4685</v>
      </c>
      <c r="F2242" s="11" t="s">
        <v>4686</v>
      </c>
      <c r="G2242" s="11">
        <v>1</v>
      </c>
      <c r="I2242" s="23" t="str">
        <f>IF($B2242="","",(VLOOKUP($B2242,所属・種目コード!$A$3:$C$67,2)))</f>
        <v>031112</v>
      </c>
      <c r="K2242" s="25" t="e">
        <f>IF($B2242="","",(VLOOKUP($B2242,所属・種目コード!M2225:N2325,2)))</f>
        <v>#N/A</v>
      </c>
      <c r="L2242" s="22" t="e">
        <f>IF($B2242="","",(VLOOKUP($B2242,所属・種目コード!$J$3:$K$59,2)))</f>
        <v>#N/A</v>
      </c>
    </row>
    <row r="2243" spans="1:12">
      <c r="A2243" s="11">
        <v>3166</v>
      </c>
      <c r="B2243" s="11">
        <v>1112</v>
      </c>
      <c r="C2243" s="11">
        <v>323</v>
      </c>
      <c r="E2243" s="11" t="s">
        <v>4687</v>
      </c>
      <c r="F2243" s="11" t="s">
        <v>4688</v>
      </c>
      <c r="G2243" s="11">
        <v>2</v>
      </c>
      <c r="I2243" s="23" t="str">
        <f>IF($B2243="","",(VLOOKUP($B2243,所属・種目コード!$A$3:$C$67,2)))</f>
        <v>031112</v>
      </c>
      <c r="K2243" s="25" t="e">
        <f>IF($B2243="","",(VLOOKUP($B2243,所属・種目コード!M2226:N2326,2)))</f>
        <v>#N/A</v>
      </c>
      <c r="L2243" s="22" t="e">
        <f>IF($B2243="","",(VLOOKUP($B2243,所属・種目コード!$J$3:$K$59,2)))</f>
        <v>#N/A</v>
      </c>
    </row>
    <row r="2244" spans="1:12">
      <c r="A2244" s="11">
        <v>3167</v>
      </c>
      <c r="B2244" s="11">
        <v>1112</v>
      </c>
      <c r="C2244" s="11">
        <v>643</v>
      </c>
      <c r="E2244" s="11" t="s">
        <v>473</v>
      </c>
      <c r="F2244" s="11" t="s">
        <v>4689</v>
      </c>
      <c r="G2244" s="11">
        <v>2</v>
      </c>
      <c r="I2244" s="23" t="str">
        <f>IF($B2244="","",(VLOOKUP($B2244,所属・種目コード!$A$3:$C$67,2)))</f>
        <v>031112</v>
      </c>
      <c r="K2244" s="25" t="e">
        <f>IF($B2244="","",(VLOOKUP($B2244,所属・種目コード!M2227:N2327,2)))</f>
        <v>#N/A</v>
      </c>
      <c r="L2244" s="22" t="e">
        <f>IF($B2244="","",(VLOOKUP($B2244,所属・種目コード!$J$3:$K$59,2)))</f>
        <v>#N/A</v>
      </c>
    </row>
    <row r="2245" spans="1:12">
      <c r="A2245" s="11">
        <v>3168</v>
      </c>
      <c r="B2245" s="11">
        <v>1112</v>
      </c>
      <c r="C2245" s="11">
        <v>329</v>
      </c>
      <c r="E2245" s="11" t="s">
        <v>469</v>
      </c>
      <c r="F2245" s="11" t="s">
        <v>4690</v>
      </c>
      <c r="G2245" s="11">
        <v>2</v>
      </c>
      <c r="I2245" s="23" t="str">
        <f>IF($B2245="","",(VLOOKUP($B2245,所属・種目コード!$A$3:$C$67,2)))</f>
        <v>031112</v>
      </c>
      <c r="K2245" s="25" t="e">
        <f>IF($B2245="","",(VLOOKUP($B2245,所属・種目コード!M2228:N2328,2)))</f>
        <v>#N/A</v>
      </c>
      <c r="L2245" s="22" t="e">
        <f>IF($B2245="","",(VLOOKUP($B2245,所属・種目コード!$J$3:$K$59,2)))</f>
        <v>#N/A</v>
      </c>
    </row>
    <row r="2246" spans="1:12">
      <c r="A2246" s="11">
        <v>3169</v>
      </c>
      <c r="B2246" s="11">
        <v>1112</v>
      </c>
      <c r="C2246" s="11">
        <v>330</v>
      </c>
      <c r="E2246" s="11" t="s">
        <v>4691</v>
      </c>
      <c r="F2246" s="11" t="s">
        <v>4692</v>
      </c>
      <c r="G2246" s="11">
        <v>2</v>
      </c>
      <c r="I2246" s="23" t="str">
        <f>IF($B2246="","",(VLOOKUP($B2246,所属・種目コード!$A$3:$C$67,2)))</f>
        <v>031112</v>
      </c>
      <c r="K2246" s="25" t="e">
        <f>IF($B2246="","",(VLOOKUP($B2246,所属・種目コード!M2229:N2329,2)))</f>
        <v>#N/A</v>
      </c>
      <c r="L2246" s="22" t="e">
        <f>IF($B2246="","",(VLOOKUP($B2246,所属・種目コード!$J$3:$K$59,2)))</f>
        <v>#N/A</v>
      </c>
    </row>
    <row r="2247" spans="1:12">
      <c r="A2247" s="11">
        <v>3170</v>
      </c>
      <c r="B2247" s="11">
        <v>1112</v>
      </c>
      <c r="C2247" s="11">
        <v>419</v>
      </c>
      <c r="E2247" s="11" t="s">
        <v>4693</v>
      </c>
      <c r="F2247" s="11" t="s">
        <v>4694</v>
      </c>
      <c r="G2247" s="11">
        <v>1</v>
      </c>
      <c r="I2247" s="23" t="str">
        <f>IF($B2247="","",(VLOOKUP($B2247,所属・種目コード!$A$3:$C$67,2)))</f>
        <v>031112</v>
      </c>
      <c r="K2247" s="25" t="e">
        <f>IF($B2247="","",(VLOOKUP($B2247,所属・種目コード!M2230:N2330,2)))</f>
        <v>#N/A</v>
      </c>
      <c r="L2247" s="22" t="e">
        <f>IF($B2247="","",(VLOOKUP($B2247,所属・種目コード!$J$3:$K$59,2)))</f>
        <v>#N/A</v>
      </c>
    </row>
    <row r="2248" spans="1:12">
      <c r="A2248" s="11">
        <v>3171</v>
      </c>
      <c r="B2248" s="11">
        <v>1112</v>
      </c>
      <c r="C2248" s="11">
        <v>429</v>
      </c>
      <c r="E2248" s="11" t="s">
        <v>4695</v>
      </c>
      <c r="F2248" s="11" t="s">
        <v>4696</v>
      </c>
      <c r="G2248" s="11">
        <v>1</v>
      </c>
      <c r="I2248" s="23" t="str">
        <f>IF($B2248="","",(VLOOKUP($B2248,所属・種目コード!$A$3:$C$67,2)))</f>
        <v>031112</v>
      </c>
      <c r="K2248" s="25" t="e">
        <f>IF($B2248="","",(VLOOKUP($B2248,所属・種目コード!M2231:N2331,2)))</f>
        <v>#N/A</v>
      </c>
      <c r="L2248" s="22" t="e">
        <f>IF($B2248="","",(VLOOKUP($B2248,所属・種目コード!$J$3:$K$59,2)))</f>
        <v>#N/A</v>
      </c>
    </row>
    <row r="2249" spans="1:12">
      <c r="A2249" s="11">
        <v>3172</v>
      </c>
      <c r="B2249" s="11">
        <v>1112</v>
      </c>
      <c r="C2249" s="11">
        <v>862</v>
      </c>
      <c r="E2249" s="11" t="s">
        <v>4697</v>
      </c>
      <c r="F2249" s="11" t="s">
        <v>4698</v>
      </c>
      <c r="G2249" s="11">
        <v>1</v>
      </c>
      <c r="I2249" s="23" t="str">
        <f>IF($B2249="","",(VLOOKUP($B2249,所属・種目コード!$A$3:$C$67,2)))</f>
        <v>031112</v>
      </c>
      <c r="K2249" s="25" t="e">
        <f>IF($B2249="","",(VLOOKUP($B2249,所属・種目コード!M2232:N2332,2)))</f>
        <v>#N/A</v>
      </c>
      <c r="L2249" s="22" t="e">
        <f>IF($B2249="","",(VLOOKUP($B2249,所属・種目コード!$J$3:$K$59,2)))</f>
        <v>#N/A</v>
      </c>
    </row>
    <row r="2250" spans="1:12">
      <c r="A2250" s="11">
        <v>3173</v>
      </c>
      <c r="B2250" s="11">
        <v>1112</v>
      </c>
      <c r="C2250" s="11">
        <v>420</v>
      </c>
      <c r="E2250" s="11" t="s">
        <v>4699</v>
      </c>
      <c r="F2250" s="11" t="s">
        <v>4700</v>
      </c>
      <c r="G2250" s="11">
        <v>1</v>
      </c>
      <c r="I2250" s="23" t="str">
        <f>IF($B2250="","",(VLOOKUP($B2250,所属・種目コード!$A$3:$C$67,2)))</f>
        <v>031112</v>
      </c>
      <c r="K2250" s="25" t="e">
        <f>IF($B2250="","",(VLOOKUP($B2250,所属・種目コード!M2233:N2333,2)))</f>
        <v>#N/A</v>
      </c>
      <c r="L2250" s="22" t="e">
        <f>IF($B2250="","",(VLOOKUP($B2250,所属・種目コード!$J$3:$K$59,2)))</f>
        <v>#N/A</v>
      </c>
    </row>
    <row r="2251" spans="1:12">
      <c r="A2251" s="11">
        <v>3174</v>
      </c>
      <c r="B2251" s="11">
        <v>1112</v>
      </c>
      <c r="C2251" s="11">
        <v>331</v>
      </c>
      <c r="E2251" s="11" t="s">
        <v>4701</v>
      </c>
      <c r="F2251" s="11" t="s">
        <v>4702</v>
      </c>
      <c r="G2251" s="11">
        <v>2</v>
      </c>
      <c r="I2251" s="23" t="str">
        <f>IF($B2251="","",(VLOOKUP($B2251,所属・種目コード!$A$3:$C$67,2)))</f>
        <v>031112</v>
      </c>
      <c r="K2251" s="25" t="e">
        <f>IF($B2251="","",(VLOOKUP($B2251,所属・種目コード!M2234:N2334,2)))</f>
        <v>#N/A</v>
      </c>
      <c r="L2251" s="22" t="e">
        <f>IF($B2251="","",(VLOOKUP($B2251,所属・種目コード!$J$3:$K$59,2)))</f>
        <v>#N/A</v>
      </c>
    </row>
    <row r="2252" spans="1:12">
      <c r="A2252" s="11">
        <v>3175</v>
      </c>
      <c r="B2252" s="11">
        <v>1112</v>
      </c>
      <c r="C2252" s="11">
        <v>427</v>
      </c>
      <c r="E2252" s="11" t="s">
        <v>4703</v>
      </c>
      <c r="F2252" s="11" t="s">
        <v>4704</v>
      </c>
      <c r="G2252" s="11">
        <v>1</v>
      </c>
      <c r="I2252" s="23" t="str">
        <f>IF($B2252="","",(VLOOKUP($B2252,所属・種目コード!$A$3:$C$67,2)))</f>
        <v>031112</v>
      </c>
      <c r="K2252" s="25" t="e">
        <f>IF($B2252="","",(VLOOKUP($B2252,所属・種目コード!M2235:N2335,2)))</f>
        <v>#N/A</v>
      </c>
      <c r="L2252" s="22" t="e">
        <f>IF($B2252="","",(VLOOKUP($B2252,所属・種目コード!$J$3:$K$59,2)))</f>
        <v>#N/A</v>
      </c>
    </row>
    <row r="2253" spans="1:12">
      <c r="A2253" s="11">
        <v>3176</v>
      </c>
      <c r="B2253" s="11">
        <v>1112</v>
      </c>
      <c r="C2253" s="11">
        <v>332</v>
      </c>
      <c r="E2253" s="11" t="s">
        <v>4705</v>
      </c>
      <c r="F2253" s="11" t="s">
        <v>4706</v>
      </c>
      <c r="G2253" s="11">
        <v>2</v>
      </c>
      <c r="I2253" s="23" t="str">
        <f>IF($B2253="","",(VLOOKUP($B2253,所属・種目コード!$A$3:$C$67,2)))</f>
        <v>031112</v>
      </c>
      <c r="K2253" s="25" t="e">
        <f>IF($B2253="","",(VLOOKUP($B2253,所属・種目コード!M2236:N2336,2)))</f>
        <v>#N/A</v>
      </c>
      <c r="L2253" s="22" t="e">
        <f>IF($B2253="","",(VLOOKUP($B2253,所属・種目コード!$J$3:$K$59,2)))</f>
        <v>#N/A</v>
      </c>
    </row>
    <row r="2254" spans="1:12">
      <c r="A2254" s="11">
        <v>3177</v>
      </c>
      <c r="B2254" s="11">
        <v>1113</v>
      </c>
      <c r="C2254" s="11">
        <v>403</v>
      </c>
      <c r="E2254" s="11" t="s">
        <v>562</v>
      </c>
      <c r="F2254" s="11" t="s">
        <v>4707</v>
      </c>
      <c r="G2254" s="11">
        <v>1</v>
      </c>
      <c r="I2254" s="23" t="str">
        <f>IF($B2254="","",(VLOOKUP($B2254,所属・種目コード!$A$3:$C$67,2)))</f>
        <v>031113</v>
      </c>
      <c r="K2254" s="25" t="e">
        <f>IF($B2254="","",(VLOOKUP($B2254,所属・種目コード!M2237:N2337,2)))</f>
        <v>#N/A</v>
      </c>
      <c r="L2254" s="22" t="e">
        <f>IF($B2254="","",(VLOOKUP($B2254,所属・種目コード!$J$3:$K$59,2)))</f>
        <v>#N/A</v>
      </c>
    </row>
    <row r="2255" spans="1:12">
      <c r="A2255" s="11">
        <v>3178</v>
      </c>
      <c r="B2255" s="11">
        <v>1113</v>
      </c>
      <c r="C2255" s="11">
        <v>813</v>
      </c>
      <c r="E2255" s="11" t="s">
        <v>4708</v>
      </c>
      <c r="F2255" s="11" t="s">
        <v>4709</v>
      </c>
      <c r="G2255" s="11">
        <v>1</v>
      </c>
      <c r="I2255" s="23" t="str">
        <f>IF($B2255="","",(VLOOKUP($B2255,所属・種目コード!$A$3:$C$67,2)))</f>
        <v>031113</v>
      </c>
      <c r="K2255" s="25" t="e">
        <f>IF($B2255="","",(VLOOKUP($B2255,所属・種目コード!M2238:N2338,2)))</f>
        <v>#N/A</v>
      </c>
      <c r="L2255" s="22" t="e">
        <f>IF($B2255="","",(VLOOKUP($B2255,所属・種目コード!$J$3:$K$59,2)))</f>
        <v>#N/A</v>
      </c>
    </row>
    <row r="2256" spans="1:12">
      <c r="A2256" s="11">
        <v>3179</v>
      </c>
      <c r="B2256" s="11">
        <v>1113</v>
      </c>
      <c r="C2256" s="11">
        <v>411</v>
      </c>
      <c r="E2256" s="11" t="s">
        <v>4710</v>
      </c>
      <c r="F2256" s="11" t="s">
        <v>4711</v>
      </c>
      <c r="G2256" s="11">
        <v>1</v>
      </c>
      <c r="I2256" s="23" t="str">
        <f>IF($B2256="","",(VLOOKUP($B2256,所属・種目コード!$A$3:$C$67,2)))</f>
        <v>031113</v>
      </c>
      <c r="K2256" s="25" t="e">
        <f>IF($B2256="","",(VLOOKUP($B2256,所属・種目コード!M2239:N2339,2)))</f>
        <v>#N/A</v>
      </c>
      <c r="L2256" s="22" t="e">
        <f>IF($B2256="","",(VLOOKUP($B2256,所属・種目コード!$J$3:$K$59,2)))</f>
        <v>#N/A</v>
      </c>
    </row>
    <row r="2257" spans="1:12">
      <c r="A2257" s="11">
        <v>3180</v>
      </c>
      <c r="B2257" s="11">
        <v>1113</v>
      </c>
      <c r="C2257" s="11">
        <v>295</v>
      </c>
      <c r="E2257" s="11" t="s">
        <v>4712</v>
      </c>
      <c r="F2257" s="11" t="s">
        <v>4713</v>
      </c>
      <c r="G2257" s="11">
        <v>2</v>
      </c>
      <c r="I2257" s="23" t="str">
        <f>IF($B2257="","",(VLOOKUP($B2257,所属・種目コード!$A$3:$C$67,2)))</f>
        <v>031113</v>
      </c>
      <c r="K2257" s="25" t="e">
        <f>IF($B2257="","",(VLOOKUP($B2257,所属・種目コード!M2240:N2340,2)))</f>
        <v>#N/A</v>
      </c>
      <c r="L2257" s="22" t="e">
        <f>IF($B2257="","",(VLOOKUP($B2257,所属・種目コード!$J$3:$K$59,2)))</f>
        <v>#N/A</v>
      </c>
    </row>
    <row r="2258" spans="1:12">
      <c r="A2258" s="11">
        <v>3181</v>
      </c>
      <c r="B2258" s="11">
        <v>1113</v>
      </c>
      <c r="C2258" s="11">
        <v>394</v>
      </c>
      <c r="E2258" s="11" t="s">
        <v>4714</v>
      </c>
      <c r="F2258" s="11" t="s">
        <v>4715</v>
      </c>
      <c r="G2258" s="11">
        <v>1</v>
      </c>
      <c r="I2258" s="23" t="str">
        <f>IF($B2258="","",(VLOOKUP($B2258,所属・種目コード!$A$3:$C$67,2)))</f>
        <v>031113</v>
      </c>
      <c r="K2258" s="25" t="e">
        <f>IF($B2258="","",(VLOOKUP($B2258,所属・種目コード!M2241:N2341,2)))</f>
        <v>#N/A</v>
      </c>
      <c r="L2258" s="22" t="e">
        <f>IF($B2258="","",(VLOOKUP($B2258,所属・種目コード!$J$3:$K$59,2)))</f>
        <v>#N/A</v>
      </c>
    </row>
    <row r="2259" spans="1:12">
      <c r="A2259" s="11">
        <v>3182</v>
      </c>
      <c r="B2259" s="11">
        <v>1113</v>
      </c>
      <c r="C2259" s="11">
        <v>296</v>
      </c>
      <c r="E2259" s="11" t="s">
        <v>4716</v>
      </c>
      <c r="F2259" s="11" t="s">
        <v>4717</v>
      </c>
      <c r="G2259" s="11">
        <v>2</v>
      </c>
      <c r="I2259" s="23" t="str">
        <f>IF($B2259="","",(VLOOKUP($B2259,所属・種目コード!$A$3:$C$67,2)))</f>
        <v>031113</v>
      </c>
      <c r="K2259" s="25" t="e">
        <f>IF($B2259="","",(VLOOKUP($B2259,所属・種目コード!M2242:N2342,2)))</f>
        <v>#N/A</v>
      </c>
      <c r="L2259" s="22" t="e">
        <f>IF($B2259="","",(VLOOKUP($B2259,所属・種目コード!$J$3:$K$59,2)))</f>
        <v>#N/A</v>
      </c>
    </row>
    <row r="2260" spans="1:12">
      <c r="A2260" s="11">
        <v>3183</v>
      </c>
      <c r="B2260" s="11">
        <v>1113</v>
      </c>
      <c r="C2260" s="11">
        <v>303</v>
      </c>
      <c r="E2260" s="11" t="s">
        <v>4718</v>
      </c>
      <c r="F2260" s="11" t="s">
        <v>4719</v>
      </c>
      <c r="G2260" s="11">
        <v>2</v>
      </c>
      <c r="I2260" s="23" t="str">
        <f>IF($B2260="","",(VLOOKUP($B2260,所属・種目コード!$A$3:$C$67,2)))</f>
        <v>031113</v>
      </c>
      <c r="K2260" s="25" t="e">
        <f>IF($B2260="","",(VLOOKUP($B2260,所属・種目コード!M2243:N2343,2)))</f>
        <v>#N/A</v>
      </c>
      <c r="L2260" s="22" t="e">
        <f>IF($B2260="","",(VLOOKUP($B2260,所属・種目コード!$J$3:$K$59,2)))</f>
        <v>#N/A</v>
      </c>
    </row>
    <row r="2261" spans="1:12">
      <c r="A2261" s="11">
        <v>3184</v>
      </c>
      <c r="B2261" s="11">
        <v>1113</v>
      </c>
      <c r="C2261" s="11">
        <v>304</v>
      </c>
      <c r="E2261" s="11" t="s">
        <v>4720</v>
      </c>
      <c r="F2261" s="11" t="s">
        <v>4721</v>
      </c>
      <c r="G2261" s="11">
        <v>2</v>
      </c>
      <c r="I2261" s="23" t="str">
        <f>IF($B2261="","",(VLOOKUP($B2261,所属・種目コード!$A$3:$C$67,2)))</f>
        <v>031113</v>
      </c>
      <c r="K2261" s="25" t="e">
        <f>IF($B2261="","",(VLOOKUP($B2261,所属・種目コード!M2244:N2344,2)))</f>
        <v>#N/A</v>
      </c>
      <c r="L2261" s="22" t="e">
        <f>IF($B2261="","",(VLOOKUP($B2261,所属・種目コード!$J$3:$K$59,2)))</f>
        <v>#N/A</v>
      </c>
    </row>
    <row r="2262" spans="1:12">
      <c r="A2262" s="11">
        <v>3185</v>
      </c>
      <c r="B2262" s="11">
        <v>1113</v>
      </c>
      <c r="C2262" s="11">
        <v>311</v>
      </c>
      <c r="E2262" s="11" t="s">
        <v>4722</v>
      </c>
      <c r="F2262" s="11" t="s">
        <v>4723</v>
      </c>
      <c r="G2262" s="11">
        <v>2</v>
      </c>
      <c r="I2262" s="23" t="str">
        <f>IF($B2262="","",(VLOOKUP($B2262,所属・種目コード!$A$3:$C$67,2)))</f>
        <v>031113</v>
      </c>
      <c r="K2262" s="25" t="e">
        <f>IF($B2262="","",(VLOOKUP($B2262,所属・種目コード!M2245:N2345,2)))</f>
        <v>#N/A</v>
      </c>
      <c r="L2262" s="22" t="e">
        <f>IF($B2262="","",(VLOOKUP($B2262,所属・種目コード!$J$3:$K$59,2)))</f>
        <v>#N/A</v>
      </c>
    </row>
    <row r="2263" spans="1:12">
      <c r="A2263" s="11">
        <v>3186</v>
      </c>
      <c r="B2263" s="11">
        <v>1113</v>
      </c>
      <c r="C2263" s="11">
        <v>395</v>
      </c>
      <c r="E2263" s="11" t="s">
        <v>4724</v>
      </c>
      <c r="F2263" s="11" t="s">
        <v>4725</v>
      </c>
      <c r="G2263" s="11">
        <v>1</v>
      </c>
      <c r="I2263" s="23" t="str">
        <f>IF($B2263="","",(VLOOKUP($B2263,所属・種目コード!$A$3:$C$67,2)))</f>
        <v>031113</v>
      </c>
      <c r="K2263" s="25" t="e">
        <f>IF($B2263="","",(VLOOKUP($B2263,所属・種目コード!M2246:N2346,2)))</f>
        <v>#N/A</v>
      </c>
      <c r="L2263" s="22" t="e">
        <f>IF($B2263="","",(VLOOKUP($B2263,所属・種目コード!$J$3:$K$59,2)))</f>
        <v>#N/A</v>
      </c>
    </row>
    <row r="2264" spans="1:12">
      <c r="A2264" s="11">
        <v>3187</v>
      </c>
      <c r="B2264" s="11">
        <v>1113</v>
      </c>
      <c r="C2264" s="11">
        <v>305</v>
      </c>
      <c r="E2264" s="11" t="s">
        <v>4726</v>
      </c>
      <c r="F2264" s="11" t="s">
        <v>4727</v>
      </c>
      <c r="G2264" s="11">
        <v>2</v>
      </c>
      <c r="I2264" s="23" t="str">
        <f>IF($B2264="","",(VLOOKUP($B2264,所属・種目コード!$A$3:$C$67,2)))</f>
        <v>031113</v>
      </c>
      <c r="K2264" s="25" t="e">
        <f>IF($B2264="","",(VLOOKUP($B2264,所属・種目コード!M2247:N2347,2)))</f>
        <v>#N/A</v>
      </c>
      <c r="L2264" s="22" t="e">
        <f>IF($B2264="","",(VLOOKUP($B2264,所属・種目コード!$J$3:$K$59,2)))</f>
        <v>#N/A</v>
      </c>
    </row>
    <row r="2265" spans="1:12">
      <c r="A2265" s="11">
        <v>3188</v>
      </c>
      <c r="B2265" s="11">
        <v>1113</v>
      </c>
      <c r="C2265" s="11">
        <v>306</v>
      </c>
      <c r="E2265" s="11" t="s">
        <v>4728</v>
      </c>
      <c r="F2265" s="11" t="s">
        <v>4729</v>
      </c>
      <c r="G2265" s="11">
        <v>2</v>
      </c>
      <c r="I2265" s="23" t="str">
        <f>IF($B2265="","",(VLOOKUP($B2265,所属・種目コード!$A$3:$C$67,2)))</f>
        <v>031113</v>
      </c>
      <c r="K2265" s="25" t="e">
        <f>IF($B2265="","",(VLOOKUP($B2265,所属・種目コード!M2248:N2348,2)))</f>
        <v>#N/A</v>
      </c>
      <c r="L2265" s="22" t="e">
        <f>IF($B2265="","",(VLOOKUP($B2265,所属・種目コード!$J$3:$K$59,2)))</f>
        <v>#N/A</v>
      </c>
    </row>
    <row r="2266" spans="1:12">
      <c r="A2266" s="11">
        <v>3189</v>
      </c>
      <c r="B2266" s="11">
        <v>1113</v>
      </c>
      <c r="C2266" s="11">
        <v>396</v>
      </c>
      <c r="E2266" s="11" t="s">
        <v>4730</v>
      </c>
      <c r="F2266" s="11" t="s">
        <v>4731</v>
      </c>
      <c r="G2266" s="11">
        <v>1</v>
      </c>
      <c r="I2266" s="23" t="str">
        <f>IF($B2266="","",(VLOOKUP($B2266,所属・種目コード!$A$3:$C$67,2)))</f>
        <v>031113</v>
      </c>
      <c r="K2266" s="25" t="e">
        <f>IF($B2266="","",(VLOOKUP($B2266,所属・種目コード!M2249:N2349,2)))</f>
        <v>#N/A</v>
      </c>
      <c r="L2266" s="22" t="e">
        <f>IF($B2266="","",(VLOOKUP($B2266,所属・種目コード!$J$3:$K$59,2)))</f>
        <v>#N/A</v>
      </c>
    </row>
    <row r="2267" spans="1:12">
      <c r="A2267" s="11">
        <v>3190</v>
      </c>
      <c r="B2267" s="11">
        <v>1113</v>
      </c>
      <c r="C2267" s="11">
        <v>312</v>
      </c>
      <c r="E2267" s="11" t="s">
        <v>523</v>
      </c>
      <c r="F2267" s="11" t="s">
        <v>4732</v>
      </c>
      <c r="G2267" s="11">
        <v>2</v>
      </c>
      <c r="I2267" s="23" t="str">
        <f>IF($B2267="","",(VLOOKUP($B2267,所属・種目コード!$A$3:$C$67,2)))</f>
        <v>031113</v>
      </c>
      <c r="K2267" s="25" t="e">
        <f>IF($B2267="","",(VLOOKUP($B2267,所属・種目コード!M2250:N2350,2)))</f>
        <v>#N/A</v>
      </c>
      <c r="L2267" s="22" t="e">
        <f>IF($B2267="","",(VLOOKUP($B2267,所属・種目コード!$J$3:$K$59,2)))</f>
        <v>#N/A</v>
      </c>
    </row>
    <row r="2268" spans="1:12">
      <c r="A2268" s="11">
        <v>3191</v>
      </c>
      <c r="B2268" s="11">
        <v>1113</v>
      </c>
      <c r="C2268" s="11">
        <v>397</v>
      </c>
      <c r="E2268" s="11" t="s">
        <v>4733</v>
      </c>
      <c r="F2268" s="11" t="s">
        <v>4734</v>
      </c>
      <c r="G2268" s="11">
        <v>1</v>
      </c>
      <c r="I2268" s="23" t="str">
        <f>IF($B2268="","",(VLOOKUP($B2268,所属・種目コード!$A$3:$C$67,2)))</f>
        <v>031113</v>
      </c>
      <c r="K2268" s="25" t="e">
        <f>IF($B2268="","",(VLOOKUP($B2268,所属・種目コード!M2251:N2351,2)))</f>
        <v>#N/A</v>
      </c>
      <c r="L2268" s="22" t="e">
        <f>IF($B2268="","",(VLOOKUP($B2268,所属・種目コード!$J$3:$K$59,2)))</f>
        <v>#N/A</v>
      </c>
    </row>
    <row r="2269" spans="1:12">
      <c r="A2269" s="11">
        <v>3192</v>
      </c>
      <c r="B2269" s="11">
        <v>1113</v>
      </c>
      <c r="C2269" s="11">
        <v>398</v>
      </c>
      <c r="E2269" s="11" t="s">
        <v>4735</v>
      </c>
      <c r="F2269" s="11" t="s">
        <v>3530</v>
      </c>
      <c r="G2269" s="11">
        <v>1</v>
      </c>
      <c r="I2269" s="23" t="str">
        <f>IF($B2269="","",(VLOOKUP($B2269,所属・種目コード!$A$3:$C$67,2)))</f>
        <v>031113</v>
      </c>
      <c r="K2269" s="25" t="e">
        <f>IF($B2269="","",(VLOOKUP($B2269,所属・種目コード!M2252:N2352,2)))</f>
        <v>#N/A</v>
      </c>
      <c r="L2269" s="22" t="e">
        <f>IF($B2269="","",(VLOOKUP($B2269,所属・種目コード!$J$3:$K$59,2)))</f>
        <v>#N/A</v>
      </c>
    </row>
    <row r="2270" spans="1:12">
      <c r="A2270" s="11">
        <v>3193</v>
      </c>
      <c r="B2270" s="11">
        <v>1113</v>
      </c>
      <c r="C2270" s="11">
        <v>399</v>
      </c>
      <c r="E2270" s="11" t="s">
        <v>4736</v>
      </c>
      <c r="F2270" s="11" t="s">
        <v>4041</v>
      </c>
      <c r="G2270" s="11">
        <v>1</v>
      </c>
      <c r="I2270" s="23" t="str">
        <f>IF($B2270="","",(VLOOKUP($B2270,所属・種目コード!$A$3:$C$67,2)))</f>
        <v>031113</v>
      </c>
      <c r="K2270" s="25" t="e">
        <f>IF($B2270="","",(VLOOKUP($B2270,所属・種目コード!M2253:N2353,2)))</f>
        <v>#N/A</v>
      </c>
      <c r="L2270" s="22" t="e">
        <f>IF($B2270="","",(VLOOKUP($B2270,所属・種目コード!$J$3:$K$59,2)))</f>
        <v>#N/A</v>
      </c>
    </row>
    <row r="2271" spans="1:12">
      <c r="A2271" s="11">
        <v>3194</v>
      </c>
      <c r="B2271" s="11">
        <v>1113</v>
      </c>
      <c r="C2271" s="11">
        <v>404</v>
      </c>
      <c r="E2271" s="11" t="s">
        <v>566</v>
      </c>
      <c r="F2271" s="11" t="s">
        <v>4737</v>
      </c>
      <c r="G2271" s="11">
        <v>1</v>
      </c>
      <c r="I2271" s="23" t="str">
        <f>IF($B2271="","",(VLOOKUP($B2271,所属・種目コード!$A$3:$C$67,2)))</f>
        <v>031113</v>
      </c>
      <c r="K2271" s="25" t="e">
        <f>IF($B2271="","",(VLOOKUP($B2271,所属・種目コード!M2254:N2354,2)))</f>
        <v>#N/A</v>
      </c>
      <c r="L2271" s="22" t="e">
        <f>IF($B2271="","",(VLOOKUP($B2271,所属・種目コード!$J$3:$K$59,2)))</f>
        <v>#N/A</v>
      </c>
    </row>
    <row r="2272" spans="1:12">
      <c r="A2272" s="11">
        <v>3195</v>
      </c>
      <c r="B2272" s="11">
        <v>1113</v>
      </c>
      <c r="C2272" s="11">
        <v>297</v>
      </c>
      <c r="E2272" s="11" t="s">
        <v>4738</v>
      </c>
      <c r="F2272" s="11" t="s">
        <v>4739</v>
      </c>
      <c r="G2272" s="11">
        <v>2</v>
      </c>
      <c r="I2272" s="23" t="str">
        <f>IF($B2272="","",(VLOOKUP($B2272,所属・種目コード!$A$3:$C$67,2)))</f>
        <v>031113</v>
      </c>
      <c r="K2272" s="25" t="e">
        <f>IF($B2272="","",(VLOOKUP($B2272,所属・種目コード!M2255:N2355,2)))</f>
        <v>#N/A</v>
      </c>
      <c r="L2272" s="22" t="e">
        <f>IF($B2272="","",(VLOOKUP($B2272,所属・種目コード!$J$3:$K$59,2)))</f>
        <v>#N/A</v>
      </c>
    </row>
    <row r="2273" spans="1:12">
      <c r="A2273" s="11">
        <v>3196</v>
      </c>
      <c r="B2273" s="11">
        <v>1113</v>
      </c>
      <c r="C2273" s="11">
        <v>298</v>
      </c>
      <c r="E2273" s="11" t="s">
        <v>4740</v>
      </c>
      <c r="F2273" s="11" t="s">
        <v>4741</v>
      </c>
      <c r="G2273" s="11">
        <v>2</v>
      </c>
      <c r="I2273" s="23" t="str">
        <f>IF($B2273="","",(VLOOKUP($B2273,所属・種目コード!$A$3:$C$67,2)))</f>
        <v>031113</v>
      </c>
      <c r="K2273" s="25" t="e">
        <f>IF($B2273="","",(VLOOKUP($B2273,所属・種目コード!M2256:N2356,2)))</f>
        <v>#N/A</v>
      </c>
      <c r="L2273" s="22" t="e">
        <f>IF($B2273="","",(VLOOKUP($B2273,所属・種目コード!$J$3:$K$59,2)))</f>
        <v>#N/A</v>
      </c>
    </row>
    <row r="2274" spans="1:12">
      <c r="A2274" s="11">
        <v>3197</v>
      </c>
      <c r="B2274" s="11">
        <v>1113</v>
      </c>
      <c r="C2274" s="11">
        <v>707</v>
      </c>
      <c r="E2274" s="11" t="s">
        <v>4742</v>
      </c>
      <c r="F2274" s="11" t="s">
        <v>4743</v>
      </c>
      <c r="G2274" s="11">
        <v>2</v>
      </c>
      <c r="I2274" s="23" t="str">
        <f>IF($B2274="","",(VLOOKUP($B2274,所属・種目コード!$A$3:$C$67,2)))</f>
        <v>031113</v>
      </c>
      <c r="K2274" s="25" t="e">
        <f>IF($B2274="","",(VLOOKUP($B2274,所属・種目コード!M2257:N2357,2)))</f>
        <v>#N/A</v>
      </c>
      <c r="L2274" s="22" t="e">
        <f>IF($B2274="","",(VLOOKUP($B2274,所属・種目コード!$J$3:$K$59,2)))</f>
        <v>#N/A</v>
      </c>
    </row>
    <row r="2275" spans="1:12">
      <c r="A2275" s="11">
        <v>3198</v>
      </c>
      <c r="B2275" s="11">
        <v>1113</v>
      </c>
      <c r="C2275" s="11">
        <v>405</v>
      </c>
      <c r="E2275" s="11" t="s">
        <v>564</v>
      </c>
      <c r="F2275" s="11" t="s">
        <v>4744</v>
      </c>
      <c r="G2275" s="11">
        <v>1</v>
      </c>
      <c r="I2275" s="23" t="str">
        <f>IF($B2275="","",(VLOOKUP($B2275,所属・種目コード!$A$3:$C$67,2)))</f>
        <v>031113</v>
      </c>
      <c r="K2275" s="25" t="e">
        <f>IF($B2275="","",(VLOOKUP($B2275,所属・種目コード!M2258:N2358,2)))</f>
        <v>#N/A</v>
      </c>
      <c r="L2275" s="22" t="e">
        <f>IF($B2275="","",(VLOOKUP($B2275,所属・種目コード!$J$3:$K$59,2)))</f>
        <v>#N/A</v>
      </c>
    </row>
    <row r="2276" spans="1:12">
      <c r="A2276" s="11">
        <v>3199</v>
      </c>
      <c r="B2276" s="11">
        <v>1113</v>
      </c>
      <c r="C2276" s="11">
        <v>299</v>
      </c>
      <c r="E2276" s="11" t="s">
        <v>4745</v>
      </c>
      <c r="F2276" s="11" t="s">
        <v>4746</v>
      </c>
      <c r="G2276" s="11">
        <v>2</v>
      </c>
      <c r="I2276" s="23" t="str">
        <f>IF($B2276="","",(VLOOKUP($B2276,所属・種目コード!$A$3:$C$67,2)))</f>
        <v>031113</v>
      </c>
      <c r="K2276" s="25" t="e">
        <f>IF($B2276="","",(VLOOKUP($B2276,所属・種目コード!M2259:N2359,2)))</f>
        <v>#N/A</v>
      </c>
      <c r="L2276" s="22" t="e">
        <f>IF($B2276="","",(VLOOKUP($B2276,所属・種目コード!$J$3:$K$59,2)))</f>
        <v>#N/A</v>
      </c>
    </row>
    <row r="2277" spans="1:12">
      <c r="A2277" s="11">
        <v>3200</v>
      </c>
      <c r="B2277" s="11">
        <v>1113</v>
      </c>
      <c r="C2277" s="11">
        <v>300</v>
      </c>
      <c r="E2277" s="11" t="s">
        <v>4747</v>
      </c>
      <c r="F2277" s="11" t="s">
        <v>4748</v>
      </c>
      <c r="G2277" s="11">
        <v>2</v>
      </c>
      <c r="I2277" s="23" t="str">
        <f>IF($B2277="","",(VLOOKUP($B2277,所属・種目コード!$A$3:$C$67,2)))</f>
        <v>031113</v>
      </c>
      <c r="K2277" s="25" t="e">
        <f>IF($B2277="","",(VLOOKUP($B2277,所属・種目コード!M2260:N2360,2)))</f>
        <v>#N/A</v>
      </c>
      <c r="L2277" s="22" t="e">
        <f>IF($B2277="","",(VLOOKUP($B2277,所属・種目コード!$J$3:$K$59,2)))</f>
        <v>#N/A</v>
      </c>
    </row>
    <row r="2278" spans="1:12">
      <c r="A2278" s="11">
        <v>3201</v>
      </c>
      <c r="B2278" s="11">
        <v>1113</v>
      </c>
      <c r="C2278" s="11">
        <v>307</v>
      </c>
      <c r="E2278" s="11" t="s">
        <v>521</v>
      </c>
      <c r="F2278" s="11" t="s">
        <v>4749</v>
      </c>
      <c r="G2278" s="11">
        <v>2</v>
      </c>
      <c r="I2278" s="23" t="str">
        <f>IF($B2278="","",(VLOOKUP($B2278,所属・種目コード!$A$3:$C$67,2)))</f>
        <v>031113</v>
      </c>
      <c r="K2278" s="25" t="e">
        <f>IF($B2278="","",(VLOOKUP($B2278,所属・種目コード!M2261:N2361,2)))</f>
        <v>#N/A</v>
      </c>
      <c r="L2278" s="22" t="e">
        <f>IF($B2278="","",(VLOOKUP($B2278,所属・種目コード!$J$3:$K$59,2)))</f>
        <v>#N/A</v>
      </c>
    </row>
    <row r="2279" spans="1:12">
      <c r="A2279" s="11">
        <v>3202</v>
      </c>
      <c r="B2279" s="11">
        <v>1113</v>
      </c>
      <c r="C2279" s="11">
        <v>412</v>
      </c>
      <c r="E2279" s="11" t="s">
        <v>567</v>
      </c>
      <c r="F2279" s="11" t="s">
        <v>4750</v>
      </c>
      <c r="G2279" s="11">
        <v>1</v>
      </c>
      <c r="I2279" s="23" t="str">
        <f>IF($B2279="","",(VLOOKUP($B2279,所属・種目コード!$A$3:$C$67,2)))</f>
        <v>031113</v>
      </c>
      <c r="K2279" s="25" t="e">
        <f>IF($B2279="","",(VLOOKUP($B2279,所属・種目コード!M2262:N2362,2)))</f>
        <v>#N/A</v>
      </c>
      <c r="L2279" s="22" t="e">
        <f>IF($B2279="","",(VLOOKUP($B2279,所属・種目コード!$J$3:$K$59,2)))</f>
        <v>#N/A</v>
      </c>
    </row>
    <row r="2280" spans="1:12">
      <c r="A2280" s="11">
        <v>3203</v>
      </c>
      <c r="B2280" s="11">
        <v>1113</v>
      </c>
      <c r="C2280" s="11">
        <v>308</v>
      </c>
      <c r="E2280" s="11" t="s">
        <v>522</v>
      </c>
      <c r="F2280" s="11" t="s">
        <v>4751</v>
      </c>
      <c r="G2280" s="11">
        <v>2</v>
      </c>
      <c r="I2280" s="23" t="str">
        <f>IF($B2280="","",(VLOOKUP($B2280,所属・種目コード!$A$3:$C$67,2)))</f>
        <v>031113</v>
      </c>
      <c r="K2280" s="25" t="e">
        <f>IF($B2280="","",(VLOOKUP($B2280,所属・種目コード!M2263:N2363,2)))</f>
        <v>#N/A</v>
      </c>
      <c r="L2280" s="22" t="e">
        <f>IF($B2280="","",(VLOOKUP($B2280,所属・種目コード!$J$3:$K$59,2)))</f>
        <v>#N/A</v>
      </c>
    </row>
    <row r="2281" spans="1:12">
      <c r="A2281" s="11">
        <v>3204</v>
      </c>
      <c r="B2281" s="11">
        <v>1113</v>
      </c>
      <c r="C2281" s="11">
        <v>708</v>
      </c>
      <c r="E2281" s="11" t="s">
        <v>4752</v>
      </c>
      <c r="F2281" s="11" t="s">
        <v>4753</v>
      </c>
      <c r="G2281" s="11">
        <v>2</v>
      </c>
      <c r="I2281" s="23" t="str">
        <f>IF($B2281="","",(VLOOKUP($B2281,所属・種目コード!$A$3:$C$67,2)))</f>
        <v>031113</v>
      </c>
      <c r="K2281" s="25" t="e">
        <f>IF($B2281="","",(VLOOKUP($B2281,所属・種目コード!M2264:N2364,2)))</f>
        <v>#N/A</v>
      </c>
      <c r="L2281" s="22" t="e">
        <f>IF($B2281="","",(VLOOKUP($B2281,所属・種目コード!$J$3:$K$59,2)))</f>
        <v>#N/A</v>
      </c>
    </row>
    <row r="2282" spans="1:12">
      <c r="A2282" s="11">
        <v>3205</v>
      </c>
      <c r="B2282" s="11">
        <v>1113</v>
      </c>
      <c r="C2282" s="11">
        <v>406</v>
      </c>
      <c r="E2282" s="11" t="s">
        <v>4754</v>
      </c>
      <c r="F2282" s="11" t="s">
        <v>4755</v>
      </c>
      <c r="G2282" s="11">
        <v>1</v>
      </c>
      <c r="I2282" s="23" t="str">
        <f>IF($B2282="","",(VLOOKUP($B2282,所属・種目コード!$A$3:$C$67,2)))</f>
        <v>031113</v>
      </c>
      <c r="K2282" s="25" t="e">
        <f>IF($B2282="","",(VLOOKUP($B2282,所属・種目コード!M2265:N2365,2)))</f>
        <v>#N/A</v>
      </c>
      <c r="L2282" s="22" t="e">
        <f>IF($B2282="","",(VLOOKUP($B2282,所属・種目コード!$J$3:$K$59,2)))</f>
        <v>#N/A</v>
      </c>
    </row>
    <row r="2283" spans="1:12">
      <c r="A2283" s="11">
        <v>3206</v>
      </c>
      <c r="B2283" s="11">
        <v>1113</v>
      </c>
      <c r="C2283" s="11">
        <v>407</v>
      </c>
      <c r="E2283" s="11" t="s">
        <v>4756</v>
      </c>
      <c r="F2283" s="11" t="s">
        <v>4757</v>
      </c>
      <c r="G2283" s="11">
        <v>1</v>
      </c>
      <c r="I2283" s="23" t="str">
        <f>IF($B2283="","",(VLOOKUP($B2283,所属・種目コード!$A$3:$C$67,2)))</f>
        <v>031113</v>
      </c>
      <c r="K2283" s="25" t="e">
        <f>IF($B2283="","",(VLOOKUP($B2283,所属・種目コード!M2266:N2366,2)))</f>
        <v>#N/A</v>
      </c>
      <c r="L2283" s="22" t="e">
        <f>IF($B2283="","",(VLOOKUP($B2283,所属・種目コード!$J$3:$K$59,2)))</f>
        <v>#N/A</v>
      </c>
    </row>
    <row r="2284" spans="1:12">
      <c r="A2284" s="11">
        <v>3207</v>
      </c>
      <c r="B2284" s="11">
        <v>1113</v>
      </c>
      <c r="C2284" s="11">
        <v>400</v>
      </c>
      <c r="E2284" s="11" t="s">
        <v>4758</v>
      </c>
      <c r="F2284" s="11" t="s">
        <v>4759</v>
      </c>
      <c r="G2284" s="11">
        <v>1</v>
      </c>
      <c r="I2284" s="23" t="str">
        <f>IF($B2284="","",(VLOOKUP($B2284,所属・種目コード!$A$3:$C$67,2)))</f>
        <v>031113</v>
      </c>
      <c r="K2284" s="25" t="e">
        <f>IF($B2284="","",(VLOOKUP($B2284,所属・種目コード!M2267:N2367,2)))</f>
        <v>#N/A</v>
      </c>
      <c r="L2284" s="22" t="e">
        <f>IF($B2284="","",(VLOOKUP($B2284,所属・種目コード!$J$3:$K$59,2)))</f>
        <v>#N/A</v>
      </c>
    </row>
    <row r="2285" spans="1:12">
      <c r="A2285" s="11">
        <v>3208</v>
      </c>
      <c r="B2285" s="11">
        <v>1113</v>
      </c>
      <c r="C2285" s="11">
        <v>600</v>
      </c>
      <c r="E2285" s="11" t="s">
        <v>4760</v>
      </c>
      <c r="F2285" s="11" t="s">
        <v>4761</v>
      </c>
      <c r="G2285" s="11">
        <v>2</v>
      </c>
      <c r="I2285" s="23" t="str">
        <f>IF($B2285="","",(VLOOKUP($B2285,所属・種目コード!$A$3:$C$67,2)))</f>
        <v>031113</v>
      </c>
      <c r="K2285" s="25" t="e">
        <f>IF($B2285="","",(VLOOKUP($B2285,所属・種目コード!M2268:N2368,2)))</f>
        <v>#N/A</v>
      </c>
      <c r="L2285" s="22" t="e">
        <f>IF($B2285="","",(VLOOKUP($B2285,所属・種目コード!$J$3:$K$59,2)))</f>
        <v>#N/A</v>
      </c>
    </row>
    <row r="2286" spans="1:12">
      <c r="A2286" s="11">
        <v>3209</v>
      </c>
      <c r="B2286" s="11">
        <v>1113</v>
      </c>
      <c r="C2286" s="11">
        <v>709</v>
      </c>
      <c r="E2286" s="11" t="s">
        <v>526</v>
      </c>
      <c r="F2286" s="11" t="s">
        <v>4762</v>
      </c>
      <c r="G2286" s="11">
        <v>2</v>
      </c>
      <c r="I2286" s="23" t="str">
        <f>IF($B2286="","",(VLOOKUP($B2286,所属・種目コード!$A$3:$C$67,2)))</f>
        <v>031113</v>
      </c>
      <c r="K2286" s="25" t="e">
        <f>IF($B2286="","",(VLOOKUP($B2286,所属・種目コード!M2269:N2369,2)))</f>
        <v>#N/A</v>
      </c>
      <c r="L2286" s="22" t="e">
        <f>IF($B2286="","",(VLOOKUP($B2286,所属・種目コード!$J$3:$K$59,2)))</f>
        <v>#N/A</v>
      </c>
    </row>
    <row r="2287" spans="1:12">
      <c r="A2287" s="11">
        <v>3210</v>
      </c>
      <c r="B2287" s="11">
        <v>1113</v>
      </c>
      <c r="C2287" s="11">
        <v>408</v>
      </c>
      <c r="E2287" s="11" t="s">
        <v>563</v>
      </c>
      <c r="F2287" s="11" t="s">
        <v>4763</v>
      </c>
      <c r="G2287" s="11">
        <v>1</v>
      </c>
      <c r="I2287" s="23" t="str">
        <f>IF($B2287="","",(VLOOKUP($B2287,所属・種目コード!$A$3:$C$67,2)))</f>
        <v>031113</v>
      </c>
      <c r="K2287" s="25" t="e">
        <f>IF($B2287="","",(VLOOKUP($B2287,所属・種目コード!M2270:N2370,2)))</f>
        <v>#N/A</v>
      </c>
      <c r="L2287" s="22" t="e">
        <f>IF($B2287="","",(VLOOKUP($B2287,所属・種目コード!$J$3:$K$59,2)))</f>
        <v>#N/A</v>
      </c>
    </row>
    <row r="2288" spans="1:12">
      <c r="A2288" s="11">
        <v>3211</v>
      </c>
      <c r="B2288" s="11">
        <v>1113</v>
      </c>
      <c r="C2288" s="11">
        <v>409</v>
      </c>
      <c r="E2288" s="11" t="s">
        <v>4764</v>
      </c>
      <c r="F2288" s="11" t="s">
        <v>4765</v>
      </c>
      <c r="G2288" s="11">
        <v>1</v>
      </c>
      <c r="I2288" s="23" t="str">
        <f>IF($B2288="","",(VLOOKUP($B2288,所属・種目コード!$A$3:$C$67,2)))</f>
        <v>031113</v>
      </c>
      <c r="K2288" s="25" t="e">
        <f>IF($B2288="","",(VLOOKUP($B2288,所属・種目コード!M2271:N2371,2)))</f>
        <v>#N/A</v>
      </c>
      <c r="L2288" s="22" t="e">
        <f>IF($B2288="","",(VLOOKUP($B2288,所属・種目コード!$J$3:$K$59,2)))</f>
        <v>#N/A</v>
      </c>
    </row>
    <row r="2289" spans="1:12">
      <c r="A2289" s="11">
        <v>3212</v>
      </c>
      <c r="B2289" s="11">
        <v>1113</v>
      </c>
      <c r="C2289" s="11">
        <v>410</v>
      </c>
      <c r="E2289" s="11" t="s">
        <v>565</v>
      </c>
      <c r="F2289" s="11" t="s">
        <v>4766</v>
      </c>
      <c r="G2289" s="11">
        <v>1</v>
      </c>
      <c r="I2289" s="23" t="str">
        <f>IF($B2289="","",(VLOOKUP($B2289,所属・種目コード!$A$3:$C$67,2)))</f>
        <v>031113</v>
      </c>
      <c r="K2289" s="25" t="e">
        <f>IF($B2289="","",(VLOOKUP($B2289,所属・種目コード!M2272:N2372,2)))</f>
        <v>#N/A</v>
      </c>
      <c r="L2289" s="22" t="e">
        <f>IF($B2289="","",(VLOOKUP($B2289,所属・種目コード!$J$3:$K$59,2)))</f>
        <v>#N/A</v>
      </c>
    </row>
    <row r="2290" spans="1:12">
      <c r="A2290" s="11">
        <v>3213</v>
      </c>
      <c r="B2290" s="11">
        <v>1113</v>
      </c>
      <c r="C2290" s="11">
        <v>309</v>
      </c>
      <c r="E2290" s="11" t="s">
        <v>525</v>
      </c>
      <c r="F2290" s="11" t="s">
        <v>4767</v>
      </c>
      <c r="G2290" s="11">
        <v>2</v>
      </c>
      <c r="I2290" s="23" t="str">
        <f>IF($B2290="","",(VLOOKUP($B2290,所属・種目コード!$A$3:$C$67,2)))</f>
        <v>031113</v>
      </c>
      <c r="K2290" s="25" t="e">
        <f>IF($B2290="","",(VLOOKUP($B2290,所属・種目コード!M2273:N2373,2)))</f>
        <v>#N/A</v>
      </c>
      <c r="L2290" s="22" t="e">
        <f>IF($B2290="","",(VLOOKUP($B2290,所属・種目コード!$J$3:$K$59,2)))</f>
        <v>#N/A</v>
      </c>
    </row>
    <row r="2291" spans="1:12">
      <c r="A2291" s="11">
        <v>3214</v>
      </c>
      <c r="B2291" s="11">
        <v>1113</v>
      </c>
      <c r="C2291" s="11">
        <v>310</v>
      </c>
      <c r="E2291" s="11" t="s">
        <v>4768</v>
      </c>
      <c r="F2291" s="11" t="s">
        <v>4769</v>
      </c>
      <c r="G2291" s="11">
        <v>2</v>
      </c>
      <c r="I2291" s="23" t="str">
        <f>IF($B2291="","",(VLOOKUP($B2291,所属・種目コード!$A$3:$C$67,2)))</f>
        <v>031113</v>
      </c>
      <c r="K2291" s="25" t="e">
        <f>IF($B2291="","",(VLOOKUP($B2291,所属・種目コード!M2274:N2374,2)))</f>
        <v>#N/A</v>
      </c>
      <c r="L2291" s="22" t="e">
        <f>IF($B2291="","",(VLOOKUP($B2291,所属・種目コード!$J$3:$K$59,2)))</f>
        <v>#N/A</v>
      </c>
    </row>
    <row r="2292" spans="1:12">
      <c r="A2292" s="11">
        <v>3215</v>
      </c>
      <c r="B2292" s="11">
        <v>1113</v>
      </c>
      <c r="C2292" s="11">
        <v>301</v>
      </c>
      <c r="E2292" s="11" t="s">
        <v>4770</v>
      </c>
      <c r="F2292" s="11" t="s">
        <v>4771</v>
      </c>
      <c r="G2292" s="11">
        <v>2</v>
      </c>
      <c r="I2292" s="23" t="str">
        <f>IF($B2292="","",(VLOOKUP($B2292,所属・種目コード!$A$3:$C$67,2)))</f>
        <v>031113</v>
      </c>
      <c r="K2292" s="25" t="e">
        <f>IF($B2292="","",(VLOOKUP($B2292,所属・種目コード!M2275:N2375,2)))</f>
        <v>#N/A</v>
      </c>
      <c r="L2292" s="22" t="e">
        <f>IF($B2292="","",(VLOOKUP($B2292,所属・種目コード!$J$3:$K$59,2)))</f>
        <v>#N/A</v>
      </c>
    </row>
    <row r="2293" spans="1:12">
      <c r="A2293" s="11">
        <v>3216</v>
      </c>
      <c r="B2293" s="11">
        <v>1113</v>
      </c>
      <c r="C2293" s="11">
        <v>401</v>
      </c>
      <c r="E2293" s="11" t="s">
        <v>4772</v>
      </c>
      <c r="F2293" s="11" t="s">
        <v>4773</v>
      </c>
      <c r="G2293" s="11">
        <v>1</v>
      </c>
      <c r="I2293" s="23" t="str">
        <f>IF($B2293="","",(VLOOKUP($B2293,所属・種目コード!$A$3:$C$67,2)))</f>
        <v>031113</v>
      </c>
      <c r="K2293" s="25" t="e">
        <f>IF($B2293="","",(VLOOKUP($B2293,所属・種目コード!M2276:N2376,2)))</f>
        <v>#N/A</v>
      </c>
      <c r="L2293" s="22" t="e">
        <f>IF($B2293="","",(VLOOKUP($B2293,所属・種目コード!$J$3:$K$59,2)))</f>
        <v>#N/A</v>
      </c>
    </row>
    <row r="2294" spans="1:12">
      <c r="A2294" s="11">
        <v>3217</v>
      </c>
      <c r="B2294" s="11">
        <v>1113</v>
      </c>
      <c r="C2294" s="11">
        <v>413</v>
      </c>
      <c r="E2294" s="11" t="s">
        <v>4774</v>
      </c>
      <c r="F2294" s="11" t="s">
        <v>4775</v>
      </c>
      <c r="G2294" s="11">
        <v>1</v>
      </c>
      <c r="I2294" s="23" t="str">
        <f>IF($B2294="","",(VLOOKUP($B2294,所属・種目コード!$A$3:$C$67,2)))</f>
        <v>031113</v>
      </c>
      <c r="K2294" s="25" t="e">
        <f>IF($B2294="","",(VLOOKUP($B2294,所属・種目コード!M2277:N2377,2)))</f>
        <v>#N/A</v>
      </c>
      <c r="L2294" s="22" t="e">
        <f>IF($B2294="","",(VLOOKUP($B2294,所属・種目コード!$J$3:$K$59,2)))</f>
        <v>#N/A</v>
      </c>
    </row>
    <row r="2295" spans="1:12">
      <c r="A2295" s="11">
        <v>3218</v>
      </c>
      <c r="B2295" s="11">
        <v>1113</v>
      </c>
      <c r="C2295" s="11">
        <v>302</v>
      </c>
      <c r="E2295" s="11" t="s">
        <v>4776</v>
      </c>
      <c r="F2295" s="11" t="s">
        <v>4777</v>
      </c>
      <c r="G2295" s="11">
        <v>2</v>
      </c>
      <c r="I2295" s="23" t="str">
        <f>IF($B2295="","",(VLOOKUP($B2295,所属・種目コード!$A$3:$C$67,2)))</f>
        <v>031113</v>
      </c>
      <c r="K2295" s="25" t="e">
        <f>IF($B2295="","",(VLOOKUP($B2295,所属・種目コード!M2278:N2378,2)))</f>
        <v>#N/A</v>
      </c>
      <c r="L2295" s="22" t="e">
        <f>IF($B2295="","",(VLOOKUP($B2295,所属・種目コード!$J$3:$K$59,2)))</f>
        <v>#N/A</v>
      </c>
    </row>
    <row r="2296" spans="1:12">
      <c r="A2296" s="11">
        <v>3219</v>
      </c>
      <c r="B2296" s="11">
        <v>1113</v>
      </c>
      <c r="C2296" s="11">
        <v>313</v>
      </c>
      <c r="E2296" s="11" t="s">
        <v>524</v>
      </c>
      <c r="F2296" s="11" t="s">
        <v>4778</v>
      </c>
      <c r="G2296" s="11">
        <v>2</v>
      </c>
      <c r="I2296" s="23" t="str">
        <f>IF($B2296="","",(VLOOKUP($B2296,所属・種目コード!$A$3:$C$67,2)))</f>
        <v>031113</v>
      </c>
      <c r="K2296" s="25" t="e">
        <f>IF($B2296="","",(VLOOKUP($B2296,所属・種目コード!M2279:N2379,2)))</f>
        <v>#N/A</v>
      </c>
      <c r="L2296" s="22" t="e">
        <f>IF($B2296="","",(VLOOKUP($B2296,所属・種目コード!$J$3:$K$59,2)))</f>
        <v>#N/A</v>
      </c>
    </row>
    <row r="2297" spans="1:12">
      <c r="A2297" s="11">
        <v>3220</v>
      </c>
      <c r="B2297" s="11">
        <v>1113</v>
      </c>
      <c r="C2297" s="11">
        <v>601</v>
      </c>
      <c r="E2297" s="11" t="s">
        <v>4779</v>
      </c>
      <c r="F2297" s="11" t="s">
        <v>4780</v>
      </c>
      <c r="G2297" s="11">
        <v>2</v>
      </c>
      <c r="I2297" s="23" t="str">
        <f>IF($B2297="","",(VLOOKUP($B2297,所属・種目コード!$A$3:$C$67,2)))</f>
        <v>031113</v>
      </c>
      <c r="K2297" s="25" t="e">
        <f>IF($B2297="","",(VLOOKUP($B2297,所属・種目コード!M2280:N2380,2)))</f>
        <v>#N/A</v>
      </c>
      <c r="L2297" s="22" t="e">
        <f>IF($B2297="","",(VLOOKUP($B2297,所属・種目コード!$J$3:$K$59,2)))</f>
        <v>#N/A</v>
      </c>
    </row>
    <row r="2298" spans="1:12">
      <c r="A2298" s="11">
        <v>3221</v>
      </c>
      <c r="B2298" s="11">
        <v>1113</v>
      </c>
      <c r="C2298" s="11">
        <v>402</v>
      </c>
      <c r="E2298" s="11" t="s">
        <v>4781</v>
      </c>
      <c r="F2298" s="11" t="s">
        <v>4782</v>
      </c>
      <c r="G2298" s="11">
        <v>1</v>
      </c>
      <c r="I2298" s="23" t="str">
        <f>IF($B2298="","",(VLOOKUP($B2298,所属・種目コード!$A$3:$C$67,2)))</f>
        <v>031113</v>
      </c>
      <c r="K2298" s="25" t="e">
        <f>IF($B2298="","",(VLOOKUP($B2298,所属・種目コード!M2281:N2381,2)))</f>
        <v>#N/A</v>
      </c>
      <c r="L2298" s="22" t="e">
        <f>IF($B2298="","",(VLOOKUP($B2298,所属・種目コード!$J$3:$K$59,2)))</f>
        <v>#N/A</v>
      </c>
    </row>
    <row r="2299" spans="1:12">
      <c r="A2299" s="11">
        <v>5274</v>
      </c>
      <c r="B2299" s="11">
        <v>1113</v>
      </c>
      <c r="C2299" s="11">
        <v>412</v>
      </c>
      <c r="E2299" s="11" t="s">
        <v>567</v>
      </c>
      <c r="F2299" s="11" t="s">
        <v>4750</v>
      </c>
      <c r="G2299" s="11">
        <v>1</v>
      </c>
      <c r="I2299" s="23" t="str">
        <f>IF($B2299="","",(VLOOKUP($B2299,所属・種目コード!$A$3:$C$67,2)))</f>
        <v>031113</v>
      </c>
      <c r="K2299" s="25" t="e">
        <f>IF($B2299="","",(VLOOKUP($B2299,所属・種目コード!M2282:N2382,2)))</f>
        <v>#N/A</v>
      </c>
      <c r="L2299" s="22" t="e">
        <f>IF($B2299="","",(VLOOKUP($B2299,所属・種目コード!$J$3:$K$59,2)))</f>
        <v>#N/A</v>
      </c>
    </row>
    <row r="2300" spans="1:12">
      <c r="A2300" s="11">
        <v>3222</v>
      </c>
      <c r="B2300" s="11">
        <v>1114</v>
      </c>
      <c r="C2300" s="11">
        <v>561</v>
      </c>
      <c r="E2300" s="11" t="s">
        <v>4783</v>
      </c>
      <c r="F2300" s="11" t="s">
        <v>4784</v>
      </c>
      <c r="G2300" s="11">
        <v>2</v>
      </c>
      <c r="I2300" s="23" t="str">
        <f>IF($B2300="","",(VLOOKUP($B2300,所属・種目コード!$A$3:$C$67,2)))</f>
        <v>031114</v>
      </c>
      <c r="K2300" s="25" t="e">
        <f>IF($B2300="","",(VLOOKUP($B2300,所属・種目コード!M2283:N2383,2)))</f>
        <v>#N/A</v>
      </c>
      <c r="L2300" s="22" t="e">
        <f>IF($B2300="","",(VLOOKUP($B2300,所属・種目コード!$J$3:$K$59,2)))</f>
        <v>#N/A</v>
      </c>
    </row>
    <row r="2301" spans="1:12">
      <c r="A2301" s="11">
        <v>3223</v>
      </c>
      <c r="B2301" s="11">
        <v>1114</v>
      </c>
      <c r="C2301" s="11">
        <v>499</v>
      </c>
      <c r="E2301" s="11" t="s">
        <v>458</v>
      </c>
      <c r="F2301" s="11" t="s">
        <v>4785</v>
      </c>
      <c r="G2301" s="11">
        <v>2</v>
      </c>
      <c r="I2301" s="23" t="str">
        <f>IF($B2301="","",(VLOOKUP($B2301,所属・種目コード!$A$3:$C$67,2)))</f>
        <v>031114</v>
      </c>
      <c r="K2301" s="25" t="e">
        <f>IF($B2301="","",(VLOOKUP($B2301,所属・種目コード!M2284:N2384,2)))</f>
        <v>#N/A</v>
      </c>
      <c r="L2301" s="22" t="e">
        <f>IF($B2301="","",(VLOOKUP($B2301,所属・種目コード!$J$3:$K$59,2)))</f>
        <v>#N/A</v>
      </c>
    </row>
    <row r="2302" spans="1:12">
      <c r="A2302" s="11">
        <v>3224</v>
      </c>
      <c r="B2302" s="11">
        <v>1114</v>
      </c>
      <c r="C2302" s="11">
        <v>277</v>
      </c>
      <c r="E2302" s="11" t="s">
        <v>4786</v>
      </c>
      <c r="F2302" s="11" t="s">
        <v>4787</v>
      </c>
      <c r="G2302" s="11">
        <v>2</v>
      </c>
      <c r="I2302" s="23" t="str">
        <f>IF($B2302="","",(VLOOKUP($B2302,所属・種目コード!$A$3:$C$67,2)))</f>
        <v>031114</v>
      </c>
      <c r="K2302" s="25" t="e">
        <f>IF($B2302="","",(VLOOKUP($B2302,所属・種目コード!M2285:N2385,2)))</f>
        <v>#N/A</v>
      </c>
      <c r="L2302" s="22" t="e">
        <f>IF($B2302="","",(VLOOKUP($B2302,所属・種目コード!$J$3:$K$59,2)))</f>
        <v>#N/A</v>
      </c>
    </row>
    <row r="2303" spans="1:12">
      <c r="A2303" s="11">
        <v>3225</v>
      </c>
      <c r="B2303" s="11">
        <v>1114</v>
      </c>
      <c r="C2303" s="11">
        <v>280</v>
      </c>
      <c r="E2303" s="11" t="s">
        <v>4788</v>
      </c>
      <c r="F2303" s="11" t="s">
        <v>4789</v>
      </c>
      <c r="G2303" s="11">
        <v>2</v>
      </c>
      <c r="I2303" s="23" t="str">
        <f>IF($B2303="","",(VLOOKUP($B2303,所属・種目コード!$A$3:$C$67,2)))</f>
        <v>031114</v>
      </c>
      <c r="K2303" s="25" t="e">
        <f>IF($B2303="","",(VLOOKUP($B2303,所属・種目コード!M2286:N2386,2)))</f>
        <v>#N/A</v>
      </c>
      <c r="L2303" s="22" t="e">
        <f>IF($B2303="","",(VLOOKUP($B2303,所属・種目コード!$J$3:$K$59,2)))</f>
        <v>#N/A</v>
      </c>
    </row>
    <row r="2304" spans="1:12">
      <c r="A2304" s="11">
        <v>3226</v>
      </c>
      <c r="B2304" s="11">
        <v>1114</v>
      </c>
      <c r="C2304" s="11">
        <v>281</v>
      </c>
      <c r="E2304" s="11" t="s">
        <v>4790</v>
      </c>
      <c r="F2304" s="11" t="s">
        <v>4791</v>
      </c>
      <c r="G2304" s="11">
        <v>2</v>
      </c>
      <c r="I2304" s="23" t="str">
        <f>IF($B2304="","",(VLOOKUP($B2304,所属・種目コード!$A$3:$C$67,2)))</f>
        <v>031114</v>
      </c>
      <c r="K2304" s="25" t="e">
        <f>IF($B2304="","",(VLOOKUP($B2304,所属・種目コード!M2287:N2387,2)))</f>
        <v>#N/A</v>
      </c>
      <c r="L2304" s="22" t="e">
        <f>IF($B2304="","",(VLOOKUP($B2304,所属・種目コード!$J$3:$K$59,2)))</f>
        <v>#N/A</v>
      </c>
    </row>
    <row r="2305" spans="1:12">
      <c r="A2305" s="11">
        <v>3227</v>
      </c>
      <c r="B2305" s="11">
        <v>1114</v>
      </c>
      <c r="C2305" s="11">
        <v>500</v>
      </c>
      <c r="E2305" s="11" t="s">
        <v>459</v>
      </c>
      <c r="F2305" s="11" t="s">
        <v>4792</v>
      </c>
      <c r="G2305" s="11">
        <v>2</v>
      </c>
      <c r="I2305" s="23" t="str">
        <f>IF($B2305="","",(VLOOKUP($B2305,所属・種目コード!$A$3:$C$67,2)))</f>
        <v>031114</v>
      </c>
      <c r="K2305" s="25" t="e">
        <f>IF($B2305="","",(VLOOKUP($B2305,所属・種目コード!M2288:N2388,2)))</f>
        <v>#N/A</v>
      </c>
      <c r="L2305" s="22" t="e">
        <f>IF($B2305="","",(VLOOKUP($B2305,所属・種目コード!$J$3:$K$59,2)))</f>
        <v>#N/A</v>
      </c>
    </row>
    <row r="2306" spans="1:12">
      <c r="A2306" s="11">
        <v>3228</v>
      </c>
      <c r="B2306" s="11">
        <v>1114</v>
      </c>
      <c r="C2306" s="11">
        <v>282</v>
      </c>
      <c r="E2306" s="11" t="s">
        <v>4793</v>
      </c>
      <c r="F2306" s="11" t="s">
        <v>4794</v>
      </c>
      <c r="G2306" s="11">
        <v>2</v>
      </c>
      <c r="I2306" s="23" t="str">
        <f>IF($B2306="","",(VLOOKUP($B2306,所属・種目コード!$A$3:$C$67,2)))</f>
        <v>031114</v>
      </c>
      <c r="K2306" s="25" t="e">
        <f>IF($B2306="","",(VLOOKUP($B2306,所属・種目コード!M2289:N2389,2)))</f>
        <v>#N/A</v>
      </c>
      <c r="L2306" s="22" t="e">
        <f>IF($B2306="","",(VLOOKUP($B2306,所属・種目コード!$J$3:$K$59,2)))</f>
        <v>#N/A</v>
      </c>
    </row>
    <row r="2307" spans="1:12">
      <c r="A2307" s="11">
        <v>3229</v>
      </c>
      <c r="B2307" s="11">
        <v>1114</v>
      </c>
      <c r="C2307" s="11">
        <v>283</v>
      </c>
      <c r="E2307" s="11" t="s">
        <v>454</v>
      </c>
      <c r="F2307" s="11" t="s">
        <v>4795</v>
      </c>
      <c r="G2307" s="11">
        <v>2</v>
      </c>
      <c r="I2307" s="23" t="str">
        <f>IF($B2307="","",(VLOOKUP($B2307,所属・種目コード!$A$3:$C$67,2)))</f>
        <v>031114</v>
      </c>
      <c r="K2307" s="25" t="e">
        <f>IF($B2307="","",(VLOOKUP($B2307,所属・種目コード!M2290:N2390,2)))</f>
        <v>#N/A</v>
      </c>
      <c r="L2307" s="22" t="e">
        <f>IF($B2307="","",(VLOOKUP($B2307,所属・種目コード!$J$3:$K$59,2)))</f>
        <v>#N/A</v>
      </c>
    </row>
    <row r="2308" spans="1:12">
      <c r="A2308" s="11">
        <v>3230</v>
      </c>
      <c r="B2308" s="11">
        <v>1114</v>
      </c>
      <c r="C2308" s="11">
        <v>278</v>
      </c>
      <c r="E2308" s="11" t="s">
        <v>4796</v>
      </c>
      <c r="F2308" s="11" t="s">
        <v>4797</v>
      </c>
      <c r="G2308" s="11">
        <v>2</v>
      </c>
      <c r="I2308" s="23" t="str">
        <f>IF($B2308="","",(VLOOKUP($B2308,所属・種目コード!$A$3:$C$67,2)))</f>
        <v>031114</v>
      </c>
      <c r="K2308" s="25" t="e">
        <f>IF($B2308="","",(VLOOKUP($B2308,所属・種目コード!M2291:N2391,2)))</f>
        <v>#N/A</v>
      </c>
      <c r="L2308" s="22" t="e">
        <f>IF($B2308="","",(VLOOKUP($B2308,所属・種目コード!$J$3:$K$59,2)))</f>
        <v>#N/A</v>
      </c>
    </row>
    <row r="2309" spans="1:12">
      <c r="A2309" s="11">
        <v>3231</v>
      </c>
      <c r="B2309" s="11">
        <v>1114</v>
      </c>
      <c r="C2309" s="11">
        <v>284</v>
      </c>
      <c r="E2309" s="11" t="s">
        <v>4798</v>
      </c>
      <c r="F2309" s="11" t="s">
        <v>4799</v>
      </c>
      <c r="G2309" s="11">
        <v>2</v>
      </c>
      <c r="I2309" s="23" t="str">
        <f>IF($B2309="","",(VLOOKUP($B2309,所属・種目コード!$A$3:$C$67,2)))</f>
        <v>031114</v>
      </c>
      <c r="K2309" s="25" t="e">
        <f>IF($B2309="","",(VLOOKUP($B2309,所属・種目コード!M2292:N2392,2)))</f>
        <v>#N/A</v>
      </c>
      <c r="L2309" s="22" t="e">
        <f>IF($B2309="","",(VLOOKUP($B2309,所属・種目コード!$J$3:$K$59,2)))</f>
        <v>#N/A</v>
      </c>
    </row>
    <row r="2310" spans="1:12">
      <c r="A2310" s="11">
        <v>3232</v>
      </c>
      <c r="B2310" s="11">
        <v>1114</v>
      </c>
      <c r="C2310" s="11">
        <v>558</v>
      </c>
      <c r="E2310" s="11" t="s">
        <v>4800</v>
      </c>
      <c r="F2310" s="11" t="s">
        <v>4801</v>
      </c>
      <c r="G2310" s="11">
        <v>2</v>
      </c>
      <c r="I2310" s="23" t="str">
        <f>IF($B2310="","",(VLOOKUP($B2310,所属・種目コード!$A$3:$C$67,2)))</f>
        <v>031114</v>
      </c>
      <c r="K2310" s="25" t="e">
        <f>IF($B2310="","",(VLOOKUP($B2310,所属・種目コード!M2293:N2393,2)))</f>
        <v>#N/A</v>
      </c>
      <c r="L2310" s="22" t="e">
        <f>IF($B2310="","",(VLOOKUP($B2310,所属・種目コード!$J$3:$K$59,2)))</f>
        <v>#N/A</v>
      </c>
    </row>
    <row r="2311" spans="1:12">
      <c r="A2311" s="11">
        <v>3233</v>
      </c>
      <c r="B2311" s="11">
        <v>1114</v>
      </c>
      <c r="C2311" s="11">
        <v>285</v>
      </c>
      <c r="E2311" s="11" t="s">
        <v>457</v>
      </c>
      <c r="F2311" s="11" t="s">
        <v>4802</v>
      </c>
      <c r="G2311" s="11">
        <v>2</v>
      </c>
      <c r="I2311" s="23" t="str">
        <f>IF($B2311="","",(VLOOKUP($B2311,所属・種目コード!$A$3:$C$67,2)))</f>
        <v>031114</v>
      </c>
      <c r="K2311" s="25" t="e">
        <f>IF($B2311="","",(VLOOKUP($B2311,所属・種目コード!M2294:N2394,2)))</f>
        <v>#N/A</v>
      </c>
      <c r="L2311" s="22" t="e">
        <f>IF($B2311="","",(VLOOKUP($B2311,所属・種目コード!$J$3:$K$59,2)))</f>
        <v>#N/A</v>
      </c>
    </row>
    <row r="2312" spans="1:12">
      <c r="A2312" s="11">
        <v>3234</v>
      </c>
      <c r="B2312" s="11">
        <v>1114</v>
      </c>
      <c r="C2312" s="11">
        <v>289</v>
      </c>
      <c r="E2312" s="11" t="s">
        <v>4803</v>
      </c>
      <c r="F2312" s="11" t="s">
        <v>4804</v>
      </c>
      <c r="G2312" s="11">
        <v>2</v>
      </c>
      <c r="I2312" s="23" t="str">
        <f>IF($B2312="","",(VLOOKUP($B2312,所属・種目コード!$A$3:$C$67,2)))</f>
        <v>031114</v>
      </c>
      <c r="K2312" s="25" t="e">
        <f>IF($B2312="","",(VLOOKUP($B2312,所属・種目コード!M2295:N2395,2)))</f>
        <v>#N/A</v>
      </c>
      <c r="L2312" s="22" t="e">
        <f>IF($B2312="","",(VLOOKUP($B2312,所属・種目コード!$J$3:$K$59,2)))</f>
        <v>#N/A</v>
      </c>
    </row>
    <row r="2313" spans="1:12">
      <c r="A2313" s="11">
        <v>3235</v>
      </c>
      <c r="B2313" s="11">
        <v>1114</v>
      </c>
      <c r="C2313" s="11">
        <v>286</v>
      </c>
      <c r="E2313" s="11" t="s">
        <v>455</v>
      </c>
      <c r="F2313" s="11" t="s">
        <v>4805</v>
      </c>
      <c r="G2313" s="11">
        <v>2</v>
      </c>
      <c r="I2313" s="23" t="str">
        <f>IF($B2313="","",(VLOOKUP($B2313,所属・種目コード!$A$3:$C$67,2)))</f>
        <v>031114</v>
      </c>
      <c r="K2313" s="25" t="e">
        <f>IF($B2313="","",(VLOOKUP($B2313,所属・種目コード!M2296:N2396,2)))</f>
        <v>#N/A</v>
      </c>
      <c r="L2313" s="22" t="e">
        <f>IF($B2313="","",(VLOOKUP($B2313,所属・種目コード!$J$3:$K$59,2)))</f>
        <v>#N/A</v>
      </c>
    </row>
    <row r="2314" spans="1:12">
      <c r="A2314" s="11">
        <v>3236</v>
      </c>
      <c r="B2314" s="11">
        <v>1114</v>
      </c>
      <c r="C2314" s="11">
        <v>287</v>
      </c>
      <c r="E2314" s="11" t="s">
        <v>4806</v>
      </c>
      <c r="F2314" s="11" t="s">
        <v>4807</v>
      </c>
      <c r="G2314" s="11">
        <v>2</v>
      </c>
      <c r="I2314" s="23" t="str">
        <f>IF($B2314="","",(VLOOKUP($B2314,所属・種目コード!$A$3:$C$67,2)))</f>
        <v>031114</v>
      </c>
      <c r="K2314" s="25" t="e">
        <f>IF($B2314="","",(VLOOKUP($B2314,所属・種目コード!M2297:N2397,2)))</f>
        <v>#N/A</v>
      </c>
      <c r="L2314" s="22" t="e">
        <f>IF($B2314="","",(VLOOKUP($B2314,所属・種目コード!$J$3:$K$59,2)))</f>
        <v>#N/A</v>
      </c>
    </row>
    <row r="2315" spans="1:12">
      <c r="A2315" s="11">
        <v>3237</v>
      </c>
      <c r="B2315" s="11">
        <v>1114</v>
      </c>
      <c r="C2315" s="11">
        <v>279</v>
      </c>
      <c r="E2315" s="11" t="s">
        <v>4808</v>
      </c>
      <c r="F2315" s="11" t="s">
        <v>4809</v>
      </c>
      <c r="G2315" s="11">
        <v>2</v>
      </c>
      <c r="I2315" s="23" t="str">
        <f>IF($B2315="","",(VLOOKUP($B2315,所属・種目コード!$A$3:$C$67,2)))</f>
        <v>031114</v>
      </c>
      <c r="K2315" s="25" t="e">
        <f>IF($B2315="","",(VLOOKUP($B2315,所属・種目コード!M2298:N2398,2)))</f>
        <v>#N/A</v>
      </c>
      <c r="L2315" s="22" t="e">
        <f>IF($B2315="","",(VLOOKUP($B2315,所属・種目コード!$J$3:$K$59,2)))</f>
        <v>#N/A</v>
      </c>
    </row>
    <row r="2316" spans="1:12">
      <c r="A2316" s="11">
        <v>3238</v>
      </c>
      <c r="B2316" s="11">
        <v>1114</v>
      </c>
      <c r="C2316" s="11">
        <v>290</v>
      </c>
      <c r="E2316" s="11" t="s">
        <v>4810</v>
      </c>
      <c r="F2316" s="11" t="s">
        <v>4811</v>
      </c>
      <c r="G2316" s="11">
        <v>2</v>
      </c>
      <c r="I2316" s="23" t="str">
        <f>IF($B2316="","",(VLOOKUP($B2316,所属・種目コード!$A$3:$C$67,2)))</f>
        <v>031114</v>
      </c>
      <c r="K2316" s="25" t="e">
        <f>IF($B2316="","",(VLOOKUP($B2316,所属・種目コード!M2299:N2399,2)))</f>
        <v>#N/A</v>
      </c>
      <c r="L2316" s="22" t="e">
        <f>IF($B2316="","",(VLOOKUP($B2316,所属・種目コード!$J$3:$K$59,2)))</f>
        <v>#N/A</v>
      </c>
    </row>
    <row r="2317" spans="1:12">
      <c r="A2317" s="11">
        <v>3239</v>
      </c>
      <c r="B2317" s="11">
        <v>1114</v>
      </c>
      <c r="C2317" s="11">
        <v>559</v>
      </c>
      <c r="E2317" s="11" t="s">
        <v>4812</v>
      </c>
      <c r="F2317" s="11" t="s">
        <v>4813</v>
      </c>
      <c r="G2317" s="11">
        <v>2</v>
      </c>
      <c r="I2317" s="23" t="str">
        <f>IF($B2317="","",(VLOOKUP($B2317,所属・種目コード!$A$3:$C$67,2)))</f>
        <v>031114</v>
      </c>
      <c r="K2317" s="25" t="e">
        <f>IF($B2317="","",(VLOOKUP($B2317,所属・種目コード!M2300:N2400,2)))</f>
        <v>#N/A</v>
      </c>
      <c r="L2317" s="22" t="e">
        <f>IF($B2317="","",(VLOOKUP($B2317,所属・種目コード!$J$3:$K$59,2)))</f>
        <v>#N/A</v>
      </c>
    </row>
    <row r="2318" spans="1:12">
      <c r="A2318" s="11">
        <v>3240</v>
      </c>
      <c r="B2318" s="11">
        <v>1114</v>
      </c>
      <c r="C2318" s="11">
        <v>288</v>
      </c>
      <c r="E2318" s="11" t="s">
        <v>456</v>
      </c>
      <c r="F2318" s="11" t="s">
        <v>4814</v>
      </c>
      <c r="G2318" s="11">
        <v>2</v>
      </c>
      <c r="I2318" s="23" t="str">
        <f>IF($B2318="","",(VLOOKUP($B2318,所属・種目コード!$A$3:$C$67,2)))</f>
        <v>031114</v>
      </c>
      <c r="K2318" s="25" t="e">
        <f>IF($B2318="","",(VLOOKUP($B2318,所属・種目コード!M2301:N2401,2)))</f>
        <v>#N/A</v>
      </c>
      <c r="L2318" s="22" t="e">
        <f>IF($B2318="","",(VLOOKUP($B2318,所属・種目コード!$J$3:$K$59,2)))</f>
        <v>#N/A</v>
      </c>
    </row>
    <row r="2319" spans="1:12">
      <c r="A2319" s="11">
        <v>3241</v>
      </c>
      <c r="B2319" s="11">
        <v>1114</v>
      </c>
      <c r="C2319" s="11">
        <v>560</v>
      </c>
      <c r="E2319" s="11" t="s">
        <v>4815</v>
      </c>
      <c r="F2319" s="11" t="s">
        <v>4816</v>
      </c>
      <c r="G2319" s="11">
        <v>2</v>
      </c>
      <c r="I2319" s="23" t="str">
        <f>IF($B2319="","",(VLOOKUP($B2319,所属・種目コード!$A$3:$C$67,2)))</f>
        <v>031114</v>
      </c>
      <c r="K2319" s="25" t="e">
        <f>IF($B2319="","",(VLOOKUP($B2319,所属・種目コード!M2302:N2402,2)))</f>
        <v>#N/A</v>
      </c>
      <c r="L2319" s="22" t="e">
        <f>IF($B2319="","",(VLOOKUP($B2319,所属・種目コード!$J$3:$K$59,2)))</f>
        <v>#N/A</v>
      </c>
    </row>
    <row r="2320" spans="1:12">
      <c r="A2320" s="11">
        <v>3242</v>
      </c>
      <c r="B2320" s="11">
        <v>1114</v>
      </c>
      <c r="C2320" s="11">
        <v>501</v>
      </c>
      <c r="E2320" s="11" t="s">
        <v>4817</v>
      </c>
      <c r="F2320" s="11" t="s">
        <v>4818</v>
      </c>
      <c r="G2320" s="11">
        <v>2</v>
      </c>
      <c r="I2320" s="23" t="str">
        <f>IF($B2320="","",(VLOOKUP($B2320,所属・種目コード!$A$3:$C$67,2)))</f>
        <v>031114</v>
      </c>
      <c r="K2320" s="25" t="e">
        <f>IF($B2320="","",(VLOOKUP($B2320,所属・種目コード!M2303:N2403,2)))</f>
        <v>#N/A</v>
      </c>
      <c r="L2320" s="22" t="e">
        <f>IF($B2320="","",(VLOOKUP($B2320,所属・種目コード!$J$3:$K$59,2)))</f>
        <v>#N/A</v>
      </c>
    </row>
    <row r="2321" spans="1:12">
      <c r="A2321" s="11">
        <v>3243</v>
      </c>
      <c r="B2321" s="11">
        <v>1115</v>
      </c>
      <c r="C2321" s="11">
        <v>53</v>
      </c>
      <c r="E2321" s="11" t="s">
        <v>505</v>
      </c>
      <c r="F2321" s="11" t="s">
        <v>4819</v>
      </c>
      <c r="G2321" s="11">
        <v>2</v>
      </c>
      <c r="I2321" s="23" t="str">
        <f>IF($B2321="","",(VLOOKUP($B2321,所属・種目コード!$A$3:$C$67,2)))</f>
        <v>031115</v>
      </c>
      <c r="K2321" s="25" t="e">
        <f>IF($B2321="","",(VLOOKUP($B2321,所属・種目コード!M2304:N2404,2)))</f>
        <v>#N/A</v>
      </c>
      <c r="L2321" s="22" t="e">
        <f>IF($B2321="","",(VLOOKUP($B2321,所属・種目コード!$J$3:$K$59,2)))</f>
        <v>#N/A</v>
      </c>
    </row>
    <row r="2322" spans="1:12">
      <c r="A2322" s="11">
        <v>3244</v>
      </c>
      <c r="B2322" s="11">
        <v>1115</v>
      </c>
      <c r="C2322" s="11">
        <v>744</v>
      </c>
      <c r="E2322" s="11" t="s">
        <v>4820</v>
      </c>
      <c r="F2322" s="11" t="s">
        <v>4821</v>
      </c>
      <c r="G2322" s="11">
        <v>1</v>
      </c>
      <c r="I2322" s="23" t="str">
        <f>IF($B2322="","",(VLOOKUP($B2322,所属・種目コード!$A$3:$C$67,2)))</f>
        <v>031115</v>
      </c>
      <c r="K2322" s="25" t="e">
        <f>IF($B2322="","",(VLOOKUP($B2322,所属・種目コード!M2305:N2405,2)))</f>
        <v>#N/A</v>
      </c>
      <c r="L2322" s="22" t="e">
        <f>IF($B2322="","",(VLOOKUP($B2322,所属・種目コード!$J$3:$K$59,2)))</f>
        <v>#N/A</v>
      </c>
    </row>
    <row r="2323" spans="1:12">
      <c r="A2323" s="11">
        <v>3245</v>
      </c>
      <c r="B2323" s="11">
        <v>1115</v>
      </c>
      <c r="C2323" s="11">
        <v>90</v>
      </c>
      <c r="E2323" s="11" t="s">
        <v>4822</v>
      </c>
      <c r="F2323" s="11" t="s">
        <v>4823</v>
      </c>
      <c r="G2323" s="11">
        <v>1</v>
      </c>
      <c r="I2323" s="23" t="str">
        <f>IF($B2323="","",(VLOOKUP($B2323,所属・種目コード!$A$3:$C$67,2)))</f>
        <v>031115</v>
      </c>
      <c r="K2323" s="25" t="e">
        <f>IF($B2323="","",(VLOOKUP($B2323,所属・種目コード!M2306:N2406,2)))</f>
        <v>#N/A</v>
      </c>
      <c r="L2323" s="22" t="e">
        <f>IF($B2323="","",(VLOOKUP($B2323,所属・種目コード!$J$3:$K$59,2)))</f>
        <v>#N/A</v>
      </c>
    </row>
    <row r="2324" spans="1:12">
      <c r="A2324" s="11">
        <v>3246</v>
      </c>
      <c r="B2324" s="11">
        <v>1115</v>
      </c>
      <c r="C2324" s="11">
        <v>91</v>
      </c>
      <c r="E2324" s="11" t="s">
        <v>4824</v>
      </c>
      <c r="F2324" s="11" t="s">
        <v>4825</v>
      </c>
      <c r="G2324" s="11">
        <v>1</v>
      </c>
      <c r="I2324" s="23" t="str">
        <f>IF($B2324="","",(VLOOKUP($B2324,所属・種目コード!$A$3:$C$67,2)))</f>
        <v>031115</v>
      </c>
      <c r="K2324" s="25" t="e">
        <f>IF($B2324="","",(VLOOKUP($B2324,所属・種目コード!M2307:N2407,2)))</f>
        <v>#N/A</v>
      </c>
      <c r="L2324" s="22" t="e">
        <f>IF($B2324="","",(VLOOKUP($B2324,所属・種目コード!$J$3:$K$59,2)))</f>
        <v>#N/A</v>
      </c>
    </row>
    <row r="2325" spans="1:12">
      <c r="A2325" s="11">
        <v>3247</v>
      </c>
      <c r="B2325" s="11">
        <v>1115</v>
      </c>
      <c r="C2325" s="11">
        <v>96</v>
      </c>
      <c r="E2325" s="11" t="s">
        <v>4826</v>
      </c>
      <c r="F2325" s="11" t="s">
        <v>4827</v>
      </c>
      <c r="G2325" s="11">
        <v>1</v>
      </c>
      <c r="I2325" s="23" t="str">
        <f>IF($B2325="","",(VLOOKUP($B2325,所属・種目コード!$A$3:$C$67,2)))</f>
        <v>031115</v>
      </c>
      <c r="K2325" s="25" t="e">
        <f>IF($B2325="","",(VLOOKUP($B2325,所属・種目コード!M2308:N2408,2)))</f>
        <v>#N/A</v>
      </c>
      <c r="L2325" s="22" t="e">
        <f>IF($B2325="","",(VLOOKUP($B2325,所属・種目コード!$J$3:$K$59,2)))</f>
        <v>#N/A</v>
      </c>
    </row>
    <row r="2326" spans="1:12">
      <c r="A2326" s="11">
        <v>3248</v>
      </c>
      <c r="B2326" s="11">
        <v>1115</v>
      </c>
      <c r="C2326" s="11">
        <v>54</v>
      </c>
      <c r="E2326" s="11" t="s">
        <v>506</v>
      </c>
      <c r="F2326" s="11" t="s">
        <v>4828</v>
      </c>
      <c r="G2326" s="11">
        <v>2</v>
      </c>
      <c r="I2326" s="23" t="str">
        <f>IF($B2326="","",(VLOOKUP($B2326,所属・種目コード!$A$3:$C$67,2)))</f>
        <v>031115</v>
      </c>
      <c r="K2326" s="25" t="e">
        <f>IF($B2326="","",(VLOOKUP($B2326,所属・種目コード!M2309:N2409,2)))</f>
        <v>#N/A</v>
      </c>
      <c r="L2326" s="22" t="e">
        <f>IF($B2326="","",(VLOOKUP($B2326,所属・種目コード!$J$3:$K$59,2)))</f>
        <v>#N/A</v>
      </c>
    </row>
    <row r="2327" spans="1:12">
      <c r="A2327" s="11">
        <v>3249</v>
      </c>
      <c r="B2327" s="11">
        <v>1115</v>
      </c>
      <c r="C2327" s="11">
        <v>745</v>
      </c>
      <c r="E2327" s="11" t="s">
        <v>4829</v>
      </c>
      <c r="F2327" s="11" t="s">
        <v>4830</v>
      </c>
      <c r="G2327" s="11">
        <v>1</v>
      </c>
      <c r="I2327" s="23" t="str">
        <f>IF($B2327="","",(VLOOKUP($B2327,所属・種目コード!$A$3:$C$67,2)))</f>
        <v>031115</v>
      </c>
      <c r="K2327" s="25" t="e">
        <f>IF($B2327="","",(VLOOKUP($B2327,所属・種目コード!M2310:N2410,2)))</f>
        <v>#N/A</v>
      </c>
      <c r="L2327" s="22" t="e">
        <f>IF($B2327="","",(VLOOKUP($B2327,所属・種目コード!$J$3:$K$59,2)))</f>
        <v>#N/A</v>
      </c>
    </row>
    <row r="2328" spans="1:12">
      <c r="A2328" s="11">
        <v>3250</v>
      </c>
      <c r="B2328" s="11">
        <v>1115</v>
      </c>
      <c r="C2328" s="11">
        <v>97</v>
      </c>
      <c r="E2328" s="11" t="s">
        <v>3706</v>
      </c>
      <c r="F2328" s="11" t="s">
        <v>3707</v>
      </c>
      <c r="G2328" s="11">
        <v>1</v>
      </c>
      <c r="I2328" s="23" t="str">
        <f>IF($B2328="","",(VLOOKUP($B2328,所属・種目コード!$A$3:$C$67,2)))</f>
        <v>031115</v>
      </c>
      <c r="K2328" s="25" t="e">
        <f>IF($B2328="","",(VLOOKUP($B2328,所属・種目コード!M2311:N2411,2)))</f>
        <v>#N/A</v>
      </c>
      <c r="L2328" s="22" t="e">
        <f>IF($B2328="","",(VLOOKUP($B2328,所属・種目コード!$J$3:$K$59,2)))</f>
        <v>#N/A</v>
      </c>
    </row>
    <row r="2329" spans="1:12">
      <c r="A2329" s="11">
        <v>3251</v>
      </c>
      <c r="B2329" s="11">
        <v>1115</v>
      </c>
      <c r="C2329" s="11">
        <v>55</v>
      </c>
      <c r="E2329" s="11" t="s">
        <v>4831</v>
      </c>
      <c r="F2329" s="11" t="s">
        <v>4832</v>
      </c>
      <c r="G2329" s="11">
        <v>2</v>
      </c>
      <c r="I2329" s="23" t="str">
        <f>IF($B2329="","",(VLOOKUP($B2329,所属・種目コード!$A$3:$C$67,2)))</f>
        <v>031115</v>
      </c>
      <c r="K2329" s="25" t="e">
        <f>IF($B2329="","",(VLOOKUP($B2329,所属・種目コード!M2312:N2412,2)))</f>
        <v>#N/A</v>
      </c>
      <c r="L2329" s="22" t="e">
        <f>IF($B2329="","",(VLOOKUP($B2329,所属・種目コード!$J$3:$K$59,2)))</f>
        <v>#N/A</v>
      </c>
    </row>
    <row r="2330" spans="1:12">
      <c r="A2330" s="11">
        <v>3252</v>
      </c>
      <c r="B2330" s="11">
        <v>1115</v>
      </c>
      <c r="C2330" s="11">
        <v>746</v>
      </c>
      <c r="E2330" s="11" t="s">
        <v>4833</v>
      </c>
      <c r="F2330" s="11" t="s">
        <v>4834</v>
      </c>
      <c r="G2330" s="11">
        <v>1</v>
      </c>
      <c r="I2330" s="23" t="str">
        <f>IF($B2330="","",(VLOOKUP($B2330,所属・種目コード!$A$3:$C$67,2)))</f>
        <v>031115</v>
      </c>
      <c r="K2330" s="25" t="e">
        <f>IF($B2330="","",(VLOOKUP($B2330,所属・種目コード!M2313:N2413,2)))</f>
        <v>#N/A</v>
      </c>
      <c r="L2330" s="22" t="e">
        <f>IF($B2330="","",(VLOOKUP($B2330,所属・種目コード!$J$3:$K$59,2)))</f>
        <v>#N/A</v>
      </c>
    </row>
    <row r="2331" spans="1:12">
      <c r="A2331" s="11">
        <v>3253</v>
      </c>
      <c r="B2331" s="11">
        <v>1115</v>
      </c>
      <c r="C2331" s="11">
        <v>515</v>
      </c>
      <c r="E2331" s="11" t="s">
        <v>508</v>
      </c>
      <c r="F2331" s="11" t="s">
        <v>4835</v>
      </c>
      <c r="G2331" s="11">
        <v>2</v>
      </c>
      <c r="I2331" s="23" t="str">
        <f>IF($B2331="","",(VLOOKUP($B2331,所属・種目コード!$A$3:$C$67,2)))</f>
        <v>031115</v>
      </c>
      <c r="K2331" s="25" t="e">
        <f>IF($B2331="","",(VLOOKUP($B2331,所属・種目コード!M2314:N2414,2)))</f>
        <v>#N/A</v>
      </c>
      <c r="L2331" s="22" t="e">
        <f>IF($B2331="","",(VLOOKUP($B2331,所属・種目コード!$J$3:$K$59,2)))</f>
        <v>#N/A</v>
      </c>
    </row>
    <row r="2332" spans="1:12">
      <c r="A2332" s="11">
        <v>3254</v>
      </c>
      <c r="B2332" s="11">
        <v>1115</v>
      </c>
      <c r="C2332" s="11">
        <v>98</v>
      </c>
      <c r="E2332" s="11" t="s">
        <v>4836</v>
      </c>
      <c r="F2332" s="11" t="s">
        <v>4837</v>
      </c>
      <c r="G2332" s="11">
        <v>1</v>
      </c>
      <c r="I2332" s="23" t="str">
        <f>IF($B2332="","",(VLOOKUP($B2332,所属・種目コード!$A$3:$C$67,2)))</f>
        <v>031115</v>
      </c>
      <c r="K2332" s="25" t="e">
        <f>IF($B2332="","",(VLOOKUP($B2332,所属・種目コード!M2315:N2415,2)))</f>
        <v>#N/A</v>
      </c>
      <c r="L2332" s="22" t="e">
        <f>IF($B2332="","",(VLOOKUP($B2332,所属・種目コード!$J$3:$K$59,2)))</f>
        <v>#N/A</v>
      </c>
    </row>
    <row r="2333" spans="1:12">
      <c r="A2333" s="11">
        <v>3255</v>
      </c>
      <c r="B2333" s="11">
        <v>1115</v>
      </c>
      <c r="C2333" s="11">
        <v>56</v>
      </c>
      <c r="E2333" s="11" t="s">
        <v>507</v>
      </c>
      <c r="F2333" s="11" t="s">
        <v>4838</v>
      </c>
      <c r="G2333" s="11">
        <v>2</v>
      </c>
      <c r="I2333" s="23" t="str">
        <f>IF($B2333="","",(VLOOKUP($B2333,所属・種目コード!$A$3:$C$67,2)))</f>
        <v>031115</v>
      </c>
      <c r="K2333" s="25" t="e">
        <f>IF($B2333="","",(VLOOKUP($B2333,所属・種目コード!M2316:N2416,2)))</f>
        <v>#N/A</v>
      </c>
      <c r="L2333" s="22" t="e">
        <f>IF($B2333="","",(VLOOKUP($B2333,所属・種目コード!$J$3:$K$59,2)))</f>
        <v>#N/A</v>
      </c>
    </row>
    <row r="2334" spans="1:12">
      <c r="A2334" s="11">
        <v>3256</v>
      </c>
      <c r="B2334" s="11">
        <v>1115</v>
      </c>
      <c r="C2334" s="11">
        <v>52</v>
      </c>
      <c r="E2334" s="11" t="s">
        <v>4839</v>
      </c>
      <c r="F2334" s="11" t="s">
        <v>4840</v>
      </c>
      <c r="G2334" s="11">
        <v>2</v>
      </c>
      <c r="I2334" s="23" t="str">
        <f>IF($B2334="","",(VLOOKUP($B2334,所属・種目コード!$A$3:$C$67,2)))</f>
        <v>031115</v>
      </c>
      <c r="K2334" s="25" t="e">
        <f>IF($B2334="","",(VLOOKUP($B2334,所属・種目コード!M2317:N2417,2)))</f>
        <v>#N/A</v>
      </c>
      <c r="L2334" s="22" t="e">
        <f>IF($B2334="","",(VLOOKUP($B2334,所属・種目コード!$J$3:$K$59,2)))</f>
        <v>#N/A</v>
      </c>
    </row>
    <row r="2335" spans="1:12">
      <c r="A2335" s="11">
        <v>3257</v>
      </c>
      <c r="B2335" s="11">
        <v>1115</v>
      </c>
      <c r="C2335" s="11">
        <v>747</v>
      </c>
      <c r="E2335" s="11" t="s">
        <v>4841</v>
      </c>
      <c r="F2335" s="11" t="s">
        <v>4842</v>
      </c>
      <c r="G2335" s="11">
        <v>1</v>
      </c>
      <c r="I2335" s="23" t="str">
        <f>IF($B2335="","",(VLOOKUP($B2335,所属・種目コード!$A$3:$C$67,2)))</f>
        <v>031115</v>
      </c>
      <c r="K2335" s="25" t="e">
        <f>IF($B2335="","",(VLOOKUP($B2335,所属・種目コード!M2318:N2418,2)))</f>
        <v>#N/A</v>
      </c>
      <c r="L2335" s="22" t="e">
        <f>IF($B2335="","",(VLOOKUP($B2335,所属・種目コード!$J$3:$K$59,2)))</f>
        <v>#N/A</v>
      </c>
    </row>
    <row r="2336" spans="1:12">
      <c r="A2336" s="11">
        <v>3258</v>
      </c>
      <c r="B2336" s="11">
        <v>1115</v>
      </c>
      <c r="C2336" s="11">
        <v>99</v>
      </c>
      <c r="E2336" s="11" t="s">
        <v>4843</v>
      </c>
      <c r="F2336" s="11" t="s">
        <v>4844</v>
      </c>
      <c r="G2336" s="11">
        <v>1</v>
      </c>
      <c r="I2336" s="23" t="str">
        <f>IF($B2336="","",(VLOOKUP($B2336,所属・種目コード!$A$3:$C$67,2)))</f>
        <v>031115</v>
      </c>
      <c r="K2336" s="25" t="e">
        <f>IF($B2336="","",(VLOOKUP($B2336,所属・種目コード!M2319:N2419,2)))</f>
        <v>#N/A</v>
      </c>
      <c r="L2336" s="22" t="e">
        <f>IF($B2336="","",(VLOOKUP($B2336,所属・種目コード!$J$3:$K$59,2)))</f>
        <v>#N/A</v>
      </c>
    </row>
    <row r="2337" spans="1:12">
      <c r="A2337" s="11">
        <v>3259</v>
      </c>
      <c r="B2337" s="11">
        <v>1115</v>
      </c>
      <c r="C2337" s="11">
        <v>92</v>
      </c>
      <c r="E2337" s="11" t="s">
        <v>4845</v>
      </c>
      <c r="F2337" s="11" t="s">
        <v>4846</v>
      </c>
      <c r="G2337" s="11">
        <v>1</v>
      </c>
      <c r="I2337" s="23" t="str">
        <f>IF($B2337="","",(VLOOKUP($B2337,所属・種目コード!$A$3:$C$67,2)))</f>
        <v>031115</v>
      </c>
      <c r="K2337" s="25" t="e">
        <f>IF($B2337="","",(VLOOKUP($B2337,所属・種目コード!M2320:N2420,2)))</f>
        <v>#N/A</v>
      </c>
      <c r="L2337" s="22" t="e">
        <f>IF($B2337="","",(VLOOKUP($B2337,所属・種目コード!$J$3:$K$59,2)))</f>
        <v>#N/A</v>
      </c>
    </row>
    <row r="2338" spans="1:12">
      <c r="A2338" s="11">
        <v>3260</v>
      </c>
      <c r="B2338" s="11">
        <v>1115</v>
      </c>
      <c r="C2338" s="11">
        <v>93</v>
      </c>
      <c r="E2338" s="11" t="s">
        <v>4847</v>
      </c>
      <c r="F2338" s="11" t="s">
        <v>4848</v>
      </c>
      <c r="G2338" s="11">
        <v>1</v>
      </c>
      <c r="I2338" s="23" t="str">
        <f>IF($B2338="","",(VLOOKUP($B2338,所属・種目コード!$A$3:$C$67,2)))</f>
        <v>031115</v>
      </c>
      <c r="K2338" s="25" t="e">
        <f>IF($B2338="","",(VLOOKUP($B2338,所属・種目コード!M2321:N2421,2)))</f>
        <v>#N/A</v>
      </c>
      <c r="L2338" s="22" t="e">
        <f>IF($B2338="","",(VLOOKUP($B2338,所属・種目コード!$J$3:$K$59,2)))</f>
        <v>#N/A</v>
      </c>
    </row>
    <row r="2339" spans="1:12">
      <c r="A2339" s="11">
        <v>3261</v>
      </c>
      <c r="B2339" s="11">
        <v>1115</v>
      </c>
      <c r="C2339" s="11">
        <v>94</v>
      </c>
      <c r="E2339" s="11" t="s">
        <v>4849</v>
      </c>
      <c r="F2339" s="11" t="s">
        <v>4850</v>
      </c>
      <c r="G2339" s="11">
        <v>1</v>
      </c>
      <c r="I2339" s="23" t="str">
        <f>IF($B2339="","",(VLOOKUP($B2339,所属・種目コード!$A$3:$C$67,2)))</f>
        <v>031115</v>
      </c>
      <c r="K2339" s="25" t="e">
        <f>IF($B2339="","",(VLOOKUP($B2339,所属・種目コード!M2322:N2422,2)))</f>
        <v>#N/A</v>
      </c>
      <c r="L2339" s="22" t="e">
        <f>IF($B2339="","",(VLOOKUP($B2339,所属・種目コード!$J$3:$K$59,2)))</f>
        <v>#N/A</v>
      </c>
    </row>
    <row r="2340" spans="1:12">
      <c r="A2340" s="11">
        <v>3262</v>
      </c>
      <c r="B2340" s="11">
        <v>1115</v>
      </c>
      <c r="C2340" s="11">
        <v>748</v>
      </c>
      <c r="E2340" s="11" t="s">
        <v>4851</v>
      </c>
      <c r="F2340" s="11" t="s">
        <v>4852</v>
      </c>
      <c r="G2340" s="11">
        <v>1</v>
      </c>
      <c r="I2340" s="23" t="str">
        <f>IF($B2340="","",(VLOOKUP($B2340,所属・種目コード!$A$3:$C$67,2)))</f>
        <v>031115</v>
      </c>
      <c r="K2340" s="25" t="e">
        <f>IF($B2340="","",(VLOOKUP($B2340,所属・種目コード!M2323:N2423,2)))</f>
        <v>#N/A</v>
      </c>
      <c r="L2340" s="22" t="e">
        <f>IF($B2340="","",(VLOOKUP($B2340,所属・種目コード!$J$3:$K$59,2)))</f>
        <v>#N/A</v>
      </c>
    </row>
    <row r="2341" spans="1:12">
      <c r="A2341" s="11">
        <v>3263</v>
      </c>
      <c r="B2341" s="11">
        <v>1115</v>
      </c>
      <c r="C2341" s="11">
        <v>100</v>
      </c>
      <c r="E2341" s="11" t="s">
        <v>4853</v>
      </c>
      <c r="F2341" s="11" t="s">
        <v>4854</v>
      </c>
      <c r="G2341" s="11">
        <v>1</v>
      </c>
      <c r="I2341" s="23" t="str">
        <f>IF($B2341="","",(VLOOKUP($B2341,所属・種目コード!$A$3:$C$67,2)))</f>
        <v>031115</v>
      </c>
      <c r="K2341" s="25" t="e">
        <f>IF($B2341="","",(VLOOKUP($B2341,所属・種目コード!M2324:N2424,2)))</f>
        <v>#N/A</v>
      </c>
      <c r="L2341" s="22" t="e">
        <f>IF($B2341="","",(VLOOKUP($B2341,所属・種目コード!$J$3:$K$59,2)))</f>
        <v>#N/A</v>
      </c>
    </row>
    <row r="2342" spans="1:12">
      <c r="A2342" s="11">
        <v>3264</v>
      </c>
      <c r="B2342" s="11">
        <v>1115</v>
      </c>
      <c r="C2342" s="11">
        <v>749</v>
      </c>
      <c r="E2342" s="11" t="s">
        <v>4855</v>
      </c>
      <c r="F2342" s="11" t="s">
        <v>1164</v>
      </c>
      <c r="G2342" s="11">
        <v>1</v>
      </c>
      <c r="I2342" s="23" t="str">
        <f>IF($B2342="","",(VLOOKUP($B2342,所属・種目コード!$A$3:$C$67,2)))</f>
        <v>031115</v>
      </c>
      <c r="K2342" s="25" t="e">
        <f>IF($B2342="","",(VLOOKUP($B2342,所属・種目コード!M2325:N2425,2)))</f>
        <v>#N/A</v>
      </c>
      <c r="L2342" s="22" t="e">
        <f>IF($B2342="","",(VLOOKUP($B2342,所属・種目コード!$J$3:$K$59,2)))</f>
        <v>#N/A</v>
      </c>
    </row>
    <row r="2343" spans="1:12">
      <c r="A2343" s="11">
        <v>3265</v>
      </c>
      <c r="B2343" s="11">
        <v>1115</v>
      </c>
      <c r="C2343" s="11">
        <v>95</v>
      </c>
      <c r="E2343" s="11" t="s">
        <v>4856</v>
      </c>
      <c r="F2343" s="11" t="s">
        <v>4857</v>
      </c>
      <c r="G2343" s="11">
        <v>1</v>
      </c>
      <c r="I2343" s="23" t="str">
        <f>IF($B2343="","",(VLOOKUP($B2343,所属・種目コード!$A$3:$C$67,2)))</f>
        <v>031115</v>
      </c>
      <c r="K2343" s="25" t="e">
        <f>IF($B2343="","",(VLOOKUP($B2343,所属・種目コード!M2326:N2426,2)))</f>
        <v>#N/A</v>
      </c>
      <c r="L2343" s="22" t="e">
        <f>IF($B2343="","",(VLOOKUP($B2343,所属・種目コード!$J$3:$K$59,2)))</f>
        <v>#N/A</v>
      </c>
    </row>
    <row r="2344" spans="1:12">
      <c r="A2344" s="11">
        <v>3266</v>
      </c>
      <c r="B2344" s="11">
        <v>1116</v>
      </c>
      <c r="C2344" s="11">
        <v>731</v>
      </c>
      <c r="E2344" s="11" t="s">
        <v>4858</v>
      </c>
      <c r="F2344" s="11" t="s">
        <v>4859</v>
      </c>
      <c r="G2344" s="11">
        <v>1</v>
      </c>
      <c r="I2344" s="23" t="str">
        <f>IF($B2344="","",(VLOOKUP($B2344,所属・種目コード!$A$3:$C$67,2)))</f>
        <v>031116</v>
      </c>
      <c r="K2344" s="25" t="e">
        <f>IF($B2344="","",(VLOOKUP($B2344,所属・種目コード!M2327:N2427,2)))</f>
        <v>#N/A</v>
      </c>
      <c r="L2344" s="22" t="e">
        <f>IF($B2344="","",(VLOOKUP($B2344,所属・種目コード!$J$3:$K$59,2)))</f>
        <v>#N/A</v>
      </c>
    </row>
    <row r="2345" spans="1:12">
      <c r="A2345" s="11">
        <v>3267</v>
      </c>
      <c r="B2345" s="11">
        <v>1116</v>
      </c>
      <c r="C2345" s="11">
        <v>735</v>
      </c>
      <c r="E2345" s="11" t="s">
        <v>4860</v>
      </c>
      <c r="F2345" s="11" t="s">
        <v>4861</v>
      </c>
      <c r="G2345" s="11">
        <v>1</v>
      </c>
      <c r="I2345" s="23" t="str">
        <f>IF($B2345="","",(VLOOKUP($B2345,所属・種目コード!$A$3:$C$67,2)))</f>
        <v>031116</v>
      </c>
      <c r="K2345" s="25" t="e">
        <f>IF($B2345="","",(VLOOKUP($B2345,所属・種目コード!M2328:N2428,2)))</f>
        <v>#N/A</v>
      </c>
      <c r="L2345" s="22" t="e">
        <f>IF($B2345="","",(VLOOKUP($B2345,所属・種目コード!$J$3:$K$59,2)))</f>
        <v>#N/A</v>
      </c>
    </row>
    <row r="2346" spans="1:12">
      <c r="A2346" s="11">
        <v>3268</v>
      </c>
      <c r="B2346" s="11">
        <v>1116</v>
      </c>
      <c r="C2346" s="11">
        <v>732</v>
      </c>
      <c r="E2346" s="11" t="s">
        <v>4862</v>
      </c>
      <c r="F2346" s="11" t="s">
        <v>4863</v>
      </c>
      <c r="G2346" s="11">
        <v>1</v>
      </c>
      <c r="I2346" s="23" t="str">
        <f>IF($B2346="","",(VLOOKUP($B2346,所属・種目コード!$A$3:$C$67,2)))</f>
        <v>031116</v>
      </c>
      <c r="K2346" s="25" t="e">
        <f>IF($B2346="","",(VLOOKUP($B2346,所属・種目コード!M2329:N2429,2)))</f>
        <v>#N/A</v>
      </c>
      <c r="L2346" s="22" t="e">
        <f>IF($B2346="","",(VLOOKUP($B2346,所属・種目コード!$J$3:$K$59,2)))</f>
        <v>#N/A</v>
      </c>
    </row>
    <row r="2347" spans="1:12">
      <c r="A2347" s="11">
        <v>3269</v>
      </c>
      <c r="B2347" s="11">
        <v>1116</v>
      </c>
      <c r="C2347" s="11">
        <v>509</v>
      </c>
      <c r="E2347" s="11" t="s">
        <v>4864</v>
      </c>
      <c r="F2347" s="11" t="s">
        <v>4865</v>
      </c>
      <c r="G2347" s="11">
        <v>2</v>
      </c>
      <c r="I2347" s="23" t="str">
        <f>IF($B2347="","",(VLOOKUP($B2347,所属・種目コード!$A$3:$C$67,2)))</f>
        <v>031116</v>
      </c>
      <c r="K2347" s="25" t="e">
        <f>IF($B2347="","",(VLOOKUP($B2347,所属・種目コード!M2330:N2430,2)))</f>
        <v>#N/A</v>
      </c>
      <c r="L2347" s="22" t="e">
        <f>IF($B2347="","",(VLOOKUP($B2347,所属・種目コード!$J$3:$K$59,2)))</f>
        <v>#N/A</v>
      </c>
    </row>
    <row r="2348" spans="1:12">
      <c r="A2348" s="11">
        <v>3270</v>
      </c>
      <c r="B2348" s="11">
        <v>1116</v>
      </c>
      <c r="C2348" s="11">
        <v>511</v>
      </c>
      <c r="E2348" s="11" t="s">
        <v>4866</v>
      </c>
      <c r="F2348" s="11" t="s">
        <v>4867</v>
      </c>
      <c r="G2348" s="11">
        <v>2</v>
      </c>
      <c r="I2348" s="23" t="str">
        <f>IF($B2348="","",(VLOOKUP($B2348,所属・種目コード!$A$3:$C$67,2)))</f>
        <v>031116</v>
      </c>
      <c r="K2348" s="25" t="e">
        <f>IF($B2348="","",(VLOOKUP($B2348,所属・種目コード!M2331:N2431,2)))</f>
        <v>#N/A</v>
      </c>
      <c r="L2348" s="22" t="e">
        <f>IF($B2348="","",(VLOOKUP($B2348,所属・種目コード!$J$3:$K$59,2)))</f>
        <v>#N/A</v>
      </c>
    </row>
    <row r="2349" spans="1:12">
      <c r="A2349" s="11">
        <v>3271</v>
      </c>
      <c r="B2349" s="11">
        <v>1116</v>
      </c>
      <c r="C2349" s="11">
        <v>512</v>
      </c>
      <c r="E2349" s="11" t="s">
        <v>4868</v>
      </c>
      <c r="F2349" s="11" t="s">
        <v>4869</v>
      </c>
      <c r="G2349" s="11">
        <v>2</v>
      </c>
      <c r="I2349" s="23" t="str">
        <f>IF($B2349="","",(VLOOKUP($B2349,所属・種目コード!$A$3:$C$67,2)))</f>
        <v>031116</v>
      </c>
      <c r="K2349" s="25" t="e">
        <f>IF($B2349="","",(VLOOKUP($B2349,所属・種目コード!M2332:N2432,2)))</f>
        <v>#N/A</v>
      </c>
      <c r="L2349" s="22" t="e">
        <f>IF($B2349="","",(VLOOKUP($B2349,所属・種目コード!$J$3:$K$59,2)))</f>
        <v>#N/A</v>
      </c>
    </row>
    <row r="2350" spans="1:12">
      <c r="A2350" s="11">
        <v>3272</v>
      </c>
      <c r="B2350" s="11">
        <v>1116</v>
      </c>
      <c r="C2350" s="11">
        <v>510</v>
      </c>
      <c r="E2350" s="11" t="s">
        <v>4870</v>
      </c>
      <c r="F2350" s="11" t="s">
        <v>4871</v>
      </c>
      <c r="G2350" s="11">
        <v>2</v>
      </c>
      <c r="I2350" s="23" t="str">
        <f>IF($B2350="","",(VLOOKUP($B2350,所属・種目コード!$A$3:$C$67,2)))</f>
        <v>031116</v>
      </c>
      <c r="K2350" s="25" t="e">
        <f>IF($B2350="","",(VLOOKUP($B2350,所属・種目コード!M2333:N2433,2)))</f>
        <v>#N/A</v>
      </c>
      <c r="L2350" s="22" t="e">
        <f>IF($B2350="","",(VLOOKUP($B2350,所属・種目コード!$J$3:$K$59,2)))</f>
        <v>#N/A</v>
      </c>
    </row>
    <row r="2351" spans="1:12">
      <c r="A2351" s="11">
        <v>3273</v>
      </c>
      <c r="B2351" s="11">
        <v>1116</v>
      </c>
      <c r="C2351" s="11">
        <v>733</v>
      </c>
      <c r="E2351" s="11" t="s">
        <v>4872</v>
      </c>
      <c r="F2351" s="11" t="s">
        <v>4873</v>
      </c>
      <c r="G2351" s="11">
        <v>1</v>
      </c>
      <c r="I2351" s="23" t="str">
        <f>IF($B2351="","",(VLOOKUP($B2351,所属・種目コード!$A$3:$C$67,2)))</f>
        <v>031116</v>
      </c>
      <c r="K2351" s="25" t="e">
        <f>IF($B2351="","",(VLOOKUP($B2351,所属・種目コード!M2334:N2434,2)))</f>
        <v>#N/A</v>
      </c>
      <c r="L2351" s="22" t="e">
        <f>IF($B2351="","",(VLOOKUP($B2351,所属・種目コード!$J$3:$K$59,2)))</f>
        <v>#N/A</v>
      </c>
    </row>
    <row r="2352" spans="1:12">
      <c r="A2352" s="11">
        <v>3274</v>
      </c>
      <c r="B2352" s="11">
        <v>1116</v>
      </c>
      <c r="C2352" s="11">
        <v>734</v>
      </c>
      <c r="E2352" s="11" t="s">
        <v>4874</v>
      </c>
      <c r="F2352" s="11" t="s">
        <v>4875</v>
      </c>
      <c r="G2352" s="11">
        <v>1</v>
      </c>
      <c r="I2352" s="23" t="str">
        <f>IF($B2352="","",(VLOOKUP($B2352,所属・種目コード!$A$3:$C$67,2)))</f>
        <v>031116</v>
      </c>
      <c r="K2352" s="25" t="e">
        <f>IF($B2352="","",(VLOOKUP($B2352,所属・種目コード!M2335:N2435,2)))</f>
        <v>#N/A</v>
      </c>
      <c r="L2352" s="22" t="e">
        <f>IF($B2352="","",(VLOOKUP($B2352,所属・種目コード!$J$3:$K$59,2)))</f>
        <v>#N/A</v>
      </c>
    </row>
    <row r="2353" spans="1:12">
      <c r="A2353" s="11">
        <v>3275</v>
      </c>
      <c r="B2353" s="11">
        <v>1116</v>
      </c>
      <c r="C2353" s="11">
        <v>513</v>
      </c>
      <c r="E2353" s="11" t="s">
        <v>4876</v>
      </c>
      <c r="F2353" s="11" t="s">
        <v>4877</v>
      </c>
      <c r="G2353" s="11">
        <v>2</v>
      </c>
      <c r="I2353" s="23" t="str">
        <f>IF($B2353="","",(VLOOKUP($B2353,所属・種目コード!$A$3:$C$67,2)))</f>
        <v>031116</v>
      </c>
      <c r="K2353" s="25" t="e">
        <f>IF($B2353="","",(VLOOKUP($B2353,所属・種目コード!M2336:N2436,2)))</f>
        <v>#N/A</v>
      </c>
      <c r="L2353" s="22" t="e">
        <f>IF($B2353="","",(VLOOKUP($B2353,所属・種目コード!$J$3:$K$59,2)))</f>
        <v>#N/A</v>
      </c>
    </row>
    <row r="2354" spans="1:12">
      <c r="A2354" s="11">
        <v>3276</v>
      </c>
      <c r="B2354" s="11">
        <v>1117</v>
      </c>
      <c r="C2354" s="11">
        <v>357</v>
      </c>
      <c r="E2354" s="11" t="s">
        <v>4878</v>
      </c>
      <c r="F2354" s="11" t="s">
        <v>4879</v>
      </c>
      <c r="G2354" s="11">
        <v>2</v>
      </c>
      <c r="I2354" s="23" t="str">
        <f>IF($B2354="","",(VLOOKUP($B2354,所属・種目コード!$A$3:$C$67,2)))</f>
        <v>031117</v>
      </c>
      <c r="K2354" s="25" t="e">
        <f>IF($B2354="","",(VLOOKUP($B2354,所属・種目コード!M2337:N2437,2)))</f>
        <v>#N/A</v>
      </c>
      <c r="L2354" s="22" t="e">
        <f>IF($B2354="","",(VLOOKUP($B2354,所属・種目コード!$J$3:$K$59,2)))</f>
        <v>#N/A</v>
      </c>
    </row>
    <row r="2355" spans="1:12">
      <c r="A2355" s="11">
        <v>3277</v>
      </c>
      <c r="B2355" s="11">
        <v>1117</v>
      </c>
      <c r="C2355" s="11">
        <v>353</v>
      </c>
      <c r="E2355" s="11" t="s">
        <v>4880</v>
      </c>
      <c r="F2355" s="11" t="s">
        <v>4881</v>
      </c>
      <c r="G2355" s="11">
        <v>2</v>
      </c>
      <c r="I2355" s="23" t="str">
        <f>IF($B2355="","",(VLOOKUP($B2355,所属・種目コード!$A$3:$C$67,2)))</f>
        <v>031117</v>
      </c>
      <c r="K2355" s="25" t="e">
        <f>IF($B2355="","",(VLOOKUP($B2355,所属・種目コード!M2338:N2438,2)))</f>
        <v>#N/A</v>
      </c>
      <c r="L2355" s="22" t="e">
        <f>IF($B2355="","",(VLOOKUP($B2355,所属・種目コード!$J$3:$K$59,2)))</f>
        <v>#N/A</v>
      </c>
    </row>
    <row r="2356" spans="1:12">
      <c r="A2356" s="11">
        <v>3278</v>
      </c>
      <c r="B2356" s="11">
        <v>1117</v>
      </c>
      <c r="C2356" s="11">
        <v>354</v>
      </c>
      <c r="E2356" s="11" t="s">
        <v>4882</v>
      </c>
      <c r="F2356" s="11" t="s">
        <v>4883</v>
      </c>
      <c r="G2356" s="11">
        <v>2</v>
      </c>
      <c r="I2356" s="23" t="str">
        <f>IF($B2356="","",(VLOOKUP($B2356,所属・種目コード!$A$3:$C$67,2)))</f>
        <v>031117</v>
      </c>
      <c r="K2356" s="25" t="e">
        <f>IF($B2356="","",(VLOOKUP($B2356,所属・種目コード!M2339:N2439,2)))</f>
        <v>#N/A</v>
      </c>
      <c r="L2356" s="22" t="e">
        <f>IF($B2356="","",(VLOOKUP($B2356,所属・種目コード!$J$3:$K$59,2)))</f>
        <v>#N/A</v>
      </c>
    </row>
    <row r="2357" spans="1:12">
      <c r="A2357" s="11">
        <v>3279</v>
      </c>
      <c r="B2357" s="11">
        <v>1117</v>
      </c>
      <c r="C2357" s="11">
        <v>358</v>
      </c>
      <c r="E2357" s="11" t="s">
        <v>4884</v>
      </c>
      <c r="F2357" s="11" t="s">
        <v>4885</v>
      </c>
      <c r="G2357" s="11">
        <v>2</v>
      </c>
      <c r="I2357" s="23" t="str">
        <f>IF($B2357="","",(VLOOKUP($B2357,所属・種目コード!$A$3:$C$67,2)))</f>
        <v>031117</v>
      </c>
      <c r="K2357" s="25" t="e">
        <f>IF($B2357="","",(VLOOKUP($B2357,所属・種目コード!M2340:N2440,2)))</f>
        <v>#N/A</v>
      </c>
      <c r="L2357" s="22" t="e">
        <f>IF($B2357="","",(VLOOKUP($B2357,所属・種目コード!$J$3:$K$59,2)))</f>
        <v>#N/A</v>
      </c>
    </row>
    <row r="2358" spans="1:12">
      <c r="A2358" s="11">
        <v>3280</v>
      </c>
      <c r="B2358" s="11">
        <v>1117</v>
      </c>
      <c r="C2358" s="11">
        <v>500</v>
      </c>
      <c r="E2358" s="11" t="s">
        <v>4886</v>
      </c>
      <c r="F2358" s="11" t="s">
        <v>4887</v>
      </c>
      <c r="G2358" s="11">
        <v>1</v>
      </c>
      <c r="I2358" s="23" t="str">
        <f>IF($B2358="","",(VLOOKUP($B2358,所属・種目コード!$A$3:$C$67,2)))</f>
        <v>031117</v>
      </c>
      <c r="K2358" s="25" t="e">
        <f>IF($B2358="","",(VLOOKUP($B2358,所属・種目コード!M2341:N2441,2)))</f>
        <v>#N/A</v>
      </c>
      <c r="L2358" s="22" t="e">
        <f>IF($B2358="","",(VLOOKUP($B2358,所属・種目コード!$J$3:$K$59,2)))</f>
        <v>#N/A</v>
      </c>
    </row>
    <row r="2359" spans="1:12">
      <c r="A2359" s="11">
        <v>3281</v>
      </c>
      <c r="B2359" s="11">
        <v>1117</v>
      </c>
      <c r="C2359" s="11">
        <v>700</v>
      </c>
      <c r="E2359" s="11" t="s">
        <v>4888</v>
      </c>
      <c r="F2359" s="11" t="s">
        <v>4889</v>
      </c>
      <c r="G2359" s="11">
        <v>2</v>
      </c>
      <c r="I2359" s="23" t="str">
        <f>IF($B2359="","",(VLOOKUP($B2359,所属・種目コード!$A$3:$C$67,2)))</f>
        <v>031117</v>
      </c>
      <c r="K2359" s="25" t="e">
        <f>IF($B2359="","",(VLOOKUP($B2359,所属・種目コード!M2342:N2442,2)))</f>
        <v>#N/A</v>
      </c>
      <c r="L2359" s="22" t="e">
        <f>IF($B2359="","",(VLOOKUP($B2359,所属・種目コード!$J$3:$K$59,2)))</f>
        <v>#N/A</v>
      </c>
    </row>
    <row r="2360" spans="1:12">
      <c r="A2360" s="11">
        <v>3282</v>
      </c>
      <c r="B2360" s="11">
        <v>1117</v>
      </c>
      <c r="C2360" s="11">
        <v>502</v>
      </c>
      <c r="E2360" s="11" t="s">
        <v>4890</v>
      </c>
      <c r="F2360" s="11" t="s">
        <v>2166</v>
      </c>
      <c r="G2360" s="11">
        <v>1</v>
      </c>
      <c r="I2360" s="23" t="str">
        <f>IF($B2360="","",(VLOOKUP($B2360,所属・種目コード!$A$3:$C$67,2)))</f>
        <v>031117</v>
      </c>
      <c r="K2360" s="25" t="e">
        <f>IF($B2360="","",(VLOOKUP($B2360,所属・種目コード!M2343:N2443,2)))</f>
        <v>#N/A</v>
      </c>
      <c r="L2360" s="22" t="e">
        <f>IF($B2360="","",(VLOOKUP($B2360,所属・種目コード!$J$3:$K$59,2)))</f>
        <v>#N/A</v>
      </c>
    </row>
    <row r="2361" spans="1:12">
      <c r="A2361" s="11">
        <v>3283</v>
      </c>
      <c r="B2361" s="11">
        <v>1117</v>
      </c>
      <c r="C2361" s="11">
        <v>503</v>
      </c>
      <c r="E2361" s="11" t="s">
        <v>4891</v>
      </c>
      <c r="F2361" s="11" t="s">
        <v>4892</v>
      </c>
      <c r="G2361" s="11">
        <v>1</v>
      </c>
      <c r="I2361" s="23" t="str">
        <f>IF($B2361="","",(VLOOKUP($B2361,所属・種目コード!$A$3:$C$67,2)))</f>
        <v>031117</v>
      </c>
      <c r="K2361" s="25" t="e">
        <f>IF($B2361="","",(VLOOKUP($B2361,所属・種目コード!M2344:N2444,2)))</f>
        <v>#N/A</v>
      </c>
      <c r="L2361" s="22" t="e">
        <f>IF($B2361="","",(VLOOKUP($B2361,所属・種目コード!$J$3:$K$59,2)))</f>
        <v>#N/A</v>
      </c>
    </row>
    <row r="2362" spans="1:12">
      <c r="A2362" s="11">
        <v>3284</v>
      </c>
      <c r="B2362" s="11">
        <v>1117</v>
      </c>
      <c r="C2362" s="11">
        <v>359</v>
      </c>
      <c r="E2362" s="11" t="s">
        <v>4893</v>
      </c>
      <c r="F2362" s="11" t="s">
        <v>4894</v>
      </c>
      <c r="G2362" s="11">
        <v>2</v>
      </c>
      <c r="I2362" s="23" t="str">
        <f>IF($B2362="","",(VLOOKUP($B2362,所属・種目コード!$A$3:$C$67,2)))</f>
        <v>031117</v>
      </c>
      <c r="K2362" s="25" t="e">
        <f>IF($B2362="","",(VLOOKUP($B2362,所属・種目コード!M2345:N2445,2)))</f>
        <v>#N/A</v>
      </c>
      <c r="L2362" s="22" t="e">
        <f>IF($B2362="","",(VLOOKUP($B2362,所属・種目コード!$J$3:$K$59,2)))</f>
        <v>#N/A</v>
      </c>
    </row>
    <row r="2363" spans="1:12">
      <c r="A2363" s="11">
        <v>3285</v>
      </c>
      <c r="B2363" s="11">
        <v>1117</v>
      </c>
      <c r="C2363" s="11">
        <v>504</v>
      </c>
      <c r="E2363" s="11" t="s">
        <v>4895</v>
      </c>
      <c r="F2363" s="11" t="s">
        <v>4896</v>
      </c>
      <c r="G2363" s="11">
        <v>1</v>
      </c>
      <c r="I2363" s="23" t="str">
        <f>IF($B2363="","",(VLOOKUP($B2363,所属・種目コード!$A$3:$C$67,2)))</f>
        <v>031117</v>
      </c>
      <c r="K2363" s="25" t="e">
        <f>IF($B2363="","",(VLOOKUP($B2363,所属・種目コード!M2346:N2446,2)))</f>
        <v>#N/A</v>
      </c>
      <c r="L2363" s="22" t="e">
        <f>IF($B2363="","",(VLOOKUP($B2363,所属・種目コード!$J$3:$K$59,2)))</f>
        <v>#N/A</v>
      </c>
    </row>
    <row r="2364" spans="1:12">
      <c r="A2364" s="11">
        <v>3286</v>
      </c>
      <c r="B2364" s="11">
        <v>1117</v>
      </c>
      <c r="C2364" s="11">
        <v>360</v>
      </c>
      <c r="E2364" s="11" t="s">
        <v>4897</v>
      </c>
      <c r="F2364" s="11" t="s">
        <v>4898</v>
      </c>
      <c r="G2364" s="11">
        <v>2</v>
      </c>
      <c r="I2364" s="23" t="str">
        <f>IF($B2364="","",(VLOOKUP($B2364,所属・種目コード!$A$3:$C$67,2)))</f>
        <v>031117</v>
      </c>
      <c r="K2364" s="25" t="e">
        <f>IF($B2364="","",(VLOOKUP($B2364,所属・種目コード!M2347:N2447,2)))</f>
        <v>#N/A</v>
      </c>
      <c r="L2364" s="22" t="e">
        <f>IF($B2364="","",(VLOOKUP($B2364,所属・種目コード!$J$3:$K$59,2)))</f>
        <v>#N/A</v>
      </c>
    </row>
    <row r="2365" spans="1:12">
      <c r="A2365" s="11">
        <v>3287</v>
      </c>
      <c r="B2365" s="11">
        <v>1117</v>
      </c>
      <c r="C2365" s="11">
        <v>355</v>
      </c>
      <c r="E2365" s="11" t="s">
        <v>4899</v>
      </c>
      <c r="F2365" s="11" t="s">
        <v>2792</v>
      </c>
      <c r="G2365" s="11">
        <v>2</v>
      </c>
      <c r="I2365" s="23" t="str">
        <f>IF($B2365="","",(VLOOKUP($B2365,所属・種目コード!$A$3:$C$67,2)))</f>
        <v>031117</v>
      </c>
      <c r="K2365" s="25" t="e">
        <f>IF($B2365="","",(VLOOKUP($B2365,所属・種目コード!M2348:N2448,2)))</f>
        <v>#N/A</v>
      </c>
      <c r="L2365" s="22" t="e">
        <f>IF($B2365="","",(VLOOKUP($B2365,所属・種目コード!$J$3:$K$59,2)))</f>
        <v>#N/A</v>
      </c>
    </row>
    <row r="2366" spans="1:12">
      <c r="A2366" s="11">
        <v>3288</v>
      </c>
      <c r="B2366" s="11">
        <v>1117</v>
      </c>
      <c r="C2366" s="11">
        <v>356</v>
      </c>
      <c r="E2366" s="11" t="s">
        <v>4900</v>
      </c>
      <c r="F2366" s="11" t="s">
        <v>3546</v>
      </c>
      <c r="G2366" s="11">
        <v>2</v>
      </c>
      <c r="I2366" s="23" t="str">
        <f>IF($B2366="","",(VLOOKUP($B2366,所属・種目コード!$A$3:$C$67,2)))</f>
        <v>031117</v>
      </c>
      <c r="K2366" s="25" t="e">
        <f>IF($B2366="","",(VLOOKUP($B2366,所属・種目コード!M2349:N2449,2)))</f>
        <v>#N/A</v>
      </c>
      <c r="L2366" s="22" t="e">
        <f>IF($B2366="","",(VLOOKUP($B2366,所属・種目コード!$J$3:$K$59,2)))</f>
        <v>#N/A</v>
      </c>
    </row>
    <row r="2367" spans="1:12">
      <c r="A2367" s="11">
        <v>3289</v>
      </c>
      <c r="B2367" s="11">
        <v>1117</v>
      </c>
      <c r="C2367" s="11">
        <v>505</v>
      </c>
      <c r="E2367" s="11" t="s">
        <v>4901</v>
      </c>
      <c r="F2367" s="11" t="s">
        <v>4902</v>
      </c>
      <c r="G2367" s="11">
        <v>1</v>
      </c>
      <c r="I2367" s="23" t="str">
        <f>IF($B2367="","",(VLOOKUP($B2367,所属・種目コード!$A$3:$C$67,2)))</f>
        <v>031117</v>
      </c>
      <c r="K2367" s="25" t="e">
        <f>IF($B2367="","",(VLOOKUP($B2367,所属・種目コード!M2350:N2450,2)))</f>
        <v>#N/A</v>
      </c>
      <c r="L2367" s="22" t="e">
        <f>IF($B2367="","",(VLOOKUP($B2367,所属・種目コード!$J$3:$K$59,2)))</f>
        <v>#N/A</v>
      </c>
    </row>
    <row r="2368" spans="1:12">
      <c r="A2368" s="11">
        <v>3290</v>
      </c>
      <c r="B2368" s="11">
        <v>1117</v>
      </c>
      <c r="C2368" s="11">
        <v>501</v>
      </c>
      <c r="E2368" s="11" t="s">
        <v>4903</v>
      </c>
      <c r="F2368" s="11" t="s">
        <v>4904</v>
      </c>
      <c r="G2368" s="11">
        <v>1</v>
      </c>
      <c r="I2368" s="23" t="str">
        <f>IF($B2368="","",(VLOOKUP($B2368,所属・種目コード!$A$3:$C$67,2)))</f>
        <v>031117</v>
      </c>
      <c r="K2368" s="25" t="e">
        <f>IF($B2368="","",(VLOOKUP($B2368,所属・種目コード!M2351:N2451,2)))</f>
        <v>#N/A</v>
      </c>
      <c r="L2368" s="22" t="e">
        <f>IF($B2368="","",(VLOOKUP($B2368,所属・種目コード!$J$3:$K$59,2)))</f>
        <v>#N/A</v>
      </c>
    </row>
    <row r="2369" spans="1:12">
      <c r="A2369" s="11">
        <v>3291</v>
      </c>
      <c r="B2369" s="11">
        <v>1117</v>
      </c>
      <c r="C2369" s="11">
        <v>952</v>
      </c>
      <c r="E2369" s="11" t="s">
        <v>4905</v>
      </c>
      <c r="F2369" s="11" t="s">
        <v>4906</v>
      </c>
      <c r="G2369" s="11">
        <v>1</v>
      </c>
      <c r="I2369" s="23" t="str">
        <f>IF($B2369="","",(VLOOKUP($B2369,所属・種目コード!$A$3:$C$67,2)))</f>
        <v>031117</v>
      </c>
      <c r="K2369" s="25" t="e">
        <f>IF($B2369="","",(VLOOKUP($B2369,所属・種目コード!M2352:N2452,2)))</f>
        <v>#N/A</v>
      </c>
      <c r="L2369" s="22" t="e">
        <f>IF($B2369="","",(VLOOKUP($B2369,所属・種目コード!$J$3:$K$59,2)))</f>
        <v>#N/A</v>
      </c>
    </row>
    <row r="2370" spans="1:12">
      <c r="A2370" s="11">
        <v>3292</v>
      </c>
      <c r="B2370" s="11">
        <v>1117</v>
      </c>
      <c r="C2370" s="11">
        <v>506</v>
      </c>
      <c r="E2370" s="11" t="s">
        <v>4907</v>
      </c>
      <c r="F2370" s="11" t="s">
        <v>4908</v>
      </c>
      <c r="G2370" s="11">
        <v>1</v>
      </c>
      <c r="I2370" s="23" t="str">
        <f>IF($B2370="","",(VLOOKUP($B2370,所属・種目コード!$A$3:$C$67,2)))</f>
        <v>031117</v>
      </c>
      <c r="K2370" s="25" t="e">
        <f>IF($B2370="","",(VLOOKUP($B2370,所属・種目コード!M2353:N2453,2)))</f>
        <v>#N/A</v>
      </c>
      <c r="L2370" s="22" t="e">
        <f>IF($B2370="","",(VLOOKUP($B2370,所属・種目コード!$J$3:$K$59,2)))</f>
        <v>#N/A</v>
      </c>
    </row>
    <row r="2371" spans="1:12">
      <c r="A2371" s="11">
        <v>5288</v>
      </c>
      <c r="B2371" s="11">
        <v>1117</v>
      </c>
      <c r="C2371" s="11">
        <v>506</v>
      </c>
      <c r="E2371" s="11" t="s">
        <v>8462</v>
      </c>
      <c r="F2371" s="11" t="s">
        <v>4908</v>
      </c>
      <c r="G2371" s="11">
        <v>1</v>
      </c>
      <c r="I2371" s="23" t="str">
        <f>IF($B2371="","",(VLOOKUP($B2371,所属・種目コード!$A$3:$C$67,2)))</f>
        <v>031117</v>
      </c>
      <c r="K2371" s="25" t="e">
        <f>IF($B2371="","",(VLOOKUP($B2371,所属・種目コード!M2354:N2454,2)))</f>
        <v>#N/A</v>
      </c>
      <c r="L2371" s="22" t="e">
        <f>IF($B2371="","",(VLOOKUP($B2371,所属・種目コード!$J$3:$K$59,2)))</f>
        <v>#N/A</v>
      </c>
    </row>
    <row r="2372" spans="1:12">
      <c r="A2372" s="11">
        <v>3293</v>
      </c>
      <c r="B2372" s="11">
        <v>1118</v>
      </c>
      <c r="C2372" s="11">
        <v>602</v>
      </c>
      <c r="E2372" s="11" t="s">
        <v>4909</v>
      </c>
      <c r="F2372" s="11" t="s">
        <v>4910</v>
      </c>
      <c r="G2372" s="11">
        <v>2</v>
      </c>
      <c r="I2372" s="23" t="str">
        <f>IF($B2372="","",(VLOOKUP($B2372,所属・種目コード!$A$3:$C$67,2)))</f>
        <v>031118</v>
      </c>
      <c r="K2372" s="25" t="e">
        <f>IF($B2372="","",(VLOOKUP($B2372,所属・種目コード!M2355:N2455,2)))</f>
        <v>#N/A</v>
      </c>
      <c r="L2372" s="22" t="e">
        <f>IF($B2372="","",(VLOOKUP($B2372,所属・種目コード!$J$3:$K$59,2)))</f>
        <v>#N/A</v>
      </c>
    </row>
    <row r="2373" spans="1:12">
      <c r="A2373" s="11">
        <v>3294</v>
      </c>
      <c r="B2373" s="11">
        <v>1118</v>
      </c>
      <c r="C2373" s="11">
        <v>336</v>
      </c>
      <c r="E2373" s="11" t="s">
        <v>4911</v>
      </c>
      <c r="F2373" s="11" t="s">
        <v>4130</v>
      </c>
      <c r="G2373" s="11">
        <v>1</v>
      </c>
      <c r="I2373" s="23" t="str">
        <f>IF($B2373="","",(VLOOKUP($B2373,所属・種目コード!$A$3:$C$67,2)))</f>
        <v>031118</v>
      </c>
      <c r="K2373" s="25" t="e">
        <f>IF($B2373="","",(VLOOKUP($B2373,所属・種目コード!M2356:N2456,2)))</f>
        <v>#N/A</v>
      </c>
      <c r="L2373" s="22" t="e">
        <f>IF($B2373="","",(VLOOKUP($B2373,所属・種目コード!$J$3:$K$59,2)))</f>
        <v>#N/A</v>
      </c>
    </row>
    <row r="2374" spans="1:12">
      <c r="A2374" s="11">
        <v>3295</v>
      </c>
      <c r="B2374" s="11">
        <v>1118</v>
      </c>
      <c r="C2374" s="11">
        <v>360</v>
      </c>
      <c r="E2374" s="11" t="s">
        <v>4912</v>
      </c>
      <c r="F2374" s="11" t="s">
        <v>4913</v>
      </c>
      <c r="G2374" s="11">
        <v>1</v>
      </c>
      <c r="I2374" s="23" t="str">
        <f>IF($B2374="","",(VLOOKUP($B2374,所属・種目コード!$A$3:$C$67,2)))</f>
        <v>031118</v>
      </c>
      <c r="K2374" s="25" t="e">
        <f>IF($B2374="","",(VLOOKUP($B2374,所属・種目コード!M2357:N2457,2)))</f>
        <v>#N/A</v>
      </c>
      <c r="L2374" s="22" t="e">
        <f>IF($B2374="","",(VLOOKUP($B2374,所属・種目コード!$J$3:$K$59,2)))</f>
        <v>#N/A</v>
      </c>
    </row>
    <row r="2375" spans="1:12">
      <c r="A2375" s="11">
        <v>3296</v>
      </c>
      <c r="B2375" s="11">
        <v>1118</v>
      </c>
      <c r="C2375" s="11">
        <v>361</v>
      </c>
      <c r="E2375" s="11" t="s">
        <v>4914</v>
      </c>
      <c r="F2375" s="11" t="s">
        <v>4915</v>
      </c>
      <c r="G2375" s="11">
        <v>1</v>
      </c>
      <c r="I2375" s="23" t="str">
        <f>IF($B2375="","",(VLOOKUP($B2375,所属・種目コード!$A$3:$C$67,2)))</f>
        <v>031118</v>
      </c>
      <c r="K2375" s="25" t="e">
        <f>IF($B2375="","",(VLOOKUP($B2375,所属・種目コード!M2358:N2458,2)))</f>
        <v>#N/A</v>
      </c>
      <c r="L2375" s="22" t="e">
        <f>IF($B2375="","",(VLOOKUP($B2375,所属・種目コード!$J$3:$K$59,2)))</f>
        <v>#N/A</v>
      </c>
    </row>
    <row r="2376" spans="1:12">
      <c r="A2376" s="11">
        <v>3297</v>
      </c>
      <c r="B2376" s="11">
        <v>1118</v>
      </c>
      <c r="C2376" s="11">
        <v>373</v>
      </c>
      <c r="E2376" s="11" t="s">
        <v>4916</v>
      </c>
      <c r="F2376" s="11" t="s">
        <v>4917</v>
      </c>
      <c r="G2376" s="11">
        <v>1</v>
      </c>
      <c r="I2376" s="23" t="str">
        <f>IF($B2376="","",(VLOOKUP($B2376,所属・種目コード!$A$3:$C$67,2)))</f>
        <v>031118</v>
      </c>
      <c r="K2376" s="25" t="e">
        <f>IF($B2376="","",(VLOOKUP($B2376,所属・種目コード!M2359:N2459,2)))</f>
        <v>#N/A</v>
      </c>
      <c r="L2376" s="22" t="e">
        <f>IF($B2376="","",(VLOOKUP($B2376,所属・種目コード!$J$3:$K$59,2)))</f>
        <v>#N/A</v>
      </c>
    </row>
    <row r="2377" spans="1:12">
      <c r="A2377" s="11">
        <v>3298</v>
      </c>
      <c r="B2377" s="11">
        <v>1118</v>
      </c>
      <c r="C2377" s="11">
        <v>267</v>
      </c>
      <c r="E2377" s="11" t="s">
        <v>4918</v>
      </c>
      <c r="F2377" s="11" t="s">
        <v>4919</v>
      </c>
      <c r="G2377" s="11">
        <v>2</v>
      </c>
      <c r="I2377" s="23" t="str">
        <f>IF($B2377="","",(VLOOKUP($B2377,所属・種目コード!$A$3:$C$67,2)))</f>
        <v>031118</v>
      </c>
      <c r="K2377" s="25" t="e">
        <f>IF($B2377="","",(VLOOKUP($B2377,所属・種目コード!M2360:N2460,2)))</f>
        <v>#N/A</v>
      </c>
      <c r="L2377" s="22" t="e">
        <f>IF($B2377="","",(VLOOKUP($B2377,所属・種目コード!$J$3:$K$59,2)))</f>
        <v>#N/A</v>
      </c>
    </row>
    <row r="2378" spans="1:12">
      <c r="A2378" s="11">
        <v>3299</v>
      </c>
      <c r="B2378" s="11">
        <v>1118</v>
      </c>
      <c r="C2378" s="11">
        <v>337</v>
      </c>
      <c r="E2378" s="11" t="s">
        <v>4920</v>
      </c>
      <c r="F2378" s="11" t="s">
        <v>4921</v>
      </c>
      <c r="G2378" s="11">
        <v>1</v>
      </c>
      <c r="I2378" s="23" t="str">
        <f>IF($B2378="","",(VLOOKUP($B2378,所属・種目コード!$A$3:$C$67,2)))</f>
        <v>031118</v>
      </c>
      <c r="K2378" s="25" t="e">
        <f>IF($B2378="","",(VLOOKUP($B2378,所属・種目コード!M2361:N2461,2)))</f>
        <v>#N/A</v>
      </c>
      <c r="L2378" s="22" t="e">
        <f>IF($B2378="","",(VLOOKUP($B2378,所属・種目コード!$J$3:$K$59,2)))</f>
        <v>#N/A</v>
      </c>
    </row>
    <row r="2379" spans="1:12">
      <c r="A2379" s="11">
        <v>3300</v>
      </c>
      <c r="B2379" s="11">
        <v>1118</v>
      </c>
      <c r="C2379" s="11">
        <v>374</v>
      </c>
      <c r="E2379" s="11" t="s">
        <v>4922</v>
      </c>
      <c r="F2379" s="11" t="s">
        <v>4923</v>
      </c>
      <c r="G2379" s="11">
        <v>1</v>
      </c>
      <c r="I2379" s="23" t="str">
        <f>IF($B2379="","",(VLOOKUP($B2379,所属・種目コード!$A$3:$C$67,2)))</f>
        <v>031118</v>
      </c>
      <c r="K2379" s="25" t="e">
        <f>IF($B2379="","",(VLOOKUP($B2379,所属・種目コード!M2362:N2462,2)))</f>
        <v>#N/A</v>
      </c>
      <c r="L2379" s="22" t="e">
        <f>IF($B2379="","",(VLOOKUP($B2379,所属・種目コード!$J$3:$K$59,2)))</f>
        <v>#N/A</v>
      </c>
    </row>
    <row r="2380" spans="1:12">
      <c r="A2380" s="11">
        <v>3301</v>
      </c>
      <c r="B2380" s="11">
        <v>1118</v>
      </c>
      <c r="C2380" s="11">
        <v>362</v>
      </c>
      <c r="E2380" s="11" t="s">
        <v>4924</v>
      </c>
      <c r="F2380" s="11" t="s">
        <v>4925</v>
      </c>
      <c r="G2380" s="11">
        <v>1</v>
      </c>
      <c r="I2380" s="23" t="str">
        <f>IF($B2380="","",(VLOOKUP($B2380,所属・種目コード!$A$3:$C$67,2)))</f>
        <v>031118</v>
      </c>
      <c r="K2380" s="25" t="e">
        <f>IF($B2380="","",(VLOOKUP($B2380,所属・種目コード!M2363:N2463,2)))</f>
        <v>#N/A</v>
      </c>
      <c r="L2380" s="22" t="e">
        <f>IF($B2380="","",(VLOOKUP($B2380,所属・種目コード!$J$3:$K$59,2)))</f>
        <v>#N/A</v>
      </c>
    </row>
    <row r="2381" spans="1:12">
      <c r="A2381" s="11">
        <v>3302</v>
      </c>
      <c r="B2381" s="11">
        <v>1118</v>
      </c>
      <c r="C2381" s="11">
        <v>338</v>
      </c>
      <c r="E2381" s="11" t="s">
        <v>4926</v>
      </c>
      <c r="F2381" s="11" t="s">
        <v>4927</v>
      </c>
      <c r="G2381" s="11">
        <v>1</v>
      </c>
      <c r="I2381" s="23" t="str">
        <f>IF($B2381="","",(VLOOKUP($B2381,所属・種目コード!$A$3:$C$67,2)))</f>
        <v>031118</v>
      </c>
      <c r="K2381" s="25" t="e">
        <f>IF($B2381="","",(VLOOKUP($B2381,所属・種目コード!M2364:N2464,2)))</f>
        <v>#N/A</v>
      </c>
      <c r="L2381" s="22" t="e">
        <f>IF($B2381="","",(VLOOKUP($B2381,所属・種目コード!$J$3:$K$59,2)))</f>
        <v>#N/A</v>
      </c>
    </row>
    <row r="2382" spans="1:12">
      <c r="A2382" s="11">
        <v>3303</v>
      </c>
      <c r="B2382" s="11">
        <v>1118</v>
      </c>
      <c r="C2382" s="11">
        <v>814</v>
      </c>
      <c r="E2382" s="11" t="s">
        <v>4928</v>
      </c>
      <c r="F2382" s="11" t="s">
        <v>4929</v>
      </c>
      <c r="G2382" s="11">
        <v>1</v>
      </c>
      <c r="I2382" s="23" t="str">
        <f>IF($B2382="","",(VLOOKUP($B2382,所属・種目コード!$A$3:$C$67,2)))</f>
        <v>031118</v>
      </c>
      <c r="K2382" s="25" t="e">
        <f>IF($B2382="","",(VLOOKUP($B2382,所属・種目コード!M2365:N2465,2)))</f>
        <v>#N/A</v>
      </c>
      <c r="L2382" s="22" t="e">
        <f>IF($B2382="","",(VLOOKUP($B2382,所属・種目コード!$J$3:$K$59,2)))</f>
        <v>#N/A</v>
      </c>
    </row>
    <row r="2383" spans="1:12">
      <c r="A2383" s="11">
        <v>3304</v>
      </c>
      <c r="B2383" s="11">
        <v>1118</v>
      </c>
      <c r="C2383" s="11">
        <v>268</v>
      </c>
      <c r="E2383" s="11" t="s">
        <v>4930</v>
      </c>
      <c r="F2383" s="11" t="s">
        <v>4931</v>
      </c>
      <c r="G2383" s="11">
        <v>2</v>
      </c>
      <c r="I2383" s="23" t="str">
        <f>IF($B2383="","",(VLOOKUP($B2383,所属・種目コード!$A$3:$C$67,2)))</f>
        <v>031118</v>
      </c>
      <c r="K2383" s="25" t="e">
        <f>IF($B2383="","",(VLOOKUP($B2383,所属・種目コード!M2366:N2466,2)))</f>
        <v>#N/A</v>
      </c>
      <c r="L2383" s="22" t="e">
        <f>IF($B2383="","",(VLOOKUP($B2383,所属・種目コード!$J$3:$K$59,2)))</f>
        <v>#N/A</v>
      </c>
    </row>
    <row r="2384" spans="1:12">
      <c r="A2384" s="11">
        <v>3305</v>
      </c>
      <c r="B2384" s="11">
        <v>1118</v>
      </c>
      <c r="C2384" s="11">
        <v>375</v>
      </c>
      <c r="E2384" s="11" t="s">
        <v>4932</v>
      </c>
      <c r="F2384" s="11" t="s">
        <v>4933</v>
      </c>
      <c r="G2384" s="11">
        <v>1</v>
      </c>
      <c r="I2384" s="23" t="str">
        <f>IF($B2384="","",(VLOOKUP($B2384,所属・種目コード!$A$3:$C$67,2)))</f>
        <v>031118</v>
      </c>
      <c r="K2384" s="25" t="e">
        <f>IF($B2384="","",(VLOOKUP($B2384,所属・種目コード!M2367:N2467,2)))</f>
        <v>#N/A</v>
      </c>
      <c r="L2384" s="22" t="e">
        <f>IF($B2384="","",(VLOOKUP($B2384,所属・種目コード!$J$3:$K$59,2)))</f>
        <v>#N/A</v>
      </c>
    </row>
    <row r="2385" spans="1:12">
      <c r="A2385" s="11">
        <v>3306</v>
      </c>
      <c r="B2385" s="11">
        <v>1118</v>
      </c>
      <c r="C2385" s="11">
        <v>339</v>
      </c>
      <c r="E2385" s="11" t="s">
        <v>4934</v>
      </c>
      <c r="F2385" s="11" t="s">
        <v>4935</v>
      </c>
      <c r="G2385" s="11">
        <v>1</v>
      </c>
      <c r="I2385" s="23" t="str">
        <f>IF($B2385="","",(VLOOKUP($B2385,所属・種目コード!$A$3:$C$67,2)))</f>
        <v>031118</v>
      </c>
      <c r="K2385" s="25" t="e">
        <f>IF($B2385="","",(VLOOKUP($B2385,所属・種目コード!M2368:N2468,2)))</f>
        <v>#N/A</v>
      </c>
      <c r="L2385" s="22" t="e">
        <f>IF($B2385="","",(VLOOKUP($B2385,所属・種目コード!$J$3:$K$59,2)))</f>
        <v>#N/A</v>
      </c>
    </row>
    <row r="2386" spans="1:12">
      <c r="A2386" s="11">
        <v>3307</v>
      </c>
      <c r="B2386" s="11">
        <v>1118</v>
      </c>
      <c r="C2386" s="11">
        <v>340</v>
      </c>
      <c r="E2386" s="11" t="s">
        <v>4936</v>
      </c>
      <c r="F2386" s="11" t="s">
        <v>4937</v>
      </c>
      <c r="G2386" s="11">
        <v>1</v>
      </c>
      <c r="I2386" s="23" t="str">
        <f>IF($B2386="","",(VLOOKUP($B2386,所属・種目コード!$A$3:$C$67,2)))</f>
        <v>031118</v>
      </c>
      <c r="K2386" s="25" t="e">
        <f>IF($B2386="","",(VLOOKUP($B2386,所属・種目コード!M2369:N2469,2)))</f>
        <v>#N/A</v>
      </c>
      <c r="L2386" s="22" t="e">
        <f>IF($B2386="","",(VLOOKUP($B2386,所属・種目コード!$J$3:$K$59,2)))</f>
        <v>#N/A</v>
      </c>
    </row>
    <row r="2387" spans="1:12">
      <c r="A2387" s="11">
        <v>3308</v>
      </c>
      <c r="B2387" s="11">
        <v>1118</v>
      </c>
      <c r="C2387" s="11">
        <v>341</v>
      </c>
      <c r="E2387" s="11" t="s">
        <v>4938</v>
      </c>
      <c r="F2387" s="11" t="s">
        <v>4939</v>
      </c>
      <c r="G2387" s="11">
        <v>1</v>
      </c>
      <c r="I2387" s="23" t="str">
        <f>IF($B2387="","",(VLOOKUP($B2387,所属・種目コード!$A$3:$C$67,2)))</f>
        <v>031118</v>
      </c>
      <c r="K2387" s="25" t="e">
        <f>IF($B2387="","",(VLOOKUP($B2387,所属・種目コード!M2370:N2470,2)))</f>
        <v>#N/A</v>
      </c>
      <c r="L2387" s="22" t="e">
        <f>IF($B2387="","",(VLOOKUP($B2387,所属・種目コード!$J$3:$K$59,2)))</f>
        <v>#N/A</v>
      </c>
    </row>
    <row r="2388" spans="1:12">
      <c r="A2388" s="11">
        <v>3309</v>
      </c>
      <c r="B2388" s="11">
        <v>1118</v>
      </c>
      <c r="C2388" s="11">
        <v>342</v>
      </c>
      <c r="E2388" s="11" t="s">
        <v>4940</v>
      </c>
      <c r="F2388" s="11" t="s">
        <v>4941</v>
      </c>
      <c r="G2388" s="11">
        <v>1</v>
      </c>
      <c r="I2388" s="23" t="str">
        <f>IF($B2388="","",(VLOOKUP($B2388,所属・種目コード!$A$3:$C$67,2)))</f>
        <v>031118</v>
      </c>
      <c r="K2388" s="25" t="e">
        <f>IF($B2388="","",(VLOOKUP($B2388,所属・種目コード!M2371:N2471,2)))</f>
        <v>#N/A</v>
      </c>
      <c r="L2388" s="22" t="e">
        <f>IF($B2388="","",(VLOOKUP($B2388,所属・種目コード!$J$3:$K$59,2)))</f>
        <v>#N/A</v>
      </c>
    </row>
    <row r="2389" spans="1:12">
      <c r="A2389" s="11">
        <v>3310</v>
      </c>
      <c r="B2389" s="11">
        <v>1118</v>
      </c>
      <c r="C2389" s="11">
        <v>815</v>
      </c>
      <c r="E2389" s="11" t="s">
        <v>4942</v>
      </c>
      <c r="F2389" s="11" t="s">
        <v>4943</v>
      </c>
      <c r="G2389" s="11">
        <v>1</v>
      </c>
      <c r="I2389" s="23" t="str">
        <f>IF($B2389="","",(VLOOKUP($B2389,所属・種目コード!$A$3:$C$67,2)))</f>
        <v>031118</v>
      </c>
      <c r="K2389" s="25" t="e">
        <f>IF($B2389="","",(VLOOKUP($B2389,所属・種目コード!M2372:N2472,2)))</f>
        <v>#N/A</v>
      </c>
      <c r="L2389" s="22" t="e">
        <f>IF($B2389="","",(VLOOKUP($B2389,所属・種目コード!$J$3:$K$59,2)))</f>
        <v>#N/A</v>
      </c>
    </row>
    <row r="2390" spans="1:12">
      <c r="A2390" s="11">
        <v>3311</v>
      </c>
      <c r="B2390" s="11">
        <v>1118</v>
      </c>
      <c r="C2390" s="11">
        <v>603</v>
      </c>
      <c r="E2390" s="11" t="s">
        <v>4944</v>
      </c>
      <c r="F2390" s="11" t="s">
        <v>4945</v>
      </c>
      <c r="G2390" s="11">
        <v>2</v>
      </c>
      <c r="I2390" s="23" t="str">
        <f>IF($B2390="","",(VLOOKUP($B2390,所属・種目コード!$A$3:$C$67,2)))</f>
        <v>031118</v>
      </c>
      <c r="K2390" s="25" t="e">
        <f>IF($B2390="","",(VLOOKUP($B2390,所属・種目コード!M2373:N2473,2)))</f>
        <v>#N/A</v>
      </c>
      <c r="L2390" s="22" t="e">
        <f>IF($B2390="","",(VLOOKUP($B2390,所属・種目コード!$J$3:$K$59,2)))</f>
        <v>#N/A</v>
      </c>
    </row>
    <row r="2391" spans="1:12">
      <c r="A2391" s="11">
        <v>3312</v>
      </c>
      <c r="B2391" s="11">
        <v>1118</v>
      </c>
      <c r="C2391" s="11">
        <v>816</v>
      </c>
      <c r="E2391" s="11" t="s">
        <v>4946</v>
      </c>
      <c r="F2391" s="11" t="s">
        <v>4947</v>
      </c>
      <c r="G2391" s="11">
        <v>1</v>
      </c>
      <c r="I2391" s="23" t="str">
        <f>IF($B2391="","",(VLOOKUP($B2391,所属・種目コード!$A$3:$C$67,2)))</f>
        <v>031118</v>
      </c>
      <c r="K2391" s="25" t="e">
        <f>IF($B2391="","",(VLOOKUP($B2391,所属・種目コード!M2374:N2474,2)))</f>
        <v>#N/A</v>
      </c>
      <c r="L2391" s="22" t="e">
        <f>IF($B2391="","",(VLOOKUP($B2391,所属・種目コード!$J$3:$K$59,2)))</f>
        <v>#N/A</v>
      </c>
    </row>
    <row r="2392" spans="1:12">
      <c r="A2392" s="11">
        <v>3313</v>
      </c>
      <c r="B2392" s="11">
        <v>1118</v>
      </c>
      <c r="C2392" s="11">
        <v>343</v>
      </c>
      <c r="E2392" s="11" t="s">
        <v>4948</v>
      </c>
      <c r="F2392" s="11" t="s">
        <v>4949</v>
      </c>
      <c r="G2392" s="11">
        <v>1</v>
      </c>
      <c r="I2392" s="23" t="str">
        <f>IF($B2392="","",(VLOOKUP($B2392,所属・種目コード!$A$3:$C$67,2)))</f>
        <v>031118</v>
      </c>
      <c r="K2392" s="25" t="e">
        <f>IF($B2392="","",(VLOOKUP($B2392,所属・種目コード!M2375:N2475,2)))</f>
        <v>#N/A</v>
      </c>
      <c r="L2392" s="22" t="e">
        <f>IF($B2392="","",(VLOOKUP($B2392,所属・種目コード!$J$3:$K$59,2)))</f>
        <v>#N/A</v>
      </c>
    </row>
    <row r="2393" spans="1:12">
      <c r="A2393" s="11">
        <v>3314</v>
      </c>
      <c r="B2393" s="11">
        <v>1118</v>
      </c>
      <c r="C2393" s="11">
        <v>344</v>
      </c>
      <c r="E2393" s="11" t="s">
        <v>4950</v>
      </c>
      <c r="F2393" s="11" t="s">
        <v>4951</v>
      </c>
      <c r="G2393" s="11">
        <v>1</v>
      </c>
      <c r="I2393" s="23" t="str">
        <f>IF($B2393="","",(VLOOKUP($B2393,所属・種目コード!$A$3:$C$67,2)))</f>
        <v>031118</v>
      </c>
      <c r="K2393" s="25" t="e">
        <f>IF($B2393="","",(VLOOKUP($B2393,所属・種目コード!M2376:N2476,2)))</f>
        <v>#N/A</v>
      </c>
      <c r="L2393" s="22" t="e">
        <f>IF($B2393="","",(VLOOKUP($B2393,所属・種目コード!$J$3:$K$59,2)))</f>
        <v>#N/A</v>
      </c>
    </row>
    <row r="2394" spans="1:12">
      <c r="A2394" s="11">
        <v>3315</v>
      </c>
      <c r="B2394" s="11">
        <v>1118</v>
      </c>
      <c r="C2394" s="11">
        <v>345</v>
      </c>
      <c r="E2394" s="11" t="s">
        <v>4952</v>
      </c>
      <c r="F2394" s="11" t="s">
        <v>4953</v>
      </c>
      <c r="G2394" s="11">
        <v>1</v>
      </c>
      <c r="I2394" s="23" t="str">
        <f>IF($B2394="","",(VLOOKUP($B2394,所属・種目コード!$A$3:$C$67,2)))</f>
        <v>031118</v>
      </c>
      <c r="K2394" s="25" t="e">
        <f>IF($B2394="","",(VLOOKUP($B2394,所属・種目コード!M2377:N2477,2)))</f>
        <v>#N/A</v>
      </c>
      <c r="L2394" s="22" t="e">
        <f>IF($B2394="","",(VLOOKUP($B2394,所属・種目コード!$J$3:$K$59,2)))</f>
        <v>#N/A</v>
      </c>
    </row>
    <row r="2395" spans="1:12">
      <c r="A2395" s="11">
        <v>3316</v>
      </c>
      <c r="B2395" s="11">
        <v>1118</v>
      </c>
      <c r="C2395" s="11">
        <v>604</v>
      </c>
      <c r="E2395" s="11" t="s">
        <v>4954</v>
      </c>
      <c r="F2395" s="11" t="s">
        <v>4955</v>
      </c>
      <c r="G2395" s="11">
        <v>2</v>
      </c>
      <c r="I2395" s="23" t="str">
        <f>IF($B2395="","",(VLOOKUP($B2395,所属・種目コード!$A$3:$C$67,2)))</f>
        <v>031118</v>
      </c>
      <c r="K2395" s="25" t="e">
        <f>IF($B2395="","",(VLOOKUP($B2395,所属・種目コード!M2378:N2478,2)))</f>
        <v>#N/A</v>
      </c>
      <c r="L2395" s="22" t="e">
        <f>IF($B2395="","",(VLOOKUP($B2395,所属・種目コード!$J$3:$K$59,2)))</f>
        <v>#N/A</v>
      </c>
    </row>
    <row r="2396" spans="1:12">
      <c r="A2396" s="11">
        <v>3317</v>
      </c>
      <c r="B2396" s="11">
        <v>1118</v>
      </c>
      <c r="C2396" s="11">
        <v>363</v>
      </c>
      <c r="E2396" s="11" t="s">
        <v>4956</v>
      </c>
      <c r="F2396" s="11" t="s">
        <v>4957</v>
      </c>
      <c r="G2396" s="11">
        <v>1</v>
      </c>
      <c r="I2396" s="23" t="str">
        <f>IF($B2396="","",(VLOOKUP($B2396,所属・種目コード!$A$3:$C$67,2)))</f>
        <v>031118</v>
      </c>
      <c r="K2396" s="25" t="e">
        <f>IF($B2396="","",(VLOOKUP($B2396,所属・種目コード!M2379:N2479,2)))</f>
        <v>#N/A</v>
      </c>
      <c r="L2396" s="22" t="e">
        <f>IF($B2396="","",(VLOOKUP($B2396,所属・種目コード!$J$3:$K$59,2)))</f>
        <v>#N/A</v>
      </c>
    </row>
    <row r="2397" spans="1:12">
      <c r="A2397" s="11">
        <v>3318</v>
      </c>
      <c r="B2397" s="11">
        <v>1118</v>
      </c>
      <c r="C2397" s="11">
        <v>817</v>
      </c>
      <c r="E2397" s="11" t="s">
        <v>4958</v>
      </c>
      <c r="F2397" s="11" t="s">
        <v>4959</v>
      </c>
      <c r="G2397" s="11">
        <v>1</v>
      </c>
      <c r="I2397" s="23" t="str">
        <f>IF($B2397="","",(VLOOKUP($B2397,所属・種目コード!$A$3:$C$67,2)))</f>
        <v>031118</v>
      </c>
      <c r="K2397" s="25" t="e">
        <f>IF($B2397="","",(VLOOKUP($B2397,所属・種目コード!M2380:N2480,2)))</f>
        <v>#N/A</v>
      </c>
      <c r="L2397" s="22" t="e">
        <f>IF($B2397="","",(VLOOKUP($B2397,所属・種目コード!$J$3:$K$59,2)))</f>
        <v>#N/A</v>
      </c>
    </row>
    <row r="2398" spans="1:12">
      <c r="A2398" s="11">
        <v>3319</v>
      </c>
      <c r="B2398" s="11">
        <v>1118</v>
      </c>
      <c r="C2398" s="11">
        <v>346</v>
      </c>
      <c r="E2398" s="11" t="s">
        <v>4960</v>
      </c>
      <c r="F2398" s="11" t="s">
        <v>4961</v>
      </c>
      <c r="G2398" s="11">
        <v>1</v>
      </c>
      <c r="I2398" s="23" t="str">
        <f>IF($B2398="","",(VLOOKUP($B2398,所属・種目コード!$A$3:$C$67,2)))</f>
        <v>031118</v>
      </c>
      <c r="K2398" s="25" t="e">
        <f>IF($B2398="","",(VLOOKUP($B2398,所属・種目コード!M2381:N2481,2)))</f>
        <v>#N/A</v>
      </c>
      <c r="L2398" s="22" t="e">
        <f>IF($B2398="","",(VLOOKUP($B2398,所属・種目コード!$J$3:$K$59,2)))</f>
        <v>#N/A</v>
      </c>
    </row>
    <row r="2399" spans="1:12">
      <c r="A2399" s="11">
        <v>3320</v>
      </c>
      <c r="B2399" s="11">
        <v>1118</v>
      </c>
      <c r="C2399" s="11">
        <v>605</v>
      </c>
      <c r="E2399" s="11" t="s">
        <v>4962</v>
      </c>
      <c r="F2399" s="11" t="s">
        <v>4963</v>
      </c>
      <c r="G2399" s="11">
        <v>2</v>
      </c>
      <c r="I2399" s="23" t="str">
        <f>IF($B2399="","",(VLOOKUP($B2399,所属・種目コード!$A$3:$C$67,2)))</f>
        <v>031118</v>
      </c>
      <c r="K2399" s="25" t="e">
        <f>IF($B2399="","",(VLOOKUP($B2399,所属・種目コード!M2382:N2482,2)))</f>
        <v>#N/A</v>
      </c>
      <c r="L2399" s="22" t="e">
        <f>IF($B2399="","",(VLOOKUP($B2399,所属・種目コード!$J$3:$K$59,2)))</f>
        <v>#N/A</v>
      </c>
    </row>
    <row r="2400" spans="1:12">
      <c r="A2400" s="11">
        <v>3321</v>
      </c>
      <c r="B2400" s="11">
        <v>1118</v>
      </c>
      <c r="C2400" s="11">
        <v>364</v>
      </c>
      <c r="E2400" s="11" t="s">
        <v>4964</v>
      </c>
      <c r="F2400" s="11" t="s">
        <v>4965</v>
      </c>
      <c r="G2400" s="11">
        <v>1</v>
      </c>
      <c r="I2400" s="23" t="str">
        <f>IF($B2400="","",(VLOOKUP($B2400,所属・種目コード!$A$3:$C$67,2)))</f>
        <v>031118</v>
      </c>
      <c r="K2400" s="25" t="e">
        <f>IF($B2400="","",(VLOOKUP($B2400,所属・種目コード!M2383:N2483,2)))</f>
        <v>#N/A</v>
      </c>
      <c r="L2400" s="22" t="e">
        <f>IF($B2400="","",(VLOOKUP($B2400,所属・種目コード!$J$3:$K$59,2)))</f>
        <v>#N/A</v>
      </c>
    </row>
    <row r="2401" spans="1:12">
      <c r="A2401" s="11">
        <v>3322</v>
      </c>
      <c r="B2401" s="11">
        <v>1118</v>
      </c>
      <c r="C2401" s="11">
        <v>606</v>
      </c>
      <c r="E2401" s="11" t="s">
        <v>4966</v>
      </c>
      <c r="F2401" s="11" t="s">
        <v>4967</v>
      </c>
      <c r="G2401" s="11">
        <v>2</v>
      </c>
      <c r="I2401" s="23" t="str">
        <f>IF($B2401="","",(VLOOKUP($B2401,所属・種目コード!$A$3:$C$67,2)))</f>
        <v>031118</v>
      </c>
      <c r="K2401" s="25" t="e">
        <f>IF($B2401="","",(VLOOKUP($B2401,所属・種目コード!M2384:N2484,2)))</f>
        <v>#N/A</v>
      </c>
      <c r="L2401" s="22" t="e">
        <f>IF($B2401="","",(VLOOKUP($B2401,所属・種目コード!$J$3:$K$59,2)))</f>
        <v>#N/A</v>
      </c>
    </row>
    <row r="2402" spans="1:12">
      <c r="A2402" s="11">
        <v>3323</v>
      </c>
      <c r="B2402" s="11">
        <v>1118</v>
      </c>
      <c r="C2402" s="11">
        <v>818</v>
      </c>
      <c r="E2402" s="11" t="s">
        <v>4968</v>
      </c>
      <c r="F2402" s="11" t="s">
        <v>4969</v>
      </c>
      <c r="G2402" s="11">
        <v>1</v>
      </c>
      <c r="I2402" s="23" t="str">
        <f>IF($B2402="","",(VLOOKUP($B2402,所属・種目コード!$A$3:$C$67,2)))</f>
        <v>031118</v>
      </c>
      <c r="K2402" s="25" t="e">
        <f>IF($B2402="","",(VLOOKUP($B2402,所属・種目コード!M2385:N2485,2)))</f>
        <v>#N/A</v>
      </c>
      <c r="L2402" s="22" t="e">
        <f>IF($B2402="","",(VLOOKUP($B2402,所属・種目コード!$J$3:$K$59,2)))</f>
        <v>#N/A</v>
      </c>
    </row>
    <row r="2403" spans="1:12">
      <c r="A2403" s="11">
        <v>3324</v>
      </c>
      <c r="B2403" s="11">
        <v>1118</v>
      </c>
      <c r="C2403" s="11">
        <v>347</v>
      </c>
      <c r="E2403" s="11" t="s">
        <v>4970</v>
      </c>
      <c r="F2403" s="11" t="s">
        <v>4971</v>
      </c>
      <c r="G2403" s="11">
        <v>1</v>
      </c>
      <c r="I2403" s="23" t="str">
        <f>IF($B2403="","",(VLOOKUP($B2403,所属・種目コード!$A$3:$C$67,2)))</f>
        <v>031118</v>
      </c>
      <c r="K2403" s="25" t="e">
        <f>IF($B2403="","",(VLOOKUP($B2403,所属・種目コード!M2386:N2486,2)))</f>
        <v>#N/A</v>
      </c>
      <c r="L2403" s="22" t="e">
        <f>IF($B2403="","",(VLOOKUP($B2403,所属・種目コード!$J$3:$K$59,2)))</f>
        <v>#N/A</v>
      </c>
    </row>
    <row r="2404" spans="1:12">
      <c r="A2404" s="11">
        <v>3325</v>
      </c>
      <c r="B2404" s="11">
        <v>1118</v>
      </c>
      <c r="C2404" s="11">
        <v>348</v>
      </c>
      <c r="E2404" s="11" t="s">
        <v>4972</v>
      </c>
      <c r="F2404" s="11" t="s">
        <v>2316</v>
      </c>
      <c r="G2404" s="11">
        <v>1</v>
      </c>
      <c r="I2404" s="23" t="str">
        <f>IF($B2404="","",(VLOOKUP($B2404,所属・種目コード!$A$3:$C$67,2)))</f>
        <v>031118</v>
      </c>
      <c r="K2404" s="25" t="e">
        <f>IF($B2404="","",(VLOOKUP($B2404,所属・種目コード!M2387:N2487,2)))</f>
        <v>#N/A</v>
      </c>
      <c r="L2404" s="22" t="e">
        <f>IF($B2404="","",(VLOOKUP($B2404,所属・種目コード!$J$3:$K$59,2)))</f>
        <v>#N/A</v>
      </c>
    </row>
    <row r="2405" spans="1:12">
      <c r="A2405" s="11">
        <v>3326</v>
      </c>
      <c r="B2405" s="11">
        <v>1118</v>
      </c>
      <c r="C2405" s="11">
        <v>272</v>
      </c>
      <c r="E2405" s="11" t="s">
        <v>4973</v>
      </c>
      <c r="F2405" s="11" t="s">
        <v>4974</v>
      </c>
      <c r="G2405" s="11">
        <v>2</v>
      </c>
      <c r="I2405" s="23" t="str">
        <f>IF($B2405="","",(VLOOKUP($B2405,所属・種目コード!$A$3:$C$67,2)))</f>
        <v>031118</v>
      </c>
      <c r="K2405" s="25" t="e">
        <f>IF($B2405="","",(VLOOKUP($B2405,所属・種目コード!M2388:N2488,2)))</f>
        <v>#N/A</v>
      </c>
      <c r="L2405" s="22" t="e">
        <f>IF($B2405="","",(VLOOKUP($B2405,所属・種目コード!$J$3:$K$59,2)))</f>
        <v>#N/A</v>
      </c>
    </row>
    <row r="2406" spans="1:12">
      <c r="A2406" s="11">
        <v>3327</v>
      </c>
      <c r="B2406" s="11">
        <v>1118</v>
      </c>
      <c r="C2406" s="11">
        <v>349</v>
      </c>
      <c r="E2406" s="11" t="s">
        <v>4975</v>
      </c>
      <c r="F2406" s="11" t="s">
        <v>4976</v>
      </c>
      <c r="G2406" s="11">
        <v>1</v>
      </c>
      <c r="I2406" s="23" t="str">
        <f>IF($B2406="","",(VLOOKUP($B2406,所属・種目コード!$A$3:$C$67,2)))</f>
        <v>031118</v>
      </c>
      <c r="K2406" s="25" t="e">
        <f>IF($B2406="","",(VLOOKUP($B2406,所属・種目コード!M2389:N2489,2)))</f>
        <v>#N/A</v>
      </c>
      <c r="L2406" s="22" t="e">
        <f>IF($B2406="","",(VLOOKUP($B2406,所属・種目コード!$J$3:$K$59,2)))</f>
        <v>#N/A</v>
      </c>
    </row>
    <row r="2407" spans="1:12">
      <c r="A2407" s="11">
        <v>3328</v>
      </c>
      <c r="B2407" s="11">
        <v>1118</v>
      </c>
      <c r="C2407" s="11">
        <v>365</v>
      </c>
      <c r="E2407" s="11" t="s">
        <v>4977</v>
      </c>
      <c r="F2407" s="11" t="s">
        <v>4978</v>
      </c>
      <c r="G2407" s="11">
        <v>1</v>
      </c>
      <c r="I2407" s="23" t="str">
        <f>IF($B2407="","",(VLOOKUP($B2407,所属・種目コード!$A$3:$C$67,2)))</f>
        <v>031118</v>
      </c>
      <c r="K2407" s="25" t="e">
        <f>IF($B2407="","",(VLOOKUP($B2407,所属・種目コード!M2390:N2490,2)))</f>
        <v>#N/A</v>
      </c>
      <c r="L2407" s="22" t="e">
        <f>IF($B2407="","",(VLOOKUP($B2407,所属・種目コード!$J$3:$K$59,2)))</f>
        <v>#N/A</v>
      </c>
    </row>
    <row r="2408" spans="1:12">
      <c r="A2408" s="11">
        <v>3329</v>
      </c>
      <c r="B2408" s="11">
        <v>1118</v>
      </c>
      <c r="C2408" s="11">
        <v>819</v>
      </c>
      <c r="E2408" s="11" t="s">
        <v>4979</v>
      </c>
      <c r="F2408" s="11" t="s">
        <v>4980</v>
      </c>
      <c r="G2408" s="11">
        <v>1</v>
      </c>
      <c r="I2408" s="23" t="str">
        <f>IF($B2408="","",(VLOOKUP($B2408,所属・種目コード!$A$3:$C$67,2)))</f>
        <v>031118</v>
      </c>
      <c r="K2408" s="25" t="e">
        <f>IF($B2408="","",(VLOOKUP($B2408,所属・種目コード!M2391:N2491,2)))</f>
        <v>#N/A</v>
      </c>
      <c r="L2408" s="22" t="e">
        <f>IF($B2408="","",(VLOOKUP($B2408,所属・種目コード!$J$3:$K$59,2)))</f>
        <v>#N/A</v>
      </c>
    </row>
    <row r="2409" spans="1:12">
      <c r="A2409" s="11">
        <v>3330</v>
      </c>
      <c r="B2409" s="11">
        <v>1118</v>
      </c>
      <c r="C2409" s="11">
        <v>350</v>
      </c>
      <c r="E2409" s="11" t="s">
        <v>4981</v>
      </c>
      <c r="F2409" s="11" t="s">
        <v>4982</v>
      </c>
      <c r="G2409" s="11">
        <v>1</v>
      </c>
      <c r="I2409" s="23" t="str">
        <f>IF($B2409="","",(VLOOKUP($B2409,所属・種目コード!$A$3:$C$67,2)))</f>
        <v>031118</v>
      </c>
      <c r="K2409" s="25" t="e">
        <f>IF($B2409="","",(VLOOKUP($B2409,所属・種目コード!M2392:N2492,2)))</f>
        <v>#N/A</v>
      </c>
      <c r="L2409" s="22" t="e">
        <f>IF($B2409="","",(VLOOKUP($B2409,所属・種目コード!$J$3:$K$59,2)))</f>
        <v>#N/A</v>
      </c>
    </row>
    <row r="2410" spans="1:12">
      <c r="A2410" s="11">
        <v>3331</v>
      </c>
      <c r="B2410" s="11">
        <v>1118</v>
      </c>
      <c r="C2410" s="11">
        <v>351</v>
      </c>
      <c r="E2410" s="11" t="s">
        <v>4983</v>
      </c>
      <c r="F2410" s="11" t="s">
        <v>4984</v>
      </c>
      <c r="G2410" s="11">
        <v>1</v>
      </c>
      <c r="I2410" s="23" t="str">
        <f>IF($B2410="","",(VLOOKUP($B2410,所属・種目コード!$A$3:$C$67,2)))</f>
        <v>031118</v>
      </c>
      <c r="K2410" s="25" t="e">
        <f>IF($B2410="","",(VLOOKUP($B2410,所属・種目コード!M2393:N2493,2)))</f>
        <v>#N/A</v>
      </c>
      <c r="L2410" s="22" t="e">
        <f>IF($B2410="","",(VLOOKUP($B2410,所属・種目コード!$J$3:$K$59,2)))</f>
        <v>#N/A</v>
      </c>
    </row>
    <row r="2411" spans="1:12">
      <c r="A2411" s="11">
        <v>3332</v>
      </c>
      <c r="B2411" s="11">
        <v>1118</v>
      </c>
      <c r="C2411" s="11">
        <v>352</v>
      </c>
      <c r="E2411" s="11" t="s">
        <v>4985</v>
      </c>
      <c r="F2411" s="11" t="s">
        <v>4986</v>
      </c>
      <c r="G2411" s="11">
        <v>1</v>
      </c>
      <c r="I2411" s="23" t="str">
        <f>IF($B2411="","",(VLOOKUP($B2411,所属・種目コード!$A$3:$C$67,2)))</f>
        <v>031118</v>
      </c>
      <c r="K2411" s="25" t="e">
        <f>IF($B2411="","",(VLOOKUP($B2411,所属・種目コード!M2394:N2494,2)))</f>
        <v>#N/A</v>
      </c>
      <c r="L2411" s="22" t="e">
        <f>IF($B2411="","",(VLOOKUP($B2411,所属・種目コード!$J$3:$K$59,2)))</f>
        <v>#N/A</v>
      </c>
    </row>
    <row r="2412" spans="1:12">
      <c r="A2412" s="11">
        <v>3333</v>
      </c>
      <c r="B2412" s="11">
        <v>1118</v>
      </c>
      <c r="C2412" s="11">
        <v>376</v>
      </c>
      <c r="E2412" s="11" t="s">
        <v>4987</v>
      </c>
      <c r="F2412" s="11" t="s">
        <v>4988</v>
      </c>
      <c r="G2412" s="11">
        <v>1</v>
      </c>
      <c r="I2412" s="23" t="str">
        <f>IF($B2412="","",(VLOOKUP($B2412,所属・種目コード!$A$3:$C$67,2)))</f>
        <v>031118</v>
      </c>
      <c r="K2412" s="25" t="e">
        <f>IF($B2412="","",(VLOOKUP($B2412,所属・種目コード!M2395:N2495,2)))</f>
        <v>#N/A</v>
      </c>
      <c r="L2412" s="22" t="e">
        <f>IF($B2412="","",(VLOOKUP($B2412,所属・種目コード!$J$3:$K$59,2)))</f>
        <v>#N/A</v>
      </c>
    </row>
    <row r="2413" spans="1:12">
      <c r="A2413" s="11">
        <v>3334</v>
      </c>
      <c r="B2413" s="11">
        <v>1118</v>
      </c>
      <c r="C2413" s="11">
        <v>366</v>
      </c>
      <c r="E2413" s="11" t="s">
        <v>4989</v>
      </c>
      <c r="F2413" s="11" t="s">
        <v>4990</v>
      </c>
      <c r="G2413" s="11">
        <v>1</v>
      </c>
      <c r="I2413" s="23" t="str">
        <f>IF($B2413="","",(VLOOKUP($B2413,所属・種目コード!$A$3:$C$67,2)))</f>
        <v>031118</v>
      </c>
      <c r="K2413" s="25" t="e">
        <f>IF($B2413="","",(VLOOKUP($B2413,所属・種目コード!M2396:N2496,2)))</f>
        <v>#N/A</v>
      </c>
      <c r="L2413" s="22" t="e">
        <f>IF($B2413="","",(VLOOKUP($B2413,所属・種目コード!$J$3:$K$59,2)))</f>
        <v>#N/A</v>
      </c>
    </row>
    <row r="2414" spans="1:12">
      <c r="A2414" s="11">
        <v>3335</v>
      </c>
      <c r="B2414" s="11">
        <v>1118</v>
      </c>
      <c r="C2414" s="11">
        <v>607</v>
      </c>
      <c r="E2414" s="11" t="s">
        <v>4991</v>
      </c>
      <c r="F2414" s="11" t="s">
        <v>4992</v>
      </c>
      <c r="G2414" s="11">
        <v>2</v>
      </c>
      <c r="I2414" s="23" t="str">
        <f>IF($B2414="","",(VLOOKUP($B2414,所属・種目コード!$A$3:$C$67,2)))</f>
        <v>031118</v>
      </c>
      <c r="K2414" s="25" t="e">
        <f>IF($B2414="","",(VLOOKUP($B2414,所属・種目コード!M2397:N2497,2)))</f>
        <v>#N/A</v>
      </c>
      <c r="L2414" s="22" t="e">
        <f>IF($B2414="","",(VLOOKUP($B2414,所属・種目コード!$J$3:$K$59,2)))</f>
        <v>#N/A</v>
      </c>
    </row>
    <row r="2415" spans="1:12">
      <c r="A2415" s="11">
        <v>3336</v>
      </c>
      <c r="B2415" s="11">
        <v>1118</v>
      </c>
      <c r="C2415" s="11">
        <v>367</v>
      </c>
      <c r="E2415" s="11" t="s">
        <v>4993</v>
      </c>
      <c r="F2415" s="11" t="s">
        <v>4994</v>
      </c>
      <c r="G2415" s="11">
        <v>1</v>
      </c>
      <c r="I2415" s="23" t="str">
        <f>IF($B2415="","",(VLOOKUP($B2415,所属・種目コード!$A$3:$C$67,2)))</f>
        <v>031118</v>
      </c>
      <c r="K2415" s="25" t="e">
        <f>IF($B2415="","",(VLOOKUP($B2415,所属・種目コード!M2398:N2498,2)))</f>
        <v>#N/A</v>
      </c>
      <c r="L2415" s="22" t="e">
        <f>IF($B2415="","",(VLOOKUP($B2415,所属・種目コード!$J$3:$K$59,2)))</f>
        <v>#N/A</v>
      </c>
    </row>
    <row r="2416" spans="1:12">
      <c r="A2416" s="11">
        <v>3337</v>
      </c>
      <c r="B2416" s="11">
        <v>1118</v>
      </c>
      <c r="C2416" s="11">
        <v>353</v>
      </c>
      <c r="E2416" s="11" t="s">
        <v>4995</v>
      </c>
      <c r="F2416" s="11" t="s">
        <v>4996</v>
      </c>
      <c r="G2416" s="11">
        <v>1</v>
      </c>
      <c r="I2416" s="23" t="str">
        <f>IF($B2416="","",(VLOOKUP($B2416,所属・種目コード!$A$3:$C$67,2)))</f>
        <v>031118</v>
      </c>
      <c r="K2416" s="25" t="e">
        <f>IF($B2416="","",(VLOOKUP($B2416,所属・種目コード!M2399:N2499,2)))</f>
        <v>#N/A</v>
      </c>
      <c r="L2416" s="22" t="e">
        <f>IF($B2416="","",(VLOOKUP($B2416,所属・種目コード!$J$3:$K$59,2)))</f>
        <v>#N/A</v>
      </c>
    </row>
    <row r="2417" spans="1:12">
      <c r="A2417" s="11">
        <v>3338</v>
      </c>
      <c r="B2417" s="11">
        <v>1118</v>
      </c>
      <c r="C2417" s="11">
        <v>269</v>
      </c>
      <c r="E2417" s="11" t="s">
        <v>4997</v>
      </c>
      <c r="F2417" s="11" t="s">
        <v>4998</v>
      </c>
      <c r="G2417" s="11">
        <v>2</v>
      </c>
      <c r="I2417" s="23" t="str">
        <f>IF($B2417="","",(VLOOKUP($B2417,所属・種目コード!$A$3:$C$67,2)))</f>
        <v>031118</v>
      </c>
      <c r="K2417" s="25" t="e">
        <f>IF($B2417="","",(VLOOKUP($B2417,所属・種目コード!M2400:N2500,2)))</f>
        <v>#N/A</v>
      </c>
      <c r="L2417" s="22" t="e">
        <f>IF($B2417="","",(VLOOKUP($B2417,所属・種目コード!$J$3:$K$59,2)))</f>
        <v>#N/A</v>
      </c>
    </row>
    <row r="2418" spans="1:12">
      <c r="A2418" s="11">
        <v>3339</v>
      </c>
      <c r="B2418" s="11">
        <v>1118</v>
      </c>
      <c r="C2418" s="11">
        <v>368</v>
      </c>
      <c r="E2418" s="11" t="s">
        <v>4999</v>
      </c>
      <c r="F2418" s="11" t="s">
        <v>5000</v>
      </c>
      <c r="G2418" s="11">
        <v>1</v>
      </c>
      <c r="I2418" s="23" t="str">
        <f>IF($B2418="","",(VLOOKUP($B2418,所属・種目コード!$A$3:$C$67,2)))</f>
        <v>031118</v>
      </c>
      <c r="K2418" s="25" t="e">
        <f>IF($B2418="","",(VLOOKUP($B2418,所属・種目コード!M2401:N2501,2)))</f>
        <v>#N/A</v>
      </c>
      <c r="L2418" s="22" t="e">
        <f>IF($B2418="","",(VLOOKUP($B2418,所属・種目コード!$J$3:$K$59,2)))</f>
        <v>#N/A</v>
      </c>
    </row>
    <row r="2419" spans="1:12">
      <c r="A2419" s="11">
        <v>3340</v>
      </c>
      <c r="B2419" s="11">
        <v>1118</v>
      </c>
      <c r="C2419" s="11">
        <v>608</v>
      </c>
      <c r="E2419" s="11" t="s">
        <v>5001</v>
      </c>
      <c r="F2419" s="11" t="s">
        <v>5002</v>
      </c>
      <c r="G2419" s="11">
        <v>2</v>
      </c>
      <c r="I2419" s="23" t="str">
        <f>IF($B2419="","",(VLOOKUP($B2419,所属・種目コード!$A$3:$C$67,2)))</f>
        <v>031118</v>
      </c>
      <c r="K2419" s="25" t="e">
        <f>IF($B2419="","",(VLOOKUP($B2419,所属・種目コード!M2402:N2502,2)))</f>
        <v>#N/A</v>
      </c>
      <c r="L2419" s="22" t="e">
        <f>IF($B2419="","",(VLOOKUP($B2419,所属・種目コード!$J$3:$K$59,2)))</f>
        <v>#N/A</v>
      </c>
    </row>
    <row r="2420" spans="1:12">
      <c r="A2420" s="11">
        <v>3341</v>
      </c>
      <c r="B2420" s="11">
        <v>1118</v>
      </c>
      <c r="C2420" s="11">
        <v>354</v>
      </c>
      <c r="E2420" s="11" t="s">
        <v>5003</v>
      </c>
      <c r="F2420" s="11" t="s">
        <v>5004</v>
      </c>
      <c r="G2420" s="11">
        <v>1</v>
      </c>
      <c r="I2420" s="23" t="str">
        <f>IF($B2420="","",(VLOOKUP($B2420,所属・種目コード!$A$3:$C$67,2)))</f>
        <v>031118</v>
      </c>
      <c r="K2420" s="25" t="e">
        <f>IF($B2420="","",(VLOOKUP($B2420,所属・種目コード!M2403:N2503,2)))</f>
        <v>#N/A</v>
      </c>
      <c r="L2420" s="22" t="e">
        <f>IF($B2420="","",(VLOOKUP($B2420,所属・種目コード!$J$3:$K$59,2)))</f>
        <v>#N/A</v>
      </c>
    </row>
    <row r="2421" spans="1:12">
      <c r="A2421" s="11">
        <v>3342</v>
      </c>
      <c r="B2421" s="11">
        <v>1118</v>
      </c>
      <c r="C2421" s="11">
        <v>355</v>
      </c>
      <c r="E2421" s="11" t="s">
        <v>5005</v>
      </c>
      <c r="F2421" s="11" t="s">
        <v>5006</v>
      </c>
      <c r="G2421" s="11">
        <v>1</v>
      </c>
      <c r="I2421" s="23" t="str">
        <f>IF($B2421="","",(VLOOKUP($B2421,所属・種目コード!$A$3:$C$67,2)))</f>
        <v>031118</v>
      </c>
      <c r="K2421" s="25" t="e">
        <f>IF($B2421="","",(VLOOKUP($B2421,所属・種目コード!M2404:N2504,2)))</f>
        <v>#N/A</v>
      </c>
      <c r="L2421" s="22" t="e">
        <f>IF($B2421="","",(VLOOKUP($B2421,所属・種目コード!$J$3:$K$59,2)))</f>
        <v>#N/A</v>
      </c>
    </row>
    <row r="2422" spans="1:12">
      <c r="A2422" s="11">
        <v>3343</v>
      </c>
      <c r="B2422" s="11">
        <v>1118</v>
      </c>
      <c r="C2422" s="11">
        <v>356</v>
      </c>
      <c r="E2422" s="11" t="s">
        <v>5007</v>
      </c>
      <c r="F2422" s="11" t="s">
        <v>5008</v>
      </c>
      <c r="G2422" s="11">
        <v>1</v>
      </c>
      <c r="I2422" s="23" t="str">
        <f>IF($B2422="","",(VLOOKUP($B2422,所属・種目コード!$A$3:$C$67,2)))</f>
        <v>031118</v>
      </c>
      <c r="K2422" s="25" t="e">
        <f>IF($B2422="","",(VLOOKUP($B2422,所属・種目コード!M2405:N2505,2)))</f>
        <v>#N/A</v>
      </c>
      <c r="L2422" s="22" t="e">
        <f>IF($B2422="","",(VLOOKUP($B2422,所属・種目コード!$J$3:$K$59,2)))</f>
        <v>#N/A</v>
      </c>
    </row>
    <row r="2423" spans="1:12">
      <c r="A2423" s="11">
        <v>3344</v>
      </c>
      <c r="B2423" s="11">
        <v>1118</v>
      </c>
      <c r="C2423" s="11">
        <v>357</v>
      </c>
      <c r="E2423" s="11" t="s">
        <v>5009</v>
      </c>
      <c r="F2423" s="11" t="s">
        <v>5010</v>
      </c>
      <c r="G2423" s="11">
        <v>1</v>
      </c>
      <c r="I2423" s="23" t="str">
        <f>IF($B2423="","",(VLOOKUP($B2423,所属・種目コード!$A$3:$C$67,2)))</f>
        <v>031118</v>
      </c>
      <c r="K2423" s="25" t="e">
        <f>IF($B2423="","",(VLOOKUP($B2423,所属・種目コード!M2406:N2506,2)))</f>
        <v>#N/A</v>
      </c>
      <c r="L2423" s="22" t="e">
        <f>IF($B2423="","",(VLOOKUP($B2423,所属・種目コード!$J$3:$K$59,2)))</f>
        <v>#N/A</v>
      </c>
    </row>
    <row r="2424" spans="1:12">
      <c r="A2424" s="11">
        <v>3345</v>
      </c>
      <c r="B2424" s="11">
        <v>1118</v>
      </c>
      <c r="C2424" s="11">
        <v>273</v>
      </c>
      <c r="E2424" s="11" t="s">
        <v>5011</v>
      </c>
      <c r="F2424" s="11" t="s">
        <v>5012</v>
      </c>
      <c r="G2424" s="11">
        <v>2</v>
      </c>
      <c r="I2424" s="23" t="str">
        <f>IF($B2424="","",(VLOOKUP($B2424,所属・種目コード!$A$3:$C$67,2)))</f>
        <v>031118</v>
      </c>
      <c r="K2424" s="25" t="e">
        <f>IF($B2424="","",(VLOOKUP($B2424,所属・種目コード!M2407:N2507,2)))</f>
        <v>#N/A</v>
      </c>
      <c r="L2424" s="22" t="e">
        <f>IF($B2424="","",(VLOOKUP($B2424,所属・種目コード!$J$3:$K$59,2)))</f>
        <v>#N/A</v>
      </c>
    </row>
    <row r="2425" spans="1:12">
      <c r="A2425" s="11">
        <v>3346</v>
      </c>
      <c r="B2425" s="11">
        <v>1118</v>
      </c>
      <c r="C2425" s="11">
        <v>369</v>
      </c>
      <c r="E2425" s="11" t="s">
        <v>5013</v>
      </c>
      <c r="F2425" s="11" t="s">
        <v>5014</v>
      </c>
      <c r="G2425" s="11">
        <v>1</v>
      </c>
      <c r="I2425" s="23" t="str">
        <f>IF($B2425="","",(VLOOKUP($B2425,所属・種目コード!$A$3:$C$67,2)))</f>
        <v>031118</v>
      </c>
      <c r="K2425" s="25" t="e">
        <f>IF($B2425="","",(VLOOKUP($B2425,所属・種目コード!M2408:N2508,2)))</f>
        <v>#N/A</v>
      </c>
      <c r="L2425" s="22" t="e">
        <f>IF($B2425="","",(VLOOKUP($B2425,所属・種目コード!$J$3:$K$59,2)))</f>
        <v>#N/A</v>
      </c>
    </row>
    <row r="2426" spans="1:12">
      <c r="A2426" s="11">
        <v>3347</v>
      </c>
      <c r="B2426" s="11">
        <v>1118</v>
      </c>
      <c r="C2426" s="11">
        <v>270</v>
      </c>
      <c r="E2426" s="11" t="s">
        <v>5015</v>
      </c>
      <c r="F2426" s="11" t="s">
        <v>5016</v>
      </c>
      <c r="G2426" s="11">
        <v>2</v>
      </c>
      <c r="I2426" s="23" t="str">
        <f>IF($B2426="","",(VLOOKUP($B2426,所属・種目コード!$A$3:$C$67,2)))</f>
        <v>031118</v>
      </c>
      <c r="K2426" s="25" t="e">
        <f>IF($B2426="","",(VLOOKUP($B2426,所属・種目コード!M2409:N2509,2)))</f>
        <v>#N/A</v>
      </c>
      <c r="L2426" s="22" t="e">
        <f>IF($B2426="","",(VLOOKUP($B2426,所属・種目コード!$J$3:$K$59,2)))</f>
        <v>#N/A</v>
      </c>
    </row>
    <row r="2427" spans="1:12">
      <c r="A2427" s="11">
        <v>3348</v>
      </c>
      <c r="B2427" s="11">
        <v>1118</v>
      </c>
      <c r="C2427" s="11">
        <v>820</v>
      </c>
      <c r="E2427" s="11" t="s">
        <v>5017</v>
      </c>
      <c r="F2427" s="11" t="s">
        <v>5018</v>
      </c>
      <c r="G2427" s="11">
        <v>1</v>
      </c>
      <c r="I2427" s="23" t="str">
        <f>IF($B2427="","",(VLOOKUP($B2427,所属・種目コード!$A$3:$C$67,2)))</f>
        <v>031118</v>
      </c>
      <c r="K2427" s="25" t="e">
        <f>IF($B2427="","",(VLOOKUP($B2427,所属・種目コード!M2410:N2510,2)))</f>
        <v>#N/A</v>
      </c>
      <c r="L2427" s="22" t="e">
        <f>IF($B2427="","",(VLOOKUP($B2427,所属・種目コード!$J$3:$K$59,2)))</f>
        <v>#N/A</v>
      </c>
    </row>
    <row r="2428" spans="1:12">
      <c r="A2428" s="11">
        <v>3349</v>
      </c>
      <c r="B2428" s="11">
        <v>1118</v>
      </c>
      <c r="C2428" s="11">
        <v>271</v>
      </c>
      <c r="E2428" s="11" t="s">
        <v>5019</v>
      </c>
      <c r="F2428" s="11" t="s">
        <v>5020</v>
      </c>
      <c r="G2428" s="11">
        <v>2</v>
      </c>
      <c r="I2428" s="23" t="str">
        <f>IF($B2428="","",(VLOOKUP($B2428,所属・種目コード!$A$3:$C$67,2)))</f>
        <v>031118</v>
      </c>
      <c r="K2428" s="25" t="e">
        <f>IF($B2428="","",(VLOOKUP($B2428,所属・種目コード!M2411:N2511,2)))</f>
        <v>#N/A</v>
      </c>
      <c r="L2428" s="22" t="e">
        <f>IF($B2428="","",(VLOOKUP($B2428,所属・種目コード!$J$3:$K$59,2)))</f>
        <v>#N/A</v>
      </c>
    </row>
    <row r="2429" spans="1:12">
      <c r="A2429" s="11">
        <v>3350</v>
      </c>
      <c r="B2429" s="11">
        <v>1118</v>
      </c>
      <c r="C2429" s="11">
        <v>358</v>
      </c>
      <c r="E2429" s="11" t="s">
        <v>5021</v>
      </c>
      <c r="F2429" s="11" t="s">
        <v>5022</v>
      </c>
      <c r="G2429" s="11">
        <v>1</v>
      </c>
      <c r="I2429" s="23" t="str">
        <f>IF($B2429="","",(VLOOKUP($B2429,所属・種目コード!$A$3:$C$67,2)))</f>
        <v>031118</v>
      </c>
      <c r="K2429" s="25" t="e">
        <f>IF($B2429="","",(VLOOKUP($B2429,所属・種目コード!M2412:N2512,2)))</f>
        <v>#N/A</v>
      </c>
      <c r="L2429" s="22" t="e">
        <f>IF($B2429="","",(VLOOKUP($B2429,所属・種目コード!$J$3:$K$59,2)))</f>
        <v>#N/A</v>
      </c>
    </row>
    <row r="2430" spans="1:12">
      <c r="A2430" s="11">
        <v>3351</v>
      </c>
      <c r="B2430" s="11">
        <v>1118</v>
      </c>
      <c r="C2430" s="11">
        <v>370</v>
      </c>
      <c r="E2430" s="11" t="s">
        <v>5023</v>
      </c>
      <c r="F2430" s="11" t="s">
        <v>5024</v>
      </c>
      <c r="G2430" s="11">
        <v>1</v>
      </c>
      <c r="I2430" s="23" t="str">
        <f>IF($B2430="","",(VLOOKUP($B2430,所属・種目コード!$A$3:$C$67,2)))</f>
        <v>031118</v>
      </c>
      <c r="K2430" s="25" t="e">
        <f>IF($B2430="","",(VLOOKUP($B2430,所属・種目コード!M2413:N2513,2)))</f>
        <v>#N/A</v>
      </c>
      <c r="L2430" s="22" t="e">
        <f>IF($B2430="","",(VLOOKUP($B2430,所属・種目コード!$J$3:$K$59,2)))</f>
        <v>#N/A</v>
      </c>
    </row>
    <row r="2431" spans="1:12">
      <c r="A2431" s="11">
        <v>3352</v>
      </c>
      <c r="B2431" s="11">
        <v>1118</v>
      </c>
      <c r="C2431" s="11">
        <v>821</v>
      </c>
      <c r="E2431" s="11" t="s">
        <v>5025</v>
      </c>
      <c r="F2431" s="11" t="s">
        <v>5026</v>
      </c>
      <c r="G2431" s="11">
        <v>1</v>
      </c>
      <c r="I2431" s="23" t="str">
        <f>IF($B2431="","",(VLOOKUP($B2431,所属・種目コード!$A$3:$C$67,2)))</f>
        <v>031118</v>
      </c>
      <c r="K2431" s="25" t="e">
        <f>IF($B2431="","",(VLOOKUP($B2431,所属・種目コード!M2414:N2514,2)))</f>
        <v>#N/A</v>
      </c>
      <c r="L2431" s="22" t="e">
        <f>IF($B2431="","",(VLOOKUP($B2431,所属・種目コード!$J$3:$K$59,2)))</f>
        <v>#N/A</v>
      </c>
    </row>
    <row r="2432" spans="1:12">
      <c r="A2432" s="11">
        <v>3353</v>
      </c>
      <c r="B2432" s="11">
        <v>1118</v>
      </c>
      <c r="C2432" s="11">
        <v>371</v>
      </c>
      <c r="E2432" s="11" t="s">
        <v>5027</v>
      </c>
      <c r="F2432" s="11" t="s">
        <v>5028</v>
      </c>
      <c r="G2432" s="11">
        <v>1</v>
      </c>
      <c r="I2432" s="23" t="str">
        <f>IF($B2432="","",(VLOOKUP($B2432,所属・種目コード!$A$3:$C$67,2)))</f>
        <v>031118</v>
      </c>
      <c r="K2432" s="25" t="e">
        <f>IF($B2432="","",(VLOOKUP($B2432,所属・種目コード!M2415:N2515,2)))</f>
        <v>#N/A</v>
      </c>
      <c r="L2432" s="22" t="e">
        <f>IF($B2432="","",(VLOOKUP($B2432,所属・種目コード!$J$3:$K$59,2)))</f>
        <v>#N/A</v>
      </c>
    </row>
    <row r="2433" spans="1:12">
      <c r="A2433" s="11">
        <v>3354</v>
      </c>
      <c r="B2433" s="11">
        <v>1118</v>
      </c>
      <c r="C2433" s="11">
        <v>822</v>
      </c>
      <c r="E2433" s="11" t="s">
        <v>5029</v>
      </c>
      <c r="F2433" s="11" t="s">
        <v>5030</v>
      </c>
      <c r="G2433" s="11">
        <v>1</v>
      </c>
      <c r="I2433" s="23" t="str">
        <f>IF($B2433="","",(VLOOKUP($B2433,所属・種目コード!$A$3:$C$67,2)))</f>
        <v>031118</v>
      </c>
      <c r="K2433" s="25" t="e">
        <f>IF($B2433="","",(VLOOKUP($B2433,所属・種目コード!M2416:N2516,2)))</f>
        <v>#N/A</v>
      </c>
      <c r="L2433" s="22" t="e">
        <f>IF($B2433="","",(VLOOKUP($B2433,所属・種目コード!$J$3:$K$59,2)))</f>
        <v>#N/A</v>
      </c>
    </row>
    <row r="2434" spans="1:12">
      <c r="A2434" s="11">
        <v>3355</v>
      </c>
      <c r="B2434" s="11">
        <v>1118</v>
      </c>
      <c r="C2434" s="11">
        <v>359</v>
      </c>
      <c r="E2434" s="11" t="s">
        <v>5031</v>
      </c>
      <c r="F2434" s="11" t="s">
        <v>5032</v>
      </c>
      <c r="G2434" s="11">
        <v>1</v>
      </c>
      <c r="I2434" s="23" t="str">
        <f>IF($B2434="","",(VLOOKUP($B2434,所属・種目コード!$A$3:$C$67,2)))</f>
        <v>031118</v>
      </c>
      <c r="K2434" s="25" t="e">
        <f>IF($B2434="","",(VLOOKUP($B2434,所属・種目コード!$M$3:$N$102,2)))</f>
        <v>#N/A</v>
      </c>
      <c r="L2434" s="22" t="e">
        <f>IF($B2434="","",(VLOOKUP($B2434,所属・種目コード!$J$3:$K$59,2)))</f>
        <v>#N/A</v>
      </c>
    </row>
    <row r="2435" spans="1:12">
      <c r="A2435" s="11">
        <v>3356</v>
      </c>
      <c r="B2435" s="11">
        <v>1118</v>
      </c>
      <c r="C2435" s="11">
        <v>372</v>
      </c>
      <c r="E2435" s="11" t="s">
        <v>5033</v>
      </c>
      <c r="F2435" s="11" t="s">
        <v>5034</v>
      </c>
      <c r="G2435" s="11">
        <v>1</v>
      </c>
      <c r="I2435" s="23" t="str">
        <f>IF($B2435="","",(VLOOKUP($B2435,所属・種目コード!$A$3:$C$67,2)))</f>
        <v>031118</v>
      </c>
      <c r="K2435" s="25" t="e">
        <f>IF($B2435="","",(VLOOKUP($B2435,所属・種目コード!$M$3:$N$102,2)))</f>
        <v>#N/A</v>
      </c>
      <c r="L2435" s="22" t="e">
        <f>IF($B2435="","",(VLOOKUP($B2435,所属・種目コード!$J$3:$K$59,2)))</f>
        <v>#N/A</v>
      </c>
    </row>
    <row r="2436" spans="1:12">
      <c r="A2436" s="11">
        <v>5271</v>
      </c>
      <c r="B2436" s="11">
        <v>1118</v>
      </c>
      <c r="C2436" s="11">
        <v>367</v>
      </c>
      <c r="E2436" s="11" t="s">
        <v>8437</v>
      </c>
      <c r="F2436" s="11" t="s">
        <v>4994</v>
      </c>
      <c r="G2436" s="11">
        <v>1</v>
      </c>
      <c r="I2436" s="23" t="str">
        <f>IF($B2436="","",(VLOOKUP($B2436,所属・種目コード!$A$3:$C$67,2)))</f>
        <v>031118</v>
      </c>
      <c r="K2436" s="25" t="e">
        <f>IF($B2436="","",(VLOOKUP($B2436,所属・種目コード!$M$3:$N$102,2)))</f>
        <v>#N/A</v>
      </c>
      <c r="L2436" s="22" t="e">
        <f>IF($B2436="","",(VLOOKUP($B2436,所属・種目コード!$J$3:$K$59,2)))</f>
        <v>#N/A</v>
      </c>
    </row>
    <row r="2437" spans="1:12">
      <c r="A2437" s="11">
        <v>3357</v>
      </c>
      <c r="B2437" s="11">
        <v>1119</v>
      </c>
      <c r="C2437" s="11">
        <v>826</v>
      </c>
      <c r="E2437" s="11" t="s">
        <v>5035</v>
      </c>
      <c r="F2437" s="11" t="s">
        <v>5036</v>
      </c>
      <c r="G2437" s="11">
        <v>1</v>
      </c>
      <c r="I2437" s="23" t="str">
        <f>IF($B2437="","",(VLOOKUP($B2437,所属・種目コード!$A$3:$C$67,2)))</f>
        <v>031119</v>
      </c>
      <c r="K2437" s="25" t="e">
        <f>IF($B2437="","",(VLOOKUP($B2437,所属・種目コード!$M$3:$N$127,2)))</f>
        <v>#N/A</v>
      </c>
      <c r="L2437" s="22" t="e">
        <f>IF($B2437="","",(VLOOKUP($B2437,所属・種目コード!$J$3:$K$59,2)))</f>
        <v>#N/A</v>
      </c>
    </row>
    <row r="2438" spans="1:12">
      <c r="A2438" s="11">
        <v>3358</v>
      </c>
      <c r="B2438" s="11">
        <v>1119</v>
      </c>
      <c r="C2438" s="11">
        <v>827</v>
      </c>
      <c r="E2438" s="11" t="s">
        <v>5037</v>
      </c>
      <c r="F2438" s="11" t="s">
        <v>5038</v>
      </c>
      <c r="G2438" s="11">
        <v>1</v>
      </c>
      <c r="I2438" s="23" t="str">
        <f>IF($B2438="","",(VLOOKUP($B2438,所属・種目コード!$A$3:$C$67,2)))</f>
        <v>031119</v>
      </c>
      <c r="K2438" s="25" t="e">
        <f>IF($B2438="","",(VLOOKUP($B2438,所属・種目コード!$M$3:$N$127,2)))</f>
        <v>#N/A</v>
      </c>
      <c r="L2438" s="22" t="e">
        <f>IF($B2438="","",(VLOOKUP($B2438,所属・種目コード!$J$3:$K$59,2)))</f>
        <v>#N/A</v>
      </c>
    </row>
    <row r="2439" spans="1:12">
      <c r="A2439" s="11">
        <v>3359</v>
      </c>
      <c r="B2439" s="11">
        <v>1119</v>
      </c>
      <c r="C2439" s="11">
        <v>823</v>
      </c>
      <c r="E2439" s="11" t="s">
        <v>3995</v>
      </c>
      <c r="F2439" s="11" t="s">
        <v>3996</v>
      </c>
      <c r="G2439" s="11">
        <v>1</v>
      </c>
      <c r="I2439" s="23" t="str">
        <f>IF($B2439="","",(VLOOKUP($B2439,所属・種目コード!$A$3:$C$67,2)))</f>
        <v>031119</v>
      </c>
      <c r="K2439" s="25" t="e">
        <f>IF($B2439="","",(VLOOKUP($B2439,所属・種目コード!$M$3:$N$127,2)))</f>
        <v>#N/A</v>
      </c>
      <c r="L2439" s="22" t="e">
        <f>IF($B2439="","",(VLOOKUP($B2439,所属・種目コード!$J$3:$K$59,2)))</f>
        <v>#N/A</v>
      </c>
    </row>
    <row r="2440" spans="1:12">
      <c r="A2440" s="11">
        <v>3360</v>
      </c>
      <c r="B2440" s="11">
        <v>1119</v>
      </c>
      <c r="C2440" s="11">
        <v>824</v>
      </c>
      <c r="E2440" s="11" t="s">
        <v>5039</v>
      </c>
      <c r="F2440" s="11" t="s">
        <v>5040</v>
      </c>
      <c r="G2440" s="11">
        <v>1</v>
      </c>
      <c r="I2440" s="23" t="str">
        <f>IF($B2440="","",(VLOOKUP($B2440,所属・種目コード!$A$3:$C$67,2)))</f>
        <v>031119</v>
      </c>
      <c r="K2440" s="25" t="e">
        <f>IF($B2440="","",(VLOOKUP($B2440,所属・種目コード!$M$3:$N$127,2)))</f>
        <v>#N/A</v>
      </c>
      <c r="L2440" s="22" t="e">
        <f>IF($B2440="","",(VLOOKUP($B2440,所属・種目コード!$J$3:$K$59,2)))</f>
        <v>#N/A</v>
      </c>
    </row>
    <row r="2441" spans="1:12">
      <c r="A2441" s="11">
        <v>3361</v>
      </c>
      <c r="B2441" s="11">
        <v>1119</v>
      </c>
      <c r="C2441" s="11">
        <v>825</v>
      </c>
      <c r="E2441" s="11" t="s">
        <v>5041</v>
      </c>
      <c r="F2441" s="11" t="s">
        <v>5042</v>
      </c>
      <c r="G2441" s="11">
        <v>1</v>
      </c>
      <c r="I2441" s="23" t="str">
        <f>IF($B2441="","",(VLOOKUP($B2441,所属・種目コード!$A$3:$C$67,2)))</f>
        <v>031119</v>
      </c>
      <c r="K2441" s="25" t="e">
        <f>IF($B2441="","",(VLOOKUP($B2441,所属・種目コード!$M$3:$N$127,2)))</f>
        <v>#N/A</v>
      </c>
      <c r="L2441" s="22" t="e">
        <f>IF($B2441="","",(VLOOKUP($B2441,所属・種目コード!$J$3:$K$59,2)))</f>
        <v>#N/A</v>
      </c>
    </row>
    <row r="2442" spans="1:12">
      <c r="A2442" s="11">
        <v>3362</v>
      </c>
      <c r="B2442" s="11">
        <v>1120</v>
      </c>
      <c r="C2442" s="11">
        <v>232</v>
      </c>
      <c r="E2442" s="11" t="s">
        <v>5043</v>
      </c>
      <c r="F2442" s="11" t="s">
        <v>5044</v>
      </c>
      <c r="G2442" s="11">
        <v>2</v>
      </c>
      <c r="K2442" s="25" t="str">
        <f>IF($B2442="","",(VLOOKUP($B2442,所属・種目コード!$M$3:$N$127,2)))</f>
        <v>磐井中</v>
      </c>
      <c r="L2442" s="22" t="e">
        <f>IF($B2442="","",(VLOOKUP($B2442,所属・種目コード!$J$3:$K$59,2)))</f>
        <v>#N/A</v>
      </c>
    </row>
    <row r="2443" spans="1:12">
      <c r="A2443" s="11">
        <v>3363</v>
      </c>
      <c r="B2443" s="11">
        <v>1126</v>
      </c>
      <c r="C2443" s="11">
        <v>977</v>
      </c>
      <c r="E2443" s="11" t="s">
        <v>5045</v>
      </c>
      <c r="F2443" s="11" t="s">
        <v>5046</v>
      </c>
      <c r="G2443" s="11">
        <v>2</v>
      </c>
      <c r="K2443" s="25" t="str">
        <f>IF($B2443="","",(VLOOKUP($B2443,所属・種目コード!$M$3:$N$127,2)))</f>
        <v>桜町中</v>
      </c>
      <c r="L2443" s="22" t="e">
        <f>IF($B2443="","",(VLOOKUP($B2443,所属・種目コード!$J$3:$K$59,2)))</f>
        <v>#N/A</v>
      </c>
    </row>
    <row r="2444" spans="1:12">
      <c r="A2444" s="11">
        <v>3364</v>
      </c>
      <c r="B2444" s="11">
        <v>1126</v>
      </c>
      <c r="C2444" s="11">
        <v>981</v>
      </c>
      <c r="E2444" s="11" t="s">
        <v>5047</v>
      </c>
      <c r="F2444" s="11" t="s">
        <v>5048</v>
      </c>
      <c r="G2444" s="11">
        <v>2</v>
      </c>
      <c r="K2444" s="25" t="str">
        <f>IF($B2444="","",(VLOOKUP($B2444,所属・種目コード!$M$3:$N$127,2)))</f>
        <v>桜町中</v>
      </c>
      <c r="L2444" s="22" t="e">
        <f>IF($B2444="","",(VLOOKUP($B2444,所属・種目コード!$J$3:$K$59,2)))</f>
        <v>#N/A</v>
      </c>
    </row>
    <row r="2445" spans="1:12">
      <c r="A2445" s="11">
        <v>3365</v>
      </c>
      <c r="B2445" s="11">
        <v>1126</v>
      </c>
      <c r="C2445" s="11">
        <v>982</v>
      </c>
      <c r="E2445" s="11" t="s">
        <v>5049</v>
      </c>
      <c r="F2445" s="11" t="s">
        <v>5050</v>
      </c>
      <c r="G2445" s="11">
        <v>2</v>
      </c>
      <c r="K2445" s="25" t="str">
        <f>IF($B2445="","",(VLOOKUP($B2445,所属・種目コード!$M$3:$N$127,2)))</f>
        <v>桜町中</v>
      </c>
      <c r="L2445" s="22" t="e">
        <f>IF($B2445="","",(VLOOKUP($B2445,所属・種目コード!$J$3:$K$59,2)))</f>
        <v>#N/A</v>
      </c>
    </row>
    <row r="2446" spans="1:12">
      <c r="A2446" s="11">
        <v>3366</v>
      </c>
      <c r="B2446" s="11">
        <v>1126</v>
      </c>
      <c r="C2446" s="11">
        <v>1177</v>
      </c>
      <c r="E2446" s="11" t="s">
        <v>5051</v>
      </c>
      <c r="F2446" s="11" t="s">
        <v>3703</v>
      </c>
      <c r="G2446" s="11">
        <v>1</v>
      </c>
      <c r="K2446" s="25" t="str">
        <f>IF($B2446="","",(VLOOKUP($B2446,所属・種目コード!$M$3:$N$127,2)))</f>
        <v>桜町中</v>
      </c>
      <c r="L2446" s="22" t="e">
        <f>IF($B2446="","",(VLOOKUP($B2446,所属・種目コード!$J$3:$K$59,2)))</f>
        <v>#N/A</v>
      </c>
    </row>
    <row r="2447" spans="1:12">
      <c r="A2447" s="11">
        <v>3367</v>
      </c>
      <c r="B2447" s="11">
        <v>1126</v>
      </c>
      <c r="C2447" s="11">
        <v>1182</v>
      </c>
      <c r="E2447" s="11" t="s">
        <v>5052</v>
      </c>
      <c r="F2447" s="11" t="s">
        <v>5053</v>
      </c>
      <c r="G2447" s="11">
        <v>1</v>
      </c>
      <c r="K2447" s="25" t="str">
        <f>IF($B2447="","",(VLOOKUP($B2447,所属・種目コード!$M$3:$N$127,2)))</f>
        <v>桜町中</v>
      </c>
      <c r="L2447" s="22" t="e">
        <f>IF($B2447="","",(VLOOKUP($B2447,所属・種目コード!$J$3:$K$59,2)))</f>
        <v>#N/A</v>
      </c>
    </row>
    <row r="2448" spans="1:12">
      <c r="A2448" s="11">
        <v>3368</v>
      </c>
      <c r="B2448" s="11">
        <v>1126</v>
      </c>
      <c r="C2448" s="11">
        <v>1178</v>
      </c>
      <c r="E2448" s="11" t="s">
        <v>5054</v>
      </c>
      <c r="F2448" s="11" t="s">
        <v>5055</v>
      </c>
      <c r="G2448" s="11">
        <v>1</v>
      </c>
      <c r="K2448" s="25" t="str">
        <f>IF($B2448="","",(VLOOKUP($B2448,所属・種目コード!$M$3:$N$127,2)))</f>
        <v>桜町中</v>
      </c>
      <c r="L2448" s="22" t="e">
        <f>IF($B2448="","",(VLOOKUP($B2448,所属・種目コード!$J$3:$K$59,2)))</f>
        <v>#N/A</v>
      </c>
    </row>
    <row r="2449" spans="1:12">
      <c r="A2449" s="11">
        <v>3369</v>
      </c>
      <c r="B2449" s="11">
        <v>1126</v>
      </c>
      <c r="C2449" s="11">
        <v>1183</v>
      </c>
      <c r="E2449" s="11" t="s">
        <v>5056</v>
      </c>
      <c r="F2449" s="11" t="s">
        <v>5057</v>
      </c>
      <c r="G2449" s="11">
        <v>1</v>
      </c>
      <c r="K2449" s="25" t="str">
        <f>IF($B2449="","",(VLOOKUP($B2449,所属・種目コード!$M$3:$N$127,2)))</f>
        <v>桜町中</v>
      </c>
      <c r="L2449" s="22" t="e">
        <f>IF($B2449="","",(VLOOKUP($B2449,所属・種目コード!$J$3:$K$59,2)))</f>
        <v>#N/A</v>
      </c>
    </row>
    <row r="2450" spans="1:12">
      <c r="A2450" s="11">
        <v>3370</v>
      </c>
      <c r="B2450" s="11">
        <v>1126</v>
      </c>
      <c r="C2450" s="11">
        <v>1179</v>
      </c>
      <c r="E2450" s="11" t="s">
        <v>5058</v>
      </c>
      <c r="F2450" s="11" t="s">
        <v>5059</v>
      </c>
      <c r="G2450" s="11">
        <v>1</v>
      </c>
      <c r="K2450" s="25" t="str">
        <f>IF($B2450="","",(VLOOKUP($B2450,所属・種目コード!$M$3:$N$127,2)))</f>
        <v>桜町中</v>
      </c>
      <c r="L2450" s="22" t="e">
        <f>IF($B2450="","",(VLOOKUP($B2450,所属・種目コード!$J$3:$K$59,2)))</f>
        <v>#N/A</v>
      </c>
    </row>
    <row r="2451" spans="1:12">
      <c r="A2451" s="11">
        <v>3371</v>
      </c>
      <c r="B2451" s="11">
        <v>1126</v>
      </c>
      <c r="C2451" s="11">
        <v>1180</v>
      </c>
      <c r="E2451" s="11" t="s">
        <v>5060</v>
      </c>
      <c r="F2451" s="11" t="s">
        <v>3838</v>
      </c>
      <c r="G2451" s="11">
        <v>1</v>
      </c>
      <c r="K2451" s="25" t="str">
        <f>IF($B2451="","",(VLOOKUP($B2451,所属・種目コード!$M$3:$N$127,2)))</f>
        <v>桜町中</v>
      </c>
      <c r="L2451" s="22" t="e">
        <f>IF($B2451="","",(VLOOKUP($B2451,所属・種目コード!$J$3:$K$59,2)))</f>
        <v>#N/A</v>
      </c>
    </row>
    <row r="2452" spans="1:12">
      <c r="A2452" s="11">
        <v>3372</v>
      </c>
      <c r="B2452" s="11">
        <v>1126</v>
      </c>
      <c r="C2452" s="11">
        <v>978</v>
      </c>
      <c r="E2452" s="11" t="s">
        <v>5061</v>
      </c>
      <c r="F2452" s="11" t="s">
        <v>5062</v>
      </c>
      <c r="G2452" s="11">
        <v>2</v>
      </c>
      <c r="K2452" s="25" t="str">
        <f>IF($B2452="","",(VLOOKUP($B2452,所属・種目コード!$M$3:$N$127,2)))</f>
        <v>桜町中</v>
      </c>
      <c r="L2452" s="22" t="e">
        <f>IF($B2452="","",(VLOOKUP($B2452,所属・種目コード!$J$3:$K$59,2)))</f>
        <v>#N/A</v>
      </c>
    </row>
    <row r="2453" spans="1:12">
      <c r="A2453" s="11">
        <v>3373</v>
      </c>
      <c r="B2453" s="11">
        <v>1126</v>
      </c>
      <c r="C2453" s="11">
        <v>979</v>
      </c>
      <c r="E2453" s="11" t="s">
        <v>5063</v>
      </c>
      <c r="F2453" s="11" t="s">
        <v>5064</v>
      </c>
      <c r="G2453" s="11">
        <v>2</v>
      </c>
      <c r="K2453" s="25" t="str">
        <f>IF($B2453="","",(VLOOKUP($B2453,所属・種目コード!$M$3:$N$127,2)))</f>
        <v>桜町中</v>
      </c>
      <c r="L2453" s="22" t="e">
        <f>IF($B2453="","",(VLOOKUP($B2453,所属・種目コード!$J$3:$K$59,2)))</f>
        <v>#N/A</v>
      </c>
    </row>
    <row r="2454" spans="1:12">
      <c r="A2454" s="11">
        <v>3374</v>
      </c>
      <c r="B2454" s="11">
        <v>1126</v>
      </c>
      <c r="C2454" s="11">
        <v>983</v>
      </c>
      <c r="E2454" s="11" t="s">
        <v>5065</v>
      </c>
      <c r="F2454" s="11" t="s">
        <v>5066</v>
      </c>
      <c r="G2454" s="11">
        <v>2</v>
      </c>
      <c r="K2454" s="25" t="str">
        <f>IF($B2454="","",(VLOOKUP($B2454,所属・種目コード!$M$3:$N$127,2)))</f>
        <v>桜町中</v>
      </c>
      <c r="L2454" s="22" t="e">
        <f>IF($B2454="","",(VLOOKUP($B2454,所属・種目コード!$J$3:$K$59,2)))</f>
        <v>#N/A</v>
      </c>
    </row>
    <row r="2455" spans="1:12">
      <c r="A2455" s="11">
        <v>3375</v>
      </c>
      <c r="B2455" s="11">
        <v>1126</v>
      </c>
      <c r="C2455" s="11">
        <v>1181</v>
      </c>
      <c r="E2455" s="11" t="s">
        <v>5067</v>
      </c>
      <c r="F2455" s="11" t="s">
        <v>5068</v>
      </c>
      <c r="G2455" s="11">
        <v>1</v>
      </c>
      <c r="K2455" s="25" t="str">
        <f>IF($B2455="","",(VLOOKUP($B2455,所属・種目コード!$M$3:$N$127,2)))</f>
        <v>桜町中</v>
      </c>
      <c r="L2455" s="22" t="e">
        <f>IF($B2455="","",(VLOOKUP($B2455,所属・種目コード!$J$3:$K$59,2)))</f>
        <v>#N/A</v>
      </c>
    </row>
    <row r="2456" spans="1:12">
      <c r="A2456" s="11">
        <v>3376</v>
      </c>
      <c r="B2456" s="11">
        <v>1126</v>
      </c>
      <c r="C2456" s="11">
        <v>1184</v>
      </c>
      <c r="E2456" s="11" t="s">
        <v>5069</v>
      </c>
      <c r="F2456" s="11" t="s">
        <v>5070</v>
      </c>
      <c r="G2456" s="11">
        <v>1</v>
      </c>
      <c r="K2456" s="25" t="str">
        <f>IF($B2456="","",(VLOOKUP($B2456,所属・種目コード!$M$3:$N$127,2)))</f>
        <v>桜町中</v>
      </c>
      <c r="L2456" s="22" t="e">
        <f>IF($B2456="","",(VLOOKUP($B2456,所属・種目コード!$J$3:$K$59,2)))</f>
        <v>#N/A</v>
      </c>
    </row>
    <row r="2457" spans="1:12">
      <c r="A2457" s="11">
        <v>3377</v>
      </c>
      <c r="B2457" s="11">
        <v>1126</v>
      </c>
      <c r="C2457" s="11">
        <v>980</v>
      </c>
      <c r="E2457" s="11" t="s">
        <v>5071</v>
      </c>
      <c r="F2457" s="11" t="s">
        <v>5072</v>
      </c>
      <c r="G2457" s="11">
        <v>2</v>
      </c>
      <c r="K2457" s="25" t="str">
        <f>IF($B2457="","",(VLOOKUP($B2457,所属・種目コード!$M$3:$N$127,2)))</f>
        <v>桜町中</v>
      </c>
      <c r="L2457" s="22" t="e">
        <f>IF($B2457="","",(VLOOKUP($B2457,所属・種目コード!$J$3:$K$59,2)))</f>
        <v>#N/A</v>
      </c>
    </row>
    <row r="2458" spans="1:12">
      <c r="A2458" s="11">
        <v>3378</v>
      </c>
      <c r="B2458" s="11">
        <v>1128</v>
      </c>
      <c r="C2458" s="11">
        <v>993</v>
      </c>
      <c r="E2458" s="11" t="s">
        <v>5073</v>
      </c>
      <c r="F2458" s="11" t="s">
        <v>5074</v>
      </c>
      <c r="G2458" s="11">
        <v>1</v>
      </c>
      <c r="K2458" s="25" t="str">
        <f>IF($B2458="","",(VLOOKUP($B2458,所属・種目コード!$M$3:$N$127,2)))</f>
        <v>奥中山中</v>
      </c>
      <c r="L2458" s="22" t="e">
        <f>IF($B2458="","",(VLOOKUP($B2458,所属・種目コード!$J$3:$K$59,2)))</f>
        <v>#N/A</v>
      </c>
    </row>
    <row r="2459" spans="1:12">
      <c r="A2459" s="11">
        <v>3379</v>
      </c>
      <c r="B2459" s="11">
        <v>1128</v>
      </c>
      <c r="C2459" s="11">
        <v>994</v>
      </c>
      <c r="E2459" s="11" t="s">
        <v>5075</v>
      </c>
      <c r="F2459" s="11" t="s">
        <v>5076</v>
      </c>
      <c r="G2459" s="11">
        <v>1</v>
      </c>
      <c r="K2459" s="25" t="str">
        <f>IF($B2459="","",(VLOOKUP($B2459,所属・種目コード!$M$3:$N$127,2)))</f>
        <v>奥中山中</v>
      </c>
      <c r="L2459" s="22" t="e">
        <f>IF($B2459="","",(VLOOKUP($B2459,所属・種目コード!$J$3:$K$59,2)))</f>
        <v>#N/A</v>
      </c>
    </row>
    <row r="2460" spans="1:12">
      <c r="A2460" s="11">
        <v>3380</v>
      </c>
      <c r="B2460" s="11">
        <v>1128</v>
      </c>
      <c r="C2460" s="11">
        <v>838</v>
      </c>
      <c r="E2460" s="11" t="s">
        <v>5077</v>
      </c>
      <c r="F2460" s="11" t="s">
        <v>5078</v>
      </c>
      <c r="G2460" s="11">
        <v>2</v>
      </c>
      <c r="K2460" s="25" t="str">
        <f>IF($B2460="","",(VLOOKUP($B2460,所属・種目コード!$M$3:$N$127,2)))</f>
        <v>奥中山中</v>
      </c>
      <c r="L2460" s="22" t="e">
        <f>IF($B2460="","",(VLOOKUP($B2460,所属・種目コード!$J$3:$K$59,2)))</f>
        <v>#N/A</v>
      </c>
    </row>
    <row r="2461" spans="1:12">
      <c r="A2461" s="11">
        <v>3381</v>
      </c>
      <c r="B2461" s="11">
        <v>1128</v>
      </c>
      <c r="C2461" s="11">
        <v>985</v>
      </c>
      <c r="E2461" s="11" t="s">
        <v>5079</v>
      </c>
      <c r="F2461" s="11" t="s">
        <v>5080</v>
      </c>
      <c r="G2461" s="11">
        <v>1</v>
      </c>
      <c r="K2461" s="25" t="str">
        <f>IF($B2461="","",(VLOOKUP($B2461,所属・種目コード!$M$3:$N$127,2)))</f>
        <v>奥中山中</v>
      </c>
      <c r="L2461" s="22" t="e">
        <f>IF($B2461="","",(VLOOKUP($B2461,所属・種目コード!$J$3:$K$59,2)))</f>
        <v>#N/A</v>
      </c>
    </row>
    <row r="2462" spans="1:12">
      <c r="A2462" s="11">
        <v>3382</v>
      </c>
      <c r="B2462" s="11">
        <v>1128</v>
      </c>
      <c r="C2462" s="11">
        <v>986</v>
      </c>
      <c r="E2462" s="11" t="s">
        <v>5081</v>
      </c>
      <c r="F2462" s="11" t="s">
        <v>5082</v>
      </c>
      <c r="G2462" s="11">
        <v>1</v>
      </c>
      <c r="K2462" s="25" t="str">
        <f>IF($B2462="","",(VLOOKUP($B2462,所属・種目コード!$M$3:$N$127,2)))</f>
        <v>奥中山中</v>
      </c>
      <c r="L2462" s="22" t="e">
        <f>IF($B2462="","",(VLOOKUP($B2462,所属・種目コード!$J$3:$K$59,2)))</f>
        <v>#N/A</v>
      </c>
    </row>
    <row r="2463" spans="1:12">
      <c r="A2463" s="11">
        <v>3383</v>
      </c>
      <c r="B2463" s="11">
        <v>1128</v>
      </c>
      <c r="C2463" s="11">
        <v>987</v>
      </c>
      <c r="E2463" s="11" t="s">
        <v>5083</v>
      </c>
      <c r="F2463" s="11" t="s">
        <v>5084</v>
      </c>
      <c r="G2463" s="11">
        <v>1</v>
      </c>
      <c r="K2463" s="25" t="str">
        <f>IF($B2463="","",(VLOOKUP($B2463,所属・種目コード!$M$3:$N$127,2)))</f>
        <v>奥中山中</v>
      </c>
      <c r="L2463" s="22" t="e">
        <f>IF($B2463="","",(VLOOKUP($B2463,所属・種目コード!$J$3:$K$59,2)))</f>
        <v>#N/A</v>
      </c>
    </row>
    <row r="2464" spans="1:12">
      <c r="A2464" s="11">
        <v>3384</v>
      </c>
      <c r="B2464" s="11">
        <v>1128</v>
      </c>
      <c r="C2464" s="11">
        <v>988</v>
      </c>
      <c r="E2464" s="11" t="s">
        <v>5085</v>
      </c>
      <c r="F2464" s="11" t="s">
        <v>5086</v>
      </c>
      <c r="G2464" s="11">
        <v>1</v>
      </c>
      <c r="K2464" s="25" t="str">
        <f>IF($B2464="","",(VLOOKUP($B2464,所属・種目コード!$M$3:$N$127,2)))</f>
        <v>奥中山中</v>
      </c>
      <c r="L2464" s="22" t="e">
        <f>IF($B2464="","",(VLOOKUP($B2464,所属・種目コード!$J$3:$K$59,2)))</f>
        <v>#N/A</v>
      </c>
    </row>
    <row r="2465" spans="1:12">
      <c r="A2465" s="11">
        <v>3385</v>
      </c>
      <c r="B2465" s="11">
        <v>1128</v>
      </c>
      <c r="C2465" s="11">
        <v>989</v>
      </c>
      <c r="E2465" s="11" t="s">
        <v>5087</v>
      </c>
      <c r="F2465" s="11" t="s">
        <v>5088</v>
      </c>
      <c r="G2465" s="11">
        <v>1</v>
      </c>
      <c r="K2465" s="25" t="str">
        <f>IF($B2465="","",(VLOOKUP($B2465,所属・種目コード!$M$3:$N$127,2)))</f>
        <v>奥中山中</v>
      </c>
      <c r="L2465" s="22" t="e">
        <f>IF($B2465="","",(VLOOKUP($B2465,所属・種目コード!$J$3:$K$59,2)))</f>
        <v>#N/A</v>
      </c>
    </row>
    <row r="2466" spans="1:12">
      <c r="A2466" s="11">
        <v>3386</v>
      </c>
      <c r="B2466" s="11">
        <v>1128</v>
      </c>
      <c r="C2466" s="11">
        <v>995</v>
      </c>
      <c r="E2466" s="11" t="s">
        <v>5089</v>
      </c>
      <c r="F2466" s="11" t="s">
        <v>3449</v>
      </c>
      <c r="G2466" s="11">
        <v>1</v>
      </c>
      <c r="K2466" s="25" t="str">
        <f>IF($B2466="","",(VLOOKUP($B2466,所属・種目コード!$M$3:$N$127,2)))</f>
        <v>奥中山中</v>
      </c>
      <c r="L2466" s="22" t="e">
        <f>IF($B2466="","",(VLOOKUP($B2466,所属・種目コード!$J$3:$K$59,2)))</f>
        <v>#N/A</v>
      </c>
    </row>
    <row r="2467" spans="1:12">
      <c r="A2467" s="11">
        <v>3387</v>
      </c>
      <c r="B2467" s="11">
        <v>1128</v>
      </c>
      <c r="C2467" s="11">
        <v>996</v>
      </c>
      <c r="E2467" s="11" t="s">
        <v>5090</v>
      </c>
      <c r="F2467" s="11" t="s">
        <v>5091</v>
      </c>
      <c r="G2467" s="11">
        <v>1</v>
      </c>
      <c r="K2467" s="25" t="str">
        <f>IF($B2467="","",(VLOOKUP($B2467,所属・種目コード!$M$3:$N$127,2)))</f>
        <v>奥中山中</v>
      </c>
      <c r="L2467" s="22" t="e">
        <f>IF($B2467="","",(VLOOKUP($B2467,所属・種目コード!$J$3:$K$59,2)))</f>
        <v>#N/A</v>
      </c>
    </row>
    <row r="2468" spans="1:12">
      <c r="A2468" s="11">
        <v>3388</v>
      </c>
      <c r="B2468" s="11">
        <v>1128</v>
      </c>
      <c r="C2468" s="11">
        <v>840</v>
      </c>
      <c r="E2468" s="11" t="s">
        <v>5092</v>
      </c>
      <c r="F2468" s="11" t="s">
        <v>5093</v>
      </c>
      <c r="G2468" s="11">
        <v>2</v>
      </c>
      <c r="K2468" s="25" t="str">
        <f>IF($B2468="","",(VLOOKUP($B2468,所属・種目コード!$M$3:$N$127,2)))</f>
        <v>奥中山中</v>
      </c>
      <c r="L2468" s="22" t="e">
        <f>IF($B2468="","",(VLOOKUP($B2468,所属・種目コード!$J$3:$K$59,2)))</f>
        <v>#N/A</v>
      </c>
    </row>
    <row r="2469" spans="1:12">
      <c r="A2469" s="11">
        <v>3389</v>
      </c>
      <c r="B2469" s="11">
        <v>1128</v>
      </c>
      <c r="C2469" s="11">
        <v>841</v>
      </c>
      <c r="E2469" s="11" t="s">
        <v>5094</v>
      </c>
      <c r="F2469" s="11" t="s">
        <v>5095</v>
      </c>
      <c r="G2469" s="11">
        <v>2</v>
      </c>
      <c r="K2469" s="25" t="str">
        <f>IF($B2469="","",(VLOOKUP($B2469,所属・種目コード!$M$3:$N$127,2)))</f>
        <v>奥中山中</v>
      </c>
      <c r="L2469" s="22" t="e">
        <f>IF($B2469="","",(VLOOKUP($B2469,所属・種目コード!$J$3:$K$59,2)))</f>
        <v>#N/A</v>
      </c>
    </row>
    <row r="2470" spans="1:12">
      <c r="A2470" s="11">
        <v>3390</v>
      </c>
      <c r="B2470" s="11">
        <v>1128</v>
      </c>
      <c r="C2470" s="11">
        <v>997</v>
      </c>
      <c r="E2470" s="11" t="s">
        <v>5096</v>
      </c>
      <c r="F2470" s="11" t="s">
        <v>5097</v>
      </c>
      <c r="G2470" s="11">
        <v>1</v>
      </c>
      <c r="K2470" s="25" t="str">
        <f>IF($B2470="","",(VLOOKUP($B2470,所属・種目コード!$M$3:$N$127,2)))</f>
        <v>奥中山中</v>
      </c>
      <c r="L2470" s="22" t="e">
        <f>IF($B2470="","",(VLOOKUP($B2470,所属・種目コード!$J$3:$K$59,2)))</f>
        <v>#N/A</v>
      </c>
    </row>
    <row r="2471" spans="1:12">
      <c r="A2471" s="11">
        <v>3391</v>
      </c>
      <c r="B2471" s="11">
        <v>1128</v>
      </c>
      <c r="C2471" s="11">
        <v>842</v>
      </c>
      <c r="E2471" s="11" t="s">
        <v>5098</v>
      </c>
      <c r="F2471" s="11" t="s">
        <v>5099</v>
      </c>
      <c r="G2471" s="11">
        <v>2</v>
      </c>
      <c r="K2471" s="25" t="str">
        <f>IF($B2471="","",(VLOOKUP($B2471,所属・種目コード!$M$3:$N$127,2)))</f>
        <v>奥中山中</v>
      </c>
      <c r="L2471" s="22" t="e">
        <f>IF($B2471="","",(VLOOKUP($B2471,所属・種目コード!$J$3:$K$59,2)))</f>
        <v>#N/A</v>
      </c>
    </row>
    <row r="2472" spans="1:12">
      <c r="A2472" s="11">
        <v>3392</v>
      </c>
      <c r="B2472" s="11">
        <v>1128</v>
      </c>
      <c r="C2472" s="11">
        <v>990</v>
      </c>
      <c r="E2472" s="11" t="s">
        <v>5100</v>
      </c>
      <c r="F2472" s="11" t="s">
        <v>5101</v>
      </c>
      <c r="G2472" s="11">
        <v>1</v>
      </c>
      <c r="K2472" s="25" t="str">
        <f>IF($B2472="","",(VLOOKUP($B2472,所属・種目コード!$M$3:$N$127,2)))</f>
        <v>奥中山中</v>
      </c>
      <c r="L2472" s="22" t="e">
        <f>IF($B2472="","",(VLOOKUP($B2472,所属・種目コード!$J$3:$K$59,2)))</f>
        <v>#N/A</v>
      </c>
    </row>
    <row r="2473" spans="1:12">
      <c r="A2473" s="11">
        <v>3393</v>
      </c>
      <c r="B2473" s="11">
        <v>1128</v>
      </c>
      <c r="C2473" s="11">
        <v>991</v>
      </c>
      <c r="E2473" s="11" t="s">
        <v>5102</v>
      </c>
      <c r="F2473" s="11" t="s">
        <v>5103</v>
      </c>
      <c r="G2473" s="11">
        <v>1</v>
      </c>
      <c r="K2473" s="25" t="str">
        <f>IF($B2473="","",(VLOOKUP($B2473,所属・種目コード!$M$3:$N$127,2)))</f>
        <v>奥中山中</v>
      </c>
      <c r="L2473" s="22" t="e">
        <f>IF($B2473="","",(VLOOKUP($B2473,所属・種目コード!$J$3:$K$59,2)))</f>
        <v>#N/A</v>
      </c>
    </row>
    <row r="2474" spans="1:12">
      <c r="A2474" s="11">
        <v>3394</v>
      </c>
      <c r="B2474" s="11">
        <v>1128</v>
      </c>
      <c r="C2474" s="11">
        <v>843</v>
      </c>
      <c r="E2474" s="11" t="s">
        <v>5104</v>
      </c>
      <c r="F2474" s="11" t="s">
        <v>4107</v>
      </c>
      <c r="G2474" s="11">
        <v>2</v>
      </c>
      <c r="K2474" s="25" t="str">
        <f>IF($B2474="","",(VLOOKUP($B2474,所属・種目コード!$M$3:$N$127,2)))</f>
        <v>奥中山中</v>
      </c>
      <c r="L2474" s="22" t="e">
        <f>IF($B2474="","",(VLOOKUP($B2474,所属・種目コード!$J$3:$K$59,2)))</f>
        <v>#N/A</v>
      </c>
    </row>
    <row r="2475" spans="1:12">
      <c r="A2475" s="11">
        <v>3395</v>
      </c>
      <c r="B2475" s="11">
        <v>1128</v>
      </c>
      <c r="C2475" s="11">
        <v>992</v>
      </c>
      <c r="E2475" s="11" t="s">
        <v>5105</v>
      </c>
      <c r="F2475" s="11" t="s">
        <v>5106</v>
      </c>
      <c r="G2475" s="11">
        <v>1</v>
      </c>
      <c r="K2475" s="25" t="str">
        <f>IF($B2475="","",(VLOOKUP($B2475,所属・種目コード!$M$3:$N$127,2)))</f>
        <v>奥中山中</v>
      </c>
      <c r="L2475" s="22" t="e">
        <f>IF($B2475="","",(VLOOKUP($B2475,所属・種目コード!$J$3:$K$59,2)))</f>
        <v>#N/A</v>
      </c>
    </row>
    <row r="2476" spans="1:12">
      <c r="A2476" s="11">
        <v>3396</v>
      </c>
      <c r="B2476" s="11">
        <v>1128</v>
      </c>
      <c r="C2476" s="11">
        <v>844</v>
      </c>
      <c r="E2476" s="11" t="s">
        <v>5107</v>
      </c>
      <c r="F2476" s="11" t="s">
        <v>5108</v>
      </c>
      <c r="G2476" s="11">
        <v>2</v>
      </c>
      <c r="K2476" s="25" t="str">
        <f>IF($B2476="","",(VLOOKUP($B2476,所属・種目コード!$M$3:$N$127,2)))</f>
        <v>奥中山中</v>
      </c>
      <c r="L2476" s="22" t="e">
        <f>IF($B2476="","",(VLOOKUP($B2476,所属・種目コード!$J$3:$K$59,2)))</f>
        <v>#N/A</v>
      </c>
    </row>
    <row r="2477" spans="1:12">
      <c r="A2477" s="11">
        <v>3397</v>
      </c>
      <c r="B2477" s="11">
        <v>1128</v>
      </c>
      <c r="C2477" s="11">
        <v>839</v>
      </c>
      <c r="E2477" s="11" t="s">
        <v>5109</v>
      </c>
      <c r="F2477" s="11" t="s">
        <v>5110</v>
      </c>
      <c r="G2477" s="11">
        <v>2</v>
      </c>
      <c r="K2477" s="25" t="str">
        <f>IF($B2477="","",(VLOOKUP($B2477,所属・種目コード!$M$3:$N$127,2)))</f>
        <v>奥中山中</v>
      </c>
      <c r="L2477" s="22" t="e">
        <f>IF($B2477="","",(VLOOKUP($B2477,所属・種目コード!$J$3:$K$59,2)))</f>
        <v>#N/A</v>
      </c>
    </row>
    <row r="2478" spans="1:12">
      <c r="A2478" s="11">
        <v>3398</v>
      </c>
      <c r="B2478" s="11">
        <v>1129</v>
      </c>
      <c r="C2478" s="11">
        <v>770</v>
      </c>
      <c r="E2478" s="11" t="s">
        <v>5111</v>
      </c>
      <c r="F2478" s="11" t="s">
        <v>5112</v>
      </c>
      <c r="G2478" s="11">
        <v>1</v>
      </c>
      <c r="K2478" s="25" t="str">
        <f>IF($B2478="","",(VLOOKUP($B2478,所属・種目コード!$M$3:$N$127,2)))</f>
        <v>岩泉中</v>
      </c>
      <c r="L2478" s="22" t="e">
        <f>IF($B2478="","",(VLOOKUP($B2478,所属・種目コード!$J$3:$K$59,2)))</f>
        <v>#N/A</v>
      </c>
    </row>
    <row r="2479" spans="1:12">
      <c r="A2479" s="11">
        <v>3399</v>
      </c>
      <c r="B2479" s="11">
        <v>1129</v>
      </c>
      <c r="C2479" s="11">
        <v>651</v>
      </c>
      <c r="E2479" s="11" t="s">
        <v>5113</v>
      </c>
      <c r="F2479" s="11" t="s">
        <v>5114</v>
      </c>
      <c r="G2479" s="11">
        <v>2</v>
      </c>
      <c r="K2479" s="25" t="str">
        <f>IF($B2479="","",(VLOOKUP($B2479,所属・種目コード!$M$3:$N$127,2)))</f>
        <v>岩泉中</v>
      </c>
      <c r="L2479" s="22" t="e">
        <f>IF($B2479="","",(VLOOKUP($B2479,所属・種目コード!$J$3:$K$59,2)))</f>
        <v>#N/A</v>
      </c>
    </row>
    <row r="2480" spans="1:12">
      <c r="A2480" s="11">
        <v>3400</v>
      </c>
      <c r="B2480" s="11">
        <v>1129</v>
      </c>
      <c r="C2480" s="11">
        <v>652</v>
      </c>
      <c r="E2480" s="11" t="s">
        <v>5115</v>
      </c>
      <c r="F2480" s="11" t="s">
        <v>5116</v>
      </c>
      <c r="G2480" s="11">
        <v>2</v>
      </c>
      <c r="K2480" s="25" t="str">
        <f>IF($B2480="","",(VLOOKUP($B2480,所属・種目コード!$M$3:$N$127,2)))</f>
        <v>岩泉中</v>
      </c>
      <c r="L2480" s="22" t="e">
        <f>IF($B2480="","",(VLOOKUP($B2480,所属・種目コード!$J$3:$K$59,2)))</f>
        <v>#N/A</v>
      </c>
    </row>
    <row r="2481" spans="1:12">
      <c r="A2481" s="11">
        <v>3401</v>
      </c>
      <c r="B2481" s="11">
        <v>1129</v>
      </c>
      <c r="C2481" s="11">
        <v>775</v>
      </c>
      <c r="E2481" s="11" t="s">
        <v>5117</v>
      </c>
      <c r="F2481" s="11" t="s">
        <v>5118</v>
      </c>
      <c r="G2481" s="11">
        <v>1</v>
      </c>
      <c r="K2481" s="25" t="str">
        <f>IF($B2481="","",(VLOOKUP($B2481,所属・種目コード!$M$3:$N$127,2)))</f>
        <v>岩泉中</v>
      </c>
      <c r="L2481" s="22" t="e">
        <f>IF($B2481="","",(VLOOKUP($B2481,所属・種目コード!$J$3:$K$59,2)))</f>
        <v>#N/A</v>
      </c>
    </row>
    <row r="2482" spans="1:12">
      <c r="A2482" s="11">
        <v>3402</v>
      </c>
      <c r="B2482" s="11">
        <v>1129</v>
      </c>
      <c r="C2482" s="11">
        <v>653</v>
      </c>
      <c r="E2482" s="11" t="s">
        <v>5119</v>
      </c>
      <c r="F2482" s="11" t="s">
        <v>5120</v>
      </c>
      <c r="G2482" s="11">
        <v>2</v>
      </c>
      <c r="K2482" s="25" t="str">
        <f>IF($B2482="","",(VLOOKUP($B2482,所属・種目コード!$M$3:$N$127,2)))</f>
        <v>岩泉中</v>
      </c>
      <c r="L2482" s="22" t="e">
        <f>IF($B2482="","",(VLOOKUP($B2482,所属・種目コード!$J$3:$K$59,2)))</f>
        <v>#N/A</v>
      </c>
    </row>
    <row r="2483" spans="1:12">
      <c r="A2483" s="11">
        <v>3403</v>
      </c>
      <c r="B2483" s="11">
        <v>1129</v>
      </c>
      <c r="C2483" s="11">
        <v>771</v>
      </c>
      <c r="E2483" s="11" t="s">
        <v>5121</v>
      </c>
      <c r="F2483" s="11" t="s">
        <v>5122</v>
      </c>
      <c r="G2483" s="11">
        <v>1</v>
      </c>
      <c r="K2483" s="25" t="str">
        <f>IF($B2483="","",(VLOOKUP($B2483,所属・種目コード!$M$3:$N$127,2)))</f>
        <v>岩泉中</v>
      </c>
      <c r="L2483" s="22" t="e">
        <f>IF($B2483="","",(VLOOKUP($B2483,所属・種目コード!$J$3:$K$59,2)))</f>
        <v>#N/A</v>
      </c>
    </row>
    <row r="2484" spans="1:12">
      <c r="A2484" s="11">
        <v>3404</v>
      </c>
      <c r="B2484" s="11">
        <v>1129</v>
      </c>
      <c r="C2484" s="11">
        <v>655</v>
      </c>
      <c r="E2484" s="11" t="s">
        <v>5123</v>
      </c>
      <c r="F2484" s="11" t="s">
        <v>5124</v>
      </c>
      <c r="G2484" s="11">
        <v>2</v>
      </c>
      <c r="K2484" s="25" t="str">
        <f>IF($B2484="","",(VLOOKUP($B2484,所属・種目コード!$M$3:$N$127,2)))</f>
        <v>岩泉中</v>
      </c>
      <c r="L2484" s="22" t="e">
        <f>IF($B2484="","",(VLOOKUP($B2484,所属・種目コード!$J$3:$K$59,2)))</f>
        <v>#N/A</v>
      </c>
    </row>
    <row r="2485" spans="1:12">
      <c r="A2485" s="11">
        <v>3405</v>
      </c>
      <c r="B2485" s="11">
        <v>1129</v>
      </c>
      <c r="C2485" s="11">
        <v>772</v>
      </c>
      <c r="E2485" s="11" t="s">
        <v>5125</v>
      </c>
      <c r="F2485" s="11" t="s">
        <v>5126</v>
      </c>
      <c r="G2485" s="11">
        <v>1</v>
      </c>
      <c r="K2485" s="25" t="str">
        <f>IF($B2485="","",(VLOOKUP($B2485,所属・種目コード!$M$3:$N$127,2)))</f>
        <v>岩泉中</v>
      </c>
      <c r="L2485" s="22" t="e">
        <f>IF($B2485="","",(VLOOKUP($B2485,所属・種目コード!$J$3:$K$59,2)))</f>
        <v>#N/A</v>
      </c>
    </row>
    <row r="2486" spans="1:12">
      <c r="A2486" s="11">
        <v>3406</v>
      </c>
      <c r="B2486" s="11">
        <v>1129</v>
      </c>
      <c r="C2486" s="11">
        <v>654</v>
      </c>
      <c r="E2486" s="11" t="s">
        <v>5127</v>
      </c>
      <c r="F2486" s="11" t="s">
        <v>5128</v>
      </c>
      <c r="G2486" s="11">
        <v>2</v>
      </c>
      <c r="K2486" s="25" t="str">
        <f>IF($B2486="","",(VLOOKUP($B2486,所属・種目コード!$M$3:$N$127,2)))</f>
        <v>岩泉中</v>
      </c>
      <c r="L2486" s="22" t="e">
        <f>IF($B2486="","",(VLOOKUP($B2486,所属・種目コード!$J$3:$K$59,2)))</f>
        <v>#N/A</v>
      </c>
    </row>
    <row r="2487" spans="1:12">
      <c r="A2487" s="11">
        <v>3407</v>
      </c>
      <c r="B2487" s="11">
        <v>1129</v>
      </c>
      <c r="C2487" s="11">
        <v>776</v>
      </c>
      <c r="E2487" s="11" t="s">
        <v>5129</v>
      </c>
      <c r="F2487" s="11" t="s">
        <v>5130</v>
      </c>
      <c r="G2487" s="11">
        <v>1</v>
      </c>
      <c r="K2487" s="25" t="str">
        <f>IF($B2487="","",(VLOOKUP($B2487,所属・種目コード!$M$3:$N$127,2)))</f>
        <v>岩泉中</v>
      </c>
      <c r="L2487" s="22" t="e">
        <f>IF($B2487="","",(VLOOKUP($B2487,所属・種目コード!$J$3:$K$59,2)))</f>
        <v>#N/A</v>
      </c>
    </row>
    <row r="2488" spans="1:12">
      <c r="A2488" s="11">
        <v>3408</v>
      </c>
      <c r="B2488" s="11">
        <v>1129</v>
      </c>
      <c r="C2488" s="11">
        <v>773</v>
      </c>
      <c r="E2488" s="11" t="s">
        <v>5131</v>
      </c>
      <c r="F2488" s="11" t="s">
        <v>5132</v>
      </c>
      <c r="G2488" s="11">
        <v>1</v>
      </c>
      <c r="K2488" s="25" t="str">
        <f>IF($B2488="","",(VLOOKUP($B2488,所属・種目コード!$M$3:$N$127,2)))</f>
        <v>岩泉中</v>
      </c>
      <c r="L2488" s="22" t="e">
        <f>IF($B2488="","",(VLOOKUP($B2488,所属・種目コード!$J$3:$K$59,2)))</f>
        <v>#N/A</v>
      </c>
    </row>
    <row r="2489" spans="1:12">
      <c r="A2489" s="11">
        <v>3409</v>
      </c>
      <c r="B2489" s="11">
        <v>1129</v>
      </c>
      <c r="C2489" s="11">
        <v>656</v>
      </c>
      <c r="E2489" s="11" t="s">
        <v>5133</v>
      </c>
      <c r="F2489" s="11" t="s">
        <v>5134</v>
      </c>
      <c r="G2489" s="11">
        <v>2</v>
      </c>
      <c r="K2489" s="25" t="str">
        <f>IF($B2489="","",(VLOOKUP($B2489,所属・種目コード!$M$3:$N$127,2)))</f>
        <v>岩泉中</v>
      </c>
      <c r="L2489" s="22" t="e">
        <f>IF($B2489="","",(VLOOKUP($B2489,所属・種目コード!$J$3:$K$59,2)))</f>
        <v>#N/A</v>
      </c>
    </row>
    <row r="2490" spans="1:12">
      <c r="A2490" s="11">
        <v>3410</v>
      </c>
      <c r="B2490" s="11">
        <v>1129</v>
      </c>
      <c r="C2490" s="11">
        <v>777</v>
      </c>
      <c r="E2490" s="11" t="s">
        <v>5135</v>
      </c>
      <c r="F2490" s="11" t="s">
        <v>5136</v>
      </c>
      <c r="G2490" s="11">
        <v>1</v>
      </c>
      <c r="K2490" s="25" t="str">
        <f>IF($B2490="","",(VLOOKUP($B2490,所属・種目コード!$M$3:$N$127,2)))</f>
        <v>岩泉中</v>
      </c>
      <c r="L2490" s="22" t="e">
        <f>IF($B2490="","",(VLOOKUP($B2490,所属・種目コード!$J$3:$K$59,2)))</f>
        <v>#N/A</v>
      </c>
    </row>
    <row r="2491" spans="1:12">
      <c r="A2491" s="11">
        <v>3411</v>
      </c>
      <c r="B2491" s="11">
        <v>1129</v>
      </c>
      <c r="C2491" s="11">
        <v>657</v>
      </c>
      <c r="E2491" s="11" t="s">
        <v>5137</v>
      </c>
      <c r="F2491" s="11" t="s">
        <v>5138</v>
      </c>
      <c r="G2491" s="11">
        <v>2</v>
      </c>
      <c r="K2491" s="25" t="str">
        <f>IF($B2491="","",(VLOOKUP($B2491,所属・種目コード!$M$3:$N$127,2)))</f>
        <v>岩泉中</v>
      </c>
      <c r="L2491" s="22" t="e">
        <f>IF($B2491="","",(VLOOKUP($B2491,所属・種目コード!$J$3:$K$59,2)))</f>
        <v>#N/A</v>
      </c>
    </row>
    <row r="2492" spans="1:12">
      <c r="A2492" s="11">
        <v>3412</v>
      </c>
      <c r="B2492" s="11">
        <v>1129</v>
      </c>
      <c r="C2492" s="11">
        <v>774</v>
      </c>
      <c r="E2492" s="11" t="s">
        <v>5139</v>
      </c>
      <c r="F2492" s="11" t="s">
        <v>5140</v>
      </c>
      <c r="G2492" s="11">
        <v>1</v>
      </c>
      <c r="K2492" s="25" t="str">
        <f>IF($B2492="","",(VLOOKUP($B2492,所属・種目コード!$M$3:$N$127,2)))</f>
        <v>岩泉中</v>
      </c>
      <c r="L2492" s="22" t="e">
        <f>IF($B2492="","",(VLOOKUP($B2492,所属・種目コード!$J$3:$K$59,2)))</f>
        <v>#N/A</v>
      </c>
    </row>
    <row r="2493" spans="1:12">
      <c r="A2493" s="11">
        <v>3413</v>
      </c>
      <c r="B2493" s="11">
        <v>1130</v>
      </c>
      <c r="C2493" s="11">
        <v>632</v>
      </c>
      <c r="E2493" s="11" t="s">
        <v>5141</v>
      </c>
      <c r="F2493" s="11" t="s">
        <v>5142</v>
      </c>
      <c r="G2493" s="11">
        <v>1</v>
      </c>
      <c r="K2493" s="25" t="str">
        <f>IF($B2493="","",(VLOOKUP($B2493,所属・種目コード!$M$3:$N$127,2)))</f>
        <v>小本中</v>
      </c>
      <c r="L2493" s="22" t="e">
        <f>IF($B2493="","",(VLOOKUP($B2493,所属・種目コード!$J$3:$K$59,2)))</f>
        <v>#N/A</v>
      </c>
    </row>
    <row r="2494" spans="1:12">
      <c r="A2494" s="11">
        <v>3414</v>
      </c>
      <c r="B2494" s="11">
        <v>1130</v>
      </c>
      <c r="C2494" s="11">
        <v>636</v>
      </c>
      <c r="E2494" s="11" t="s">
        <v>5143</v>
      </c>
      <c r="F2494" s="11" t="s">
        <v>5144</v>
      </c>
      <c r="G2494" s="11">
        <v>1</v>
      </c>
      <c r="K2494" s="25" t="str">
        <f>IF($B2494="","",(VLOOKUP($B2494,所属・種目コード!$M$3:$N$127,2)))</f>
        <v>小本中</v>
      </c>
      <c r="L2494" s="22" t="e">
        <f>IF($B2494="","",(VLOOKUP($B2494,所属・種目コード!$J$3:$K$59,2)))</f>
        <v>#N/A</v>
      </c>
    </row>
    <row r="2495" spans="1:12">
      <c r="A2495" s="11">
        <v>3415</v>
      </c>
      <c r="B2495" s="11">
        <v>1130</v>
      </c>
      <c r="C2495" s="11">
        <v>633</v>
      </c>
      <c r="E2495" s="11" t="s">
        <v>4040</v>
      </c>
      <c r="F2495" s="11" t="s">
        <v>4041</v>
      </c>
      <c r="G2495" s="11">
        <v>1</v>
      </c>
      <c r="K2495" s="25" t="str">
        <f>IF($B2495="","",(VLOOKUP($B2495,所属・種目コード!$M$3:$N$127,2)))</f>
        <v>小本中</v>
      </c>
      <c r="L2495" s="22" t="e">
        <f>IF($B2495="","",(VLOOKUP($B2495,所属・種目コード!$J$3:$K$59,2)))</f>
        <v>#N/A</v>
      </c>
    </row>
    <row r="2496" spans="1:12">
      <c r="A2496" s="11">
        <v>3416</v>
      </c>
      <c r="B2496" s="11">
        <v>1130</v>
      </c>
      <c r="C2496" s="11">
        <v>634</v>
      </c>
      <c r="E2496" s="11" t="s">
        <v>5145</v>
      </c>
      <c r="F2496" s="11" t="s">
        <v>5146</v>
      </c>
      <c r="G2496" s="11">
        <v>1</v>
      </c>
      <c r="K2496" s="25" t="str">
        <f>IF($B2496="","",(VLOOKUP($B2496,所属・種目コード!$M$3:$N$127,2)))</f>
        <v>小本中</v>
      </c>
      <c r="L2496" s="22" t="e">
        <f>IF($B2496="","",(VLOOKUP($B2496,所属・種目コード!$J$3:$K$59,2)))</f>
        <v>#N/A</v>
      </c>
    </row>
    <row r="2497" spans="1:12">
      <c r="A2497" s="11">
        <v>3417</v>
      </c>
      <c r="B2497" s="11">
        <v>1130</v>
      </c>
      <c r="C2497" s="11">
        <v>637</v>
      </c>
      <c r="E2497" s="11" t="s">
        <v>5147</v>
      </c>
      <c r="F2497" s="11" t="s">
        <v>5148</v>
      </c>
      <c r="G2497" s="11">
        <v>1</v>
      </c>
      <c r="K2497" s="25" t="str">
        <f>IF($B2497="","",(VLOOKUP($B2497,所属・種目コード!$M$3:$N$127,2)))</f>
        <v>小本中</v>
      </c>
      <c r="L2497" s="22" t="e">
        <f>IF($B2497="","",(VLOOKUP($B2497,所属・種目コード!$J$3:$K$59,2)))</f>
        <v>#N/A</v>
      </c>
    </row>
    <row r="2498" spans="1:12">
      <c r="A2498" s="11">
        <v>3418</v>
      </c>
      <c r="B2498" s="11">
        <v>1130</v>
      </c>
      <c r="C2498" s="11">
        <v>638</v>
      </c>
      <c r="E2498" s="11" t="s">
        <v>5149</v>
      </c>
      <c r="F2498" s="11" t="s">
        <v>5150</v>
      </c>
      <c r="G2498" s="11">
        <v>1</v>
      </c>
      <c r="K2498" s="25" t="str">
        <f>IF($B2498="","",(VLOOKUP($B2498,所属・種目コード!$M$3:$N$127,2)))</f>
        <v>小本中</v>
      </c>
      <c r="L2498" s="22" t="e">
        <f>IF($B2498="","",(VLOOKUP($B2498,所属・種目コード!$J$3:$K$59,2)))</f>
        <v>#N/A</v>
      </c>
    </row>
    <row r="2499" spans="1:12">
      <c r="A2499" s="11">
        <v>3419</v>
      </c>
      <c r="B2499" s="11">
        <v>1130</v>
      </c>
      <c r="C2499" s="11">
        <v>635</v>
      </c>
      <c r="E2499" s="11" t="s">
        <v>5151</v>
      </c>
      <c r="F2499" s="11" t="s">
        <v>5152</v>
      </c>
      <c r="G2499" s="11">
        <v>1</v>
      </c>
      <c r="K2499" s="25" t="str">
        <f>IF($B2499="","",(VLOOKUP($B2499,所属・種目コード!$M$3:$N$127,2)))</f>
        <v>小本中</v>
      </c>
      <c r="L2499" s="22" t="e">
        <f>IF($B2499="","",(VLOOKUP($B2499,所属・種目コード!$J$3:$K$59,2)))</f>
        <v>#N/A</v>
      </c>
    </row>
    <row r="2500" spans="1:12">
      <c r="A2500" s="11">
        <v>3420</v>
      </c>
      <c r="B2500" s="11">
        <v>1132</v>
      </c>
      <c r="C2500" s="11">
        <v>506</v>
      </c>
      <c r="E2500" s="11" t="s">
        <v>5153</v>
      </c>
      <c r="F2500" s="11" t="s">
        <v>5154</v>
      </c>
      <c r="G2500" s="11">
        <v>1</v>
      </c>
      <c r="K2500" s="25" t="str">
        <f>IF($B2500="","",(VLOOKUP($B2500,所属・種目コード!$M$3:$N$127,2)))</f>
        <v>一関一附属中</v>
      </c>
      <c r="L2500" s="22" t="e">
        <f>IF($B2500="","",(VLOOKUP($B2500,所属・種目コード!$J$3:$K$59,2)))</f>
        <v>#N/A</v>
      </c>
    </row>
    <row r="2501" spans="1:12">
      <c r="A2501" s="11">
        <v>3421</v>
      </c>
      <c r="B2501" s="11">
        <v>1132</v>
      </c>
      <c r="C2501" s="11">
        <v>507</v>
      </c>
      <c r="E2501" s="11" t="s">
        <v>5155</v>
      </c>
      <c r="F2501" s="11" t="s">
        <v>5156</v>
      </c>
      <c r="G2501" s="11">
        <v>1</v>
      </c>
      <c r="K2501" s="25" t="str">
        <f>IF($B2501="","",(VLOOKUP($B2501,所属・種目コード!$M$3:$N$127,2)))</f>
        <v>一関一附属中</v>
      </c>
      <c r="L2501" s="22" t="e">
        <f>IF($B2501="","",(VLOOKUP($B2501,所属・種目コード!$J$3:$K$59,2)))</f>
        <v>#N/A</v>
      </c>
    </row>
    <row r="2502" spans="1:12">
      <c r="A2502" s="11">
        <v>3422</v>
      </c>
      <c r="B2502" s="11">
        <v>1132</v>
      </c>
      <c r="C2502" s="11">
        <v>500</v>
      </c>
      <c r="E2502" s="11" t="s">
        <v>5157</v>
      </c>
      <c r="F2502" s="11" t="s">
        <v>5158</v>
      </c>
      <c r="G2502" s="11">
        <v>1</v>
      </c>
      <c r="K2502" s="25" t="str">
        <f>IF($B2502="","",(VLOOKUP($B2502,所属・種目コード!$M$3:$N$127,2)))</f>
        <v>一関一附属中</v>
      </c>
      <c r="L2502" s="22" t="e">
        <f>IF($B2502="","",(VLOOKUP($B2502,所属・種目コード!$J$3:$K$59,2)))</f>
        <v>#N/A</v>
      </c>
    </row>
    <row r="2503" spans="1:12">
      <c r="A2503" s="11">
        <v>3423</v>
      </c>
      <c r="B2503" s="11">
        <v>1132</v>
      </c>
      <c r="C2503" s="11">
        <v>424</v>
      </c>
      <c r="E2503" s="11" t="s">
        <v>5159</v>
      </c>
      <c r="F2503" s="11" t="s">
        <v>3631</v>
      </c>
      <c r="G2503" s="11">
        <v>2</v>
      </c>
      <c r="K2503" s="25" t="str">
        <f>IF($B2503="","",(VLOOKUP($B2503,所属・種目コード!$M$3:$N$127,2)))</f>
        <v>一関一附属中</v>
      </c>
      <c r="L2503" s="22" t="e">
        <f>IF($B2503="","",(VLOOKUP($B2503,所属・種目コード!$J$3:$K$59,2)))</f>
        <v>#N/A</v>
      </c>
    </row>
    <row r="2504" spans="1:12">
      <c r="A2504" s="11">
        <v>3424</v>
      </c>
      <c r="B2504" s="11">
        <v>1132</v>
      </c>
      <c r="C2504" s="11">
        <v>501</v>
      </c>
      <c r="E2504" s="11" t="s">
        <v>5160</v>
      </c>
      <c r="F2504" s="11" t="s">
        <v>5161</v>
      </c>
      <c r="G2504" s="11">
        <v>1</v>
      </c>
      <c r="K2504" s="25" t="str">
        <f>IF($B2504="","",(VLOOKUP($B2504,所属・種目コード!$M$3:$N$127,2)))</f>
        <v>一関一附属中</v>
      </c>
      <c r="L2504" s="22" t="e">
        <f>IF($B2504="","",(VLOOKUP($B2504,所属・種目コード!$J$3:$K$59,2)))</f>
        <v>#N/A</v>
      </c>
    </row>
    <row r="2505" spans="1:12">
      <c r="A2505" s="11">
        <v>3425</v>
      </c>
      <c r="B2505" s="11">
        <v>1132</v>
      </c>
      <c r="C2505" s="11">
        <v>502</v>
      </c>
      <c r="E2505" s="11" t="s">
        <v>5162</v>
      </c>
      <c r="F2505" s="11" t="s">
        <v>5163</v>
      </c>
      <c r="G2505" s="11">
        <v>1</v>
      </c>
      <c r="K2505" s="25" t="str">
        <f>IF($B2505="","",(VLOOKUP($B2505,所属・種目コード!$M$3:$N$127,2)))</f>
        <v>一関一附属中</v>
      </c>
      <c r="L2505" s="22" t="e">
        <f>IF($B2505="","",(VLOOKUP($B2505,所属・種目コード!$J$3:$K$59,2)))</f>
        <v>#N/A</v>
      </c>
    </row>
    <row r="2506" spans="1:12">
      <c r="A2506" s="11">
        <v>3426</v>
      </c>
      <c r="B2506" s="11">
        <v>1132</v>
      </c>
      <c r="C2506" s="11">
        <v>425</v>
      </c>
      <c r="E2506" s="11" t="s">
        <v>5164</v>
      </c>
      <c r="F2506" s="11" t="s">
        <v>5165</v>
      </c>
      <c r="G2506" s="11">
        <v>2</v>
      </c>
      <c r="K2506" s="25" t="str">
        <f>IF($B2506="","",(VLOOKUP($B2506,所属・種目コード!$M$3:$N$127,2)))</f>
        <v>一関一附属中</v>
      </c>
      <c r="L2506" s="22" t="e">
        <f>IF($B2506="","",(VLOOKUP($B2506,所属・種目コード!$J$3:$K$59,2)))</f>
        <v>#N/A</v>
      </c>
    </row>
    <row r="2507" spans="1:12">
      <c r="A2507" s="11">
        <v>3427</v>
      </c>
      <c r="B2507" s="11">
        <v>1132</v>
      </c>
      <c r="C2507" s="11">
        <v>429</v>
      </c>
      <c r="E2507" s="11" t="s">
        <v>5166</v>
      </c>
      <c r="F2507" s="11" t="s">
        <v>5167</v>
      </c>
      <c r="G2507" s="11">
        <v>2</v>
      </c>
      <c r="K2507" s="25" t="str">
        <f>IF($B2507="","",(VLOOKUP($B2507,所属・種目コード!$M$3:$N$127,2)))</f>
        <v>一関一附属中</v>
      </c>
      <c r="L2507" s="22" t="e">
        <f>IF($B2507="","",(VLOOKUP($B2507,所属・種目コード!$J$3:$K$59,2)))</f>
        <v>#N/A</v>
      </c>
    </row>
    <row r="2508" spans="1:12">
      <c r="A2508" s="11">
        <v>3428</v>
      </c>
      <c r="B2508" s="11">
        <v>1132</v>
      </c>
      <c r="C2508" s="11">
        <v>508</v>
      </c>
      <c r="E2508" s="11" t="s">
        <v>5168</v>
      </c>
      <c r="F2508" s="11" t="s">
        <v>4533</v>
      </c>
      <c r="G2508" s="11">
        <v>1</v>
      </c>
      <c r="K2508" s="25" t="str">
        <f>IF($B2508="","",(VLOOKUP($B2508,所属・種目コード!$M$3:$N$127,2)))</f>
        <v>一関一附属中</v>
      </c>
      <c r="L2508" s="22" t="e">
        <f>IF($B2508="","",(VLOOKUP($B2508,所属・種目コード!$J$3:$K$59,2)))</f>
        <v>#N/A</v>
      </c>
    </row>
    <row r="2509" spans="1:12">
      <c r="A2509" s="11">
        <v>3429</v>
      </c>
      <c r="B2509" s="11">
        <v>1132</v>
      </c>
      <c r="C2509" s="11">
        <v>426</v>
      </c>
      <c r="E2509" s="11" t="s">
        <v>5169</v>
      </c>
      <c r="F2509" s="11" t="s">
        <v>5170</v>
      </c>
      <c r="G2509" s="11">
        <v>2</v>
      </c>
      <c r="K2509" s="25" t="str">
        <f>IF($B2509="","",(VLOOKUP($B2509,所属・種目コード!$M$3:$N$127,2)))</f>
        <v>一関一附属中</v>
      </c>
      <c r="L2509" s="22" t="e">
        <f>IF($B2509="","",(VLOOKUP($B2509,所属・種目コード!$J$3:$K$59,2)))</f>
        <v>#N/A</v>
      </c>
    </row>
    <row r="2510" spans="1:12">
      <c r="A2510" s="11">
        <v>3430</v>
      </c>
      <c r="B2510" s="11">
        <v>1132</v>
      </c>
      <c r="C2510" s="11">
        <v>509</v>
      </c>
      <c r="E2510" s="11" t="s">
        <v>5171</v>
      </c>
      <c r="F2510" s="11" t="s">
        <v>5172</v>
      </c>
      <c r="G2510" s="11">
        <v>1</v>
      </c>
      <c r="K2510" s="25" t="str">
        <f>IF($B2510="","",(VLOOKUP($B2510,所属・種目コード!$M$3:$N$127,2)))</f>
        <v>一関一附属中</v>
      </c>
      <c r="L2510" s="22" t="e">
        <f>IF($B2510="","",(VLOOKUP($B2510,所属・種目コード!$J$3:$K$59,2)))</f>
        <v>#N/A</v>
      </c>
    </row>
    <row r="2511" spans="1:12">
      <c r="A2511" s="11">
        <v>3431</v>
      </c>
      <c r="B2511" s="11">
        <v>1132</v>
      </c>
      <c r="C2511" s="11">
        <v>503</v>
      </c>
      <c r="E2511" s="11" t="s">
        <v>5173</v>
      </c>
      <c r="F2511" s="11" t="s">
        <v>5174</v>
      </c>
      <c r="G2511" s="11">
        <v>1</v>
      </c>
      <c r="K2511" s="25" t="str">
        <f>IF($B2511="","",(VLOOKUP($B2511,所属・種目コード!$M$3:$N$127,2)))</f>
        <v>一関一附属中</v>
      </c>
      <c r="L2511" s="22" t="e">
        <f>IF($B2511="","",(VLOOKUP($B2511,所属・種目コード!$J$3:$K$59,2)))</f>
        <v>#N/A</v>
      </c>
    </row>
    <row r="2512" spans="1:12">
      <c r="A2512" s="11">
        <v>3432</v>
      </c>
      <c r="B2512" s="11">
        <v>1132</v>
      </c>
      <c r="C2512" s="11">
        <v>504</v>
      </c>
      <c r="E2512" s="11" t="s">
        <v>5175</v>
      </c>
      <c r="F2512" s="11" t="s">
        <v>5176</v>
      </c>
      <c r="G2512" s="11">
        <v>1</v>
      </c>
      <c r="K2512" s="25" t="str">
        <f>IF($B2512="","",(VLOOKUP($B2512,所属・種目コード!$M$3:$N$127,2)))</f>
        <v>一関一附属中</v>
      </c>
      <c r="L2512" s="22" t="e">
        <f>IF($B2512="","",(VLOOKUP($B2512,所属・種目コード!$J$3:$K$59,2)))</f>
        <v>#N/A</v>
      </c>
    </row>
    <row r="2513" spans="1:12">
      <c r="A2513" s="11">
        <v>3433</v>
      </c>
      <c r="B2513" s="11">
        <v>1132</v>
      </c>
      <c r="C2513" s="11">
        <v>427</v>
      </c>
      <c r="E2513" s="11" t="s">
        <v>5177</v>
      </c>
      <c r="F2513" s="11" t="s">
        <v>5178</v>
      </c>
      <c r="G2513" s="11">
        <v>2</v>
      </c>
      <c r="K2513" s="25" t="str">
        <f>IF($B2513="","",(VLOOKUP($B2513,所属・種目コード!$M$3:$N$127,2)))</f>
        <v>一関一附属中</v>
      </c>
      <c r="L2513" s="22" t="e">
        <f>IF($B2513="","",(VLOOKUP($B2513,所属・種目コード!$J$3:$K$59,2)))</f>
        <v>#N/A</v>
      </c>
    </row>
    <row r="2514" spans="1:12">
      <c r="A2514" s="11">
        <v>3434</v>
      </c>
      <c r="B2514" s="11">
        <v>1132</v>
      </c>
      <c r="C2514" s="11">
        <v>428</v>
      </c>
      <c r="E2514" s="11" t="s">
        <v>5179</v>
      </c>
      <c r="F2514" s="11" t="s">
        <v>5180</v>
      </c>
      <c r="G2514" s="11">
        <v>2</v>
      </c>
      <c r="K2514" s="25" t="str">
        <f>IF($B2514="","",(VLOOKUP($B2514,所属・種目コード!$M$3:$N$127,2)))</f>
        <v>一関一附属中</v>
      </c>
      <c r="L2514" s="22" t="e">
        <f>IF($B2514="","",(VLOOKUP($B2514,所属・種目コード!$J$3:$K$59,2)))</f>
        <v>#N/A</v>
      </c>
    </row>
    <row r="2515" spans="1:12">
      <c r="A2515" s="11">
        <v>3435</v>
      </c>
      <c r="B2515" s="11">
        <v>1132</v>
      </c>
      <c r="C2515" s="11">
        <v>505</v>
      </c>
      <c r="E2515" s="11" t="s">
        <v>5181</v>
      </c>
      <c r="F2515" s="11" t="s">
        <v>5182</v>
      </c>
      <c r="G2515" s="11">
        <v>1</v>
      </c>
      <c r="K2515" s="25" t="str">
        <f>IF($B2515="","",(VLOOKUP($B2515,所属・種目コード!$M$3:$N$127,2)))</f>
        <v>一関一附属中</v>
      </c>
      <c r="L2515" s="22" t="e">
        <f>IF($B2515="","",(VLOOKUP($B2515,所属・種目コード!$J$3:$K$59,2)))</f>
        <v>#N/A</v>
      </c>
    </row>
    <row r="2516" spans="1:12">
      <c r="A2516" s="11">
        <v>3436</v>
      </c>
      <c r="B2516" s="11">
        <v>1133</v>
      </c>
      <c r="C2516" s="11">
        <v>788</v>
      </c>
      <c r="E2516" s="11" t="s">
        <v>5183</v>
      </c>
      <c r="F2516" s="11" t="s">
        <v>5184</v>
      </c>
      <c r="G2516" s="11">
        <v>2</v>
      </c>
      <c r="K2516" s="25" t="str">
        <f>IF($B2516="","",(VLOOKUP($B2516,所属・種目コード!$M$3:$N$127,2)))</f>
        <v>岩大附属中</v>
      </c>
      <c r="L2516" s="22" t="e">
        <f>IF($B2516="","",(VLOOKUP($B2516,所属・種目コード!$J$3:$K$59,2)))</f>
        <v>#N/A</v>
      </c>
    </row>
    <row r="2517" spans="1:12">
      <c r="A2517" s="11">
        <v>3437</v>
      </c>
      <c r="B2517" s="11">
        <v>1133</v>
      </c>
      <c r="C2517" s="11">
        <v>789</v>
      </c>
      <c r="E2517" s="11" t="s">
        <v>5185</v>
      </c>
      <c r="F2517" s="11" t="s">
        <v>5186</v>
      </c>
      <c r="G2517" s="11">
        <v>2</v>
      </c>
      <c r="K2517" s="25" t="str">
        <f>IF($B2517="","",(VLOOKUP($B2517,所属・種目コード!$M$3:$N$127,2)))</f>
        <v>岩大附属中</v>
      </c>
      <c r="L2517" s="22" t="e">
        <f>IF($B2517="","",(VLOOKUP($B2517,所属・種目コード!$J$3:$K$59,2)))</f>
        <v>#N/A</v>
      </c>
    </row>
    <row r="2518" spans="1:12">
      <c r="A2518" s="11">
        <v>3438</v>
      </c>
      <c r="B2518" s="11">
        <v>1133</v>
      </c>
      <c r="C2518" s="11">
        <v>1151</v>
      </c>
      <c r="E2518" s="11" t="s">
        <v>5187</v>
      </c>
      <c r="F2518" s="11" t="s">
        <v>5188</v>
      </c>
      <c r="G2518" s="11">
        <v>2</v>
      </c>
      <c r="K2518" s="25" t="str">
        <f>IF($B2518="","",(VLOOKUP($B2518,所属・種目コード!$M$3:$N$127,2)))</f>
        <v>岩大附属中</v>
      </c>
      <c r="L2518" s="22" t="e">
        <f>IF($B2518="","",(VLOOKUP($B2518,所属・種目コード!$J$3:$K$59,2)))</f>
        <v>#N/A</v>
      </c>
    </row>
    <row r="2519" spans="1:12">
      <c r="A2519" s="11">
        <v>3439</v>
      </c>
      <c r="B2519" s="11">
        <v>1133</v>
      </c>
      <c r="C2519" s="11">
        <v>1152</v>
      </c>
      <c r="E2519" s="11" t="s">
        <v>5189</v>
      </c>
      <c r="F2519" s="11" t="s">
        <v>5190</v>
      </c>
      <c r="G2519" s="11">
        <v>2</v>
      </c>
      <c r="K2519" s="25" t="str">
        <f>IF($B2519="","",(VLOOKUP($B2519,所属・種目コード!$M$3:$N$127,2)))</f>
        <v>岩大附属中</v>
      </c>
      <c r="L2519" s="22" t="e">
        <f>IF($B2519="","",(VLOOKUP($B2519,所属・種目コード!$J$3:$K$59,2)))</f>
        <v>#N/A</v>
      </c>
    </row>
    <row r="2520" spans="1:12">
      <c r="A2520" s="11">
        <v>3440</v>
      </c>
      <c r="B2520" s="11">
        <v>1133</v>
      </c>
      <c r="C2520" s="11">
        <v>1153</v>
      </c>
      <c r="E2520" s="11" t="s">
        <v>5191</v>
      </c>
      <c r="F2520" s="11" t="s">
        <v>5192</v>
      </c>
      <c r="G2520" s="11">
        <v>2</v>
      </c>
      <c r="K2520" s="25" t="str">
        <f>IF($B2520="","",(VLOOKUP($B2520,所属・種目コード!$M$3:$N$127,2)))</f>
        <v>岩大附属中</v>
      </c>
      <c r="L2520" s="22" t="e">
        <f>IF($B2520="","",(VLOOKUP($B2520,所属・種目コード!$J$3:$K$59,2)))</f>
        <v>#N/A</v>
      </c>
    </row>
    <row r="2521" spans="1:12">
      <c r="A2521" s="11">
        <v>3441</v>
      </c>
      <c r="B2521" s="11">
        <v>1133</v>
      </c>
      <c r="C2521" s="11">
        <v>1154</v>
      </c>
      <c r="E2521" s="11" t="s">
        <v>5193</v>
      </c>
      <c r="F2521" s="11" t="s">
        <v>5194</v>
      </c>
      <c r="G2521" s="11">
        <v>2</v>
      </c>
      <c r="K2521" s="25" t="str">
        <f>IF($B2521="","",(VLOOKUP($B2521,所属・種目コード!$M$3:$N$127,2)))</f>
        <v>岩大附属中</v>
      </c>
      <c r="L2521" s="22" t="e">
        <f>IF($B2521="","",(VLOOKUP($B2521,所属・種目コード!$J$3:$K$59,2)))</f>
        <v>#N/A</v>
      </c>
    </row>
    <row r="2522" spans="1:12">
      <c r="A2522" s="11">
        <v>3442</v>
      </c>
      <c r="B2522" s="11">
        <v>1133</v>
      </c>
      <c r="C2522" s="11">
        <v>1155</v>
      </c>
      <c r="E2522" s="11" t="s">
        <v>5195</v>
      </c>
      <c r="F2522" s="11" t="s">
        <v>5196</v>
      </c>
      <c r="G2522" s="11">
        <v>2</v>
      </c>
      <c r="K2522" s="25" t="str">
        <f>IF($B2522="","",(VLOOKUP($B2522,所属・種目コード!$M$3:$N$127,2)))</f>
        <v>岩大附属中</v>
      </c>
      <c r="L2522" s="22" t="e">
        <f>IF($B2522="","",(VLOOKUP($B2522,所属・種目コード!$J$3:$K$59,2)))</f>
        <v>#N/A</v>
      </c>
    </row>
    <row r="2523" spans="1:12">
      <c r="A2523" s="11">
        <v>3443</v>
      </c>
      <c r="B2523" s="11">
        <v>1133</v>
      </c>
      <c r="C2523" s="11">
        <v>1156</v>
      </c>
      <c r="E2523" s="11" t="s">
        <v>5197</v>
      </c>
      <c r="F2523" s="11" t="s">
        <v>5198</v>
      </c>
      <c r="G2523" s="11">
        <v>2</v>
      </c>
      <c r="K2523" s="25" t="str">
        <f>IF($B2523="","",(VLOOKUP($B2523,所属・種目コード!$M$3:$N$127,2)))</f>
        <v>岩大附属中</v>
      </c>
      <c r="L2523" s="22" t="e">
        <f>IF($B2523="","",(VLOOKUP($B2523,所属・種目コード!$J$3:$K$59,2)))</f>
        <v>#N/A</v>
      </c>
    </row>
    <row r="2524" spans="1:12">
      <c r="A2524" s="11">
        <v>3444</v>
      </c>
      <c r="B2524" s="11">
        <v>1133</v>
      </c>
      <c r="C2524" s="11">
        <v>1157</v>
      </c>
      <c r="E2524" s="11" t="s">
        <v>4273</v>
      </c>
      <c r="F2524" s="11" t="s">
        <v>5199</v>
      </c>
      <c r="G2524" s="11">
        <v>2</v>
      </c>
      <c r="K2524" s="25" t="str">
        <f>IF($B2524="","",(VLOOKUP($B2524,所属・種目コード!$M$3:$N$127,2)))</f>
        <v>岩大附属中</v>
      </c>
      <c r="L2524" s="22" t="e">
        <f>IF($B2524="","",(VLOOKUP($B2524,所属・種目コード!$J$3:$K$59,2)))</f>
        <v>#N/A</v>
      </c>
    </row>
    <row r="2525" spans="1:12">
      <c r="A2525" s="11">
        <v>3445</v>
      </c>
      <c r="B2525" s="11">
        <v>1133</v>
      </c>
      <c r="C2525" s="11">
        <v>1158</v>
      </c>
      <c r="E2525" s="11" t="s">
        <v>5200</v>
      </c>
      <c r="F2525" s="11" t="s">
        <v>5201</v>
      </c>
      <c r="G2525" s="11">
        <v>2</v>
      </c>
      <c r="K2525" s="25" t="str">
        <f>IF($B2525="","",(VLOOKUP($B2525,所属・種目コード!$M$3:$N$127,2)))</f>
        <v>岩大附属中</v>
      </c>
      <c r="L2525" s="22" t="e">
        <f>IF($B2525="","",(VLOOKUP($B2525,所属・種目コード!$J$3:$K$59,2)))</f>
        <v>#N/A</v>
      </c>
    </row>
    <row r="2526" spans="1:12">
      <c r="A2526" s="11">
        <v>3446</v>
      </c>
      <c r="B2526" s="11">
        <v>1133</v>
      </c>
      <c r="C2526" s="11">
        <v>1314</v>
      </c>
      <c r="E2526" s="11" t="s">
        <v>5202</v>
      </c>
      <c r="F2526" s="11" t="s">
        <v>5203</v>
      </c>
      <c r="G2526" s="11">
        <v>1</v>
      </c>
      <c r="K2526" s="25" t="str">
        <f>IF($B2526="","",(VLOOKUP($B2526,所属・種目コード!$M$3:$N$127,2)))</f>
        <v>岩大附属中</v>
      </c>
      <c r="L2526" s="22" t="e">
        <f>IF($B2526="","",(VLOOKUP($B2526,所属・種目コード!$J$3:$K$59,2)))</f>
        <v>#N/A</v>
      </c>
    </row>
    <row r="2527" spans="1:12">
      <c r="A2527" s="11">
        <v>3447</v>
      </c>
      <c r="B2527" s="11">
        <v>1133</v>
      </c>
      <c r="C2527" s="11">
        <v>1315</v>
      </c>
      <c r="E2527" s="11" t="s">
        <v>5204</v>
      </c>
      <c r="F2527" s="11" t="s">
        <v>5205</v>
      </c>
      <c r="G2527" s="11">
        <v>1</v>
      </c>
      <c r="K2527" s="25" t="str">
        <f>IF($B2527="","",(VLOOKUP($B2527,所属・種目コード!$M$3:$N$127,2)))</f>
        <v>岩大附属中</v>
      </c>
      <c r="L2527" s="22" t="e">
        <f>IF($B2527="","",(VLOOKUP($B2527,所属・種目コード!$J$3:$K$59,2)))</f>
        <v>#N/A</v>
      </c>
    </row>
    <row r="2528" spans="1:12">
      <c r="A2528" s="11">
        <v>3448</v>
      </c>
      <c r="B2528" s="11">
        <v>1133</v>
      </c>
      <c r="C2528" s="11">
        <v>1316</v>
      </c>
      <c r="E2528" s="11" t="s">
        <v>5206</v>
      </c>
      <c r="F2528" s="11" t="s">
        <v>5207</v>
      </c>
      <c r="G2528" s="11">
        <v>1</v>
      </c>
      <c r="K2528" s="25" t="str">
        <f>IF($B2528="","",(VLOOKUP($B2528,所属・種目コード!$M$3:$N$127,2)))</f>
        <v>岩大附属中</v>
      </c>
      <c r="L2528" s="22" t="e">
        <f>IF($B2528="","",(VLOOKUP($B2528,所属・種目コード!$J$3:$K$59,2)))</f>
        <v>#N/A</v>
      </c>
    </row>
    <row r="2529" spans="1:12">
      <c r="A2529" s="11">
        <v>3449</v>
      </c>
      <c r="B2529" s="11">
        <v>1133</v>
      </c>
      <c r="C2529" s="11">
        <v>1317</v>
      </c>
      <c r="E2529" s="11" t="s">
        <v>5208</v>
      </c>
      <c r="F2529" s="11" t="s">
        <v>5209</v>
      </c>
      <c r="G2529" s="11">
        <v>1</v>
      </c>
      <c r="K2529" s="25" t="str">
        <f>IF($B2529="","",(VLOOKUP($B2529,所属・種目コード!$M$3:$N$127,2)))</f>
        <v>岩大附属中</v>
      </c>
      <c r="L2529" s="22" t="e">
        <f>IF($B2529="","",(VLOOKUP($B2529,所属・種目コード!$J$3:$K$59,2)))</f>
        <v>#N/A</v>
      </c>
    </row>
    <row r="2530" spans="1:12">
      <c r="A2530" s="11">
        <v>3450</v>
      </c>
      <c r="B2530" s="11">
        <v>1133</v>
      </c>
      <c r="C2530" s="11">
        <v>1318</v>
      </c>
      <c r="E2530" s="11" t="s">
        <v>5210</v>
      </c>
      <c r="F2530" s="11" t="s">
        <v>5211</v>
      </c>
      <c r="G2530" s="11">
        <v>1</v>
      </c>
      <c r="K2530" s="25" t="str">
        <f>IF($B2530="","",(VLOOKUP($B2530,所属・種目コード!$M$3:$N$127,2)))</f>
        <v>岩大附属中</v>
      </c>
      <c r="L2530" s="22" t="e">
        <f>IF($B2530="","",(VLOOKUP($B2530,所属・種目コード!$J$3:$K$59,2)))</f>
        <v>#N/A</v>
      </c>
    </row>
    <row r="2531" spans="1:12">
      <c r="A2531" s="11">
        <v>3451</v>
      </c>
      <c r="B2531" s="11">
        <v>1134</v>
      </c>
      <c r="C2531" s="11">
        <v>1296</v>
      </c>
      <c r="E2531" s="11" t="s">
        <v>5212</v>
      </c>
      <c r="F2531" s="11" t="s">
        <v>5213</v>
      </c>
      <c r="G2531" s="11">
        <v>1</v>
      </c>
      <c r="K2531" s="25" t="str">
        <f>IF($B2531="","",(VLOOKUP($B2531,所属・種目コード!$M$3:$N$127,2)))</f>
        <v>岩手中</v>
      </c>
      <c r="L2531" s="22" t="e">
        <f>IF($B2531="","",(VLOOKUP($B2531,所属・種目コード!$J$3:$K$59,2)))</f>
        <v>#N/A</v>
      </c>
    </row>
    <row r="2532" spans="1:12">
      <c r="A2532" s="11">
        <v>3452</v>
      </c>
      <c r="B2532" s="11">
        <v>1135</v>
      </c>
      <c r="C2532" s="11">
        <v>543</v>
      </c>
      <c r="E2532" s="11" t="s">
        <v>5214</v>
      </c>
      <c r="F2532" s="11" t="s">
        <v>5215</v>
      </c>
      <c r="G2532" s="11">
        <v>2</v>
      </c>
      <c r="K2532" s="25" t="str">
        <f>IF($B2532="","",(VLOOKUP($B2532,所属・種目コード!$M$3:$N$127,2)))</f>
        <v>一方井中</v>
      </c>
      <c r="L2532" s="22" t="e">
        <f>IF($B2532="","",(VLOOKUP($B2532,所属・種目コード!$J$3:$K$59,2)))</f>
        <v>#N/A</v>
      </c>
    </row>
    <row r="2533" spans="1:12">
      <c r="A2533" s="11">
        <v>3453</v>
      </c>
      <c r="B2533" s="11">
        <v>1135</v>
      </c>
      <c r="C2533" s="11">
        <v>544</v>
      </c>
      <c r="E2533" s="11" t="s">
        <v>5216</v>
      </c>
      <c r="F2533" s="11" t="s">
        <v>5217</v>
      </c>
      <c r="G2533" s="11">
        <v>2</v>
      </c>
      <c r="K2533" s="25" t="str">
        <f>IF($B2533="","",(VLOOKUP($B2533,所属・種目コード!$M$3:$N$127,2)))</f>
        <v>一方井中</v>
      </c>
      <c r="L2533" s="22" t="e">
        <f>IF($B2533="","",(VLOOKUP($B2533,所属・種目コード!$J$3:$K$59,2)))</f>
        <v>#N/A</v>
      </c>
    </row>
    <row r="2534" spans="1:12">
      <c r="A2534" s="11">
        <v>3454</v>
      </c>
      <c r="B2534" s="11">
        <v>1135</v>
      </c>
      <c r="C2534" s="11">
        <v>545</v>
      </c>
      <c r="E2534" s="11" t="s">
        <v>5218</v>
      </c>
      <c r="F2534" s="11" t="s">
        <v>5219</v>
      </c>
      <c r="G2534" s="11">
        <v>2</v>
      </c>
      <c r="K2534" s="25" t="str">
        <f>IF($B2534="","",(VLOOKUP($B2534,所属・種目コード!$M$3:$N$127,2)))</f>
        <v>一方井中</v>
      </c>
      <c r="L2534" s="22" t="e">
        <f>IF($B2534="","",(VLOOKUP($B2534,所属・種目コード!$J$3:$K$59,2)))</f>
        <v>#N/A</v>
      </c>
    </row>
    <row r="2535" spans="1:12">
      <c r="A2535" s="11">
        <v>3455</v>
      </c>
      <c r="B2535" s="11">
        <v>1135</v>
      </c>
      <c r="C2535" s="11">
        <v>627</v>
      </c>
      <c r="E2535" s="11" t="s">
        <v>5220</v>
      </c>
      <c r="F2535" s="11" t="s">
        <v>5221</v>
      </c>
      <c r="G2535" s="11">
        <v>1</v>
      </c>
      <c r="K2535" s="25" t="str">
        <f>IF($B2535="","",(VLOOKUP($B2535,所属・種目コード!$M$3:$N$127,2)))</f>
        <v>一方井中</v>
      </c>
      <c r="L2535" s="22" t="e">
        <f>IF($B2535="","",(VLOOKUP($B2535,所属・種目コード!$J$3:$K$59,2)))</f>
        <v>#N/A</v>
      </c>
    </row>
    <row r="2536" spans="1:12">
      <c r="A2536" s="11">
        <v>3456</v>
      </c>
      <c r="B2536" s="11">
        <v>1135</v>
      </c>
      <c r="C2536" s="11">
        <v>549</v>
      </c>
      <c r="E2536" s="11" t="s">
        <v>5222</v>
      </c>
      <c r="F2536" s="11" t="s">
        <v>5223</v>
      </c>
      <c r="G2536" s="11">
        <v>2</v>
      </c>
      <c r="K2536" s="25" t="str">
        <f>IF($B2536="","",(VLOOKUP($B2536,所属・種目コード!$M$3:$N$127,2)))</f>
        <v>一方井中</v>
      </c>
      <c r="L2536" s="22" t="e">
        <f>IF($B2536="","",(VLOOKUP($B2536,所属・種目コード!$J$3:$K$59,2)))</f>
        <v>#N/A</v>
      </c>
    </row>
    <row r="2537" spans="1:12">
      <c r="A2537" s="11">
        <v>3457</v>
      </c>
      <c r="B2537" s="11">
        <v>1135</v>
      </c>
      <c r="C2537" s="11">
        <v>628</v>
      </c>
      <c r="E2537" s="11" t="s">
        <v>5224</v>
      </c>
      <c r="F2537" s="11" t="s">
        <v>5225</v>
      </c>
      <c r="G2537" s="11">
        <v>1</v>
      </c>
      <c r="K2537" s="25" t="str">
        <f>IF($B2537="","",(VLOOKUP($B2537,所属・種目コード!$M$3:$N$127,2)))</f>
        <v>一方井中</v>
      </c>
      <c r="L2537" s="22" t="e">
        <f>IF($B2537="","",(VLOOKUP($B2537,所属・種目コード!$J$3:$K$59,2)))</f>
        <v>#N/A</v>
      </c>
    </row>
    <row r="2538" spans="1:12">
      <c r="A2538" s="11">
        <v>3458</v>
      </c>
      <c r="B2538" s="11">
        <v>1135</v>
      </c>
      <c r="C2538" s="11">
        <v>550</v>
      </c>
      <c r="E2538" s="11" t="s">
        <v>5226</v>
      </c>
      <c r="F2538" s="11" t="s">
        <v>5227</v>
      </c>
      <c r="G2538" s="11">
        <v>2</v>
      </c>
      <c r="K2538" s="25" t="str">
        <f>IF($B2538="","",(VLOOKUP($B2538,所属・種目コード!$M$3:$N$127,2)))</f>
        <v>一方井中</v>
      </c>
      <c r="L2538" s="22" t="e">
        <f>IF($B2538="","",(VLOOKUP($B2538,所属・種目コード!$J$3:$K$59,2)))</f>
        <v>#N/A</v>
      </c>
    </row>
    <row r="2539" spans="1:12">
      <c r="A2539" s="11">
        <v>3459</v>
      </c>
      <c r="B2539" s="11">
        <v>1135</v>
      </c>
      <c r="C2539" s="11">
        <v>546</v>
      </c>
      <c r="E2539" s="11" t="s">
        <v>5228</v>
      </c>
      <c r="F2539" s="11" t="s">
        <v>5229</v>
      </c>
      <c r="G2539" s="11">
        <v>2</v>
      </c>
      <c r="K2539" s="25" t="str">
        <f>IF($B2539="","",(VLOOKUP($B2539,所属・種目コード!$M$3:$N$127,2)))</f>
        <v>一方井中</v>
      </c>
      <c r="L2539" s="22" t="e">
        <f>IF($B2539="","",(VLOOKUP($B2539,所属・種目コード!$J$3:$K$59,2)))</f>
        <v>#N/A</v>
      </c>
    </row>
    <row r="2540" spans="1:12">
      <c r="A2540" s="11">
        <v>3460</v>
      </c>
      <c r="B2540" s="11">
        <v>1135</v>
      </c>
      <c r="C2540" s="11">
        <v>624</v>
      </c>
      <c r="E2540" s="11" t="s">
        <v>5230</v>
      </c>
      <c r="F2540" s="11" t="s">
        <v>5231</v>
      </c>
      <c r="G2540" s="11">
        <v>1</v>
      </c>
      <c r="K2540" s="25" t="str">
        <f>IF($B2540="","",(VLOOKUP($B2540,所属・種目コード!$M$3:$N$127,2)))</f>
        <v>一方井中</v>
      </c>
      <c r="L2540" s="22" t="e">
        <f>IF($B2540="","",(VLOOKUP($B2540,所属・種目コード!$J$3:$K$59,2)))</f>
        <v>#N/A</v>
      </c>
    </row>
    <row r="2541" spans="1:12">
      <c r="A2541" s="11">
        <v>3461</v>
      </c>
      <c r="B2541" s="11">
        <v>1135</v>
      </c>
      <c r="C2541" s="11">
        <v>625</v>
      </c>
      <c r="E2541" s="11" t="s">
        <v>5232</v>
      </c>
      <c r="F2541" s="11" t="s">
        <v>5233</v>
      </c>
      <c r="G2541" s="11">
        <v>1</v>
      </c>
      <c r="K2541" s="25" t="str">
        <f>IF($B2541="","",(VLOOKUP($B2541,所属・種目コード!$M$3:$N$127,2)))</f>
        <v>一方井中</v>
      </c>
      <c r="L2541" s="22" t="e">
        <f>IF($B2541="","",(VLOOKUP($B2541,所属・種目コード!$J$3:$K$59,2)))</f>
        <v>#N/A</v>
      </c>
    </row>
    <row r="2542" spans="1:12">
      <c r="A2542" s="11">
        <v>3462</v>
      </c>
      <c r="B2542" s="11">
        <v>1135</v>
      </c>
      <c r="C2542" s="11">
        <v>629</v>
      </c>
      <c r="E2542" s="11" t="s">
        <v>5234</v>
      </c>
      <c r="F2542" s="11" t="s">
        <v>5235</v>
      </c>
      <c r="G2542" s="11">
        <v>1</v>
      </c>
      <c r="K2542" s="25" t="str">
        <f>IF($B2542="","",(VLOOKUP($B2542,所属・種目コード!$M$3:$N$127,2)))</f>
        <v>一方井中</v>
      </c>
      <c r="L2542" s="22" t="e">
        <f>IF($B2542="","",(VLOOKUP($B2542,所属・種目コード!$J$3:$K$59,2)))</f>
        <v>#N/A</v>
      </c>
    </row>
    <row r="2543" spans="1:12">
      <c r="A2543" s="11">
        <v>3463</v>
      </c>
      <c r="B2543" s="11">
        <v>1135</v>
      </c>
      <c r="C2543" s="11">
        <v>626</v>
      </c>
      <c r="E2543" s="11" t="s">
        <v>5236</v>
      </c>
      <c r="F2543" s="11" t="s">
        <v>5237</v>
      </c>
      <c r="G2543" s="11">
        <v>1</v>
      </c>
      <c r="K2543" s="25" t="str">
        <f>IF($B2543="","",(VLOOKUP($B2543,所属・種目コード!$M$3:$N$127,2)))</f>
        <v>一方井中</v>
      </c>
      <c r="L2543" s="22" t="e">
        <f>IF($B2543="","",(VLOOKUP($B2543,所属・種目コード!$J$3:$K$59,2)))</f>
        <v>#N/A</v>
      </c>
    </row>
    <row r="2544" spans="1:12">
      <c r="A2544" s="11">
        <v>3464</v>
      </c>
      <c r="B2544" s="11">
        <v>1135</v>
      </c>
      <c r="C2544" s="11">
        <v>630</v>
      </c>
      <c r="E2544" s="11" t="s">
        <v>5238</v>
      </c>
      <c r="F2544" s="11" t="s">
        <v>5239</v>
      </c>
      <c r="G2544" s="11">
        <v>1</v>
      </c>
      <c r="K2544" s="25" t="str">
        <f>IF($B2544="","",(VLOOKUP($B2544,所属・種目コード!$M$3:$N$127,2)))</f>
        <v>一方井中</v>
      </c>
      <c r="L2544" s="22" t="e">
        <f>IF($B2544="","",(VLOOKUP($B2544,所属・種目コード!$J$3:$K$59,2)))</f>
        <v>#N/A</v>
      </c>
    </row>
    <row r="2545" spans="1:12">
      <c r="A2545" s="11">
        <v>3465</v>
      </c>
      <c r="B2545" s="11">
        <v>1135</v>
      </c>
      <c r="C2545" s="11">
        <v>547</v>
      </c>
      <c r="E2545" s="11" t="s">
        <v>5240</v>
      </c>
      <c r="F2545" s="11" t="s">
        <v>5241</v>
      </c>
      <c r="G2545" s="11">
        <v>2</v>
      </c>
      <c r="K2545" s="25" t="str">
        <f>IF($B2545="","",(VLOOKUP($B2545,所属・種目コード!$M$3:$N$127,2)))</f>
        <v>一方井中</v>
      </c>
      <c r="L2545" s="22" t="e">
        <f>IF($B2545="","",(VLOOKUP($B2545,所属・種目コード!$J$3:$K$59,2)))</f>
        <v>#N/A</v>
      </c>
    </row>
    <row r="2546" spans="1:12">
      <c r="A2546" s="11">
        <v>3466</v>
      </c>
      <c r="B2546" s="11">
        <v>1135</v>
      </c>
      <c r="C2546" s="11">
        <v>551</v>
      </c>
      <c r="E2546" s="11" t="s">
        <v>5242</v>
      </c>
      <c r="F2546" s="11" t="s">
        <v>5243</v>
      </c>
      <c r="G2546" s="11">
        <v>2</v>
      </c>
      <c r="K2546" s="25" t="str">
        <f>IF($B2546="","",(VLOOKUP($B2546,所属・種目コード!$M$3:$N$127,2)))</f>
        <v>一方井中</v>
      </c>
      <c r="L2546" s="22" t="e">
        <f>IF($B2546="","",(VLOOKUP($B2546,所属・種目コード!$J$3:$K$59,2)))</f>
        <v>#N/A</v>
      </c>
    </row>
    <row r="2547" spans="1:12">
      <c r="A2547" s="11">
        <v>3467</v>
      </c>
      <c r="B2547" s="11">
        <v>1135</v>
      </c>
      <c r="C2547" s="11">
        <v>631</v>
      </c>
      <c r="E2547" s="11" t="s">
        <v>5244</v>
      </c>
      <c r="F2547" s="11" t="s">
        <v>5245</v>
      </c>
      <c r="G2547" s="11">
        <v>1</v>
      </c>
      <c r="K2547" s="25" t="str">
        <f>IF($B2547="","",(VLOOKUP($B2547,所属・種目コード!$M$3:$N$127,2)))</f>
        <v>一方井中</v>
      </c>
      <c r="L2547" s="22" t="e">
        <f>IF($B2547="","",(VLOOKUP($B2547,所属・種目コード!$J$3:$K$59,2)))</f>
        <v>#N/A</v>
      </c>
    </row>
    <row r="2548" spans="1:12">
      <c r="A2548" s="11">
        <v>3468</v>
      </c>
      <c r="B2548" s="11">
        <v>1135</v>
      </c>
      <c r="C2548" s="11">
        <v>548</v>
      </c>
      <c r="E2548" s="11" t="s">
        <v>5246</v>
      </c>
      <c r="F2548" s="11" t="s">
        <v>5247</v>
      </c>
      <c r="G2548" s="11">
        <v>2</v>
      </c>
      <c r="K2548" s="25" t="str">
        <f>IF($B2548="","",(VLOOKUP($B2548,所属・種目コード!$M$3:$N$127,2)))</f>
        <v>一方井中</v>
      </c>
      <c r="L2548" s="22" t="e">
        <f>IF($B2548="","",(VLOOKUP($B2548,所属・種目コード!$J$3:$K$59,2)))</f>
        <v>#N/A</v>
      </c>
    </row>
    <row r="2549" spans="1:12">
      <c r="A2549" s="11">
        <v>3469</v>
      </c>
      <c r="B2549" s="11">
        <v>1135</v>
      </c>
      <c r="C2549" s="11">
        <v>552</v>
      </c>
      <c r="E2549" s="11" t="s">
        <v>5248</v>
      </c>
      <c r="F2549" s="11" t="s">
        <v>5249</v>
      </c>
      <c r="G2549" s="11">
        <v>2</v>
      </c>
      <c r="K2549" s="25" t="str">
        <f>IF($B2549="","",(VLOOKUP($B2549,所属・種目コード!$M$3:$N$127,2)))</f>
        <v>一方井中</v>
      </c>
      <c r="L2549" s="22" t="e">
        <f>IF($B2549="","",(VLOOKUP($B2549,所属・種目コード!$J$3:$K$59,2)))</f>
        <v>#N/A</v>
      </c>
    </row>
    <row r="2550" spans="1:12">
      <c r="A2550" s="11">
        <v>3470</v>
      </c>
      <c r="B2550" s="11">
        <v>1136</v>
      </c>
      <c r="C2550" s="11">
        <v>707</v>
      </c>
      <c r="E2550" s="11" t="s">
        <v>5250</v>
      </c>
      <c r="F2550" s="11" t="s">
        <v>5251</v>
      </c>
      <c r="G2550" s="11">
        <v>2</v>
      </c>
      <c r="K2550" s="25" t="str">
        <f>IF($B2550="","",(VLOOKUP($B2550,所属・種目コード!$M$3:$N$127,2)))</f>
        <v>川口中</v>
      </c>
      <c r="L2550" s="22" t="e">
        <f>IF($B2550="","",(VLOOKUP($B2550,所属・種目コード!$J$3:$K$59,2)))</f>
        <v>#N/A</v>
      </c>
    </row>
    <row r="2551" spans="1:12">
      <c r="A2551" s="11">
        <v>3471</v>
      </c>
      <c r="B2551" s="11">
        <v>1136</v>
      </c>
      <c r="C2551" s="11">
        <v>708</v>
      </c>
      <c r="E2551" s="11" t="s">
        <v>5252</v>
      </c>
      <c r="F2551" s="11" t="s">
        <v>5253</v>
      </c>
      <c r="G2551" s="11">
        <v>2</v>
      </c>
      <c r="K2551" s="25" t="str">
        <f>IF($B2551="","",(VLOOKUP($B2551,所属・種目コード!$M$3:$N$127,2)))</f>
        <v>川口中</v>
      </c>
      <c r="L2551" s="22" t="e">
        <f>IF($B2551="","",(VLOOKUP($B2551,所属・種目コード!$J$3:$K$59,2)))</f>
        <v>#N/A</v>
      </c>
    </row>
    <row r="2552" spans="1:12">
      <c r="A2552" s="11">
        <v>3472</v>
      </c>
      <c r="B2552" s="11">
        <v>1136</v>
      </c>
      <c r="C2552" s="11">
        <v>709</v>
      </c>
      <c r="E2552" s="11" t="s">
        <v>5254</v>
      </c>
      <c r="F2552" s="11" t="s">
        <v>5255</v>
      </c>
      <c r="G2552" s="11">
        <v>2</v>
      </c>
      <c r="K2552" s="25" t="str">
        <f>IF($B2552="","",(VLOOKUP($B2552,所属・種目コード!$M$3:$N$127,2)))</f>
        <v>川口中</v>
      </c>
      <c r="L2552" s="22" t="e">
        <f>IF($B2552="","",(VLOOKUP($B2552,所属・種目コード!$J$3:$K$59,2)))</f>
        <v>#N/A</v>
      </c>
    </row>
    <row r="2553" spans="1:12">
      <c r="A2553" s="11">
        <v>3473</v>
      </c>
      <c r="B2553" s="11">
        <v>1136</v>
      </c>
      <c r="C2553" s="11">
        <v>710</v>
      </c>
      <c r="E2553" s="11" t="s">
        <v>5256</v>
      </c>
      <c r="F2553" s="11" t="s">
        <v>5257</v>
      </c>
      <c r="G2553" s="11">
        <v>2</v>
      </c>
      <c r="K2553" s="25" t="str">
        <f>IF($B2553="","",(VLOOKUP($B2553,所属・種目コード!$M$3:$N$127,2)))</f>
        <v>川口中</v>
      </c>
      <c r="L2553" s="22" t="e">
        <f>IF($B2553="","",(VLOOKUP($B2553,所属・種目コード!$J$3:$K$59,2)))</f>
        <v>#N/A</v>
      </c>
    </row>
    <row r="2554" spans="1:12">
      <c r="A2554" s="11">
        <v>3474</v>
      </c>
      <c r="B2554" s="11">
        <v>1136</v>
      </c>
      <c r="C2554" s="11">
        <v>820</v>
      </c>
      <c r="E2554" s="11" t="s">
        <v>5258</v>
      </c>
      <c r="F2554" s="11" t="s">
        <v>5259</v>
      </c>
      <c r="G2554" s="11">
        <v>1</v>
      </c>
      <c r="K2554" s="25" t="str">
        <f>IF($B2554="","",(VLOOKUP($B2554,所属・種目コード!$M$3:$N$127,2)))</f>
        <v>川口中</v>
      </c>
      <c r="L2554" s="22" t="e">
        <f>IF($B2554="","",(VLOOKUP($B2554,所属・種目コード!$J$3:$K$59,2)))</f>
        <v>#N/A</v>
      </c>
    </row>
    <row r="2555" spans="1:12">
      <c r="A2555" s="11">
        <v>3475</v>
      </c>
      <c r="B2555" s="11">
        <v>1136</v>
      </c>
      <c r="C2555" s="11">
        <v>821</v>
      </c>
      <c r="E2555" s="11" t="s">
        <v>5260</v>
      </c>
      <c r="F2555" s="11" t="s">
        <v>5261</v>
      </c>
      <c r="G2555" s="11">
        <v>1</v>
      </c>
      <c r="K2555" s="25" t="str">
        <f>IF($B2555="","",(VLOOKUP($B2555,所属・種目コード!$M$3:$N$127,2)))</f>
        <v>川口中</v>
      </c>
      <c r="L2555" s="22" t="e">
        <f>IF($B2555="","",(VLOOKUP($B2555,所属・種目コード!$J$3:$K$59,2)))</f>
        <v>#N/A</v>
      </c>
    </row>
    <row r="2556" spans="1:12">
      <c r="A2556" s="11">
        <v>3476</v>
      </c>
      <c r="B2556" s="11">
        <v>1136</v>
      </c>
      <c r="C2556" s="11">
        <v>827</v>
      </c>
      <c r="E2556" s="11" t="s">
        <v>5262</v>
      </c>
      <c r="F2556" s="11" t="s">
        <v>5263</v>
      </c>
      <c r="G2556" s="11">
        <v>1</v>
      </c>
      <c r="K2556" s="25" t="str">
        <f>IF($B2556="","",(VLOOKUP($B2556,所属・種目コード!$M$3:$N$127,2)))</f>
        <v>川口中</v>
      </c>
      <c r="L2556" s="22" t="e">
        <f>IF($B2556="","",(VLOOKUP($B2556,所属・種目コード!$J$3:$K$59,2)))</f>
        <v>#N/A</v>
      </c>
    </row>
    <row r="2557" spans="1:12">
      <c r="A2557" s="11">
        <v>3477</v>
      </c>
      <c r="B2557" s="11">
        <v>1136</v>
      </c>
      <c r="C2557" s="11">
        <v>822</v>
      </c>
      <c r="E2557" s="11" t="s">
        <v>5264</v>
      </c>
      <c r="F2557" s="11" t="s">
        <v>5265</v>
      </c>
      <c r="G2557" s="11">
        <v>1</v>
      </c>
      <c r="K2557" s="25" t="str">
        <f>IF($B2557="","",(VLOOKUP($B2557,所属・種目コード!$M$3:$N$127,2)))</f>
        <v>川口中</v>
      </c>
      <c r="L2557" s="22" t="e">
        <f>IF($B2557="","",(VLOOKUP($B2557,所属・種目コード!$J$3:$K$59,2)))</f>
        <v>#N/A</v>
      </c>
    </row>
    <row r="2558" spans="1:12">
      <c r="A2558" s="11">
        <v>3478</v>
      </c>
      <c r="B2558" s="11">
        <v>1136</v>
      </c>
      <c r="C2558" s="11">
        <v>711</v>
      </c>
      <c r="E2558" s="11" t="s">
        <v>5266</v>
      </c>
      <c r="F2558" s="11" t="s">
        <v>5267</v>
      </c>
      <c r="G2558" s="11">
        <v>2</v>
      </c>
      <c r="K2558" s="25" t="str">
        <f>IF($B2558="","",(VLOOKUP($B2558,所属・種目コード!$M$3:$N$127,2)))</f>
        <v>川口中</v>
      </c>
      <c r="L2558" s="22" t="e">
        <f>IF($B2558="","",(VLOOKUP($B2558,所属・種目コード!$J$3:$K$59,2)))</f>
        <v>#N/A</v>
      </c>
    </row>
    <row r="2559" spans="1:12">
      <c r="A2559" s="11">
        <v>3479</v>
      </c>
      <c r="B2559" s="11">
        <v>1136</v>
      </c>
      <c r="C2559" s="11">
        <v>823</v>
      </c>
      <c r="E2559" s="11" t="s">
        <v>5268</v>
      </c>
      <c r="F2559" s="11" t="s">
        <v>5269</v>
      </c>
      <c r="G2559" s="11">
        <v>1</v>
      </c>
      <c r="K2559" s="25" t="str">
        <f>IF($B2559="","",(VLOOKUP($B2559,所属・種目コード!$M$3:$N$127,2)))</f>
        <v>川口中</v>
      </c>
      <c r="L2559" s="22" t="e">
        <f>IF($B2559="","",(VLOOKUP($B2559,所属・種目コード!$J$3:$K$59,2)))</f>
        <v>#N/A</v>
      </c>
    </row>
    <row r="2560" spans="1:12">
      <c r="A2560" s="11">
        <v>3480</v>
      </c>
      <c r="B2560" s="11">
        <v>1136</v>
      </c>
      <c r="C2560" s="11">
        <v>824</v>
      </c>
      <c r="E2560" s="11" t="s">
        <v>5270</v>
      </c>
      <c r="F2560" s="11" t="s">
        <v>5271</v>
      </c>
      <c r="G2560" s="11">
        <v>1</v>
      </c>
      <c r="K2560" s="25" t="str">
        <f>IF($B2560="","",(VLOOKUP($B2560,所属・種目コード!$M$3:$N$127,2)))</f>
        <v>川口中</v>
      </c>
      <c r="L2560" s="22" t="e">
        <f>IF($B2560="","",(VLOOKUP($B2560,所属・種目コード!$J$3:$K$59,2)))</f>
        <v>#N/A</v>
      </c>
    </row>
    <row r="2561" spans="1:12">
      <c r="A2561" s="11">
        <v>3481</v>
      </c>
      <c r="B2561" s="11">
        <v>1136</v>
      </c>
      <c r="C2561" s="11">
        <v>828</v>
      </c>
      <c r="E2561" s="11" t="s">
        <v>5272</v>
      </c>
      <c r="F2561" s="11" t="s">
        <v>5273</v>
      </c>
      <c r="G2561" s="11">
        <v>1</v>
      </c>
      <c r="K2561" s="25" t="str">
        <f>IF($B2561="","",(VLOOKUP($B2561,所属・種目コード!$M$3:$N$127,2)))</f>
        <v>川口中</v>
      </c>
      <c r="L2561" s="22" t="e">
        <f>IF($B2561="","",(VLOOKUP($B2561,所属・種目コード!$J$3:$K$59,2)))</f>
        <v>#N/A</v>
      </c>
    </row>
    <row r="2562" spans="1:12">
      <c r="A2562" s="11">
        <v>3482</v>
      </c>
      <c r="B2562" s="11">
        <v>1136</v>
      </c>
      <c r="C2562" s="11">
        <v>713</v>
      </c>
      <c r="E2562" s="11" t="s">
        <v>5274</v>
      </c>
      <c r="F2562" s="11" t="s">
        <v>5275</v>
      </c>
      <c r="G2562" s="11">
        <v>2</v>
      </c>
      <c r="K2562" s="25" t="str">
        <f>IF($B2562="","",(VLOOKUP($B2562,所属・種目コード!$M$3:$N$127,2)))</f>
        <v>川口中</v>
      </c>
      <c r="L2562" s="22" t="e">
        <f>IF($B2562="","",(VLOOKUP($B2562,所属・種目コード!$J$3:$K$59,2)))</f>
        <v>#N/A</v>
      </c>
    </row>
    <row r="2563" spans="1:12">
      <c r="A2563" s="11">
        <v>3483</v>
      </c>
      <c r="B2563" s="11">
        <v>1136</v>
      </c>
      <c r="C2563" s="11">
        <v>825</v>
      </c>
      <c r="E2563" s="11" t="s">
        <v>5276</v>
      </c>
      <c r="F2563" s="11" t="s">
        <v>5277</v>
      </c>
      <c r="G2563" s="11">
        <v>1</v>
      </c>
      <c r="K2563" s="25" t="str">
        <f>IF($B2563="","",(VLOOKUP($B2563,所属・種目コード!$M$3:$N$127,2)))</f>
        <v>川口中</v>
      </c>
      <c r="L2563" s="22" t="e">
        <f>IF($B2563="","",(VLOOKUP($B2563,所属・種目コード!$J$3:$K$59,2)))</f>
        <v>#N/A</v>
      </c>
    </row>
    <row r="2564" spans="1:12">
      <c r="A2564" s="11">
        <v>3484</v>
      </c>
      <c r="B2564" s="11">
        <v>1136</v>
      </c>
      <c r="C2564" s="11">
        <v>714</v>
      </c>
      <c r="E2564" s="11" t="s">
        <v>5278</v>
      </c>
      <c r="F2564" s="11" t="s">
        <v>5279</v>
      </c>
      <c r="G2564" s="11">
        <v>2</v>
      </c>
      <c r="K2564" s="25" t="str">
        <f>IF($B2564="","",(VLOOKUP($B2564,所属・種目コード!$M$3:$N$127,2)))</f>
        <v>川口中</v>
      </c>
      <c r="L2564" s="22" t="e">
        <f>IF($B2564="","",(VLOOKUP($B2564,所属・種目コード!$J$3:$K$59,2)))</f>
        <v>#N/A</v>
      </c>
    </row>
    <row r="2565" spans="1:12">
      <c r="A2565" s="11">
        <v>3485</v>
      </c>
      <c r="B2565" s="11">
        <v>1136</v>
      </c>
      <c r="C2565" s="11">
        <v>826</v>
      </c>
      <c r="E2565" s="11" t="s">
        <v>5280</v>
      </c>
      <c r="F2565" s="11" t="s">
        <v>5281</v>
      </c>
      <c r="G2565" s="11">
        <v>1</v>
      </c>
      <c r="K2565" s="25" t="str">
        <f>IF($B2565="","",(VLOOKUP($B2565,所属・種目コード!$M$3:$N$127,2)))</f>
        <v>川口中</v>
      </c>
      <c r="L2565" s="22" t="e">
        <f>IF($B2565="","",(VLOOKUP($B2565,所属・種目コード!$J$3:$K$59,2)))</f>
        <v>#N/A</v>
      </c>
    </row>
    <row r="2566" spans="1:12">
      <c r="A2566" s="11">
        <v>3486</v>
      </c>
      <c r="B2566" s="11">
        <v>1136</v>
      </c>
      <c r="C2566" s="11">
        <v>712</v>
      </c>
      <c r="E2566" s="11" t="s">
        <v>5282</v>
      </c>
      <c r="F2566" s="11" t="s">
        <v>5283</v>
      </c>
      <c r="G2566" s="11">
        <v>2</v>
      </c>
      <c r="K2566" s="25" t="str">
        <f>IF($B2566="","",(VLOOKUP($B2566,所属・種目コード!$M$3:$N$127,2)))</f>
        <v>川口中</v>
      </c>
      <c r="L2566" s="22" t="e">
        <f>IF($B2566="","",(VLOOKUP($B2566,所属・種目コード!$J$3:$K$59,2)))</f>
        <v>#N/A</v>
      </c>
    </row>
    <row r="2567" spans="1:12">
      <c r="A2567" s="11">
        <v>3487</v>
      </c>
      <c r="B2567" s="11">
        <v>1137</v>
      </c>
      <c r="C2567" s="11">
        <v>829</v>
      </c>
      <c r="E2567" s="11" t="s">
        <v>5284</v>
      </c>
      <c r="F2567" s="11" t="s">
        <v>5285</v>
      </c>
      <c r="G2567" s="11">
        <v>1</v>
      </c>
      <c r="K2567" s="25" t="str">
        <f>IF($B2567="","",(VLOOKUP($B2567,所属・種目コード!$M$3:$N$127,2)))</f>
        <v>沼宮内中</v>
      </c>
      <c r="L2567" s="22" t="e">
        <f>IF($B2567="","",(VLOOKUP($B2567,所属・種目コード!$J$3:$K$59,2)))</f>
        <v>#N/A</v>
      </c>
    </row>
    <row r="2568" spans="1:12">
      <c r="A2568" s="11">
        <v>3488</v>
      </c>
      <c r="B2568" s="11">
        <v>1137</v>
      </c>
      <c r="C2568" s="11">
        <v>830</v>
      </c>
      <c r="E2568" s="11" t="s">
        <v>5286</v>
      </c>
      <c r="F2568" s="11" t="s">
        <v>5287</v>
      </c>
      <c r="G2568" s="11">
        <v>1</v>
      </c>
      <c r="K2568" s="25" t="str">
        <f>IF($B2568="","",(VLOOKUP($B2568,所属・種目コード!$M$3:$N$127,2)))</f>
        <v>沼宮内中</v>
      </c>
      <c r="L2568" s="22" t="e">
        <f>IF($B2568="","",(VLOOKUP($B2568,所属・種目コード!$J$3:$K$59,2)))</f>
        <v>#N/A</v>
      </c>
    </row>
    <row r="2569" spans="1:12">
      <c r="A2569" s="11">
        <v>3489</v>
      </c>
      <c r="B2569" s="11">
        <v>1137</v>
      </c>
      <c r="C2569" s="11">
        <v>715</v>
      </c>
      <c r="E2569" s="11" t="s">
        <v>5288</v>
      </c>
      <c r="F2569" s="11" t="s">
        <v>5289</v>
      </c>
      <c r="G2569" s="11">
        <v>2</v>
      </c>
      <c r="K2569" s="25" t="str">
        <f>IF($B2569="","",(VLOOKUP($B2569,所属・種目コード!$M$3:$N$127,2)))</f>
        <v>沼宮内中</v>
      </c>
      <c r="L2569" s="22" t="e">
        <f>IF($B2569="","",(VLOOKUP($B2569,所属・種目コード!$J$3:$K$59,2)))</f>
        <v>#N/A</v>
      </c>
    </row>
    <row r="2570" spans="1:12">
      <c r="A2570" s="11">
        <v>3490</v>
      </c>
      <c r="B2570" s="11">
        <v>1137</v>
      </c>
      <c r="C2570" s="11">
        <v>716</v>
      </c>
      <c r="E2570" s="11" t="s">
        <v>5290</v>
      </c>
      <c r="F2570" s="11" t="s">
        <v>5291</v>
      </c>
      <c r="G2570" s="11">
        <v>2</v>
      </c>
      <c r="K2570" s="25" t="str">
        <f>IF($B2570="","",(VLOOKUP($B2570,所属・種目コード!$M$3:$N$127,2)))</f>
        <v>沼宮内中</v>
      </c>
      <c r="L2570" s="22" t="e">
        <f>IF($B2570="","",(VLOOKUP($B2570,所属・種目コード!$J$3:$K$59,2)))</f>
        <v>#N/A</v>
      </c>
    </row>
    <row r="2571" spans="1:12">
      <c r="A2571" s="11">
        <v>3491</v>
      </c>
      <c r="B2571" s="11">
        <v>1137</v>
      </c>
      <c r="C2571" s="11">
        <v>834</v>
      </c>
      <c r="E2571" s="11" t="s">
        <v>5292</v>
      </c>
      <c r="F2571" s="11" t="s">
        <v>5293</v>
      </c>
      <c r="G2571" s="11">
        <v>1</v>
      </c>
      <c r="K2571" s="25" t="str">
        <f>IF($B2571="","",(VLOOKUP($B2571,所属・種目コード!$M$3:$N$127,2)))</f>
        <v>沼宮内中</v>
      </c>
      <c r="L2571" s="22" t="e">
        <f>IF($B2571="","",(VLOOKUP($B2571,所属・種目コード!$J$3:$K$59,2)))</f>
        <v>#N/A</v>
      </c>
    </row>
    <row r="2572" spans="1:12">
      <c r="A2572" s="11">
        <v>3492</v>
      </c>
      <c r="B2572" s="11">
        <v>1137</v>
      </c>
      <c r="C2572" s="11">
        <v>719</v>
      </c>
      <c r="E2572" s="11" t="s">
        <v>5294</v>
      </c>
      <c r="F2572" s="11" t="s">
        <v>5295</v>
      </c>
      <c r="G2572" s="11">
        <v>2</v>
      </c>
      <c r="K2572" s="25" t="str">
        <f>IF($B2572="","",(VLOOKUP($B2572,所属・種目コード!$M$3:$N$127,2)))</f>
        <v>沼宮内中</v>
      </c>
      <c r="L2572" s="22" t="e">
        <f>IF($B2572="","",(VLOOKUP($B2572,所属・種目コード!$J$3:$K$59,2)))</f>
        <v>#N/A</v>
      </c>
    </row>
    <row r="2573" spans="1:12">
      <c r="A2573" s="11">
        <v>3493</v>
      </c>
      <c r="B2573" s="11">
        <v>1137</v>
      </c>
      <c r="C2573" s="11">
        <v>831</v>
      </c>
      <c r="E2573" s="11" t="s">
        <v>5296</v>
      </c>
      <c r="F2573" s="11" t="s">
        <v>5297</v>
      </c>
      <c r="G2573" s="11">
        <v>1</v>
      </c>
      <c r="K2573" s="25" t="str">
        <f>IF($B2573="","",(VLOOKUP($B2573,所属・種目コード!$M$3:$N$127,2)))</f>
        <v>沼宮内中</v>
      </c>
      <c r="L2573" s="22" t="e">
        <f>IF($B2573="","",(VLOOKUP($B2573,所属・種目コード!$J$3:$K$59,2)))</f>
        <v>#N/A</v>
      </c>
    </row>
    <row r="2574" spans="1:12">
      <c r="A2574" s="11">
        <v>3494</v>
      </c>
      <c r="B2574" s="11">
        <v>1137</v>
      </c>
      <c r="C2574" s="11">
        <v>832</v>
      </c>
      <c r="E2574" s="11" t="s">
        <v>5298</v>
      </c>
      <c r="F2574" s="11" t="s">
        <v>5299</v>
      </c>
      <c r="G2574" s="11">
        <v>1</v>
      </c>
      <c r="K2574" s="25" t="str">
        <f>IF($B2574="","",(VLOOKUP($B2574,所属・種目コード!$M$3:$N$127,2)))</f>
        <v>沼宮内中</v>
      </c>
      <c r="L2574" s="22" t="e">
        <f>IF($B2574="","",(VLOOKUP($B2574,所属・種目コード!$J$3:$K$59,2)))</f>
        <v>#N/A</v>
      </c>
    </row>
    <row r="2575" spans="1:12">
      <c r="A2575" s="11">
        <v>3495</v>
      </c>
      <c r="B2575" s="11">
        <v>1137</v>
      </c>
      <c r="C2575" s="11">
        <v>720</v>
      </c>
      <c r="E2575" s="11" t="s">
        <v>5300</v>
      </c>
      <c r="F2575" s="11" t="s">
        <v>5301</v>
      </c>
      <c r="G2575" s="11">
        <v>2</v>
      </c>
      <c r="K2575" s="25" t="str">
        <f>IF($B2575="","",(VLOOKUP($B2575,所属・種目コード!$M$3:$N$127,2)))</f>
        <v>沼宮内中</v>
      </c>
      <c r="L2575" s="22" t="e">
        <f>IF($B2575="","",(VLOOKUP($B2575,所属・種目コード!$J$3:$K$59,2)))</f>
        <v>#N/A</v>
      </c>
    </row>
    <row r="2576" spans="1:12">
      <c r="A2576" s="11">
        <v>3496</v>
      </c>
      <c r="B2576" s="11">
        <v>1137</v>
      </c>
      <c r="C2576" s="11">
        <v>835</v>
      </c>
      <c r="E2576" s="11" t="s">
        <v>5302</v>
      </c>
      <c r="F2576" s="11" t="s">
        <v>5303</v>
      </c>
      <c r="G2576" s="11">
        <v>1</v>
      </c>
      <c r="K2576" s="25" t="str">
        <f>IF($B2576="","",(VLOOKUP($B2576,所属・種目コード!$M$3:$N$127,2)))</f>
        <v>沼宮内中</v>
      </c>
      <c r="L2576" s="22" t="e">
        <f>IF($B2576="","",(VLOOKUP($B2576,所属・種目コード!$J$3:$K$59,2)))</f>
        <v>#N/A</v>
      </c>
    </row>
    <row r="2577" spans="1:12">
      <c r="A2577" s="11">
        <v>3497</v>
      </c>
      <c r="B2577" s="11">
        <v>1137</v>
      </c>
      <c r="C2577" s="11">
        <v>721</v>
      </c>
      <c r="E2577" s="11" t="s">
        <v>5304</v>
      </c>
      <c r="F2577" s="11" t="s">
        <v>5305</v>
      </c>
      <c r="G2577" s="11">
        <v>2</v>
      </c>
      <c r="K2577" s="25" t="str">
        <f>IF($B2577="","",(VLOOKUP($B2577,所属・種目コード!$M$3:$N$127,2)))</f>
        <v>沼宮内中</v>
      </c>
      <c r="L2577" s="22" t="e">
        <f>IF($B2577="","",(VLOOKUP($B2577,所属・種目コード!$J$3:$K$59,2)))</f>
        <v>#N/A</v>
      </c>
    </row>
    <row r="2578" spans="1:12">
      <c r="A2578" s="11">
        <v>3498</v>
      </c>
      <c r="B2578" s="11">
        <v>1137</v>
      </c>
      <c r="C2578" s="11">
        <v>717</v>
      </c>
      <c r="E2578" s="11" t="s">
        <v>5306</v>
      </c>
      <c r="F2578" s="11" t="s">
        <v>5307</v>
      </c>
      <c r="G2578" s="11">
        <v>2</v>
      </c>
      <c r="K2578" s="25" t="str">
        <f>IF($B2578="","",(VLOOKUP($B2578,所属・種目コード!$M$3:$N$127,2)))</f>
        <v>沼宮内中</v>
      </c>
      <c r="L2578" s="22" t="e">
        <f>IF($B2578="","",(VLOOKUP($B2578,所属・種目コード!$J$3:$K$59,2)))</f>
        <v>#N/A</v>
      </c>
    </row>
    <row r="2579" spans="1:12">
      <c r="A2579" s="11">
        <v>3499</v>
      </c>
      <c r="B2579" s="11">
        <v>1137</v>
      </c>
      <c r="C2579" s="11">
        <v>833</v>
      </c>
      <c r="E2579" s="11" t="s">
        <v>5308</v>
      </c>
      <c r="F2579" s="11" t="s">
        <v>5309</v>
      </c>
      <c r="G2579" s="11">
        <v>1</v>
      </c>
      <c r="K2579" s="25" t="str">
        <f>IF($B2579="","",(VLOOKUP($B2579,所属・種目コード!$M$3:$N$127,2)))</f>
        <v>沼宮内中</v>
      </c>
      <c r="L2579" s="22" t="e">
        <f>IF($B2579="","",(VLOOKUP($B2579,所属・種目コード!$J$3:$K$59,2)))</f>
        <v>#N/A</v>
      </c>
    </row>
    <row r="2580" spans="1:12">
      <c r="A2580" s="11">
        <v>3500</v>
      </c>
      <c r="B2580" s="11">
        <v>1137</v>
      </c>
      <c r="C2580" s="11">
        <v>718</v>
      </c>
      <c r="E2580" s="11" t="s">
        <v>5310</v>
      </c>
      <c r="F2580" s="11" t="s">
        <v>5311</v>
      </c>
      <c r="G2580" s="11">
        <v>2</v>
      </c>
      <c r="K2580" s="25" t="str">
        <f>IF($B2580="","",(VLOOKUP($B2580,所属・種目コード!$M$3:$N$127,2)))</f>
        <v>沼宮内中</v>
      </c>
      <c r="L2580" s="22" t="e">
        <f>IF($B2580="","",(VLOOKUP($B2580,所属・種目コード!$J$3:$K$59,2)))</f>
        <v>#N/A</v>
      </c>
    </row>
    <row r="2581" spans="1:12">
      <c r="A2581" s="11">
        <v>3501</v>
      </c>
      <c r="B2581" s="11">
        <v>1137</v>
      </c>
      <c r="C2581" s="11">
        <v>836</v>
      </c>
      <c r="E2581" s="11" t="s">
        <v>5312</v>
      </c>
      <c r="F2581" s="11" t="s">
        <v>5313</v>
      </c>
      <c r="G2581" s="11">
        <v>1</v>
      </c>
      <c r="K2581" s="25" t="str">
        <f>IF($B2581="","",(VLOOKUP($B2581,所属・種目コード!$M$3:$N$127,2)))</f>
        <v>沼宮内中</v>
      </c>
      <c r="L2581" s="22" t="e">
        <f>IF($B2581="","",(VLOOKUP($B2581,所属・種目コード!$J$3:$K$59,2)))</f>
        <v>#N/A</v>
      </c>
    </row>
    <row r="2582" spans="1:12">
      <c r="A2582" s="11">
        <v>3502</v>
      </c>
      <c r="B2582" s="11">
        <v>1138</v>
      </c>
      <c r="C2582" s="11">
        <v>1146</v>
      </c>
      <c r="E2582" s="11" t="s">
        <v>5314</v>
      </c>
      <c r="F2582" s="11" t="s">
        <v>5315</v>
      </c>
      <c r="G2582" s="11">
        <v>1</v>
      </c>
      <c r="K2582" s="25" t="str">
        <f>IF($B2582="","",(VLOOKUP($B2582,所属・種目コード!$M$3:$N$127,2)))</f>
        <v>奥州東水沢中</v>
      </c>
      <c r="L2582" s="22" t="e">
        <f>IF($B2582="","",(VLOOKUP($B2582,所属・種目コード!$J$3:$K$59,2)))</f>
        <v>#N/A</v>
      </c>
    </row>
    <row r="2583" spans="1:12">
      <c r="A2583" s="11">
        <v>3503</v>
      </c>
      <c r="B2583" s="11">
        <v>1138</v>
      </c>
      <c r="C2583" s="11">
        <v>1147</v>
      </c>
      <c r="E2583" s="11" t="s">
        <v>5316</v>
      </c>
      <c r="F2583" s="11" t="s">
        <v>5317</v>
      </c>
      <c r="G2583" s="11">
        <v>1</v>
      </c>
      <c r="K2583" s="25" t="str">
        <f>IF($B2583="","",(VLOOKUP($B2583,所属・種目コード!$M$3:$N$127,2)))</f>
        <v>奥州東水沢中</v>
      </c>
      <c r="L2583" s="22" t="e">
        <f>IF($B2583="","",(VLOOKUP($B2583,所属・種目コード!$J$3:$K$59,2)))</f>
        <v>#N/A</v>
      </c>
    </row>
    <row r="2584" spans="1:12">
      <c r="A2584" s="11">
        <v>3504</v>
      </c>
      <c r="B2584" s="11">
        <v>1138</v>
      </c>
      <c r="C2584" s="11">
        <v>960</v>
      </c>
      <c r="E2584" s="11" t="s">
        <v>5318</v>
      </c>
      <c r="F2584" s="11" t="s">
        <v>5319</v>
      </c>
      <c r="G2584" s="11">
        <v>2</v>
      </c>
      <c r="K2584" s="25" t="str">
        <f>IF($B2584="","",(VLOOKUP($B2584,所属・種目コード!$M$3:$N$127,2)))</f>
        <v>奥州東水沢中</v>
      </c>
      <c r="L2584" s="22" t="e">
        <f>IF($B2584="","",(VLOOKUP($B2584,所属・種目コード!$J$3:$K$59,2)))</f>
        <v>#N/A</v>
      </c>
    </row>
    <row r="2585" spans="1:12">
      <c r="A2585" s="11">
        <v>3505</v>
      </c>
      <c r="B2585" s="11">
        <v>1138</v>
      </c>
      <c r="C2585" s="11">
        <v>1134</v>
      </c>
      <c r="E2585" s="11" t="s">
        <v>5320</v>
      </c>
      <c r="F2585" s="11" t="s">
        <v>5321</v>
      </c>
      <c r="G2585" s="11">
        <v>1</v>
      </c>
      <c r="K2585" s="25" t="str">
        <f>IF($B2585="","",(VLOOKUP($B2585,所属・種目コード!$M$3:$N$127,2)))</f>
        <v>奥州東水沢中</v>
      </c>
      <c r="L2585" s="22" t="e">
        <f>IF($B2585="","",(VLOOKUP($B2585,所属・種目コード!$J$3:$K$59,2)))</f>
        <v>#N/A</v>
      </c>
    </row>
    <row r="2586" spans="1:12">
      <c r="A2586" s="11">
        <v>3506</v>
      </c>
      <c r="B2586" s="11">
        <v>1138</v>
      </c>
      <c r="C2586" s="11">
        <v>1135</v>
      </c>
      <c r="E2586" s="11" t="s">
        <v>5322</v>
      </c>
      <c r="F2586" s="11" t="s">
        <v>5323</v>
      </c>
      <c r="G2586" s="11">
        <v>1</v>
      </c>
      <c r="K2586" s="25" t="str">
        <f>IF($B2586="","",(VLOOKUP($B2586,所属・種目コード!$M$3:$N$127,2)))</f>
        <v>奥州東水沢中</v>
      </c>
      <c r="L2586" s="22" t="e">
        <f>IF($B2586="","",(VLOOKUP($B2586,所属・種目コード!$J$3:$K$59,2)))</f>
        <v>#N/A</v>
      </c>
    </row>
    <row r="2587" spans="1:12">
      <c r="A2587" s="11">
        <v>3507</v>
      </c>
      <c r="B2587" s="11">
        <v>1138</v>
      </c>
      <c r="C2587" s="11">
        <v>1148</v>
      </c>
      <c r="E2587" s="11" t="s">
        <v>5324</v>
      </c>
      <c r="F2587" s="11" t="s">
        <v>5325</v>
      </c>
      <c r="G2587" s="11">
        <v>1</v>
      </c>
      <c r="K2587" s="25" t="str">
        <f>IF($B2587="","",(VLOOKUP($B2587,所属・種目コード!$M$3:$N$127,2)))</f>
        <v>奥州東水沢中</v>
      </c>
      <c r="L2587" s="22" t="e">
        <f>IF($B2587="","",(VLOOKUP($B2587,所属・種目コード!$J$3:$K$59,2)))</f>
        <v>#N/A</v>
      </c>
    </row>
    <row r="2588" spans="1:12">
      <c r="A2588" s="11">
        <v>3508</v>
      </c>
      <c r="B2588" s="11">
        <v>1138</v>
      </c>
      <c r="C2588" s="11">
        <v>1149</v>
      </c>
      <c r="E2588" s="11" t="s">
        <v>5326</v>
      </c>
      <c r="F2588" s="11" t="s">
        <v>5327</v>
      </c>
      <c r="G2588" s="11">
        <v>1</v>
      </c>
      <c r="K2588" s="25" t="str">
        <f>IF($B2588="","",(VLOOKUP($B2588,所属・種目コード!$M$3:$N$127,2)))</f>
        <v>奥州東水沢中</v>
      </c>
      <c r="L2588" s="22" t="e">
        <f>IF($B2588="","",(VLOOKUP($B2588,所属・種目コード!$J$3:$K$59,2)))</f>
        <v>#N/A</v>
      </c>
    </row>
    <row r="2589" spans="1:12">
      <c r="A2589" s="11">
        <v>3509</v>
      </c>
      <c r="B2589" s="11">
        <v>1138</v>
      </c>
      <c r="C2589" s="11">
        <v>953</v>
      </c>
      <c r="E2589" s="11" t="s">
        <v>5328</v>
      </c>
      <c r="F2589" s="11" t="s">
        <v>5329</v>
      </c>
      <c r="G2589" s="11">
        <v>2</v>
      </c>
      <c r="K2589" s="25" t="str">
        <f>IF($B2589="","",(VLOOKUP($B2589,所属・種目コード!$M$3:$N$127,2)))</f>
        <v>奥州東水沢中</v>
      </c>
      <c r="L2589" s="22" t="e">
        <f>IF($B2589="","",(VLOOKUP($B2589,所属・種目コード!$J$3:$K$59,2)))</f>
        <v>#N/A</v>
      </c>
    </row>
    <row r="2590" spans="1:12">
      <c r="A2590" s="11">
        <v>3510</v>
      </c>
      <c r="B2590" s="11">
        <v>1138</v>
      </c>
      <c r="C2590" s="11">
        <v>1136</v>
      </c>
      <c r="E2590" s="11" t="s">
        <v>2385</v>
      </c>
      <c r="F2590" s="11" t="s">
        <v>2386</v>
      </c>
      <c r="G2590" s="11">
        <v>1</v>
      </c>
      <c r="K2590" s="25" t="str">
        <f>IF($B2590="","",(VLOOKUP($B2590,所属・種目コード!$M$3:$N$127,2)))</f>
        <v>奥州東水沢中</v>
      </c>
      <c r="L2590" s="22" t="e">
        <f>IF($B2590="","",(VLOOKUP($B2590,所属・種目コード!$J$3:$K$59,2)))</f>
        <v>#N/A</v>
      </c>
    </row>
    <row r="2591" spans="1:12">
      <c r="A2591" s="11">
        <v>3511</v>
      </c>
      <c r="B2591" s="11">
        <v>1138</v>
      </c>
      <c r="C2591" s="11">
        <v>1137</v>
      </c>
      <c r="E2591" s="11" t="s">
        <v>5330</v>
      </c>
      <c r="F2591" s="11" t="s">
        <v>5331</v>
      </c>
      <c r="G2591" s="11">
        <v>1</v>
      </c>
      <c r="K2591" s="25" t="str">
        <f>IF($B2591="","",(VLOOKUP($B2591,所属・種目コード!$M$3:$N$127,2)))</f>
        <v>奥州東水沢中</v>
      </c>
      <c r="L2591" s="22" t="e">
        <f>IF($B2591="","",(VLOOKUP($B2591,所属・種目コード!$J$3:$K$59,2)))</f>
        <v>#N/A</v>
      </c>
    </row>
    <row r="2592" spans="1:12">
      <c r="A2592" s="11">
        <v>3512</v>
      </c>
      <c r="B2592" s="11">
        <v>1138</v>
      </c>
      <c r="C2592" s="11">
        <v>1138</v>
      </c>
      <c r="E2592" s="11" t="s">
        <v>5332</v>
      </c>
      <c r="F2592" s="11" t="s">
        <v>5333</v>
      </c>
      <c r="G2592" s="11">
        <v>1</v>
      </c>
      <c r="K2592" s="25" t="str">
        <f>IF($B2592="","",(VLOOKUP($B2592,所属・種目コード!$M$3:$N$127,2)))</f>
        <v>奥州東水沢中</v>
      </c>
      <c r="L2592" s="22" t="e">
        <f>IF($B2592="","",(VLOOKUP($B2592,所属・種目コード!$J$3:$K$59,2)))</f>
        <v>#N/A</v>
      </c>
    </row>
    <row r="2593" spans="1:12">
      <c r="A2593" s="11">
        <v>3513</v>
      </c>
      <c r="B2593" s="11">
        <v>1138</v>
      </c>
      <c r="C2593" s="11">
        <v>1150</v>
      </c>
      <c r="E2593" s="11" t="s">
        <v>5334</v>
      </c>
      <c r="F2593" s="11" t="s">
        <v>5335</v>
      </c>
      <c r="G2593" s="11">
        <v>1</v>
      </c>
      <c r="K2593" s="25" t="str">
        <f>IF($B2593="","",(VLOOKUP($B2593,所属・種目コード!$M$3:$N$127,2)))</f>
        <v>奥州東水沢中</v>
      </c>
      <c r="L2593" s="22" t="e">
        <f>IF($B2593="","",(VLOOKUP($B2593,所属・種目コード!$J$3:$K$59,2)))</f>
        <v>#N/A</v>
      </c>
    </row>
    <row r="2594" spans="1:12">
      <c r="A2594" s="11">
        <v>3514</v>
      </c>
      <c r="B2594" s="11">
        <v>1138</v>
      </c>
      <c r="C2594" s="11">
        <v>1151</v>
      </c>
      <c r="E2594" s="11" t="s">
        <v>5336</v>
      </c>
      <c r="F2594" s="11" t="s">
        <v>5337</v>
      </c>
      <c r="G2594" s="11">
        <v>1</v>
      </c>
      <c r="K2594" s="25" t="str">
        <f>IF($B2594="","",(VLOOKUP($B2594,所属・種目コード!$M$3:$N$127,2)))</f>
        <v>奥州東水沢中</v>
      </c>
      <c r="L2594" s="22" t="e">
        <f>IF($B2594="","",(VLOOKUP($B2594,所属・種目コード!$J$3:$K$59,2)))</f>
        <v>#N/A</v>
      </c>
    </row>
    <row r="2595" spans="1:12">
      <c r="A2595" s="11">
        <v>3515</v>
      </c>
      <c r="B2595" s="11">
        <v>1138</v>
      </c>
      <c r="C2595" s="11">
        <v>1139</v>
      </c>
      <c r="E2595" s="11" t="s">
        <v>3997</v>
      </c>
      <c r="F2595" s="11" t="s">
        <v>1846</v>
      </c>
      <c r="G2595" s="11">
        <v>1</v>
      </c>
      <c r="K2595" s="25" t="str">
        <f>IF($B2595="","",(VLOOKUP($B2595,所属・種目コード!$M$3:$N$127,2)))</f>
        <v>奥州東水沢中</v>
      </c>
      <c r="L2595" s="22" t="e">
        <f>IF($B2595="","",(VLOOKUP($B2595,所属・種目コード!$J$3:$K$59,2)))</f>
        <v>#N/A</v>
      </c>
    </row>
    <row r="2596" spans="1:12">
      <c r="A2596" s="11">
        <v>3516</v>
      </c>
      <c r="B2596" s="11">
        <v>1138</v>
      </c>
      <c r="C2596" s="11">
        <v>1140</v>
      </c>
      <c r="E2596" s="11" t="s">
        <v>5338</v>
      </c>
      <c r="F2596" s="11" t="s">
        <v>5339</v>
      </c>
      <c r="G2596" s="11">
        <v>1</v>
      </c>
      <c r="K2596" s="25" t="str">
        <f>IF($B2596="","",(VLOOKUP($B2596,所属・種目コード!$M$3:$N$127,2)))</f>
        <v>奥州東水沢中</v>
      </c>
      <c r="L2596" s="22" t="e">
        <f>IF($B2596="","",(VLOOKUP($B2596,所属・種目コード!$J$3:$K$59,2)))</f>
        <v>#N/A</v>
      </c>
    </row>
    <row r="2597" spans="1:12">
      <c r="A2597" s="11">
        <v>3517</v>
      </c>
      <c r="B2597" s="11">
        <v>1138</v>
      </c>
      <c r="C2597" s="11">
        <v>954</v>
      </c>
      <c r="E2597" s="11" t="s">
        <v>5340</v>
      </c>
      <c r="F2597" s="11" t="s">
        <v>5341</v>
      </c>
      <c r="G2597" s="11">
        <v>2</v>
      </c>
      <c r="K2597" s="25" t="str">
        <f>IF($B2597="","",(VLOOKUP($B2597,所属・種目コード!$M$3:$N$127,2)))</f>
        <v>奥州東水沢中</v>
      </c>
      <c r="L2597" s="22" t="e">
        <f>IF($B2597="","",(VLOOKUP($B2597,所属・種目コード!$J$3:$K$59,2)))</f>
        <v>#N/A</v>
      </c>
    </row>
    <row r="2598" spans="1:12">
      <c r="A2598" s="11">
        <v>3518</v>
      </c>
      <c r="B2598" s="11">
        <v>1138</v>
      </c>
      <c r="C2598" s="11">
        <v>1141</v>
      </c>
      <c r="E2598" s="11" t="s">
        <v>5342</v>
      </c>
      <c r="F2598" s="11" t="s">
        <v>5343</v>
      </c>
      <c r="G2598" s="11">
        <v>1</v>
      </c>
      <c r="K2598" s="25" t="str">
        <f>IF($B2598="","",(VLOOKUP($B2598,所属・種目コード!$M$3:$N$127,2)))</f>
        <v>奥州東水沢中</v>
      </c>
      <c r="L2598" s="22" t="e">
        <f>IF($B2598="","",(VLOOKUP($B2598,所属・種目コード!$J$3:$K$59,2)))</f>
        <v>#N/A</v>
      </c>
    </row>
    <row r="2599" spans="1:12">
      <c r="A2599" s="11">
        <v>3519</v>
      </c>
      <c r="B2599" s="11">
        <v>1138</v>
      </c>
      <c r="C2599" s="11">
        <v>1142</v>
      </c>
      <c r="E2599" s="11" t="s">
        <v>5344</v>
      </c>
      <c r="F2599" s="11" t="s">
        <v>5345</v>
      </c>
      <c r="G2599" s="11">
        <v>1</v>
      </c>
      <c r="K2599" s="25" t="str">
        <f>IF($B2599="","",(VLOOKUP($B2599,所属・種目コード!$M$3:$N$127,2)))</f>
        <v>奥州東水沢中</v>
      </c>
      <c r="L2599" s="22" t="e">
        <f>IF($B2599="","",(VLOOKUP($B2599,所属・種目コード!$J$3:$K$59,2)))</f>
        <v>#N/A</v>
      </c>
    </row>
    <row r="2600" spans="1:12">
      <c r="A2600" s="11">
        <v>3520</v>
      </c>
      <c r="B2600" s="11">
        <v>1138</v>
      </c>
      <c r="C2600" s="11">
        <v>955</v>
      </c>
      <c r="E2600" s="11" t="s">
        <v>5346</v>
      </c>
      <c r="F2600" s="11" t="s">
        <v>4479</v>
      </c>
      <c r="G2600" s="11">
        <v>2</v>
      </c>
      <c r="K2600" s="25" t="str">
        <f>IF($B2600="","",(VLOOKUP($B2600,所属・種目コード!$M$3:$N$127,2)))</f>
        <v>奥州東水沢中</v>
      </c>
      <c r="L2600" s="22" t="e">
        <f>IF($B2600="","",(VLOOKUP($B2600,所属・種目コード!$J$3:$K$59,2)))</f>
        <v>#N/A</v>
      </c>
    </row>
    <row r="2601" spans="1:12">
      <c r="A2601" s="11">
        <v>3521</v>
      </c>
      <c r="B2601" s="11">
        <v>1138</v>
      </c>
      <c r="C2601" s="11">
        <v>1152</v>
      </c>
      <c r="E2601" s="11" t="s">
        <v>5347</v>
      </c>
      <c r="F2601" s="11" t="s">
        <v>5348</v>
      </c>
      <c r="G2601" s="11">
        <v>1</v>
      </c>
      <c r="K2601" s="25" t="str">
        <f>IF($B2601="","",(VLOOKUP($B2601,所属・種目コード!$M$3:$N$127,2)))</f>
        <v>奥州東水沢中</v>
      </c>
      <c r="L2601" s="22" t="e">
        <f>IF($B2601="","",(VLOOKUP($B2601,所属・種目コード!$J$3:$K$59,2)))</f>
        <v>#N/A</v>
      </c>
    </row>
    <row r="2602" spans="1:12">
      <c r="A2602" s="11">
        <v>3522</v>
      </c>
      <c r="B2602" s="11">
        <v>1138</v>
      </c>
      <c r="C2602" s="11">
        <v>956</v>
      </c>
      <c r="E2602" s="11" t="s">
        <v>5349</v>
      </c>
      <c r="F2602" s="11" t="s">
        <v>5350</v>
      </c>
      <c r="G2602" s="11">
        <v>2</v>
      </c>
      <c r="K2602" s="25" t="str">
        <f>IF($B2602="","",(VLOOKUP($B2602,所属・種目コード!$M$3:$N$127,2)))</f>
        <v>奥州東水沢中</v>
      </c>
      <c r="L2602" s="22" t="e">
        <f>IF($B2602="","",(VLOOKUP($B2602,所属・種目コード!$J$3:$K$59,2)))</f>
        <v>#N/A</v>
      </c>
    </row>
    <row r="2603" spans="1:12">
      <c r="A2603" s="11">
        <v>3523</v>
      </c>
      <c r="B2603" s="11">
        <v>1138</v>
      </c>
      <c r="C2603" s="11">
        <v>1153</v>
      </c>
      <c r="E2603" s="11" t="s">
        <v>5351</v>
      </c>
      <c r="F2603" s="11" t="s">
        <v>5352</v>
      </c>
      <c r="G2603" s="11">
        <v>1</v>
      </c>
      <c r="K2603" s="25" t="str">
        <f>IF($B2603="","",(VLOOKUP($B2603,所属・種目コード!$M$3:$N$127,2)))</f>
        <v>奥州東水沢中</v>
      </c>
      <c r="L2603" s="22" t="e">
        <f>IF($B2603="","",(VLOOKUP($B2603,所属・種目コード!$J$3:$K$59,2)))</f>
        <v>#N/A</v>
      </c>
    </row>
    <row r="2604" spans="1:12">
      <c r="A2604" s="11">
        <v>3524</v>
      </c>
      <c r="B2604" s="11">
        <v>1138</v>
      </c>
      <c r="C2604" s="11">
        <v>961</v>
      </c>
      <c r="E2604" s="11" t="s">
        <v>5353</v>
      </c>
      <c r="F2604" s="11" t="s">
        <v>5354</v>
      </c>
      <c r="G2604" s="11">
        <v>2</v>
      </c>
      <c r="K2604" s="25" t="str">
        <f>IF($B2604="","",(VLOOKUP($B2604,所属・種目コード!$M$3:$N$127,2)))</f>
        <v>奥州東水沢中</v>
      </c>
      <c r="L2604" s="22" t="e">
        <f>IF($B2604="","",(VLOOKUP($B2604,所属・種目コード!$J$3:$K$59,2)))</f>
        <v>#N/A</v>
      </c>
    </row>
    <row r="2605" spans="1:12">
      <c r="A2605" s="11">
        <v>3525</v>
      </c>
      <c r="B2605" s="11">
        <v>1138</v>
      </c>
      <c r="C2605" s="11">
        <v>962</v>
      </c>
      <c r="E2605" s="11" t="s">
        <v>5355</v>
      </c>
      <c r="F2605" s="11" t="s">
        <v>5356</v>
      </c>
      <c r="G2605" s="11">
        <v>2</v>
      </c>
      <c r="K2605" s="25" t="str">
        <f>IF($B2605="","",(VLOOKUP($B2605,所属・種目コード!$M$3:$N$127,2)))</f>
        <v>奥州東水沢中</v>
      </c>
      <c r="L2605" s="22" t="e">
        <f>IF($B2605="","",(VLOOKUP($B2605,所属・種目コード!$J$3:$K$59,2)))</f>
        <v>#N/A</v>
      </c>
    </row>
    <row r="2606" spans="1:12">
      <c r="A2606" s="11">
        <v>3526</v>
      </c>
      <c r="B2606" s="11">
        <v>1138</v>
      </c>
      <c r="C2606" s="11">
        <v>1154</v>
      </c>
      <c r="E2606" s="11" t="s">
        <v>5357</v>
      </c>
      <c r="F2606" s="11" t="s">
        <v>5358</v>
      </c>
      <c r="G2606" s="11">
        <v>1</v>
      </c>
      <c r="K2606" s="25" t="str">
        <f>IF($B2606="","",(VLOOKUP($B2606,所属・種目コード!$M$3:$N$127,2)))</f>
        <v>奥州東水沢中</v>
      </c>
      <c r="L2606" s="22" t="e">
        <f>IF($B2606="","",(VLOOKUP($B2606,所属・種目コード!$J$3:$K$59,2)))</f>
        <v>#N/A</v>
      </c>
    </row>
    <row r="2607" spans="1:12">
      <c r="A2607" s="11">
        <v>3527</v>
      </c>
      <c r="B2607" s="11">
        <v>1138</v>
      </c>
      <c r="C2607" s="11">
        <v>1155</v>
      </c>
      <c r="E2607" s="11" t="s">
        <v>5359</v>
      </c>
      <c r="F2607" s="11" t="s">
        <v>5360</v>
      </c>
      <c r="G2607" s="11">
        <v>1</v>
      </c>
      <c r="K2607" s="25" t="str">
        <f>IF($B2607="","",(VLOOKUP($B2607,所属・種目コード!$M$3:$N$127,2)))</f>
        <v>奥州東水沢中</v>
      </c>
      <c r="L2607" s="22" t="e">
        <f>IF($B2607="","",(VLOOKUP($B2607,所属・種目コード!$J$3:$K$59,2)))</f>
        <v>#N/A</v>
      </c>
    </row>
    <row r="2608" spans="1:12">
      <c r="A2608" s="11">
        <v>3528</v>
      </c>
      <c r="B2608" s="11">
        <v>1138</v>
      </c>
      <c r="C2608" s="11">
        <v>957</v>
      </c>
      <c r="E2608" s="11" t="s">
        <v>5361</v>
      </c>
      <c r="F2608" s="11" t="s">
        <v>5362</v>
      </c>
      <c r="G2608" s="11">
        <v>2</v>
      </c>
      <c r="K2608" s="25" t="str">
        <f>IF($B2608="","",(VLOOKUP($B2608,所属・種目コード!$M$3:$N$127,2)))</f>
        <v>奥州東水沢中</v>
      </c>
      <c r="L2608" s="22" t="e">
        <f>IF($B2608="","",(VLOOKUP($B2608,所属・種目コード!$J$3:$K$59,2)))</f>
        <v>#N/A</v>
      </c>
    </row>
    <row r="2609" spans="1:12">
      <c r="A2609" s="11">
        <v>3529</v>
      </c>
      <c r="B2609" s="11">
        <v>1138</v>
      </c>
      <c r="C2609" s="11">
        <v>963</v>
      </c>
      <c r="E2609" s="11" t="s">
        <v>5363</v>
      </c>
      <c r="F2609" s="11" t="s">
        <v>5364</v>
      </c>
      <c r="G2609" s="11">
        <v>2</v>
      </c>
      <c r="K2609" s="25" t="str">
        <f>IF($B2609="","",(VLOOKUP($B2609,所属・種目コード!$M$3:$N$127,2)))</f>
        <v>奥州東水沢中</v>
      </c>
      <c r="L2609" s="22" t="e">
        <f>IF($B2609="","",(VLOOKUP($B2609,所属・種目コード!$J$3:$K$59,2)))</f>
        <v>#N/A</v>
      </c>
    </row>
    <row r="2610" spans="1:12">
      <c r="A2610" s="11">
        <v>3530</v>
      </c>
      <c r="B2610" s="11">
        <v>1138</v>
      </c>
      <c r="C2610" s="11">
        <v>1143</v>
      </c>
      <c r="E2610" s="11" t="s">
        <v>5365</v>
      </c>
      <c r="F2610" s="11" t="s">
        <v>5366</v>
      </c>
      <c r="G2610" s="11">
        <v>1</v>
      </c>
      <c r="K2610" s="25" t="str">
        <f>IF($B2610="","",(VLOOKUP($B2610,所属・種目コード!$M$3:$N$127,2)))</f>
        <v>奥州東水沢中</v>
      </c>
      <c r="L2610" s="22" t="e">
        <f>IF($B2610="","",(VLOOKUP($B2610,所属・種目コード!$J$3:$K$59,2)))</f>
        <v>#N/A</v>
      </c>
    </row>
    <row r="2611" spans="1:12">
      <c r="A2611" s="11">
        <v>3531</v>
      </c>
      <c r="B2611" s="11">
        <v>1138</v>
      </c>
      <c r="C2611" s="11">
        <v>958</v>
      </c>
      <c r="E2611" s="11" t="s">
        <v>5367</v>
      </c>
      <c r="F2611" s="11" t="s">
        <v>5368</v>
      </c>
      <c r="G2611" s="11">
        <v>2</v>
      </c>
      <c r="K2611" s="25" t="str">
        <f>IF($B2611="","",(VLOOKUP($B2611,所属・種目コード!$M$3:$N$127,2)))</f>
        <v>奥州東水沢中</v>
      </c>
      <c r="L2611" s="22" t="e">
        <f>IF($B2611="","",(VLOOKUP($B2611,所属・種目コード!$J$3:$K$59,2)))</f>
        <v>#N/A</v>
      </c>
    </row>
    <row r="2612" spans="1:12">
      <c r="A2612" s="11">
        <v>3532</v>
      </c>
      <c r="B2612" s="11">
        <v>1138</v>
      </c>
      <c r="C2612" s="11">
        <v>964</v>
      </c>
      <c r="E2612" s="11" t="s">
        <v>5369</v>
      </c>
      <c r="F2612" s="11" t="s">
        <v>5370</v>
      </c>
      <c r="G2612" s="11">
        <v>2</v>
      </c>
      <c r="K2612" s="25" t="str">
        <f>IF($B2612="","",(VLOOKUP($B2612,所属・種目コード!$M$3:$N$127,2)))</f>
        <v>奥州東水沢中</v>
      </c>
      <c r="L2612" s="22" t="e">
        <f>IF($B2612="","",(VLOOKUP($B2612,所属・種目コード!$J$3:$K$59,2)))</f>
        <v>#N/A</v>
      </c>
    </row>
    <row r="2613" spans="1:12">
      <c r="A2613" s="11">
        <v>3533</v>
      </c>
      <c r="B2613" s="11">
        <v>1138</v>
      </c>
      <c r="C2613" s="11">
        <v>1144</v>
      </c>
      <c r="E2613" s="11" t="s">
        <v>5371</v>
      </c>
      <c r="F2613" s="11" t="s">
        <v>5372</v>
      </c>
      <c r="G2613" s="11">
        <v>1</v>
      </c>
      <c r="K2613" s="25" t="str">
        <f>IF($B2613="","",(VLOOKUP($B2613,所属・種目コード!$M$3:$N$127,2)))</f>
        <v>奥州東水沢中</v>
      </c>
      <c r="L2613" s="22" t="e">
        <f>IF($B2613="","",(VLOOKUP($B2613,所属・種目コード!$J$3:$K$59,2)))</f>
        <v>#N/A</v>
      </c>
    </row>
    <row r="2614" spans="1:12">
      <c r="A2614" s="11">
        <v>3534</v>
      </c>
      <c r="B2614" s="11">
        <v>1138</v>
      </c>
      <c r="C2614" s="11">
        <v>959</v>
      </c>
      <c r="E2614" s="11" t="s">
        <v>5373</v>
      </c>
      <c r="F2614" s="11" t="s">
        <v>5374</v>
      </c>
      <c r="G2614" s="11">
        <v>2</v>
      </c>
      <c r="K2614" s="25" t="str">
        <f>IF($B2614="","",(VLOOKUP($B2614,所属・種目コード!$M$3:$N$127,2)))</f>
        <v>奥州東水沢中</v>
      </c>
      <c r="L2614" s="22" t="e">
        <f>IF($B2614="","",(VLOOKUP($B2614,所属・種目コード!$J$3:$K$59,2)))</f>
        <v>#N/A</v>
      </c>
    </row>
    <row r="2615" spans="1:12">
      <c r="A2615" s="11">
        <v>3535</v>
      </c>
      <c r="B2615" s="11">
        <v>1138</v>
      </c>
      <c r="C2615" s="11">
        <v>1145</v>
      </c>
      <c r="E2615" s="11" t="s">
        <v>5375</v>
      </c>
      <c r="F2615" s="11" t="s">
        <v>5376</v>
      </c>
      <c r="G2615" s="11">
        <v>1</v>
      </c>
      <c r="K2615" s="25" t="str">
        <f>IF($B2615="","",(VLOOKUP($B2615,所属・種目コード!$M$3:$N$127,2)))</f>
        <v>奥州東水沢中</v>
      </c>
      <c r="L2615" s="22" t="e">
        <f>IF($B2615="","",(VLOOKUP($B2615,所属・種目コード!$J$3:$K$59,2)))</f>
        <v>#N/A</v>
      </c>
    </row>
    <row r="2616" spans="1:12">
      <c r="A2616" s="11">
        <v>3536</v>
      </c>
      <c r="B2616" s="11">
        <v>1138</v>
      </c>
      <c r="C2616" s="11">
        <v>965</v>
      </c>
      <c r="E2616" s="11" t="s">
        <v>5377</v>
      </c>
      <c r="F2616" s="11" t="s">
        <v>5378</v>
      </c>
      <c r="G2616" s="11">
        <v>2</v>
      </c>
      <c r="K2616" s="25" t="str">
        <f>IF($B2616="","",(VLOOKUP($B2616,所属・種目コード!$M$3:$N$127,2)))</f>
        <v>奥州東水沢中</v>
      </c>
      <c r="L2616" s="22" t="e">
        <f>IF($B2616="","",(VLOOKUP($B2616,所属・種目コード!$J$3:$K$59,2)))</f>
        <v>#N/A</v>
      </c>
    </row>
    <row r="2617" spans="1:12">
      <c r="A2617" s="11">
        <v>3537</v>
      </c>
      <c r="B2617" s="11">
        <v>1138</v>
      </c>
      <c r="C2617" s="11">
        <v>1156</v>
      </c>
      <c r="E2617" s="11" t="s">
        <v>5379</v>
      </c>
      <c r="F2617" s="11" t="s">
        <v>5380</v>
      </c>
      <c r="G2617" s="11">
        <v>1</v>
      </c>
      <c r="K2617" s="25" t="str">
        <f>IF($B2617="","",(VLOOKUP($B2617,所属・種目コード!$M$3:$N$127,2)))</f>
        <v>奥州東水沢中</v>
      </c>
      <c r="L2617" s="22" t="e">
        <f>IF($B2617="","",(VLOOKUP($B2617,所属・種目コード!$J$3:$K$59,2)))</f>
        <v>#N/A</v>
      </c>
    </row>
    <row r="2618" spans="1:12">
      <c r="A2618" s="11">
        <v>3538</v>
      </c>
      <c r="B2618" s="11">
        <v>1139</v>
      </c>
      <c r="C2618" s="11">
        <v>1285</v>
      </c>
      <c r="E2618" s="11" t="s">
        <v>5381</v>
      </c>
      <c r="F2618" s="11" t="s">
        <v>5382</v>
      </c>
      <c r="G2618" s="11">
        <v>1</v>
      </c>
      <c r="K2618" s="25" t="str">
        <f>IF($B2618="","",(VLOOKUP($B2618,所属・種目コード!$M$3:$N$127,2)))</f>
        <v>奥州前沢中</v>
      </c>
      <c r="L2618" s="22" t="e">
        <f>IF($B2618="","",(VLOOKUP($B2618,所属・種目コード!$J$3:$K$59,2)))</f>
        <v>#N/A</v>
      </c>
    </row>
    <row r="2619" spans="1:12">
      <c r="A2619" s="11">
        <v>3539</v>
      </c>
      <c r="B2619" s="11">
        <v>1141</v>
      </c>
      <c r="C2619" s="11">
        <v>639</v>
      </c>
      <c r="E2619" s="11" t="s">
        <v>5383</v>
      </c>
      <c r="F2619" s="11" t="s">
        <v>5384</v>
      </c>
      <c r="G2619" s="11">
        <v>1</v>
      </c>
      <c r="K2619" s="25" t="str">
        <f>IF($B2619="","",(VLOOKUP($B2619,所属・種目コード!$M$3:$N$127,2)))</f>
        <v>奥州水沢南中</v>
      </c>
      <c r="L2619" s="22" t="e">
        <f>IF($B2619="","",(VLOOKUP($B2619,所属・種目コード!$J$3:$K$59,2)))</f>
        <v>#N/A</v>
      </c>
    </row>
    <row r="2620" spans="1:12">
      <c r="A2620" s="11">
        <v>3540</v>
      </c>
      <c r="B2620" s="11">
        <v>1141</v>
      </c>
      <c r="C2620" s="11">
        <v>646</v>
      </c>
      <c r="E2620" s="11" t="s">
        <v>5385</v>
      </c>
      <c r="F2620" s="11" t="s">
        <v>5386</v>
      </c>
      <c r="G2620" s="11">
        <v>1</v>
      </c>
      <c r="K2620" s="25" t="str">
        <f>IF($B2620="","",(VLOOKUP($B2620,所属・種目コード!$M$3:$N$127,2)))</f>
        <v>奥州水沢南中</v>
      </c>
      <c r="L2620" s="22" t="e">
        <f>IF($B2620="","",(VLOOKUP($B2620,所属・種目コード!$J$3:$K$59,2)))</f>
        <v>#N/A</v>
      </c>
    </row>
    <row r="2621" spans="1:12">
      <c r="A2621" s="11">
        <v>3541</v>
      </c>
      <c r="B2621" s="11">
        <v>1141</v>
      </c>
      <c r="C2621" s="11">
        <v>653</v>
      </c>
      <c r="E2621" s="11" t="s">
        <v>5387</v>
      </c>
      <c r="F2621" s="11" t="s">
        <v>5388</v>
      </c>
      <c r="G2621" s="11">
        <v>1</v>
      </c>
      <c r="K2621" s="25" t="str">
        <f>IF($B2621="","",(VLOOKUP($B2621,所属・種目コード!$M$3:$N$127,2)))</f>
        <v>奥州水沢南中</v>
      </c>
      <c r="L2621" s="22" t="e">
        <f>IF($B2621="","",(VLOOKUP($B2621,所属・種目コード!$J$3:$K$59,2)))</f>
        <v>#N/A</v>
      </c>
    </row>
    <row r="2622" spans="1:12">
      <c r="A2622" s="11">
        <v>3542</v>
      </c>
      <c r="B2622" s="11">
        <v>1141</v>
      </c>
      <c r="C2622" s="11">
        <v>654</v>
      </c>
      <c r="E2622" s="11" t="s">
        <v>5389</v>
      </c>
      <c r="F2622" s="11" t="s">
        <v>5390</v>
      </c>
      <c r="G2622" s="11">
        <v>1</v>
      </c>
      <c r="K2622" s="25" t="str">
        <f>IF($B2622="","",(VLOOKUP($B2622,所属・種目コード!$M$3:$N$127,2)))</f>
        <v>奥州水沢南中</v>
      </c>
      <c r="L2622" s="22" t="e">
        <f>IF($B2622="","",(VLOOKUP($B2622,所属・種目コード!$J$3:$K$59,2)))</f>
        <v>#N/A</v>
      </c>
    </row>
    <row r="2623" spans="1:12">
      <c r="A2623" s="11">
        <v>3543</v>
      </c>
      <c r="B2623" s="11">
        <v>1144</v>
      </c>
      <c r="C2623" s="11">
        <v>1140</v>
      </c>
      <c r="E2623" s="11" t="s">
        <v>5391</v>
      </c>
      <c r="F2623" s="11" t="s">
        <v>5392</v>
      </c>
      <c r="G2623" s="11">
        <v>2</v>
      </c>
      <c r="K2623" s="25" t="str">
        <f>IF($B2623="","",(VLOOKUP($B2623,所属・種目コード!$M$3:$N$127,2)))</f>
        <v>大船渡一中</v>
      </c>
      <c r="L2623" s="22" t="e">
        <f>IF($B2623="","",(VLOOKUP($B2623,所属・種目コード!$J$3:$K$59,2)))</f>
        <v>#N/A</v>
      </c>
    </row>
    <row r="2624" spans="1:12">
      <c r="A2624" s="11">
        <v>3544</v>
      </c>
      <c r="B2624" s="11">
        <v>1144</v>
      </c>
      <c r="C2624" s="11">
        <v>1302</v>
      </c>
      <c r="E2624" s="11" t="s">
        <v>5393</v>
      </c>
      <c r="F2624" s="11" t="s">
        <v>5394</v>
      </c>
      <c r="G2624" s="11">
        <v>1</v>
      </c>
      <c r="K2624" s="25" t="str">
        <f>IF($B2624="","",(VLOOKUP($B2624,所属・種目コード!$M$3:$N$127,2)))</f>
        <v>大船渡一中</v>
      </c>
      <c r="L2624" s="22" t="e">
        <f>IF($B2624="","",(VLOOKUP($B2624,所属・種目コード!$J$3:$K$59,2)))</f>
        <v>#N/A</v>
      </c>
    </row>
    <row r="2625" spans="1:12">
      <c r="A2625" s="11">
        <v>3545</v>
      </c>
      <c r="B2625" s="11">
        <v>1144</v>
      </c>
      <c r="C2625" s="11">
        <v>1141</v>
      </c>
      <c r="E2625" s="11" t="s">
        <v>5395</v>
      </c>
      <c r="F2625" s="11" t="s">
        <v>5396</v>
      </c>
      <c r="G2625" s="11">
        <v>2</v>
      </c>
      <c r="K2625" s="25" t="str">
        <f>IF($B2625="","",(VLOOKUP($B2625,所属・種目コード!$M$3:$N$127,2)))</f>
        <v>大船渡一中</v>
      </c>
      <c r="L2625" s="22" t="e">
        <f>IF($B2625="","",(VLOOKUP($B2625,所属・種目コード!$J$3:$K$59,2)))</f>
        <v>#N/A</v>
      </c>
    </row>
    <row r="2626" spans="1:12">
      <c r="A2626" s="11">
        <v>3546</v>
      </c>
      <c r="B2626" s="11">
        <v>1145</v>
      </c>
      <c r="C2626" s="11">
        <v>1092</v>
      </c>
      <c r="E2626" s="11" t="s">
        <v>5397</v>
      </c>
      <c r="F2626" s="11" t="s">
        <v>5398</v>
      </c>
      <c r="G2626" s="11">
        <v>2</v>
      </c>
      <c r="K2626" s="25" t="str">
        <f>IF($B2626="","",(VLOOKUP($B2626,所属・種目コード!$M$3:$N$127,2)))</f>
        <v>金ケ崎中</v>
      </c>
      <c r="L2626" s="22" t="e">
        <f>IF($B2626="","",(VLOOKUP($B2626,所属・種目コード!$J$3:$K$59,2)))</f>
        <v>#N/A</v>
      </c>
    </row>
    <row r="2627" spans="1:12">
      <c r="A2627" s="11">
        <v>3547</v>
      </c>
      <c r="B2627" s="11">
        <v>1145</v>
      </c>
      <c r="C2627" s="11">
        <v>1795</v>
      </c>
      <c r="E2627" s="11" t="s">
        <v>5399</v>
      </c>
      <c r="F2627" s="11" t="s">
        <v>5400</v>
      </c>
      <c r="G2627" s="11">
        <v>1</v>
      </c>
      <c r="K2627" s="25" t="str">
        <f>IF($B2627="","",(VLOOKUP($B2627,所属・種目コード!$M$3:$N$127,2)))</f>
        <v>金ケ崎中</v>
      </c>
      <c r="L2627" s="22" t="e">
        <f>IF($B2627="","",(VLOOKUP($B2627,所属・種目コード!$J$3:$K$59,2)))</f>
        <v>#N/A</v>
      </c>
    </row>
    <row r="2628" spans="1:12">
      <c r="A2628" s="11">
        <v>3548</v>
      </c>
      <c r="B2628" s="11">
        <v>1145</v>
      </c>
      <c r="C2628" s="11">
        <v>1796</v>
      </c>
      <c r="E2628" s="11" t="s">
        <v>5401</v>
      </c>
      <c r="F2628" s="11" t="s">
        <v>5402</v>
      </c>
      <c r="G2628" s="11">
        <v>1</v>
      </c>
      <c r="K2628" s="25" t="str">
        <f>IF($B2628="","",(VLOOKUP($B2628,所属・種目コード!$M$3:$N$127,2)))</f>
        <v>金ケ崎中</v>
      </c>
      <c r="L2628" s="22" t="e">
        <f>IF($B2628="","",(VLOOKUP($B2628,所属・種目コード!$J$3:$K$59,2)))</f>
        <v>#N/A</v>
      </c>
    </row>
    <row r="2629" spans="1:12">
      <c r="A2629" s="11">
        <v>3549</v>
      </c>
      <c r="B2629" s="11">
        <v>1145</v>
      </c>
      <c r="C2629" s="11">
        <v>1103</v>
      </c>
      <c r="E2629" s="11" t="s">
        <v>5403</v>
      </c>
      <c r="F2629" s="11" t="s">
        <v>5404</v>
      </c>
      <c r="G2629" s="11">
        <v>2</v>
      </c>
      <c r="K2629" s="25" t="str">
        <f>IF($B2629="","",(VLOOKUP($B2629,所属・種目コード!$M$3:$N$127,2)))</f>
        <v>金ケ崎中</v>
      </c>
      <c r="L2629" s="22" t="e">
        <f>IF($B2629="","",(VLOOKUP($B2629,所属・種目コード!$J$3:$K$59,2)))</f>
        <v>#N/A</v>
      </c>
    </row>
    <row r="2630" spans="1:12">
      <c r="A2630" s="11">
        <v>3550</v>
      </c>
      <c r="B2630" s="11">
        <v>1145</v>
      </c>
      <c r="C2630" s="11">
        <v>1797</v>
      </c>
      <c r="E2630" s="11" t="s">
        <v>5405</v>
      </c>
      <c r="F2630" s="11" t="s">
        <v>5406</v>
      </c>
      <c r="G2630" s="11">
        <v>1</v>
      </c>
      <c r="K2630" s="25" t="str">
        <f>IF($B2630="","",(VLOOKUP($B2630,所属・種目コード!$M$3:$N$127,2)))</f>
        <v>金ケ崎中</v>
      </c>
      <c r="L2630" s="22" t="e">
        <f>IF($B2630="","",(VLOOKUP($B2630,所属・種目コード!$J$3:$K$59,2)))</f>
        <v>#N/A</v>
      </c>
    </row>
    <row r="2631" spans="1:12">
      <c r="A2631" s="11">
        <v>3551</v>
      </c>
      <c r="B2631" s="11">
        <v>1145</v>
      </c>
      <c r="C2631" s="11">
        <v>1798</v>
      </c>
      <c r="E2631" s="11" t="s">
        <v>5407</v>
      </c>
      <c r="F2631" s="11" t="s">
        <v>5408</v>
      </c>
      <c r="G2631" s="11">
        <v>1</v>
      </c>
      <c r="K2631" s="25" t="str">
        <f>IF($B2631="","",(VLOOKUP($B2631,所属・種目コード!$M$3:$N$127,2)))</f>
        <v>金ケ崎中</v>
      </c>
      <c r="L2631" s="22" t="e">
        <f>IF($B2631="","",(VLOOKUP($B2631,所属・種目コード!$J$3:$K$59,2)))</f>
        <v>#N/A</v>
      </c>
    </row>
    <row r="2632" spans="1:12">
      <c r="A2632" s="11">
        <v>3552</v>
      </c>
      <c r="B2632" s="11">
        <v>1145</v>
      </c>
      <c r="C2632" s="11">
        <v>1111</v>
      </c>
      <c r="E2632" s="11" t="s">
        <v>5409</v>
      </c>
      <c r="F2632" s="11" t="s">
        <v>5410</v>
      </c>
      <c r="G2632" s="11">
        <v>2</v>
      </c>
      <c r="K2632" s="25" t="str">
        <f>IF($B2632="","",(VLOOKUP($B2632,所属・種目コード!$M$3:$N$127,2)))</f>
        <v>金ケ崎中</v>
      </c>
      <c r="L2632" s="22" t="e">
        <f>IF($B2632="","",(VLOOKUP($B2632,所属・種目コード!$J$3:$K$59,2)))</f>
        <v>#N/A</v>
      </c>
    </row>
    <row r="2633" spans="1:12">
      <c r="A2633" s="11">
        <v>3553</v>
      </c>
      <c r="B2633" s="11">
        <v>1145</v>
      </c>
      <c r="C2633" s="11">
        <v>1799</v>
      </c>
      <c r="E2633" s="11" t="s">
        <v>5411</v>
      </c>
      <c r="F2633" s="11" t="s">
        <v>5412</v>
      </c>
      <c r="G2633" s="11">
        <v>1</v>
      </c>
      <c r="K2633" s="25" t="str">
        <f>IF($B2633="","",(VLOOKUP($B2633,所属・種目コード!$M$3:$N$127,2)))</f>
        <v>金ケ崎中</v>
      </c>
      <c r="L2633" s="22" t="e">
        <f>IF($B2633="","",(VLOOKUP($B2633,所属・種目コード!$J$3:$K$59,2)))</f>
        <v>#N/A</v>
      </c>
    </row>
    <row r="2634" spans="1:12">
      <c r="A2634" s="11">
        <v>3554</v>
      </c>
      <c r="B2634" s="11">
        <v>1145</v>
      </c>
      <c r="C2634" s="11">
        <v>1093</v>
      </c>
      <c r="E2634" s="11" t="s">
        <v>5413</v>
      </c>
      <c r="F2634" s="11" t="s">
        <v>5414</v>
      </c>
      <c r="G2634" s="11">
        <v>2</v>
      </c>
      <c r="K2634" s="25" t="str">
        <f>IF($B2634="","",(VLOOKUP($B2634,所属・種目コード!$M$3:$N$127,2)))</f>
        <v>金ケ崎中</v>
      </c>
      <c r="L2634" s="22" t="e">
        <f>IF($B2634="","",(VLOOKUP($B2634,所属・種目コード!$J$3:$K$59,2)))</f>
        <v>#N/A</v>
      </c>
    </row>
    <row r="2635" spans="1:12">
      <c r="A2635" s="11">
        <v>3555</v>
      </c>
      <c r="B2635" s="11">
        <v>1145</v>
      </c>
      <c r="C2635" s="11">
        <v>1094</v>
      </c>
      <c r="E2635" s="11" t="s">
        <v>5415</v>
      </c>
      <c r="F2635" s="11" t="s">
        <v>5416</v>
      </c>
      <c r="G2635" s="11">
        <v>2</v>
      </c>
      <c r="K2635" s="25" t="str">
        <f>IF($B2635="","",(VLOOKUP($B2635,所属・種目コード!$M$3:$N$127,2)))</f>
        <v>金ケ崎中</v>
      </c>
      <c r="L2635" s="22" t="e">
        <f>IF($B2635="","",(VLOOKUP($B2635,所属・種目コード!$J$3:$K$59,2)))</f>
        <v>#N/A</v>
      </c>
    </row>
    <row r="2636" spans="1:12">
      <c r="A2636" s="11">
        <v>3556</v>
      </c>
      <c r="B2636" s="11">
        <v>1145</v>
      </c>
      <c r="C2636" s="11">
        <v>1257</v>
      </c>
      <c r="E2636" s="11" t="s">
        <v>5417</v>
      </c>
      <c r="F2636" s="11" t="s">
        <v>5418</v>
      </c>
      <c r="G2636" s="11">
        <v>1</v>
      </c>
      <c r="K2636" s="25" t="str">
        <f>IF($B2636="","",(VLOOKUP($B2636,所属・種目コード!$M$3:$N$127,2)))</f>
        <v>金ケ崎中</v>
      </c>
      <c r="L2636" s="22" t="e">
        <f>IF($B2636="","",(VLOOKUP($B2636,所属・種目コード!$J$3:$K$59,2)))</f>
        <v>#N/A</v>
      </c>
    </row>
    <row r="2637" spans="1:12">
      <c r="A2637" s="11">
        <v>3557</v>
      </c>
      <c r="B2637" s="11">
        <v>1145</v>
      </c>
      <c r="C2637" s="11">
        <v>1095</v>
      </c>
      <c r="E2637" s="11" t="s">
        <v>5419</v>
      </c>
      <c r="F2637" s="11" t="s">
        <v>5420</v>
      </c>
      <c r="G2637" s="11">
        <v>2</v>
      </c>
      <c r="K2637" s="25" t="str">
        <f>IF($B2637="","",(VLOOKUP($B2637,所属・種目コード!$M$3:$N$127,2)))</f>
        <v>金ケ崎中</v>
      </c>
      <c r="L2637" s="22" t="e">
        <f>IF($B2637="","",(VLOOKUP($B2637,所属・種目コード!$J$3:$K$59,2)))</f>
        <v>#N/A</v>
      </c>
    </row>
    <row r="2638" spans="1:12">
      <c r="A2638" s="11">
        <v>3558</v>
      </c>
      <c r="B2638" s="11">
        <v>1145</v>
      </c>
      <c r="C2638" s="11">
        <v>1104</v>
      </c>
      <c r="E2638" s="11" t="s">
        <v>5421</v>
      </c>
      <c r="F2638" s="11" t="s">
        <v>5422</v>
      </c>
      <c r="G2638" s="11">
        <v>2</v>
      </c>
      <c r="K2638" s="25" t="str">
        <f>IF($B2638="","",(VLOOKUP($B2638,所属・種目コード!$M$3:$N$127,2)))</f>
        <v>金ケ崎中</v>
      </c>
      <c r="L2638" s="22" t="e">
        <f>IF($B2638="","",(VLOOKUP($B2638,所属・種目コード!$J$3:$K$59,2)))</f>
        <v>#N/A</v>
      </c>
    </row>
    <row r="2639" spans="1:12">
      <c r="A2639" s="11">
        <v>3559</v>
      </c>
      <c r="B2639" s="11">
        <v>1145</v>
      </c>
      <c r="C2639" s="11">
        <v>1096</v>
      </c>
      <c r="E2639" s="11" t="s">
        <v>5423</v>
      </c>
      <c r="F2639" s="11" t="s">
        <v>5424</v>
      </c>
      <c r="G2639" s="11">
        <v>2</v>
      </c>
      <c r="K2639" s="25" t="str">
        <f>IF($B2639="","",(VLOOKUP($B2639,所属・種目コード!$M$3:$N$127,2)))</f>
        <v>金ケ崎中</v>
      </c>
      <c r="L2639" s="22" t="e">
        <f>IF($B2639="","",(VLOOKUP($B2639,所属・種目コード!$J$3:$K$59,2)))</f>
        <v>#N/A</v>
      </c>
    </row>
    <row r="2640" spans="1:12">
      <c r="A2640" s="11">
        <v>3560</v>
      </c>
      <c r="B2640" s="11">
        <v>1145</v>
      </c>
      <c r="C2640" s="11">
        <v>1097</v>
      </c>
      <c r="E2640" s="11" t="s">
        <v>5425</v>
      </c>
      <c r="F2640" s="11" t="s">
        <v>5426</v>
      </c>
      <c r="G2640" s="11">
        <v>2</v>
      </c>
      <c r="K2640" s="25" t="str">
        <f>IF($B2640="","",(VLOOKUP($B2640,所属・種目コード!$M$3:$N$127,2)))</f>
        <v>金ケ崎中</v>
      </c>
      <c r="L2640" s="22" t="e">
        <f>IF($B2640="","",(VLOOKUP($B2640,所属・種目コード!$J$3:$K$59,2)))</f>
        <v>#N/A</v>
      </c>
    </row>
    <row r="2641" spans="1:12">
      <c r="A2641" s="11">
        <v>3561</v>
      </c>
      <c r="B2641" s="11">
        <v>1145</v>
      </c>
      <c r="C2641" s="11">
        <v>1105</v>
      </c>
      <c r="E2641" s="11" t="s">
        <v>5427</v>
      </c>
      <c r="F2641" s="11" t="s">
        <v>5428</v>
      </c>
      <c r="G2641" s="11">
        <v>2</v>
      </c>
      <c r="K2641" s="25" t="str">
        <f>IF($B2641="","",(VLOOKUP($B2641,所属・種目コード!$M$3:$N$127,2)))</f>
        <v>金ケ崎中</v>
      </c>
      <c r="L2641" s="22" t="e">
        <f>IF($B2641="","",(VLOOKUP($B2641,所属・種目コード!$J$3:$K$59,2)))</f>
        <v>#N/A</v>
      </c>
    </row>
    <row r="2642" spans="1:12">
      <c r="A2642" s="11">
        <v>3562</v>
      </c>
      <c r="B2642" s="11">
        <v>1145</v>
      </c>
      <c r="C2642" s="11">
        <v>1258</v>
      </c>
      <c r="E2642" s="11" t="s">
        <v>5429</v>
      </c>
      <c r="F2642" s="11" t="s">
        <v>5430</v>
      </c>
      <c r="G2642" s="11">
        <v>1</v>
      </c>
      <c r="K2642" s="25" t="str">
        <f>IF($B2642="","",(VLOOKUP($B2642,所属・種目コード!$M$3:$N$127,2)))</f>
        <v>金ケ崎中</v>
      </c>
      <c r="L2642" s="22" t="e">
        <f>IF($B2642="","",(VLOOKUP($B2642,所属・種目コード!$J$3:$K$59,2)))</f>
        <v>#N/A</v>
      </c>
    </row>
    <row r="2643" spans="1:12">
      <c r="A2643" s="11">
        <v>3563</v>
      </c>
      <c r="B2643" s="11">
        <v>1145</v>
      </c>
      <c r="C2643" s="11">
        <v>1800</v>
      </c>
      <c r="E2643" s="11" t="s">
        <v>5431</v>
      </c>
      <c r="F2643" s="11" t="s">
        <v>5432</v>
      </c>
      <c r="G2643" s="11">
        <v>1</v>
      </c>
      <c r="K2643" s="25" t="str">
        <f>IF($B2643="","",(VLOOKUP($B2643,所属・種目コード!$M$3:$N$127,2)))</f>
        <v>金ケ崎中</v>
      </c>
      <c r="L2643" s="22" t="e">
        <f>IF($B2643="","",(VLOOKUP($B2643,所属・種目コード!$J$3:$K$59,2)))</f>
        <v>#N/A</v>
      </c>
    </row>
    <row r="2644" spans="1:12">
      <c r="A2644" s="11">
        <v>3564</v>
      </c>
      <c r="B2644" s="11">
        <v>1145</v>
      </c>
      <c r="C2644" s="11">
        <v>1259</v>
      </c>
      <c r="E2644" s="11" t="s">
        <v>5433</v>
      </c>
      <c r="F2644" s="11" t="s">
        <v>5434</v>
      </c>
      <c r="G2644" s="11">
        <v>1</v>
      </c>
      <c r="K2644" s="25" t="str">
        <f>IF($B2644="","",(VLOOKUP($B2644,所属・種目コード!$M$3:$N$127,2)))</f>
        <v>金ケ崎中</v>
      </c>
      <c r="L2644" s="22" t="e">
        <f>IF($B2644="","",(VLOOKUP($B2644,所属・種目コード!$J$3:$K$59,2)))</f>
        <v>#N/A</v>
      </c>
    </row>
    <row r="2645" spans="1:12">
      <c r="A2645" s="11">
        <v>3565</v>
      </c>
      <c r="B2645" s="11">
        <v>1145</v>
      </c>
      <c r="C2645" s="11">
        <v>1260</v>
      </c>
      <c r="E2645" s="11" t="s">
        <v>5435</v>
      </c>
      <c r="F2645" s="11" t="s">
        <v>5436</v>
      </c>
      <c r="G2645" s="11">
        <v>1</v>
      </c>
      <c r="K2645" s="25" t="str">
        <f>IF($B2645="","",(VLOOKUP($B2645,所属・種目コード!$M$3:$N$127,2)))</f>
        <v>金ケ崎中</v>
      </c>
      <c r="L2645" s="22" t="e">
        <f>IF($B2645="","",(VLOOKUP($B2645,所属・種目コード!$J$3:$K$59,2)))</f>
        <v>#N/A</v>
      </c>
    </row>
    <row r="2646" spans="1:12">
      <c r="A2646" s="11">
        <v>3566</v>
      </c>
      <c r="B2646" s="11">
        <v>1145</v>
      </c>
      <c r="C2646" s="11">
        <v>1261</v>
      </c>
      <c r="E2646" s="11" t="s">
        <v>5437</v>
      </c>
      <c r="F2646" s="11" t="s">
        <v>5438</v>
      </c>
      <c r="G2646" s="11">
        <v>1</v>
      </c>
      <c r="K2646" s="25" t="str">
        <f>IF($B2646="","",(VLOOKUP($B2646,所属・種目コード!$M$3:$N$127,2)))</f>
        <v>金ケ崎中</v>
      </c>
      <c r="L2646" s="22" t="e">
        <f>IF($B2646="","",(VLOOKUP($B2646,所属・種目コード!$J$3:$K$59,2)))</f>
        <v>#N/A</v>
      </c>
    </row>
    <row r="2647" spans="1:12">
      <c r="A2647" s="11">
        <v>3567</v>
      </c>
      <c r="B2647" s="11">
        <v>1145</v>
      </c>
      <c r="C2647" s="11">
        <v>1253</v>
      </c>
      <c r="E2647" s="11" t="s">
        <v>5439</v>
      </c>
      <c r="F2647" s="11" t="s">
        <v>5440</v>
      </c>
      <c r="G2647" s="11">
        <v>1</v>
      </c>
      <c r="K2647" s="25" t="str">
        <f>IF($B2647="","",(VLOOKUP($B2647,所属・種目コード!$M$3:$N$127,2)))</f>
        <v>金ケ崎中</v>
      </c>
      <c r="L2647" s="22" t="e">
        <f>IF($B2647="","",(VLOOKUP($B2647,所属・種目コード!$J$3:$K$59,2)))</f>
        <v>#N/A</v>
      </c>
    </row>
    <row r="2648" spans="1:12">
      <c r="A2648" s="11">
        <v>3568</v>
      </c>
      <c r="B2648" s="11">
        <v>1145</v>
      </c>
      <c r="C2648" s="11">
        <v>1098</v>
      </c>
      <c r="E2648" s="11" t="s">
        <v>5441</v>
      </c>
      <c r="F2648" s="11" t="s">
        <v>5442</v>
      </c>
      <c r="G2648" s="11">
        <v>2</v>
      </c>
      <c r="K2648" s="25" t="str">
        <f>IF($B2648="","",(VLOOKUP($B2648,所属・種目コード!$M$3:$N$127,2)))</f>
        <v>金ケ崎中</v>
      </c>
      <c r="L2648" s="22" t="e">
        <f>IF($B2648="","",(VLOOKUP($B2648,所属・種目コード!$J$3:$K$59,2)))</f>
        <v>#N/A</v>
      </c>
    </row>
    <row r="2649" spans="1:12">
      <c r="A2649" s="11">
        <v>3569</v>
      </c>
      <c r="B2649" s="11">
        <v>1145</v>
      </c>
      <c r="C2649" s="11">
        <v>1106</v>
      </c>
      <c r="E2649" s="11" t="s">
        <v>5443</v>
      </c>
      <c r="F2649" s="11" t="s">
        <v>5444</v>
      </c>
      <c r="G2649" s="11">
        <v>2</v>
      </c>
      <c r="K2649" s="25" t="str">
        <f>IF($B2649="","",(VLOOKUP($B2649,所属・種目コード!$M$3:$N$127,2)))</f>
        <v>金ケ崎中</v>
      </c>
      <c r="L2649" s="22" t="e">
        <f>IF($B2649="","",(VLOOKUP($B2649,所属・種目コード!$J$3:$K$59,2)))</f>
        <v>#N/A</v>
      </c>
    </row>
    <row r="2650" spans="1:12">
      <c r="A2650" s="11">
        <v>3570</v>
      </c>
      <c r="B2650" s="11">
        <v>1145</v>
      </c>
      <c r="C2650" s="11">
        <v>1262</v>
      </c>
      <c r="E2650" s="11" t="s">
        <v>5445</v>
      </c>
      <c r="F2650" s="11" t="s">
        <v>5446</v>
      </c>
      <c r="G2650" s="11">
        <v>1</v>
      </c>
      <c r="K2650" s="25" t="str">
        <f>IF($B2650="","",(VLOOKUP($B2650,所属・種目コード!$M$3:$N$127,2)))</f>
        <v>金ケ崎中</v>
      </c>
      <c r="L2650" s="22" t="e">
        <f>IF($B2650="","",(VLOOKUP($B2650,所属・種目コード!$J$3:$K$59,2)))</f>
        <v>#N/A</v>
      </c>
    </row>
    <row r="2651" spans="1:12">
      <c r="A2651" s="11">
        <v>3571</v>
      </c>
      <c r="B2651" s="11">
        <v>1145</v>
      </c>
      <c r="C2651" s="11">
        <v>1107</v>
      </c>
      <c r="E2651" s="11" t="s">
        <v>5447</v>
      </c>
      <c r="F2651" s="11" t="s">
        <v>5448</v>
      </c>
      <c r="G2651" s="11">
        <v>2</v>
      </c>
      <c r="K2651" s="25" t="str">
        <f>IF($B2651="","",(VLOOKUP($B2651,所属・種目コード!$M$3:$N$127,2)))</f>
        <v>金ケ崎中</v>
      </c>
      <c r="L2651" s="22" t="e">
        <f>IF($B2651="","",(VLOOKUP($B2651,所属・種目コード!$J$3:$K$59,2)))</f>
        <v>#N/A</v>
      </c>
    </row>
    <row r="2652" spans="1:12">
      <c r="A2652" s="11">
        <v>3572</v>
      </c>
      <c r="B2652" s="11">
        <v>1145</v>
      </c>
      <c r="C2652" s="11">
        <v>1099</v>
      </c>
      <c r="E2652" s="11" t="s">
        <v>5449</v>
      </c>
      <c r="F2652" s="11" t="s">
        <v>5450</v>
      </c>
      <c r="G2652" s="11">
        <v>2</v>
      </c>
      <c r="K2652" s="25" t="str">
        <f>IF($B2652="","",(VLOOKUP($B2652,所属・種目コード!$M$3:$N$127,2)))</f>
        <v>金ケ崎中</v>
      </c>
      <c r="L2652" s="22" t="e">
        <f>IF($B2652="","",(VLOOKUP($B2652,所属・種目コード!$J$3:$K$59,2)))</f>
        <v>#N/A</v>
      </c>
    </row>
    <row r="2653" spans="1:12">
      <c r="A2653" s="11">
        <v>3573</v>
      </c>
      <c r="B2653" s="11">
        <v>1145</v>
      </c>
      <c r="C2653" s="11">
        <v>1100</v>
      </c>
      <c r="E2653" s="11" t="s">
        <v>5451</v>
      </c>
      <c r="F2653" s="11" t="s">
        <v>5452</v>
      </c>
      <c r="G2653" s="11">
        <v>2</v>
      </c>
      <c r="K2653" s="25" t="str">
        <f>IF($B2653="","",(VLOOKUP($B2653,所属・種目コード!$M$3:$N$127,2)))</f>
        <v>金ケ崎中</v>
      </c>
      <c r="L2653" s="22" t="e">
        <f>IF($B2653="","",(VLOOKUP($B2653,所属・種目コード!$J$3:$K$59,2)))</f>
        <v>#N/A</v>
      </c>
    </row>
    <row r="2654" spans="1:12">
      <c r="A2654" s="11">
        <v>3574</v>
      </c>
      <c r="B2654" s="11">
        <v>1145</v>
      </c>
      <c r="C2654" s="11">
        <v>1263</v>
      </c>
      <c r="E2654" s="11" t="s">
        <v>5453</v>
      </c>
      <c r="F2654" s="11" t="s">
        <v>5454</v>
      </c>
      <c r="G2654" s="11">
        <v>1</v>
      </c>
      <c r="K2654" s="25" t="str">
        <f>IF($B2654="","",(VLOOKUP($B2654,所属・種目コード!$M$3:$N$127,2)))</f>
        <v>金ケ崎中</v>
      </c>
      <c r="L2654" s="22" t="e">
        <f>IF($B2654="","",(VLOOKUP($B2654,所属・種目コード!$J$3:$K$59,2)))</f>
        <v>#N/A</v>
      </c>
    </row>
    <row r="2655" spans="1:12">
      <c r="A2655" s="11">
        <v>3575</v>
      </c>
      <c r="B2655" s="11">
        <v>1145</v>
      </c>
      <c r="C2655" s="11">
        <v>1264</v>
      </c>
      <c r="E2655" s="11" t="s">
        <v>5455</v>
      </c>
      <c r="F2655" s="11" t="s">
        <v>5456</v>
      </c>
      <c r="G2655" s="11">
        <v>1</v>
      </c>
      <c r="K2655" s="25" t="str">
        <f>IF($B2655="","",(VLOOKUP($B2655,所属・種目コード!$M$3:$N$127,2)))</f>
        <v>金ケ崎中</v>
      </c>
      <c r="L2655" s="22" t="e">
        <f>IF($B2655="","",(VLOOKUP($B2655,所属・種目コード!$J$3:$K$59,2)))</f>
        <v>#N/A</v>
      </c>
    </row>
    <row r="2656" spans="1:12">
      <c r="A2656" s="11">
        <v>3576</v>
      </c>
      <c r="B2656" s="11">
        <v>1145</v>
      </c>
      <c r="C2656" s="11">
        <v>1112</v>
      </c>
      <c r="E2656" s="11" t="s">
        <v>5457</v>
      </c>
      <c r="F2656" s="11" t="s">
        <v>5458</v>
      </c>
      <c r="G2656" s="11">
        <v>2</v>
      </c>
      <c r="K2656" s="25" t="str">
        <f>IF($B2656="","",(VLOOKUP($B2656,所属・種目コード!$M$3:$N$127,2)))</f>
        <v>金ケ崎中</v>
      </c>
      <c r="L2656" s="22" t="e">
        <f>IF($B2656="","",(VLOOKUP($B2656,所属・種目コード!$J$3:$K$59,2)))</f>
        <v>#N/A</v>
      </c>
    </row>
    <row r="2657" spans="1:12">
      <c r="A2657" s="11">
        <v>3577</v>
      </c>
      <c r="B2657" s="11">
        <v>1145</v>
      </c>
      <c r="C2657" s="11">
        <v>1254</v>
      </c>
      <c r="E2657" s="11" t="s">
        <v>5459</v>
      </c>
      <c r="F2657" s="11" t="s">
        <v>5460</v>
      </c>
      <c r="G2657" s="11">
        <v>1</v>
      </c>
      <c r="K2657" s="25" t="str">
        <f>IF($B2657="","",(VLOOKUP($B2657,所属・種目コード!$M$3:$N$127,2)))</f>
        <v>金ケ崎中</v>
      </c>
      <c r="L2657" s="22" t="e">
        <f>IF($B2657="","",(VLOOKUP($B2657,所属・種目コード!$J$3:$K$59,2)))</f>
        <v>#N/A</v>
      </c>
    </row>
    <row r="2658" spans="1:12">
      <c r="A2658" s="11">
        <v>3578</v>
      </c>
      <c r="B2658" s="11">
        <v>1145</v>
      </c>
      <c r="C2658" s="11">
        <v>1265</v>
      </c>
      <c r="E2658" s="11" t="s">
        <v>5461</v>
      </c>
      <c r="F2658" s="11" t="s">
        <v>5462</v>
      </c>
      <c r="G2658" s="11">
        <v>1</v>
      </c>
      <c r="K2658" s="25" t="str">
        <f>IF($B2658="","",(VLOOKUP($B2658,所属・種目コード!$M$3:$N$127,2)))</f>
        <v>金ケ崎中</v>
      </c>
      <c r="L2658" s="22" t="e">
        <f>IF($B2658="","",(VLOOKUP($B2658,所属・種目コード!$J$3:$K$59,2)))</f>
        <v>#N/A</v>
      </c>
    </row>
    <row r="2659" spans="1:12">
      <c r="A2659" s="11">
        <v>3579</v>
      </c>
      <c r="B2659" s="11">
        <v>1145</v>
      </c>
      <c r="C2659" s="11">
        <v>1255</v>
      </c>
      <c r="E2659" s="11" t="s">
        <v>5463</v>
      </c>
      <c r="F2659" s="11" t="s">
        <v>5464</v>
      </c>
      <c r="G2659" s="11">
        <v>1</v>
      </c>
      <c r="K2659" s="25" t="str">
        <f>IF($B2659="","",(VLOOKUP($B2659,所属・種目コード!$M$3:$N$127,2)))</f>
        <v>金ケ崎中</v>
      </c>
      <c r="L2659" s="22" t="e">
        <f>IF($B2659="","",(VLOOKUP($B2659,所属・種目コード!$J$3:$K$59,2)))</f>
        <v>#N/A</v>
      </c>
    </row>
    <row r="2660" spans="1:12">
      <c r="A2660" s="11">
        <v>3580</v>
      </c>
      <c r="B2660" s="11">
        <v>1145</v>
      </c>
      <c r="C2660" s="11">
        <v>1108</v>
      </c>
      <c r="E2660" s="11" t="s">
        <v>5465</v>
      </c>
      <c r="F2660" s="11" t="s">
        <v>5466</v>
      </c>
      <c r="G2660" s="11">
        <v>2</v>
      </c>
      <c r="K2660" s="25" t="str">
        <f>IF($B2660="","",(VLOOKUP($B2660,所属・種目コード!$M$3:$N$127,2)))</f>
        <v>金ケ崎中</v>
      </c>
      <c r="L2660" s="22" t="e">
        <f>IF($B2660="","",(VLOOKUP($B2660,所属・種目コード!$J$3:$K$59,2)))</f>
        <v>#N/A</v>
      </c>
    </row>
    <row r="2661" spans="1:12">
      <c r="A2661" s="11">
        <v>3581</v>
      </c>
      <c r="B2661" s="11">
        <v>1145</v>
      </c>
      <c r="C2661" s="11">
        <v>1101</v>
      </c>
      <c r="E2661" s="11" t="s">
        <v>5467</v>
      </c>
      <c r="F2661" s="11" t="s">
        <v>5468</v>
      </c>
      <c r="G2661" s="11">
        <v>2</v>
      </c>
      <c r="K2661" s="25" t="str">
        <f>IF($B2661="","",(VLOOKUP($B2661,所属・種目コード!$M$3:$N$127,2)))</f>
        <v>金ケ崎中</v>
      </c>
      <c r="L2661" s="22" t="e">
        <f>IF($B2661="","",(VLOOKUP($B2661,所属・種目コード!$J$3:$K$59,2)))</f>
        <v>#N/A</v>
      </c>
    </row>
    <row r="2662" spans="1:12">
      <c r="A2662" s="11">
        <v>3582</v>
      </c>
      <c r="B2662" s="11">
        <v>1145</v>
      </c>
      <c r="C2662" s="11">
        <v>1266</v>
      </c>
      <c r="E2662" s="11" t="s">
        <v>5469</v>
      </c>
      <c r="F2662" s="11" t="s">
        <v>5470</v>
      </c>
      <c r="G2662" s="11">
        <v>1</v>
      </c>
      <c r="K2662" s="25" t="str">
        <f>IF($B2662="","",(VLOOKUP($B2662,所属・種目コード!$M$3:$N$127,2)))</f>
        <v>金ケ崎中</v>
      </c>
      <c r="L2662" s="22" t="e">
        <f>IF($B2662="","",(VLOOKUP($B2662,所属・種目コード!$J$3:$K$59,2)))</f>
        <v>#N/A</v>
      </c>
    </row>
    <row r="2663" spans="1:12">
      <c r="A2663" s="11">
        <v>3583</v>
      </c>
      <c r="B2663" s="11">
        <v>1145</v>
      </c>
      <c r="C2663" s="11">
        <v>1267</v>
      </c>
      <c r="E2663" s="11" t="s">
        <v>5471</v>
      </c>
      <c r="F2663" s="11" t="s">
        <v>5472</v>
      </c>
      <c r="G2663" s="11">
        <v>1</v>
      </c>
      <c r="K2663" s="25" t="str">
        <f>IF($B2663="","",(VLOOKUP($B2663,所属・種目コード!$M$3:$N$127,2)))</f>
        <v>金ケ崎中</v>
      </c>
      <c r="L2663" s="22" t="e">
        <f>IF($B2663="","",(VLOOKUP($B2663,所属・種目コード!$J$3:$K$59,2)))</f>
        <v>#N/A</v>
      </c>
    </row>
    <row r="2664" spans="1:12">
      <c r="A2664" s="11">
        <v>3584</v>
      </c>
      <c r="B2664" s="11">
        <v>1145</v>
      </c>
      <c r="C2664" s="11">
        <v>1256</v>
      </c>
      <c r="E2664" s="11" t="s">
        <v>5473</v>
      </c>
      <c r="F2664" s="11" t="s">
        <v>5474</v>
      </c>
      <c r="G2664" s="11">
        <v>1</v>
      </c>
      <c r="K2664" s="25" t="str">
        <f>IF($B2664="","",(VLOOKUP($B2664,所属・種目コード!$M$3:$N$127,2)))</f>
        <v>金ケ崎中</v>
      </c>
      <c r="L2664" s="22" t="e">
        <f>IF($B2664="","",(VLOOKUP($B2664,所属・種目コード!$J$3:$K$59,2)))</f>
        <v>#N/A</v>
      </c>
    </row>
    <row r="2665" spans="1:12">
      <c r="A2665" s="11">
        <v>3585</v>
      </c>
      <c r="B2665" s="11">
        <v>1145</v>
      </c>
      <c r="C2665" s="11">
        <v>1109</v>
      </c>
      <c r="E2665" s="11" t="s">
        <v>5475</v>
      </c>
      <c r="F2665" s="11" t="s">
        <v>5476</v>
      </c>
      <c r="G2665" s="11">
        <v>2</v>
      </c>
      <c r="K2665" s="25" t="str">
        <f>IF($B2665="","",(VLOOKUP($B2665,所属・種目コード!$M$3:$N$127,2)))</f>
        <v>金ケ崎中</v>
      </c>
      <c r="L2665" s="22" t="e">
        <f>IF($B2665="","",(VLOOKUP($B2665,所属・種目コード!$J$3:$K$59,2)))</f>
        <v>#N/A</v>
      </c>
    </row>
    <row r="2666" spans="1:12">
      <c r="A2666" s="11">
        <v>3586</v>
      </c>
      <c r="B2666" s="11">
        <v>1145</v>
      </c>
      <c r="C2666" s="11">
        <v>1268</v>
      </c>
      <c r="E2666" s="11" t="s">
        <v>5477</v>
      </c>
      <c r="F2666" s="11" t="s">
        <v>5478</v>
      </c>
      <c r="G2666" s="11">
        <v>1</v>
      </c>
      <c r="K2666" s="25" t="str">
        <f>IF($B2666="","",(VLOOKUP($B2666,所属・種目コード!$M$3:$N$127,2)))</f>
        <v>金ケ崎中</v>
      </c>
      <c r="L2666" s="22" t="e">
        <f>IF($B2666="","",(VLOOKUP($B2666,所属・種目コード!$J$3:$K$59,2)))</f>
        <v>#N/A</v>
      </c>
    </row>
    <row r="2667" spans="1:12">
      <c r="A2667" s="11">
        <v>3587</v>
      </c>
      <c r="B2667" s="11">
        <v>1145</v>
      </c>
      <c r="C2667" s="11">
        <v>1110</v>
      </c>
      <c r="E2667" s="11" t="s">
        <v>5479</v>
      </c>
      <c r="F2667" s="11" t="s">
        <v>5480</v>
      </c>
      <c r="G2667" s="11">
        <v>2</v>
      </c>
      <c r="K2667" s="25" t="str">
        <f>IF($B2667="","",(VLOOKUP($B2667,所属・種目コード!$M$3:$N$127,2)))</f>
        <v>金ケ崎中</v>
      </c>
      <c r="L2667" s="22" t="e">
        <f>IF($B2667="","",(VLOOKUP($B2667,所属・種目コード!$J$3:$K$59,2)))</f>
        <v>#N/A</v>
      </c>
    </row>
    <row r="2668" spans="1:12">
      <c r="A2668" s="11">
        <v>3588</v>
      </c>
      <c r="B2668" s="11">
        <v>1145</v>
      </c>
      <c r="C2668" s="11">
        <v>1102</v>
      </c>
      <c r="E2668" s="11" t="s">
        <v>5481</v>
      </c>
      <c r="F2668" s="11" t="s">
        <v>5482</v>
      </c>
      <c r="G2668" s="11">
        <v>2</v>
      </c>
      <c r="K2668" s="25" t="str">
        <f>IF($B2668="","",(VLOOKUP($B2668,所属・種目コード!$M$3:$N$127,2)))</f>
        <v>金ケ崎中</v>
      </c>
      <c r="L2668" s="22" t="e">
        <f>IF($B2668="","",(VLOOKUP($B2668,所属・種目コード!$J$3:$K$59,2)))</f>
        <v>#N/A</v>
      </c>
    </row>
    <row r="2669" spans="1:12">
      <c r="A2669" s="11">
        <v>3589</v>
      </c>
      <c r="B2669" s="11">
        <v>1147</v>
      </c>
      <c r="C2669" s="11">
        <v>1128</v>
      </c>
      <c r="E2669" s="11" t="s">
        <v>5483</v>
      </c>
      <c r="F2669" s="11" t="s">
        <v>5484</v>
      </c>
      <c r="G2669" s="11">
        <v>2</v>
      </c>
      <c r="K2669" s="25" t="str">
        <f>IF($B2669="","",(VLOOKUP($B2669,所属・種目コード!$M$3:$N$127,2)))</f>
        <v>釜石中</v>
      </c>
      <c r="L2669" s="22" t="e">
        <f>IF($B2669="","",(VLOOKUP($B2669,所属・種目コード!$J$3:$K$59,2)))</f>
        <v>#N/A</v>
      </c>
    </row>
    <row r="2670" spans="1:12">
      <c r="A2670" s="11">
        <v>3590</v>
      </c>
      <c r="B2670" s="11">
        <v>1147</v>
      </c>
      <c r="C2670" s="11">
        <v>1066</v>
      </c>
      <c r="E2670" s="11" t="s">
        <v>5485</v>
      </c>
      <c r="F2670" s="11" t="s">
        <v>5486</v>
      </c>
      <c r="G2670" s="11">
        <v>1</v>
      </c>
      <c r="K2670" s="25" t="str">
        <f>IF($B2670="","",(VLOOKUP($B2670,所属・種目コード!$M$3:$N$127,2)))</f>
        <v>釜石中</v>
      </c>
      <c r="L2670" s="22" t="e">
        <f>IF($B2670="","",(VLOOKUP($B2670,所属・種目コード!$J$3:$K$59,2)))</f>
        <v>#N/A</v>
      </c>
    </row>
    <row r="2671" spans="1:12">
      <c r="A2671" s="11">
        <v>3591</v>
      </c>
      <c r="B2671" s="11">
        <v>1147</v>
      </c>
      <c r="C2671" s="11">
        <v>892</v>
      </c>
      <c r="E2671" s="11" t="s">
        <v>3347</v>
      </c>
      <c r="F2671" s="11" t="s">
        <v>5487</v>
      </c>
      <c r="G2671" s="11">
        <v>2</v>
      </c>
      <c r="K2671" s="25" t="str">
        <f>IF($B2671="","",(VLOOKUP($B2671,所属・種目コード!$M$3:$N$127,2)))</f>
        <v>釜石中</v>
      </c>
      <c r="L2671" s="22" t="e">
        <f>IF($B2671="","",(VLOOKUP($B2671,所属・種目コード!$J$3:$K$59,2)))</f>
        <v>#N/A</v>
      </c>
    </row>
    <row r="2672" spans="1:12">
      <c r="A2672" s="11">
        <v>3592</v>
      </c>
      <c r="B2672" s="11">
        <v>1149</v>
      </c>
      <c r="C2672" s="11">
        <v>699</v>
      </c>
      <c r="E2672" s="11" t="s">
        <v>5488</v>
      </c>
      <c r="F2672" s="11" t="s">
        <v>5489</v>
      </c>
      <c r="G2672" s="11">
        <v>2</v>
      </c>
      <c r="K2672" s="25" t="str">
        <f>IF($B2672="","",(VLOOKUP($B2672,所属・種目コード!$M$3:$N$127,2)))</f>
        <v>北上飯豊中</v>
      </c>
      <c r="L2672" s="22" t="e">
        <f>IF($B2672="","",(VLOOKUP($B2672,所属・種目コード!$J$3:$K$59,2)))</f>
        <v>#N/A</v>
      </c>
    </row>
    <row r="2673" spans="1:12">
      <c r="A2673" s="11">
        <v>3593</v>
      </c>
      <c r="B2673" s="11">
        <v>1149</v>
      </c>
      <c r="C2673" s="11">
        <v>698</v>
      </c>
      <c r="E2673" s="11" t="s">
        <v>5490</v>
      </c>
      <c r="F2673" s="11" t="s">
        <v>5491</v>
      </c>
      <c r="G2673" s="11">
        <v>1</v>
      </c>
      <c r="K2673" s="25" t="str">
        <f>IF($B2673="","",(VLOOKUP($B2673,所属・種目コード!$M$3:$N$127,2)))</f>
        <v>北上飯豊中</v>
      </c>
      <c r="L2673" s="22" t="e">
        <f>IF($B2673="","",(VLOOKUP($B2673,所属・種目コード!$J$3:$K$59,2)))</f>
        <v>#N/A</v>
      </c>
    </row>
    <row r="2674" spans="1:12">
      <c r="A2674" s="11">
        <v>3594</v>
      </c>
      <c r="B2674" s="11">
        <v>1149</v>
      </c>
      <c r="C2674" s="11">
        <v>600</v>
      </c>
      <c r="E2674" s="11" t="s">
        <v>5492</v>
      </c>
      <c r="F2674" s="11" t="s">
        <v>5493</v>
      </c>
      <c r="G2674" s="11">
        <v>2</v>
      </c>
      <c r="K2674" s="25" t="str">
        <f>IF($B2674="","",(VLOOKUP($B2674,所属・種目コード!$M$3:$N$127,2)))</f>
        <v>北上飯豊中</v>
      </c>
      <c r="L2674" s="22" t="e">
        <f>IF($B2674="","",(VLOOKUP($B2674,所属・種目コード!$J$3:$K$59,2)))</f>
        <v>#N/A</v>
      </c>
    </row>
    <row r="2675" spans="1:12">
      <c r="A2675" s="11">
        <v>3595</v>
      </c>
      <c r="B2675" s="11">
        <v>1149</v>
      </c>
      <c r="C2675" s="11">
        <v>810</v>
      </c>
      <c r="E2675" s="11" t="s">
        <v>5494</v>
      </c>
      <c r="F2675" s="11" t="s">
        <v>5495</v>
      </c>
      <c r="G2675" s="11">
        <v>1</v>
      </c>
      <c r="K2675" s="25" t="str">
        <f>IF($B2675="","",(VLOOKUP($B2675,所属・種目コード!$M$3:$N$127,2)))</f>
        <v>北上飯豊中</v>
      </c>
      <c r="L2675" s="22" t="e">
        <f>IF($B2675="","",(VLOOKUP($B2675,所属・種目コード!$J$3:$K$59,2)))</f>
        <v>#N/A</v>
      </c>
    </row>
    <row r="2676" spans="1:12">
      <c r="A2676" s="11">
        <v>3596</v>
      </c>
      <c r="B2676" s="11">
        <v>1149</v>
      </c>
      <c r="C2676" s="11">
        <v>601</v>
      </c>
      <c r="E2676" s="11" t="s">
        <v>5496</v>
      </c>
      <c r="F2676" s="11" t="s">
        <v>5497</v>
      </c>
      <c r="G2676" s="11">
        <v>2</v>
      </c>
      <c r="K2676" s="25" t="str">
        <f>IF($B2676="","",(VLOOKUP($B2676,所属・種目コード!$M$3:$N$127,2)))</f>
        <v>北上飯豊中</v>
      </c>
      <c r="L2676" s="22" t="e">
        <f>IF($B2676="","",(VLOOKUP($B2676,所属・種目コード!$J$3:$K$59,2)))</f>
        <v>#N/A</v>
      </c>
    </row>
    <row r="2677" spans="1:12">
      <c r="A2677" s="11">
        <v>3597</v>
      </c>
      <c r="B2677" s="11">
        <v>1149</v>
      </c>
      <c r="C2677" s="11">
        <v>602</v>
      </c>
      <c r="E2677" s="11" t="s">
        <v>5498</v>
      </c>
      <c r="F2677" s="11" t="s">
        <v>5499</v>
      </c>
      <c r="G2677" s="11">
        <v>2</v>
      </c>
      <c r="K2677" s="25" t="str">
        <f>IF($B2677="","",(VLOOKUP($B2677,所属・種目コード!$M$3:$N$127,2)))</f>
        <v>北上飯豊中</v>
      </c>
      <c r="L2677" s="22" t="e">
        <f>IF($B2677="","",(VLOOKUP($B2677,所属・種目コード!$J$3:$K$59,2)))</f>
        <v>#N/A</v>
      </c>
    </row>
    <row r="2678" spans="1:12">
      <c r="A2678" s="11">
        <v>3598</v>
      </c>
      <c r="B2678" s="11">
        <v>1149</v>
      </c>
      <c r="C2678" s="11">
        <v>699</v>
      </c>
      <c r="E2678" s="11" t="s">
        <v>5500</v>
      </c>
      <c r="F2678" s="11" t="s">
        <v>5501</v>
      </c>
      <c r="G2678" s="11">
        <v>1</v>
      </c>
      <c r="K2678" s="25" t="str">
        <f>IF($B2678="","",(VLOOKUP($B2678,所属・種目コード!$M$3:$N$127,2)))</f>
        <v>北上飯豊中</v>
      </c>
      <c r="L2678" s="22" t="e">
        <f>IF($B2678="","",(VLOOKUP($B2678,所属・種目コード!$J$3:$K$59,2)))</f>
        <v>#N/A</v>
      </c>
    </row>
    <row r="2679" spans="1:12">
      <c r="A2679" s="11">
        <v>3599</v>
      </c>
      <c r="B2679" s="11">
        <v>1149</v>
      </c>
      <c r="C2679" s="11">
        <v>700</v>
      </c>
      <c r="E2679" s="11" t="s">
        <v>1634</v>
      </c>
      <c r="F2679" s="11" t="s">
        <v>1635</v>
      </c>
      <c r="G2679" s="11">
        <v>1</v>
      </c>
      <c r="K2679" s="25" t="str">
        <f>IF($B2679="","",(VLOOKUP($B2679,所属・種目コード!$M$3:$N$127,2)))</f>
        <v>北上飯豊中</v>
      </c>
      <c r="L2679" s="22" t="e">
        <f>IF($B2679="","",(VLOOKUP($B2679,所属・種目コード!$J$3:$K$59,2)))</f>
        <v>#N/A</v>
      </c>
    </row>
    <row r="2680" spans="1:12">
      <c r="A2680" s="11">
        <v>3600</v>
      </c>
      <c r="B2680" s="11">
        <v>1149</v>
      </c>
      <c r="C2680" s="11">
        <v>701</v>
      </c>
      <c r="E2680" s="11" t="s">
        <v>5502</v>
      </c>
      <c r="F2680" s="11" t="s">
        <v>4378</v>
      </c>
      <c r="G2680" s="11">
        <v>1</v>
      </c>
      <c r="K2680" s="25" t="str">
        <f>IF($B2680="","",(VLOOKUP($B2680,所属・種目コード!$M$3:$N$127,2)))</f>
        <v>北上飯豊中</v>
      </c>
      <c r="L2680" s="22" t="e">
        <f>IF($B2680="","",(VLOOKUP($B2680,所属・種目コード!$J$3:$K$59,2)))</f>
        <v>#N/A</v>
      </c>
    </row>
    <row r="2681" spans="1:12">
      <c r="A2681" s="11">
        <v>3601</v>
      </c>
      <c r="B2681" s="11">
        <v>1149</v>
      </c>
      <c r="C2681" s="11">
        <v>603</v>
      </c>
      <c r="E2681" s="11" t="s">
        <v>5503</v>
      </c>
      <c r="F2681" s="11" t="s">
        <v>5504</v>
      </c>
      <c r="G2681" s="11">
        <v>2</v>
      </c>
      <c r="K2681" s="25" t="str">
        <f>IF($B2681="","",(VLOOKUP($B2681,所属・種目コード!$M$3:$N$127,2)))</f>
        <v>北上飯豊中</v>
      </c>
      <c r="L2681" s="22" t="e">
        <f>IF($B2681="","",(VLOOKUP($B2681,所属・種目コード!$J$3:$K$59,2)))</f>
        <v>#N/A</v>
      </c>
    </row>
    <row r="2682" spans="1:12">
      <c r="A2682" s="11">
        <v>3602</v>
      </c>
      <c r="B2682" s="11">
        <v>1149</v>
      </c>
      <c r="C2682" s="11">
        <v>702</v>
      </c>
      <c r="E2682" s="11" t="s">
        <v>5505</v>
      </c>
      <c r="F2682" s="11" t="s">
        <v>5506</v>
      </c>
      <c r="G2682" s="11">
        <v>1</v>
      </c>
      <c r="K2682" s="25" t="str">
        <f>IF($B2682="","",(VLOOKUP($B2682,所属・種目コード!$M$3:$N$127,2)))</f>
        <v>北上飯豊中</v>
      </c>
      <c r="L2682" s="22" t="e">
        <f>IF($B2682="","",(VLOOKUP($B2682,所属・種目コード!$J$3:$K$59,2)))</f>
        <v>#N/A</v>
      </c>
    </row>
    <row r="2683" spans="1:12">
      <c r="A2683" s="11">
        <v>3603</v>
      </c>
      <c r="B2683" s="11">
        <v>1149</v>
      </c>
      <c r="C2683" s="11">
        <v>703</v>
      </c>
      <c r="E2683" s="11" t="s">
        <v>5507</v>
      </c>
      <c r="F2683" s="11" t="s">
        <v>5508</v>
      </c>
      <c r="G2683" s="11">
        <v>1</v>
      </c>
      <c r="K2683" s="25" t="str">
        <f>IF($B2683="","",(VLOOKUP($B2683,所属・種目コード!$M$3:$N$127,2)))</f>
        <v>北上飯豊中</v>
      </c>
      <c r="L2683" s="22" t="e">
        <f>IF($B2683="","",(VLOOKUP($B2683,所属・種目コード!$J$3:$K$59,2)))</f>
        <v>#N/A</v>
      </c>
    </row>
    <row r="2684" spans="1:12">
      <c r="A2684" s="11">
        <v>3604</v>
      </c>
      <c r="B2684" s="11">
        <v>1149</v>
      </c>
      <c r="C2684" s="11">
        <v>705</v>
      </c>
      <c r="E2684" s="11" t="s">
        <v>5509</v>
      </c>
      <c r="F2684" s="11" t="s">
        <v>5510</v>
      </c>
      <c r="G2684" s="11">
        <v>1</v>
      </c>
      <c r="K2684" s="25" t="str">
        <f>IF($B2684="","",(VLOOKUP($B2684,所属・種目コード!$M$3:$N$127,2)))</f>
        <v>北上飯豊中</v>
      </c>
      <c r="L2684" s="22" t="e">
        <f>IF($B2684="","",(VLOOKUP($B2684,所属・種目コード!$J$3:$K$59,2)))</f>
        <v>#N/A</v>
      </c>
    </row>
    <row r="2685" spans="1:12">
      <c r="A2685" s="11">
        <v>3605</v>
      </c>
      <c r="B2685" s="11">
        <v>1149</v>
      </c>
      <c r="C2685" s="11">
        <v>597</v>
      </c>
      <c r="E2685" s="11" t="s">
        <v>5511</v>
      </c>
      <c r="F2685" s="11" t="s">
        <v>5512</v>
      </c>
      <c r="G2685" s="11">
        <v>2</v>
      </c>
      <c r="K2685" s="25" t="str">
        <f>IF($B2685="","",(VLOOKUP($B2685,所属・種目コード!$M$3:$N$127,2)))</f>
        <v>北上飯豊中</v>
      </c>
      <c r="L2685" s="22" t="e">
        <f>IF($B2685="","",(VLOOKUP($B2685,所属・種目コード!$J$3:$K$59,2)))</f>
        <v>#N/A</v>
      </c>
    </row>
    <row r="2686" spans="1:12">
      <c r="A2686" s="11">
        <v>3606</v>
      </c>
      <c r="B2686" s="11">
        <v>1149</v>
      </c>
      <c r="C2686" s="11">
        <v>704</v>
      </c>
      <c r="E2686" s="11" t="s">
        <v>5513</v>
      </c>
      <c r="F2686" s="11" t="s">
        <v>5514</v>
      </c>
      <c r="G2686" s="11">
        <v>1</v>
      </c>
      <c r="K2686" s="25" t="str">
        <f>IF($B2686="","",(VLOOKUP($B2686,所属・種目コード!$M$3:$N$127,2)))</f>
        <v>北上飯豊中</v>
      </c>
      <c r="L2686" s="22" t="e">
        <f>IF($B2686="","",(VLOOKUP($B2686,所属・種目コード!$J$3:$K$59,2)))</f>
        <v>#N/A</v>
      </c>
    </row>
    <row r="2687" spans="1:12">
      <c r="A2687" s="11">
        <v>3607</v>
      </c>
      <c r="B2687" s="11">
        <v>1149</v>
      </c>
      <c r="C2687" s="11">
        <v>598</v>
      </c>
      <c r="E2687" s="11" t="s">
        <v>5515</v>
      </c>
      <c r="F2687" s="11" t="s">
        <v>5516</v>
      </c>
      <c r="G2687" s="11">
        <v>2</v>
      </c>
      <c r="K2687" s="25" t="str">
        <f>IF($B2687="","",(VLOOKUP($B2687,所属・種目コード!$M$3:$N$127,2)))</f>
        <v>北上飯豊中</v>
      </c>
      <c r="L2687" s="22" t="e">
        <f>IF($B2687="","",(VLOOKUP($B2687,所属・種目コード!$J$3:$K$59,2)))</f>
        <v>#N/A</v>
      </c>
    </row>
    <row r="2688" spans="1:12">
      <c r="A2688" s="11">
        <v>3608</v>
      </c>
      <c r="B2688" s="11">
        <v>1149</v>
      </c>
      <c r="C2688" s="11">
        <v>599</v>
      </c>
      <c r="E2688" s="11" t="s">
        <v>5517</v>
      </c>
      <c r="F2688" s="11" t="s">
        <v>5518</v>
      </c>
      <c r="G2688" s="11">
        <v>2</v>
      </c>
      <c r="K2688" s="25" t="str">
        <f>IF($B2688="","",(VLOOKUP($B2688,所属・種目コード!$M$3:$N$127,2)))</f>
        <v>北上飯豊中</v>
      </c>
      <c r="L2688" s="22" t="e">
        <f>IF($B2688="","",(VLOOKUP($B2688,所属・種目コード!$J$3:$K$59,2)))</f>
        <v>#N/A</v>
      </c>
    </row>
    <row r="2689" spans="1:12">
      <c r="A2689" s="11">
        <v>3609</v>
      </c>
      <c r="B2689" s="11">
        <v>1150</v>
      </c>
      <c r="C2689" s="11">
        <v>423</v>
      </c>
      <c r="E2689" s="11" t="s">
        <v>5519</v>
      </c>
      <c r="F2689" s="11" t="s">
        <v>5520</v>
      </c>
      <c r="G2689" s="11">
        <v>2</v>
      </c>
      <c r="K2689" s="25" t="str">
        <f>IF($B2689="","",(VLOOKUP($B2689,所属・種目コード!$M$3:$N$127,2)))</f>
        <v>北上上野中</v>
      </c>
      <c r="L2689" s="22" t="e">
        <f>IF($B2689="","",(VLOOKUP($B2689,所属・種目コード!$J$3:$K$59,2)))</f>
        <v>#N/A</v>
      </c>
    </row>
    <row r="2690" spans="1:12">
      <c r="A2690" s="11">
        <v>3610</v>
      </c>
      <c r="B2690" s="11">
        <v>1150</v>
      </c>
      <c r="C2690" s="11">
        <v>489</v>
      </c>
      <c r="E2690" s="11" t="s">
        <v>5521</v>
      </c>
      <c r="F2690" s="11" t="s">
        <v>5522</v>
      </c>
      <c r="G2690" s="11">
        <v>1</v>
      </c>
      <c r="K2690" s="25" t="str">
        <f>IF($B2690="","",(VLOOKUP($B2690,所属・種目コード!$M$3:$N$127,2)))</f>
        <v>北上上野中</v>
      </c>
      <c r="L2690" s="22" t="e">
        <f>IF($B2690="","",(VLOOKUP($B2690,所属・種目コード!$J$3:$K$59,2)))</f>
        <v>#N/A</v>
      </c>
    </row>
    <row r="2691" spans="1:12">
      <c r="A2691" s="11">
        <v>3611</v>
      </c>
      <c r="B2691" s="11">
        <v>1150</v>
      </c>
      <c r="C2691" s="11">
        <v>504</v>
      </c>
      <c r="E2691" s="11" t="s">
        <v>5523</v>
      </c>
      <c r="F2691" s="11" t="s">
        <v>5524</v>
      </c>
      <c r="G2691" s="11">
        <v>2</v>
      </c>
      <c r="K2691" s="25" t="str">
        <f>IF($B2691="","",(VLOOKUP($B2691,所属・種目コード!$M$3:$N$127,2)))</f>
        <v>北上上野中</v>
      </c>
      <c r="L2691" s="22" t="e">
        <f>IF($B2691="","",(VLOOKUP($B2691,所属・種目コード!$J$3:$K$59,2)))</f>
        <v>#N/A</v>
      </c>
    </row>
    <row r="2692" spans="1:12">
      <c r="A2692" s="11">
        <v>3612</v>
      </c>
      <c r="B2692" s="11">
        <v>1150</v>
      </c>
      <c r="C2692" s="11">
        <v>490</v>
      </c>
      <c r="E2692" s="11" t="s">
        <v>5525</v>
      </c>
      <c r="F2692" s="11" t="s">
        <v>5526</v>
      </c>
      <c r="G2692" s="11">
        <v>1</v>
      </c>
      <c r="K2692" s="25" t="str">
        <f>IF($B2692="","",(VLOOKUP($B2692,所属・種目コード!$M$3:$N$127,2)))</f>
        <v>北上上野中</v>
      </c>
      <c r="L2692" s="22" t="e">
        <f>IF($B2692="","",(VLOOKUP($B2692,所属・種目コード!$J$3:$K$59,2)))</f>
        <v>#N/A</v>
      </c>
    </row>
    <row r="2693" spans="1:12">
      <c r="A2693" s="11">
        <v>3613</v>
      </c>
      <c r="B2693" s="11">
        <v>1150</v>
      </c>
      <c r="C2693" s="11">
        <v>410</v>
      </c>
      <c r="E2693" s="11" t="s">
        <v>5527</v>
      </c>
      <c r="F2693" s="11" t="s">
        <v>5528</v>
      </c>
      <c r="G2693" s="11">
        <v>2</v>
      </c>
      <c r="K2693" s="25" t="str">
        <f>IF($B2693="","",(VLOOKUP($B2693,所属・種目コード!$M$3:$N$127,2)))</f>
        <v>北上上野中</v>
      </c>
      <c r="L2693" s="22" t="e">
        <f>IF($B2693="","",(VLOOKUP($B2693,所属・種目コード!$J$3:$K$59,2)))</f>
        <v>#N/A</v>
      </c>
    </row>
    <row r="2694" spans="1:12">
      <c r="A2694" s="11">
        <v>3614</v>
      </c>
      <c r="B2694" s="11">
        <v>1150</v>
      </c>
      <c r="C2694" s="11">
        <v>491</v>
      </c>
      <c r="E2694" s="11" t="s">
        <v>5529</v>
      </c>
      <c r="F2694" s="11" t="s">
        <v>5530</v>
      </c>
      <c r="G2694" s="11">
        <v>1</v>
      </c>
      <c r="K2694" s="25" t="str">
        <f>IF($B2694="","",(VLOOKUP($B2694,所属・種目コード!$M$3:$N$127,2)))</f>
        <v>北上上野中</v>
      </c>
      <c r="L2694" s="22" t="e">
        <f>IF($B2694="","",(VLOOKUP($B2694,所属・種目コード!$J$3:$K$59,2)))</f>
        <v>#N/A</v>
      </c>
    </row>
    <row r="2695" spans="1:12">
      <c r="A2695" s="11">
        <v>3615</v>
      </c>
      <c r="B2695" s="11">
        <v>1150</v>
      </c>
      <c r="C2695" s="11">
        <v>411</v>
      </c>
      <c r="E2695" s="11" t="s">
        <v>5531</v>
      </c>
      <c r="F2695" s="11" t="s">
        <v>5532</v>
      </c>
      <c r="G2695" s="11">
        <v>2</v>
      </c>
      <c r="K2695" s="25" t="str">
        <f>IF($B2695="","",(VLOOKUP($B2695,所属・種目コード!$M$3:$N$127,2)))</f>
        <v>北上上野中</v>
      </c>
      <c r="L2695" s="22" t="e">
        <f>IF($B2695="","",(VLOOKUP($B2695,所属・種目コード!$J$3:$K$59,2)))</f>
        <v>#N/A</v>
      </c>
    </row>
    <row r="2696" spans="1:12">
      <c r="A2696" s="11">
        <v>3616</v>
      </c>
      <c r="B2696" s="11">
        <v>1150</v>
      </c>
      <c r="C2696" s="11">
        <v>505</v>
      </c>
      <c r="E2696" s="11" t="s">
        <v>5533</v>
      </c>
      <c r="F2696" s="11" t="s">
        <v>5534</v>
      </c>
      <c r="G2696" s="11">
        <v>2</v>
      </c>
      <c r="K2696" s="25" t="str">
        <f>IF($B2696="","",(VLOOKUP($B2696,所属・種目コード!$M$3:$N$127,2)))</f>
        <v>北上上野中</v>
      </c>
      <c r="L2696" s="22" t="e">
        <f>IF($B2696="","",(VLOOKUP($B2696,所属・種目コード!$J$3:$K$59,2)))</f>
        <v>#N/A</v>
      </c>
    </row>
    <row r="2697" spans="1:12">
      <c r="A2697" s="11">
        <v>3617</v>
      </c>
      <c r="B2697" s="11">
        <v>1150</v>
      </c>
      <c r="C2697" s="11">
        <v>412</v>
      </c>
      <c r="E2697" s="11" t="s">
        <v>5535</v>
      </c>
      <c r="F2697" s="11" t="s">
        <v>5536</v>
      </c>
      <c r="G2697" s="11">
        <v>2</v>
      </c>
      <c r="K2697" s="25" t="str">
        <f>IF($B2697="","",(VLOOKUP($B2697,所属・種目コード!$M$3:$N$127,2)))</f>
        <v>北上上野中</v>
      </c>
      <c r="L2697" s="22" t="e">
        <f>IF($B2697="","",(VLOOKUP($B2697,所属・種目コード!$J$3:$K$59,2)))</f>
        <v>#N/A</v>
      </c>
    </row>
    <row r="2698" spans="1:12">
      <c r="A2698" s="11">
        <v>3618</v>
      </c>
      <c r="B2698" s="11">
        <v>1150</v>
      </c>
      <c r="C2698" s="11">
        <v>474</v>
      </c>
      <c r="E2698" s="11" t="s">
        <v>5537</v>
      </c>
      <c r="F2698" s="11" t="s">
        <v>5538</v>
      </c>
      <c r="G2698" s="11">
        <v>1</v>
      </c>
      <c r="K2698" s="25" t="str">
        <f>IF($B2698="","",(VLOOKUP($B2698,所属・種目コード!$M$3:$N$127,2)))</f>
        <v>北上上野中</v>
      </c>
      <c r="L2698" s="22" t="e">
        <f>IF($B2698="","",(VLOOKUP($B2698,所属・種目コード!$J$3:$K$59,2)))</f>
        <v>#N/A</v>
      </c>
    </row>
    <row r="2699" spans="1:12">
      <c r="A2699" s="11">
        <v>3619</v>
      </c>
      <c r="B2699" s="11">
        <v>1150</v>
      </c>
      <c r="C2699" s="11">
        <v>506</v>
      </c>
      <c r="E2699" s="11" t="s">
        <v>5539</v>
      </c>
      <c r="F2699" s="11" t="s">
        <v>5540</v>
      </c>
      <c r="G2699" s="11">
        <v>2</v>
      </c>
      <c r="K2699" s="25" t="str">
        <f>IF($B2699="","",(VLOOKUP($B2699,所属・種目コード!$M$3:$N$127,2)))</f>
        <v>北上上野中</v>
      </c>
      <c r="L2699" s="22" t="e">
        <f>IF($B2699="","",(VLOOKUP($B2699,所属・種目コード!$J$3:$K$59,2)))</f>
        <v>#N/A</v>
      </c>
    </row>
    <row r="2700" spans="1:12">
      <c r="A2700" s="11">
        <v>3620</v>
      </c>
      <c r="B2700" s="11">
        <v>1150</v>
      </c>
      <c r="C2700" s="11">
        <v>413</v>
      </c>
      <c r="E2700" s="11" t="s">
        <v>5541</v>
      </c>
      <c r="F2700" s="11" t="s">
        <v>5542</v>
      </c>
      <c r="G2700" s="11">
        <v>2</v>
      </c>
      <c r="K2700" s="25" t="str">
        <f>IF($B2700="","",(VLOOKUP($B2700,所属・種目コード!$M$3:$N$127,2)))</f>
        <v>北上上野中</v>
      </c>
      <c r="L2700" s="22" t="e">
        <f>IF($B2700="","",(VLOOKUP($B2700,所属・種目コード!$J$3:$K$59,2)))</f>
        <v>#N/A</v>
      </c>
    </row>
    <row r="2701" spans="1:12">
      <c r="A2701" s="11">
        <v>3621</v>
      </c>
      <c r="B2701" s="11">
        <v>1150</v>
      </c>
      <c r="C2701" s="11">
        <v>492</v>
      </c>
      <c r="E2701" s="11" t="s">
        <v>5543</v>
      </c>
      <c r="F2701" s="11" t="s">
        <v>5544</v>
      </c>
      <c r="G2701" s="11">
        <v>1</v>
      </c>
      <c r="K2701" s="25" t="str">
        <f>IF($B2701="","",(VLOOKUP($B2701,所属・種目コード!$M$3:$N$127,2)))</f>
        <v>北上上野中</v>
      </c>
      <c r="L2701" s="22" t="e">
        <f>IF($B2701="","",(VLOOKUP($B2701,所属・種目コード!$J$3:$K$59,2)))</f>
        <v>#N/A</v>
      </c>
    </row>
    <row r="2702" spans="1:12">
      <c r="A2702" s="11">
        <v>3622</v>
      </c>
      <c r="B2702" s="11">
        <v>1150</v>
      </c>
      <c r="C2702" s="11">
        <v>475</v>
      </c>
      <c r="E2702" s="11" t="s">
        <v>5545</v>
      </c>
      <c r="F2702" s="11" t="s">
        <v>3329</v>
      </c>
      <c r="G2702" s="11">
        <v>1</v>
      </c>
      <c r="K2702" s="25" t="str">
        <f>IF($B2702="","",(VLOOKUP($B2702,所属・種目コード!$M$3:$N$127,2)))</f>
        <v>北上上野中</v>
      </c>
      <c r="L2702" s="22" t="e">
        <f>IF($B2702="","",(VLOOKUP($B2702,所属・種目コード!$J$3:$K$59,2)))</f>
        <v>#N/A</v>
      </c>
    </row>
    <row r="2703" spans="1:12">
      <c r="A2703" s="11">
        <v>3623</v>
      </c>
      <c r="B2703" s="11">
        <v>1150</v>
      </c>
      <c r="C2703" s="11">
        <v>493</v>
      </c>
      <c r="E2703" s="11" t="s">
        <v>5546</v>
      </c>
      <c r="F2703" s="11" t="s">
        <v>5547</v>
      </c>
      <c r="G2703" s="11">
        <v>1</v>
      </c>
      <c r="K2703" s="25" t="str">
        <f>IF($B2703="","",(VLOOKUP($B2703,所属・種目コード!$M$3:$N$127,2)))</f>
        <v>北上上野中</v>
      </c>
      <c r="L2703" s="22" t="e">
        <f>IF($B2703="","",(VLOOKUP($B2703,所属・種目コード!$J$3:$K$59,2)))</f>
        <v>#N/A</v>
      </c>
    </row>
    <row r="2704" spans="1:12">
      <c r="A2704" s="11">
        <v>3624</v>
      </c>
      <c r="B2704" s="11">
        <v>1150</v>
      </c>
      <c r="C2704" s="11">
        <v>494</v>
      </c>
      <c r="E2704" s="11" t="s">
        <v>1093</v>
      </c>
      <c r="F2704" s="11" t="s">
        <v>1094</v>
      </c>
      <c r="G2704" s="11">
        <v>1</v>
      </c>
      <c r="K2704" s="25" t="str">
        <f>IF($B2704="","",(VLOOKUP($B2704,所属・種目コード!$M$3:$N$127,2)))</f>
        <v>北上上野中</v>
      </c>
      <c r="L2704" s="22" t="e">
        <f>IF($B2704="","",(VLOOKUP($B2704,所属・種目コード!$J$3:$K$59,2)))</f>
        <v>#N/A</v>
      </c>
    </row>
    <row r="2705" spans="1:12">
      <c r="A2705" s="11">
        <v>3625</v>
      </c>
      <c r="B2705" s="11">
        <v>1150</v>
      </c>
      <c r="C2705" s="11">
        <v>414</v>
      </c>
      <c r="E2705" s="11" t="s">
        <v>5548</v>
      </c>
      <c r="F2705" s="11" t="s">
        <v>5549</v>
      </c>
      <c r="G2705" s="11">
        <v>2</v>
      </c>
      <c r="K2705" s="25" t="str">
        <f>IF($B2705="","",(VLOOKUP($B2705,所属・種目コード!$M$3:$N$127,2)))</f>
        <v>北上上野中</v>
      </c>
      <c r="L2705" s="22" t="e">
        <f>IF($B2705="","",(VLOOKUP($B2705,所属・種目コード!$J$3:$K$59,2)))</f>
        <v>#N/A</v>
      </c>
    </row>
    <row r="2706" spans="1:12">
      <c r="A2706" s="11">
        <v>3626</v>
      </c>
      <c r="B2706" s="11">
        <v>1150</v>
      </c>
      <c r="C2706" s="11">
        <v>507</v>
      </c>
      <c r="E2706" s="11" t="s">
        <v>5550</v>
      </c>
      <c r="F2706" s="11" t="s">
        <v>5551</v>
      </c>
      <c r="G2706" s="11">
        <v>2</v>
      </c>
      <c r="K2706" s="25" t="str">
        <f>IF($B2706="","",(VLOOKUP($B2706,所属・種目コード!$M$3:$N$127,2)))</f>
        <v>北上上野中</v>
      </c>
      <c r="L2706" s="22" t="e">
        <f>IF($B2706="","",(VLOOKUP($B2706,所属・種目コード!$J$3:$K$59,2)))</f>
        <v>#N/A</v>
      </c>
    </row>
    <row r="2707" spans="1:12">
      <c r="A2707" s="11">
        <v>3627</v>
      </c>
      <c r="B2707" s="11">
        <v>1150</v>
      </c>
      <c r="C2707" s="11">
        <v>508</v>
      </c>
      <c r="E2707" s="11" t="s">
        <v>5552</v>
      </c>
      <c r="F2707" s="11" t="s">
        <v>5553</v>
      </c>
      <c r="G2707" s="11">
        <v>2</v>
      </c>
      <c r="K2707" s="25" t="str">
        <f>IF($B2707="","",(VLOOKUP($B2707,所属・種目コード!$M$3:$N$127,2)))</f>
        <v>北上上野中</v>
      </c>
      <c r="L2707" s="22" t="e">
        <f>IF($B2707="","",(VLOOKUP($B2707,所属・種目コード!$J$3:$K$59,2)))</f>
        <v>#N/A</v>
      </c>
    </row>
    <row r="2708" spans="1:12">
      <c r="A2708" s="11">
        <v>3628</v>
      </c>
      <c r="B2708" s="11">
        <v>1150</v>
      </c>
      <c r="C2708" s="11">
        <v>415</v>
      </c>
      <c r="E2708" s="11" t="s">
        <v>5554</v>
      </c>
      <c r="F2708" s="11" t="s">
        <v>5555</v>
      </c>
      <c r="G2708" s="11">
        <v>2</v>
      </c>
      <c r="K2708" s="25" t="str">
        <f>IF($B2708="","",(VLOOKUP($B2708,所属・種目コード!$M$3:$N$127,2)))</f>
        <v>北上上野中</v>
      </c>
      <c r="L2708" s="22" t="e">
        <f>IF($B2708="","",(VLOOKUP($B2708,所属・種目コード!$J$3:$K$59,2)))</f>
        <v>#N/A</v>
      </c>
    </row>
    <row r="2709" spans="1:12">
      <c r="A2709" s="11">
        <v>3629</v>
      </c>
      <c r="B2709" s="11">
        <v>1150</v>
      </c>
      <c r="C2709" s="11">
        <v>476</v>
      </c>
      <c r="E2709" s="11" t="s">
        <v>5556</v>
      </c>
      <c r="F2709" s="11" t="s">
        <v>5557</v>
      </c>
      <c r="G2709" s="11">
        <v>1</v>
      </c>
      <c r="K2709" s="25" t="str">
        <f>IF($B2709="","",(VLOOKUP($B2709,所属・種目コード!$M$3:$N$127,2)))</f>
        <v>北上上野中</v>
      </c>
      <c r="L2709" s="22" t="e">
        <f>IF($B2709="","",(VLOOKUP($B2709,所属・種目コード!$J$3:$K$59,2)))</f>
        <v>#N/A</v>
      </c>
    </row>
    <row r="2710" spans="1:12">
      <c r="A2710" s="11">
        <v>3630</v>
      </c>
      <c r="B2710" s="11">
        <v>1150</v>
      </c>
      <c r="C2710" s="11">
        <v>477</v>
      </c>
      <c r="E2710" s="11" t="s">
        <v>5558</v>
      </c>
      <c r="F2710" s="11" t="s">
        <v>5559</v>
      </c>
      <c r="G2710" s="11">
        <v>1</v>
      </c>
      <c r="K2710" s="25" t="str">
        <f>IF($B2710="","",(VLOOKUP($B2710,所属・種目コード!$M$3:$N$127,2)))</f>
        <v>北上上野中</v>
      </c>
      <c r="L2710" s="22" t="e">
        <f>IF($B2710="","",(VLOOKUP($B2710,所属・種目コード!$J$3:$K$59,2)))</f>
        <v>#N/A</v>
      </c>
    </row>
    <row r="2711" spans="1:12">
      <c r="A2711" s="11">
        <v>3631</v>
      </c>
      <c r="B2711" s="11">
        <v>1150</v>
      </c>
      <c r="C2711" s="11">
        <v>416</v>
      </c>
      <c r="E2711" s="11" t="s">
        <v>5560</v>
      </c>
      <c r="F2711" s="11" t="s">
        <v>5561</v>
      </c>
      <c r="G2711" s="11">
        <v>2</v>
      </c>
      <c r="K2711" s="25" t="str">
        <f>IF($B2711="","",(VLOOKUP($B2711,所属・種目コード!$M$3:$N$127,2)))</f>
        <v>北上上野中</v>
      </c>
      <c r="L2711" s="22" t="e">
        <f>IF($B2711="","",(VLOOKUP($B2711,所属・種目コード!$J$3:$K$59,2)))</f>
        <v>#N/A</v>
      </c>
    </row>
    <row r="2712" spans="1:12">
      <c r="A2712" s="11">
        <v>3632</v>
      </c>
      <c r="B2712" s="11">
        <v>1150</v>
      </c>
      <c r="C2712" s="11">
        <v>478</v>
      </c>
      <c r="E2712" s="11" t="s">
        <v>5562</v>
      </c>
      <c r="F2712" s="11" t="s">
        <v>5563</v>
      </c>
      <c r="G2712" s="11">
        <v>1</v>
      </c>
      <c r="K2712" s="25" t="str">
        <f>IF($B2712="","",(VLOOKUP($B2712,所属・種目コード!$M$3:$N$127,2)))</f>
        <v>北上上野中</v>
      </c>
      <c r="L2712" s="22" t="e">
        <f>IF($B2712="","",(VLOOKUP($B2712,所属・種目コード!$J$3:$K$59,2)))</f>
        <v>#N/A</v>
      </c>
    </row>
    <row r="2713" spans="1:12">
      <c r="A2713" s="11">
        <v>3633</v>
      </c>
      <c r="B2713" s="11">
        <v>1150</v>
      </c>
      <c r="C2713" s="11">
        <v>479</v>
      </c>
      <c r="E2713" s="11" t="s">
        <v>5564</v>
      </c>
      <c r="F2713" s="11" t="s">
        <v>5565</v>
      </c>
      <c r="G2713" s="11">
        <v>1</v>
      </c>
      <c r="K2713" s="25" t="str">
        <f>IF($B2713="","",(VLOOKUP($B2713,所属・種目コード!$M$3:$N$127,2)))</f>
        <v>北上上野中</v>
      </c>
      <c r="L2713" s="22" t="e">
        <f>IF($B2713="","",(VLOOKUP($B2713,所属・種目コード!$J$3:$K$59,2)))</f>
        <v>#N/A</v>
      </c>
    </row>
    <row r="2714" spans="1:12">
      <c r="A2714" s="11">
        <v>3634</v>
      </c>
      <c r="B2714" s="11">
        <v>1150</v>
      </c>
      <c r="C2714" s="11">
        <v>417</v>
      </c>
      <c r="E2714" s="11" t="s">
        <v>5566</v>
      </c>
      <c r="F2714" s="11" t="s">
        <v>5567</v>
      </c>
      <c r="G2714" s="11">
        <v>2</v>
      </c>
      <c r="K2714" s="25" t="str">
        <f>IF($B2714="","",(VLOOKUP($B2714,所属・種目コード!$M$3:$N$127,2)))</f>
        <v>北上上野中</v>
      </c>
      <c r="L2714" s="22" t="e">
        <f>IF($B2714="","",(VLOOKUP($B2714,所属・種目コード!$J$3:$K$59,2)))</f>
        <v>#N/A</v>
      </c>
    </row>
    <row r="2715" spans="1:12">
      <c r="A2715" s="11">
        <v>3635</v>
      </c>
      <c r="B2715" s="11">
        <v>1150</v>
      </c>
      <c r="C2715" s="11">
        <v>418</v>
      </c>
      <c r="E2715" s="11" t="s">
        <v>5568</v>
      </c>
      <c r="F2715" s="11" t="s">
        <v>5569</v>
      </c>
      <c r="G2715" s="11">
        <v>2</v>
      </c>
      <c r="K2715" s="25" t="str">
        <f>IF($B2715="","",(VLOOKUP($B2715,所属・種目コード!$M$3:$N$127,2)))</f>
        <v>北上上野中</v>
      </c>
      <c r="L2715" s="22" t="e">
        <f>IF($B2715="","",(VLOOKUP($B2715,所属・種目コード!$J$3:$K$59,2)))</f>
        <v>#N/A</v>
      </c>
    </row>
    <row r="2716" spans="1:12">
      <c r="A2716" s="11">
        <v>3636</v>
      </c>
      <c r="B2716" s="11">
        <v>1150</v>
      </c>
      <c r="C2716" s="11">
        <v>509</v>
      </c>
      <c r="E2716" s="11" t="s">
        <v>5570</v>
      </c>
      <c r="F2716" s="11" t="s">
        <v>5571</v>
      </c>
      <c r="G2716" s="11">
        <v>2</v>
      </c>
      <c r="K2716" s="25" t="str">
        <f>IF($B2716="","",(VLOOKUP($B2716,所属・種目コード!$M$3:$N$127,2)))</f>
        <v>北上上野中</v>
      </c>
      <c r="L2716" s="22" t="e">
        <f>IF($B2716="","",(VLOOKUP($B2716,所属・種目コード!$J$3:$K$59,2)))</f>
        <v>#N/A</v>
      </c>
    </row>
    <row r="2717" spans="1:12">
      <c r="A2717" s="11">
        <v>3637</v>
      </c>
      <c r="B2717" s="11">
        <v>1150</v>
      </c>
      <c r="C2717" s="11">
        <v>419</v>
      </c>
      <c r="E2717" s="11" t="s">
        <v>5572</v>
      </c>
      <c r="F2717" s="11" t="s">
        <v>5573</v>
      </c>
      <c r="G2717" s="11">
        <v>2</v>
      </c>
      <c r="K2717" s="25" t="str">
        <f>IF($B2717="","",(VLOOKUP($B2717,所属・種目コード!$M$3:$N$127,2)))</f>
        <v>北上上野中</v>
      </c>
      <c r="L2717" s="22" t="e">
        <f>IF($B2717="","",(VLOOKUP($B2717,所属・種目コード!$J$3:$K$59,2)))</f>
        <v>#N/A</v>
      </c>
    </row>
    <row r="2718" spans="1:12">
      <c r="A2718" s="11">
        <v>3638</v>
      </c>
      <c r="B2718" s="11">
        <v>1150</v>
      </c>
      <c r="C2718" s="11">
        <v>420</v>
      </c>
      <c r="E2718" s="11" t="s">
        <v>5574</v>
      </c>
      <c r="F2718" s="11" t="s">
        <v>5575</v>
      </c>
      <c r="G2718" s="11">
        <v>2</v>
      </c>
      <c r="K2718" s="25" t="str">
        <f>IF($B2718="","",(VLOOKUP($B2718,所属・種目コード!$M$3:$N$127,2)))</f>
        <v>北上上野中</v>
      </c>
      <c r="L2718" s="22" t="e">
        <f>IF($B2718="","",(VLOOKUP($B2718,所属・種目コード!$J$3:$K$59,2)))</f>
        <v>#N/A</v>
      </c>
    </row>
    <row r="2719" spans="1:12">
      <c r="A2719" s="11">
        <v>3639</v>
      </c>
      <c r="B2719" s="11">
        <v>1150</v>
      </c>
      <c r="C2719" s="11">
        <v>480</v>
      </c>
      <c r="E2719" s="11" t="s">
        <v>5576</v>
      </c>
      <c r="F2719" s="11" t="s">
        <v>5577</v>
      </c>
      <c r="G2719" s="11">
        <v>1</v>
      </c>
      <c r="K2719" s="25" t="str">
        <f>IF($B2719="","",(VLOOKUP($B2719,所属・種目コード!$M$3:$N$127,2)))</f>
        <v>北上上野中</v>
      </c>
      <c r="L2719" s="22" t="e">
        <f>IF($B2719="","",(VLOOKUP($B2719,所属・種目コード!$J$3:$K$59,2)))</f>
        <v>#N/A</v>
      </c>
    </row>
    <row r="2720" spans="1:12">
      <c r="A2720" s="11">
        <v>3640</v>
      </c>
      <c r="B2720" s="11">
        <v>1150</v>
      </c>
      <c r="C2720" s="11">
        <v>495</v>
      </c>
      <c r="E2720" s="11" t="s">
        <v>5578</v>
      </c>
      <c r="F2720" s="11" t="s">
        <v>5579</v>
      </c>
      <c r="G2720" s="11">
        <v>1</v>
      </c>
      <c r="K2720" s="25" t="str">
        <f>IF($B2720="","",(VLOOKUP($B2720,所属・種目コード!$M$3:$N$127,2)))</f>
        <v>北上上野中</v>
      </c>
      <c r="L2720" s="22" t="e">
        <f>IF($B2720="","",(VLOOKUP($B2720,所属・種目コード!$J$3:$K$59,2)))</f>
        <v>#N/A</v>
      </c>
    </row>
    <row r="2721" spans="1:12">
      <c r="A2721" s="11">
        <v>3641</v>
      </c>
      <c r="B2721" s="11">
        <v>1150</v>
      </c>
      <c r="C2721" s="11">
        <v>421</v>
      </c>
      <c r="E2721" s="11" t="s">
        <v>5580</v>
      </c>
      <c r="F2721" s="11" t="s">
        <v>5581</v>
      </c>
      <c r="G2721" s="11">
        <v>2</v>
      </c>
      <c r="K2721" s="25" t="str">
        <f>IF($B2721="","",(VLOOKUP($B2721,所属・種目コード!$M$3:$N$127,2)))</f>
        <v>北上上野中</v>
      </c>
      <c r="L2721" s="22" t="e">
        <f>IF($B2721="","",(VLOOKUP($B2721,所属・種目コード!$J$3:$K$59,2)))</f>
        <v>#N/A</v>
      </c>
    </row>
    <row r="2722" spans="1:12">
      <c r="A2722" s="11">
        <v>3642</v>
      </c>
      <c r="B2722" s="11">
        <v>1150</v>
      </c>
      <c r="C2722" s="11">
        <v>481</v>
      </c>
      <c r="E2722" s="11" t="s">
        <v>5582</v>
      </c>
      <c r="F2722" s="11" t="s">
        <v>5583</v>
      </c>
      <c r="G2722" s="11">
        <v>1</v>
      </c>
      <c r="K2722" s="25" t="str">
        <f>IF($B2722="","",(VLOOKUP($B2722,所属・種目コード!$M$3:$N$127,2)))</f>
        <v>北上上野中</v>
      </c>
      <c r="L2722" s="22" t="e">
        <f>IF($B2722="","",(VLOOKUP($B2722,所属・種目コード!$J$3:$K$59,2)))</f>
        <v>#N/A</v>
      </c>
    </row>
    <row r="2723" spans="1:12">
      <c r="A2723" s="11">
        <v>3643</v>
      </c>
      <c r="B2723" s="11">
        <v>1150</v>
      </c>
      <c r="C2723" s="11">
        <v>482</v>
      </c>
      <c r="E2723" s="11" t="s">
        <v>5584</v>
      </c>
      <c r="F2723" s="11" t="s">
        <v>5585</v>
      </c>
      <c r="G2723" s="11">
        <v>1</v>
      </c>
      <c r="K2723" s="25" t="str">
        <f>IF($B2723="","",(VLOOKUP($B2723,所属・種目コード!$M$3:$N$127,2)))</f>
        <v>北上上野中</v>
      </c>
      <c r="L2723" s="22" t="e">
        <f>IF($B2723="","",(VLOOKUP($B2723,所属・種目コード!$J$3:$K$59,2)))</f>
        <v>#N/A</v>
      </c>
    </row>
    <row r="2724" spans="1:12">
      <c r="A2724" s="11">
        <v>3644</v>
      </c>
      <c r="B2724" s="11">
        <v>1150</v>
      </c>
      <c r="C2724" s="11">
        <v>496</v>
      </c>
      <c r="E2724" s="11" t="s">
        <v>5586</v>
      </c>
      <c r="F2724" s="11" t="s">
        <v>5587</v>
      </c>
      <c r="G2724" s="11">
        <v>1</v>
      </c>
      <c r="K2724" s="25" t="str">
        <f>IF($B2724="","",(VLOOKUP($B2724,所属・種目コード!$M$3:$N$127,2)))</f>
        <v>北上上野中</v>
      </c>
      <c r="L2724" s="22" t="e">
        <f>IF($B2724="","",(VLOOKUP($B2724,所属・種目コード!$J$3:$K$59,2)))</f>
        <v>#N/A</v>
      </c>
    </row>
    <row r="2725" spans="1:12">
      <c r="A2725" s="11">
        <v>3645</v>
      </c>
      <c r="B2725" s="11">
        <v>1150</v>
      </c>
      <c r="C2725" s="11">
        <v>483</v>
      </c>
      <c r="E2725" s="11" t="s">
        <v>5588</v>
      </c>
      <c r="F2725" s="11" t="s">
        <v>5589</v>
      </c>
      <c r="G2725" s="11">
        <v>1</v>
      </c>
      <c r="K2725" s="25" t="str">
        <f>IF($B2725="","",(VLOOKUP($B2725,所属・種目コード!$M$3:$N$127,2)))</f>
        <v>北上上野中</v>
      </c>
      <c r="L2725" s="22" t="e">
        <f>IF($B2725="","",(VLOOKUP($B2725,所属・種目コード!$J$3:$K$59,2)))</f>
        <v>#N/A</v>
      </c>
    </row>
    <row r="2726" spans="1:12">
      <c r="A2726" s="11">
        <v>3646</v>
      </c>
      <c r="B2726" s="11">
        <v>1150</v>
      </c>
      <c r="C2726" s="11">
        <v>484</v>
      </c>
      <c r="E2726" s="11" t="s">
        <v>5590</v>
      </c>
      <c r="F2726" s="11" t="s">
        <v>2396</v>
      </c>
      <c r="G2726" s="11">
        <v>1</v>
      </c>
      <c r="K2726" s="25" t="str">
        <f>IF($B2726="","",(VLOOKUP($B2726,所属・種目コード!$M$3:$N$127,2)))</f>
        <v>北上上野中</v>
      </c>
      <c r="L2726" s="22" t="e">
        <f>IF($B2726="","",(VLOOKUP($B2726,所属・種目コード!$J$3:$K$59,2)))</f>
        <v>#N/A</v>
      </c>
    </row>
    <row r="2727" spans="1:12">
      <c r="A2727" s="11">
        <v>3647</v>
      </c>
      <c r="B2727" s="11">
        <v>1150</v>
      </c>
      <c r="C2727" s="11">
        <v>422</v>
      </c>
      <c r="E2727" s="11" t="s">
        <v>5591</v>
      </c>
      <c r="F2727" s="11" t="s">
        <v>5592</v>
      </c>
      <c r="G2727" s="11">
        <v>2</v>
      </c>
      <c r="K2727" s="25" t="str">
        <f>IF($B2727="","",(VLOOKUP($B2727,所属・種目コード!$M$3:$N$127,2)))</f>
        <v>北上上野中</v>
      </c>
      <c r="L2727" s="22" t="e">
        <f>IF($B2727="","",(VLOOKUP($B2727,所属・種目コード!$J$3:$K$59,2)))</f>
        <v>#N/A</v>
      </c>
    </row>
    <row r="2728" spans="1:12">
      <c r="A2728" s="11">
        <v>3648</v>
      </c>
      <c r="B2728" s="11">
        <v>1150</v>
      </c>
      <c r="C2728" s="11">
        <v>497</v>
      </c>
      <c r="E2728" s="11" t="s">
        <v>5593</v>
      </c>
      <c r="F2728" s="11" t="s">
        <v>5594</v>
      </c>
      <c r="G2728" s="11">
        <v>1</v>
      </c>
      <c r="K2728" s="25" t="str">
        <f>IF($B2728="","",(VLOOKUP($B2728,所属・種目コード!$M$3:$N$127,2)))</f>
        <v>北上上野中</v>
      </c>
      <c r="L2728" s="22" t="e">
        <f>IF($B2728="","",(VLOOKUP($B2728,所属・種目コード!$J$3:$K$59,2)))</f>
        <v>#N/A</v>
      </c>
    </row>
    <row r="2729" spans="1:12">
      <c r="A2729" s="11">
        <v>3649</v>
      </c>
      <c r="B2729" s="11">
        <v>1150</v>
      </c>
      <c r="C2729" s="11">
        <v>510</v>
      </c>
      <c r="E2729" s="11" t="s">
        <v>5595</v>
      </c>
      <c r="F2729" s="11" t="s">
        <v>5596</v>
      </c>
      <c r="G2729" s="11">
        <v>2</v>
      </c>
      <c r="K2729" s="25" t="str">
        <f>IF($B2729="","",(VLOOKUP($B2729,所属・種目コード!$M$3:$N$127,2)))</f>
        <v>北上上野中</v>
      </c>
      <c r="L2729" s="22" t="e">
        <f>IF($B2729="","",(VLOOKUP($B2729,所属・種目コード!$J$3:$K$59,2)))</f>
        <v>#N/A</v>
      </c>
    </row>
    <row r="2730" spans="1:12">
      <c r="A2730" s="11">
        <v>3650</v>
      </c>
      <c r="B2730" s="11">
        <v>1150</v>
      </c>
      <c r="C2730" s="11">
        <v>498</v>
      </c>
      <c r="E2730" s="11" t="s">
        <v>5597</v>
      </c>
      <c r="F2730" s="11" t="s">
        <v>5598</v>
      </c>
      <c r="G2730" s="11">
        <v>1</v>
      </c>
      <c r="K2730" s="25" t="str">
        <f>IF($B2730="","",(VLOOKUP($B2730,所属・種目コード!$M$3:$N$127,2)))</f>
        <v>北上上野中</v>
      </c>
      <c r="L2730" s="22" t="e">
        <f>IF($B2730="","",(VLOOKUP($B2730,所属・種目コード!$J$3:$K$59,2)))</f>
        <v>#N/A</v>
      </c>
    </row>
    <row r="2731" spans="1:12">
      <c r="A2731" s="11">
        <v>3651</v>
      </c>
      <c r="B2731" s="11">
        <v>1150</v>
      </c>
      <c r="C2731" s="11">
        <v>485</v>
      </c>
      <c r="E2731" s="11" t="s">
        <v>5599</v>
      </c>
      <c r="F2731" s="11" t="s">
        <v>5600</v>
      </c>
      <c r="G2731" s="11">
        <v>1</v>
      </c>
      <c r="K2731" s="25" t="str">
        <f>IF($B2731="","",(VLOOKUP($B2731,所属・種目コード!$M$3:$N$127,2)))</f>
        <v>北上上野中</v>
      </c>
      <c r="L2731" s="22" t="e">
        <f>IF($B2731="","",(VLOOKUP($B2731,所属・種目コード!$J$3:$K$59,2)))</f>
        <v>#N/A</v>
      </c>
    </row>
    <row r="2732" spans="1:12">
      <c r="A2732" s="11">
        <v>3652</v>
      </c>
      <c r="B2732" s="11">
        <v>1150</v>
      </c>
      <c r="C2732" s="11">
        <v>486</v>
      </c>
      <c r="E2732" s="11" t="s">
        <v>5601</v>
      </c>
      <c r="F2732" s="11" t="s">
        <v>5602</v>
      </c>
      <c r="G2732" s="11">
        <v>1</v>
      </c>
      <c r="K2732" s="25" t="str">
        <f>IF($B2732="","",(VLOOKUP($B2732,所属・種目コード!$M$3:$N$127,2)))</f>
        <v>北上上野中</v>
      </c>
      <c r="L2732" s="22" t="e">
        <f>IF($B2732="","",(VLOOKUP($B2732,所属・種目コード!$J$3:$K$59,2)))</f>
        <v>#N/A</v>
      </c>
    </row>
    <row r="2733" spans="1:12">
      <c r="A2733" s="11">
        <v>3653</v>
      </c>
      <c r="B2733" s="11">
        <v>1150</v>
      </c>
      <c r="C2733" s="11">
        <v>487</v>
      </c>
      <c r="E2733" s="11" t="s">
        <v>5603</v>
      </c>
      <c r="F2733" s="11" t="s">
        <v>5604</v>
      </c>
      <c r="G2733" s="11">
        <v>1</v>
      </c>
      <c r="K2733" s="25" t="str">
        <f>IF($B2733="","",(VLOOKUP($B2733,所属・種目コード!$M$3:$N$127,2)))</f>
        <v>北上上野中</v>
      </c>
      <c r="L2733" s="22" t="e">
        <f>IF($B2733="","",(VLOOKUP($B2733,所属・種目コード!$J$3:$K$59,2)))</f>
        <v>#N/A</v>
      </c>
    </row>
    <row r="2734" spans="1:12">
      <c r="A2734" s="11">
        <v>3654</v>
      </c>
      <c r="B2734" s="11">
        <v>1150</v>
      </c>
      <c r="C2734" s="11">
        <v>499</v>
      </c>
      <c r="E2734" s="11" t="s">
        <v>5605</v>
      </c>
      <c r="F2734" s="11" t="s">
        <v>5606</v>
      </c>
      <c r="G2734" s="11">
        <v>1</v>
      </c>
      <c r="K2734" s="25" t="str">
        <f>IF($B2734="","",(VLOOKUP($B2734,所属・種目コード!$M$3:$N$127,2)))</f>
        <v>北上上野中</v>
      </c>
      <c r="L2734" s="22" t="e">
        <f>IF($B2734="","",(VLOOKUP($B2734,所属・種目コード!$J$3:$K$59,2)))</f>
        <v>#N/A</v>
      </c>
    </row>
    <row r="2735" spans="1:12">
      <c r="A2735" s="11">
        <v>3655</v>
      </c>
      <c r="B2735" s="11">
        <v>1150</v>
      </c>
      <c r="C2735" s="11">
        <v>488</v>
      </c>
      <c r="E2735" s="11" t="s">
        <v>5607</v>
      </c>
      <c r="F2735" s="11" t="s">
        <v>5608</v>
      </c>
      <c r="G2735" s="11">
        <v>1</v>
      </c>
      <c r="K2735" s="25" t="str">
        <f>IF($B2735="","",(VLOOKUP($B2735,所属・種目コード!$M$3:$N$127,2)))</f>
        <v>北上上野中</v>
      </c>
      <c r="L2735" s="22" t="e">
        <f>IF($B2735="","",(VLOOKUP($B2735,所属・種目コード!$J$3:$K$59,2)))</f>
        <v>#N/A</v>
      </c>
    </row>
    <row r="2736" spans="1:12">
      <c r="A2736" s="11">
        <v>3656</v>
      </c>
      <c r="B2736" s="11">
        <v>1151</v>
      </c>
      <c r="C2736" s="11">
        <v>578</v>
      </c>
      <c r="E2736" s="11" t="s">
        <v>5609</v>
      </c>
      <c r="F2736" s="11" t="s">
        <v>5610</v>
      </c>
      <c r="G2736" s="11">
        <v>1</v>
      </c>
      <c r="K2736" s="25" t="str">
        <f>IF($B2736="","",(VLOOKUP($B2736,所属・種目コード!$M$3:$N$127,2)))</f>
        <v>北上江釣子中</v>
      </c>
      <c r="L2736" s="22" t="e">
        <f>IF($B2736="","",(VLOOKUP($B2736,所属・種目コード!$J$3:$K$59,2)))</f>
        <v>#N/A</v>
      </c>
    </row>
    <row r="2737" spans="1:12">
      <c r="A2737" s="11">
        <v>3657</v>
      </c>
      <c r="B2737" s="11">
        <v>1151</v>
      </c>
      <c r="C2737" s="11">
        <v>582</v>
      </c>
      <c r="E2737" s="11" t="s">
        <v>5611</v>
      </c>
      <c r="F2737" s="11" t="s">
        <v>5612</v>
      </c>
      <c r="G2737" s="11">
        <v>1</v>
      </c>
      <c r="K2737" s="25" t="str">
        <f>IF($B2737="","",(VLOOKUP($B2737,所属・種目コード!$M$3:$N$127,2)))</f>
        <v>北上江釣子中</v>
      </c>
      <c r="L2737" s="22" t="e">
        <f>IF($B2737="","",(VLOOKUP($B2737,所属・種目コード!$J$3:$K$59,2)))</f>
        <v>#N/A</v>
      </c>
    </row>
    <row r="2738" spans="1:12">
      <c r="A2738" s="11">
        <v>3658</v>
      </c>
      <c r="B2738" s="11">
        <v>1151</v>
      </c>
      <c r="C2738" s="11">
        <v>583</v>
      </c>
      <c r="E2738" s="11" t="s">
        <v>5613</v>
      </c>
      <c r="F2738" s="11" t="s">
        <v>5614</v>
      </c>
      <c r="G2738" s="11">
        <v>1</v>
      </c>
      <c r="K2738" s="25" t="str">
        <f>IF($B2738="","",(VLOOKUP($B2738,所属・種目コード!$M$3:$N$127,2)))</f>
        <v>北上江釣子中</v>
      </c>
      <c r="L2738" s="22" t="e">
        <f>IF($B2738="","",(VLOOKUP($B2738,所属・種目コード!$J$3:$K$59,2)))</f>
        <v>#N/A</v>
      </c>
    </row>
    <row r="2739" spans="1:12">
      <c r="A2739" s="11">
        <v>3659</v>
      </c>
      <c r="B2739" s="11">
        <v>1151</v>
      </c>
      <c r="C2739" s="11">
        <v>499</v>
      </c>
      <c r="E2739" s="11" t="s">
        <v>5615</v>
      </c>
      <c r="F2739" s="11" t="s">
        <v>5616</v>
      </c>
      <c r="G2739" s="11">
        <v>2</v>
      </c>
      <c r="K2739" s="25" t="str">
        <f>IF($B2739="","",(VLOOKUP($B2739,所属・種目コード!$M$3:$N$127,2)))</f>
        <v>北上江釣子中</v>
      </c>
      <c r="L2739" s="22" t="e">
        <f>IF($B2739="","",(VLOOKUP($B2739,所属・種目コード!$J$3:$K$59,2)))</f>
        <v>#N/A</v>
      </c>
    </row>
    <row r="2740" spans="1:12">
      <c r="A2740" s="11">
        <v>3660</v>
      </c>
      <c r="B2740" s="11">
        <v>1151</v>
      </c>
      <c r="C2740" s="11">
        <v>584</v>
      </c>
      <c r="E2740" s="11" t="s">
        <v>5617</v>
      </c>
      <c r="F2740" s="11" t="s">
        <v>5618</v>
      </c>
      <c r="G2740" s="11">
        <v>1</v>
      </c>
      <c r="K2740" s="25" t="str">
        <f>IF($B2740="","",(VLOOKUP($B2740,所属・種目コード!$M$3:$N$127,2)))</f>
        <v>北上江釣子中</v>
      </c>
      <c r="L2740" s="22" t="e">
        <f>IF($B2740="","",(VLOOKUP($B2740,所属・種目コード!$J$3:$K$59,2)))</f>
        <v>#N/A</v>
      </c>
    </row>
    <row r="2741" spans="1:12">
      <c r="A2741" s="11">
        <v>3661</v>
      </c>
      <c r="B2741" s="11">
        <v>1151</v>
      </c>
      <c r="C2741" s="11">
        <v>756</v>
      </c>
      <c r="E2741" s="11" t="s">
        <v>5619</v>
      </c>
      <c r="F2741" s="11" t="s">
        <v>5620</v>
      </c>
      <c r="G2741" s="11">
        <v>1</v>
      </c>
      <c r="K2741" s="25" t="str">
        <f>IF($B2741="","",(VLOOKUP($B2741,所属・種目コード!$M$3:$N$127,2)))</f>
        <v>北上江釣子中</v>
      </c>
      <c r="L2741" s="22" t="e">
        <f>IF($B2741="","",(VLOOKUP($B2741,所属・種目コード!$J$3:$K$59,2)))</f>
        <v>#N/A</v>
      </c>
    </row>
    <row r="2742" spans="1:12">
      <c r="A2742" s="11">
        <v>3662</v>
      </c>
      <c r="B2742" s="11">
        <v>1151</v>
      </c>
      <c r="C2742" s="11">
        <v>579</v>
      </c>
      <c r="E2742" s="11" t="s">
        <v>5621</v>
      </c>
      <c r="F2742" s="11" t="s">
        <v>5622</v>
      </c>
      <c r="G2742" s="11">
        <v>1</v>
      </c>
      <c r="K2742" s="25" t="str">
        <f>IF($B2742="","",(VLOOKUP($B2742,所属・種目コード!$M$3:$N$127,2)))</f>
        <v>北上江釣子中</v>
      </c>
      <c r="L2742" s="22" t="e">
        <f>IF($B2742="","",(VLOOKUP($B2742,所属・種目コード!$J$3:$K$59,2)))</f>
        <v>#N/A</v>
      </c>
    </row>
    <row r="2743" spans="1:12">
      <c r="A2743" s="11">
        <v>3663</v>
      </c>
      <c r="B2743" s="11">
        <v>1151</v>
      </c>
      <c r="C2743" s="11">
        <v>500</v>
      </c>
      <c r="E2743" s="11" t="s">
        <v>5623</v>
      </c>
      <c r="F2743" s="11" t="s">
        <v>5624</v>
      </c>
      <c r="G2743" s="11">
        <v>2</v>
      </c>
      <c r="K2743" s="25" t="str">
        <f>IF($B2743="","",(VLOOKUP($B2743,所属・種目コード!$M$3:$N$127,2)))</f>
        <v>北上江釣子中</v>
      </c>
      <c r="L2743" s="22" t="e">
        <f>IF($B2743="","",(VLOOKUP($B2743,所属・種目コード!$J$3:$K$59,2)))</f>
        <v>#N/A</v>
      </c>
    </row>
    <row r="2744" spans="1:12">
      <c r="A2744" s="11">
        <v>3664</v>
      </c>
      <c r="B2744" s="11">
        <v>1151</v>
      </c>
      <c r="C2744" s="11">
        <v>585</v>
      </c>
      <c r="E2744" s="11" t="s">
        <v>5625</v>
      </c>
      <c r="F2744" s="11" t="s">
        <v>5626</v>
      </c>
      <c r="G2744" s="11">
        <v>1</v>
      </c>
      <c r="K2744" s="25" t="str">
        <f>IF($B2744="","",(VLOOKUP($B2744,所属・種目コード!$M$3:$N$127,2)))</f>
        <v>北上江釣子中</v>
      </c>
      <c r="L2744" s="22" t="e">
        <f>IF($B2744="","",(VLOOKUP($B2744,所属・種目コード!$J$3:$K$59,2)))</f>
        <v>#N/A</v>
      </c>
    </row>
    <row r="2745" spans="1:12">
      <c r="A2745" s="11">
        <v>3665</v>
      </c>
      <c r="B2745" s="11">
        <v>1151</v>
      </c>
      <c r="C2745" s="11">
        <v>496</v>
      </c>
      <c r="E2745" s="11" t="s">
        <v>5627</v>
      </c>
      <c r="F2745" s="11" t="s">
        <v>5628</v>
      </c>
      <c r="G2745" s="11">
        <v>2</v>
      </c>
      <c r="K2745" s="25" t="str">
        <f>IF($B2745="","",(VLOOKUP($B2745,所属・種目コード!$M$3:$N$127,2)))</f>
        <v>北上江釣子中</v>
      </c>
      <c r="L2745" s="22" t="e">
        <f>IF($B2745="","",(VLOOKUP($B2745,所属・種目コード!$J$3:$K$59,2)))</f>
        <v>#N/A</v>
      </c>
    </row>
    <row r="2746" spans="1:12">
      <c r="A2746" s="11">
        <v>3666</v>
      </c>
      <c r="B2746" s="11">
        <v>1151</v>
      </c>
      <c r="C2746" s="11">
        <v>501</v>
      </c>
      <c r="E2746" s="11" t="s">
        <v>5629</v>
      </c>
      <c r="F2746" s="11" t="s">
        <v>5630</v>
      </c>
      <c r="G2746" s="11">
        <v>2</v>
      </c>
      <c r="K2746" s="25" t="str">
        <f>IF($B2746="","",(VLOOKUP($B2746,所属・種目コード!$M$3:$N$127,2)))</f>
        <v>北上江釣子中</v>
      </c>
      <c r="L2746" s="22" t="e">
        <f>IF($B2746="","",(VLOOKUP($B2746,所属・種目コード!$J$3:$K$59,2)))</f>
        <v>#N/A</v>
      </c>
    </row>
    <row r="2747" spans="1:12">
      <c r="A2747" s="11">
        <v>3667</v>
      </c>
      <c r="B2747" s="11">
        <v>1151</v>
      </c>
      <c r="C2747" s="11">
        <v>497</v>
      </c>
      <c r="E2747" s="11" t="s">
        <v>5631</v>
      </c>
      <c r="F2747" s="11" t="s">
        <v>5632</v>
      </c>
      <c r="G2747" s="11">
        <v>2</v>
      </c>
      <c r="K2747" s="25" t="str">
        <f>IF($B2747="","",(VLOOKUP($B2747,所属・種目コード!$M$3:$N$127,2)))</f>
        <v>北上江釣子中</v>
      </c>
      <c r="L2747" s="22" t="e">
        <f>IF($B2747="","",(VLOOKUP($B2747,所属・種目コード!$J$3:$K$59,2)))</f>
        <v>#N/A</v>
      </c>
    </row>
    <row r="2748" spans="1:12">
      <c r="A2748" s="11">
        <v>3668</v>
      </c>
      <c r="B2748" s="11">
        <v>1151</v>
      </c>
      <c r="C2748" s="11">
        <v>586</v>
      </c>
      <c r="E2748" s="11" t="s">
        <v>5633</v>
      </c>
      <c r="F2748" s="11" t="s">
        <v>5634</v>
      </c>
      <c r="G2748" s="11">
        <v>1</v>
      </c>
      <c r="K2748" s="25" t="str">
        <f>IF($B2748="","",(VLOOKUP($B2748,所属・種目コード!$M$3:$N$127,2)))</f>
        <v>北上江釣子中</v>
      </c>
      <c r="L2748" s="22" t="e">
        <f>IF($B2748="","",(VLOOKUP($B2748,所属・種目コード!$J$3:$K$59,2)))</f>
        <v>#N/A</v>
      </c>
    </row>
    <row r="2749" spans="1:12">
      <c r="A2749" s="11">
        <v>3669</v>
      </c>
      <c r="B2749" s="11">
        <v>1151</v>
      </c>
      <c r="C2749" s="11">
        <v>580</v>
      </c>
      <c r="E2749" s="11" t="s">
        <v>5635</v>
      </c>
      <c r="F2749" s="11" t="s">
        <v>5636</v>
      </c>
      <c r="G2749" s="11">
        <v>1</v>
      </c>
      <c r="K2749" s="25" t="str">
        <f>IF($B2749="","",(VLOOKUP($B2749,所属・種目コード!$M$3:$N$127,2)))</f>
        <v>北上江釣子中</v>
      </c>
      <c r="L2749" s="22" t="e">
        <f>IF($B2749="","",(VLOOKUP($B2749,所属・種目コード!$J$3:$K$59,2)))</f>
        <v>#N/A</v>
      </c>
    </row>
    <row r="2750" spans="1:12">
      <c r="A2750" s="11">
        <v>3670</v>
      </c>
      <c r="B2750" s="11">
        <v>1151</v>
      </c>
      <c r="C2750" s="11">
        <v>587</v>
      </c>
      <c r="E2750" s="11" t="s">
        <v>5637</v>
      </c>
      <c r="F2750" s="11" t="s">
        <v>5638</v>
      </c>
      <c r="G2750" s="11">
        <v>1</v>
      </c>
      <c r="K2750" s="25" t="str">
        <f>IF($B2750="","",(VLOOKUP($B2750,所属・種目コード!$M$3:$N$127,2)))</f>
        <v>北上江釣子中</v>
      </c>
      <c r="L2750" s="22" t="e">
        <f>IF($B2750="","",(VLOOKUP($B2750,所属・種目コード!$J$3:$K$59,2)))</f>
        <v>#N/A</v>
      </c>
    </row>
    <row r="2751" spans="1:12">
      <c r="A2751" s="11">
        <v>3671</v>
      </c>
      <c r="B2751" s="11">
        <v>1151</v>
      </c>
      <c r="C2751" s="11">
        <v>581</v>
      </c>
      <c r="E2751" s="11" t="s">
        <v>5639</v>
      </c>
      <c r="F2751" s="11" t="s">
        <v>5640</v>
      </c>
      <c r="G2751" s="11">
        <v>1</v>
      </c>
      <c r="K2751" s="25" t="str">
        <f>IF($B2751="","",(VLOOKUP($B2751,所属・種目コード!$M$3:$N$127,2)))</f>
        <v>北上江釣子中</v>
      </c>
      <c r="L2751" s="22" t="e">
        <f>IF($B2751="","",(VLOOKUP($B2751,所属・種目コード!$J$3:$K$59,2)))</f>
        <v>#N/A</v>
      </c>
    </row>
    <row r="2752" spans="1:12">
      <c r="A2752" s="11">
        <v>3672</v>
      </c>
      <c r="B2752" s="11">
        <v>1151</v>
      </c>
      <c r="C2752" s="11">
        <v>588</v>
      </c>
      <c r="E2752" s="11" t="s">
        <v>5641</v>
      </c>
      <c r="F2752" s="11" t="s">
        <v>5642</v>
      </c>
      <c r="G2752" s="11">
        <v>1</v>
      </c>
      <c r="K2752" s="25" t="str">
        <f>IF($B2752="","",(VLOOKUP($B2752,所属・種目コード!$M$3:$N$127,2)))</f>
        <v>北上江釣子中</v>
      </c>
      <c r="L2752" s="22" t="e">
        <f>IF($B2752="","",(VLOOKUP($B2752,所属・種目コード!$J$3:$K$59,2)))</f>
        <v>#N/A</v>
      </c>
    </row>
    <row r="2753" spans="1:12">
      <c r="A2753" s="11">
        <v>3673</v>
      </c>
      <c r="B2753" s="11">
        <v>1151</v>
      </c>
      <c r="C2753" s="11">
        <v>502</v>
      </c>
      <c r="E2753" s="11" t="s">
        <v>5643</v>
      </c>
      <c r="F2753" s="11" t="s">
        <v>5644</v>
      </c>
      <c r="G2753" s="11">
        <v>2</v>
      </c>
      <c r="K2753" s="25" t="str">
        <f>IF($B2753="","",(VLOOKUP($B2753,所属・種目コード!$M$3:$N$127,2)))</f>
        <v>北上江釣子中</v>
      </c>
      <c r="L2753" s="22" t="e">
        <f>IF($B2753="","",(VLOOKUP($B2753,所属・種目コード!$J$3:$K$59,2)))</f>
        <v>#N/A</v>
      </c>
    </row>
    <row r="2754" spans="1:12">
      <c r="A2754" s="11">
        <v>3674</v>
      </c>
      <c r="B2754" s="11">
        <v>1151</v>
      </c>
      <c r="C2754" s="11">
        <v>503</v>
      </c>
      <c r="E2754" s="11" t="s">
        <v>5645</v>
      </c>
      <c r="F2754" s="11" t="s">
        <v>5646</v>
      </c>
      <c r="G2754" s="11">
        <v>2</v>
      </c>
      <c r="K2754" s="25" t="str">
        <f>IF($B2754="","",(VLOOKUP($B2754,所属・種目コード!$M$3:$N$127,2)))</f>
        <v>北上江釣子中</v>
      </c>
      <c r="L2754" s="22" t="e">
        <f>IF($B2754="","",(VLOOKUP($B2754,所属・種目コード!$J$3:$K$59,2)))</f>
        <v>#N/A</v>
      </c>
    </row>
    <row r="2755" spans="1:12">
      <c r="A2755" s="11">
        <v>3675</v>
      </c>
      <c r="B2755" s="11">
        <v>1151</v>
      </c>
      <c r="C2755" s="11">
        <v>757</v>
      </c>
      <c r="E2755" s="11" t="s">
        <v>5647</v>
      </c>
      <c r="F2755" s="11" t="s">
        <v>5648</v>
      </c>
      <c r="G2755" s="11">
        <v>1</v>
      </c>
      <c r="K2755" s="25" t="str">
        <f>IF($B2755="","",(VLOOKUP($B2755,所属・種目コード!$M$3:$N$127,2)))</f>
        <v>北上江釣子中</v>
      </c>
      <c r="L2755" s="22" t="e">
        <f>IF($B2755="","",(VLOOKUP($B2755,所属・種目コード!$J$3:$K$59,2)))</f>
        <v>#N/A</v>
      </c>
    </row>
    <row r="2756" spans="1:12">
      <c r="A2756" s="11">
        <v>3676</v>
      </c>
      <c r="B2756" s="11">
        <v>1151</v>
      </c>
      <c r="C2756" s="11">
        <v>758</v>
      </c>
      <c r="E2756" s="11" t="s">
        <v>5649</v>
      </c>
      <c r="F2756" s="11" t="s">
        <v>5650</v>
      </c>
      <c r="G2756" s="11">
        <v>1</v>
      </c>
      <c r="K2756" s="25" t="str">
        <f>IF($B2756="","",(VLOOKUP($B2756,所属・種目コード!$M$3:$N$127,2)))</f>
        <v>北上江釣子中</v>
      </c>
      <c r="L2756" s="22" t="e">
        <f>IF($B2756="","",(VLOOKUP($B2756,所属・種目コード!$J$3:$K$59,2)))</f>
        <v>#N/A</v>
      </c>
    </row>
    <row r="2757" spans="1:12">
      <c r="A2757" s="11">
        <v>3677</v>
      </c>
      <c r="B2757" s="11">
        <v>1151</v>
      </c>
      <c r="C2757" s="11">
        <v>589</v>
      </c>
      <c r="E2757" s="11" t="s">
        <v>5651</v>
      </c>
      <c r="F2757" s="11" t="s">
        <v>5652</v>
      </c>
      <c r="G2757" s="11">
        <v>1</v>
      </c>
      <c r="K2757" s="25" t="str">
        <f>IF($B2757="","",(VLOOKUP($B2757,所属・種目コード!$M$3:$N$127,2)))</f>
        <v>北上江釣子中</v>
      </c>
      <c r="L2757" s="22" t="e">
        <f>IF($B2757="","",(VLOOKUP($B2757,所属・種目コード!$J$3:$K$59,2)))</f>
        <v>#N/A</v>
      </c>
    </row>
    <row r="2758" spans="1:12">
      <c r="A2758" s="11">
        <v>3678</v>
      </c>
      <c r="B2758" s="11">
        <v>1151</v>
      </c>
      <c r="C2758" s="11">
        <v>590</v>
      </c>
      <c r="E2758" s="11" t="s">
        <v>5653</v>
      </c>
      <c r="F2758" s="11" t="s">
        <v>5654</v>
      </c>
      <c r="G2758" s="11">
        <v>1</v>
      </c>
      <c r="K2758" s="25" t="str">
        <f>IF($B2758="","",(VLOOKUP($B2758,所属・種目コード!$M$3:$N$127,2)))</f>
        <v>北上江釣子中</v>
      </c>
      <c r="L2758" s="22" t="e">
        <f>IF($B2758="","",(VLOOKUP($B2758,所属・種目コード!$J$3:$K$59,2)))</f>
        <v>#N/A</v>
      </c>
    </row>
    <row r="2759" spans="1:12">
      <c r="A2759" s="11">
        <v>3679</v>
      </c>
      <c r="B2759" s="11">
        <v>1151</v>
      </c>
      <c r="C2759" s="11">
        <v>759</v>
      </c>
      <c r="E2759" s="11" t="s">
        <v>5655</v>
      </c>
      <c r="F2759" s="11" t="s">
        <v>5656</v>
      </c>
      <c r="G2759" s="11">
        <v>1</v>
      </c>
      <c r="K2759" s="25" t="str">
        <f>IF($B2759="","",(VLOOKUP($B2759,所属・種目コード!$M$3:$N$127,2)))</f>
        <v>北上江釣子中</v>
      </c>
      <c r="L2759" s="22" t="e">
        <f>IF($B2759="","",(VLOOKUP($B2759,所属・種目コード!$J$3:$K$59,2)))</f>
        <v>#N/A</v>
      </c>
    </row>
    <row r="2760" spans="1:12">
      <c r="A2760" s="11">
        <v>3680</v>
      </c>
      <c r="B2760" s="11">
        <v>1151</v>
      </c>
      <c r="C2760" s="11">
        <v>498</v>
      </c>
      <c r="E2760" s="11" t="s">
        <v>5657</v>
      </c>
      <c r="F2760" s="11" t="s">
        <v>5658</v>
      </c>
      <c r="G2760" s="11">
        <v>2</v>
      </c>
      <c r="K2760" s="25" t="str">
        <f>IF($B2760="","",(VLOOKUP($B2760,所属・種目コード!$M$3:$N$127,2)))</f>
        <v>北上江釣子中</v>
      </c>
      <c r="L2760" s="22" t="e">
        <f>IF($B2760="","",(VLOOKUP($B2760,所属・種目コード!$J$3:$K$59,2)))</f>
        <v>#N/A</v>
      </c>
    </row>
    <row r="2761" spans="1:12">
      <c r="A2761" s="11">
        <v>3681</v>
      </c>
      <c r="B2761" s="11">
        <v>1151</v>
      </c>
      <c r="C2761" s="11">
        <v>591</v>
      </c>
      <c r="E2761" s="11" t="s">
        <v>5659</v>
      </c>
      <c r="F2761" s="11" t="s">
        <v>5660</v>
      </c>
      <c r="G2761" s="11">
        <v>1</v>
      </c>
      <c r="K2761" s="25" t="str">
        <f>IF($B2761="","",(VLOOKUP($B2761,所属・種目コード!$M$3:$N$127,2)))</f>
        <v>北上江釣子中</v>
      </c>
      <c r="L2761" s="22" t="e">
        <f>IF($B2761="","",(VLOOKUP($B2761,所属・種目コード!$J$3:$K$59,2)))</f>
        <v>#N/A</v>
      </c>
    </row>
    <row r="2762" spans="1:12">
      <c r="A2762" s="11">
        <v>3682</v>
      </c>
      <c r="B2762" s="11">
        <v>1151</v>
      </c>
      <c r="C2762" s="11">
        <v>760</v>
      </c>
      <c r="E2762" s="11" t="s">
        <v>5661</v>
      </c>
      <c r="F2762" s="11" t="s">
        <v>5662</v>
      </c>
      <c r="G2762" s="11">
        <v>1</v>
      </c>
      <c r="K2762" s="25" t="str">
        <f>IF($B2762="","",(VLOOKUP($B2762,所属・種目コード!$M$3:$N$127,2)))</f>
        <v>北上江釣子中</v>
      </c>
      <c r="L2762" s="22" t="e">
        <f>IF($B2762="","",(VLOOKUP($B2762,所属・種目コード!$J$3:$K$59,2)))</f>
        <v>#N/A</v>
      </c>
    </row>
    <row r="2763" spans="1:12">
      <c r="A2763" s="11">
        <v>3683</v>
      </c>
      <c r="B2763" s="11">
        <v>1152</v>
      </c>
      <c r="C2763" s="11">
        <v>451</v>
      </c>
      <c r="E2763" s="11" t="s">
        <v>5663</v>
      </c>
      <c r="F2763" s="11" t="s">
        <v>5664</v>
      </c>
      <c r="G2763" s="11">
        <v>2</v>
      </c>
      <c r="K2763" s="25" t="str">
        <f>IF($B2763="","",(VLOOKUP($B2763,所属・種目コード!$M$3:$N$127,2)))</f>
        <v>北上中</v>
      </c>
      <c r="L2763" s="22" t="e">
        <f>IF($B2763="","",(VLOOKUP($B2763,所属・種目コード!$J$3:$K$59,2)))</f>
        <v>#N/A</v>
      </c>
    </row>
    <row r="2764" spans="1:12">
      <c r="A2764" s="11">
        <v>3684</v>
      </c>
      <c r="B2764" s="11">
        <v>1152</v>
      </c>
      <c r="C2764" s="11">
        <v>463</v>
      </c>
      <c r="E2764" s="11" t="s">
        <v>5665</v>
      </c>
      <c r="F2764" s="11" t="s">
        <v>5666</v>
      </c>
      <c r="G2764" s="11">
        <v>2</v>
      </c>
      <c r="K2764" s="25" t="str">
        <f>IF($B2764="","",(VLOOKUP($B2764,所属・種目コード!$M$3:$N$127,2)))</f>
        <v>北上中</v>
      </c>
      <c r="L2764" s="22" t="e">
        <f>IF($B2764="","",(VLOOKUP($B2764,所属・種目コード!$J$3:$K$59,2)))</f>
        <v>#N/A</v>
      </c>
    </row>
    <row r="2765" spans="1:12">
      <c r="A2765" s="11">
        <v>3685</v>
      </c>
      <c r="B2765" s="11">
        <v>1152</v>
      </c>
      <c r="C2765" s="11">
        <v>464</v>
      </c>
      <c r="E2765" s="11" t="s">
        <v>5667</v>
      </c>
      <c r="F2765" s="11" t="s">
        <v>5668</v>
      </c>
      <c r="G2765" s="11">
        <v>2</v>
      </c>
      <c r="K2765" s="25" t="str">
        <f>IF($B2765="","",(VLOOKUP($B2765,所属・種目コード!$M$3:$N$127,2)))</f>
        <v>北上中</v>
      </c>
      <c r="L2765" s="22" t="e">
        <f>IF($B2765="","",(VLOOKUP($B2765,所属・種目コード!$J$3:$K$59,2)))</f>
        <v>#N/A</v>
      </c>
    </row>
    <row r="2766" spans="1:12">
      <c r="A2766" s="11">
        <v>3686</v>
      </c>
      <c r="B2766" s="11">
        <v>1152</v>
      </c>
      <c r="C2766" s="11">
        <v>879</v>
      </c>
      <c r="E2766" s="11" t="s">
        <v>5669</v>
      </c>
      <c r="F2766" s="11" t="s">
        <v>5670</v>
      </c>
      <c r="G2766" s="11">
        <v>1</v>
      </c>
      <c r="K2766" s="25" t="str">
        <f>IF($B2766="","",(VLOOKUP($B2766,所属・種目コード!$M$3:$N$127,2)))</f>
        <v>北上中</v>
      </c>
      <c r="L2766" s="22" t="e">
        <f>IF($B2766="","",(VLOOKUP($B2766,所属・種目コード!$J$3:$K$59,2)))</f>
        <v>#N/A</v>
      </c>
    </row>
    <row r="2767" spans="1:12">
      <c r="A2767" s="11">
        <v>3687</v>
      </c>
      <c r="B2767" s="11">
        <v>1152</v>
      </c>
      <c r="C2767" s="11">
        <v>872</v>
      </c>
      <c r="E2767" s="11" t="s">
        <v>5671</v>
      </c>
      <c r="F2767" s="11" t="s">
        <v>5672</v>
      </c>
      <c r="G2767" s="11">
        <v>1</v>
      </c>
      <c r="K2767" s="25" t="str">
        <f>IF($B2767="","",(VLOOKUP($B2767,所属・種目コード!$M$3:$N$127,2)))</f>
        <v>北上中</v>
      </c>
      <c r="L2767" s="22" t="e">
        <f>IF($B2767="","",(VLOOKUP($B2767,所属・種目コード!$J$3:$K$59,2)))</f>
        <v>#N/A</v>
      </c>
    </row>
    <row r="2768" spans="1:12">
      <c r="A2768" s="11">
        <v>3688</v>
      </c>
      <c r="B2768" s="11">
        <v>1152</v>
      </c>
      <c r="C2768" s="11">
        <v>452</v>
      </c>
      <c r="E2768" s="11" t="s">
        <v>5673</v>
      </c>
      <c r="F2768" s="11" t="s">
        <v>5674</v>
      </c>
      <c r="G2768" s="11">
        <v>2</v>
      </c>
      <c r="K2768" s="25" t="str">
        <f>IF($B2768="","",(VLOOKUP($B2768,所属・種目コード!$M$3:$N$127,2)))</f>
        <v>北上中</v>
      </c>
      <c r="L2768" s="22" t="e">
        <f>IF($B2768="","",(VLOOKUP($B2768,所属・種目コード!$J$3:$K$59,2)))</f>
        <v>#N/A</v>
      </c>
    </row>
    <row r="2769" spans="1:12">
      <c r="A2769" s="11">
        <v>3689</v>
      </c>
      <c r="B2769" s="11">
        <v>1152</v>
      </c>
      <c r="C2769" s="11">
        <v>530</v>
      </c>
      <c r="E2769" s="11" t="s">
        <v>5675</v>
      </c>
      <c r="F2769" s="11" t="s">
        <v>5676</v>
      </c>
      <c r="G2769" s="11">
        <v>1</v>
      </c>
      <c r="K2769" s="25" t="str">
        <f>IF($B2769="","",(VLOOKUP($B2769,所属・種目コード!$M$3:$N$127,2)))</f>
        <v>北上中</v>
      </c>
      <c r="L2769" s="22" t="e">
        <f>IF($B2769="","",(VLOOKUP($B2769,所属・種目コード!$J$3:$K$59,2)))</f>
        <v>#N/A</v>
      </c>
    </row>
    <row r="2770" spans="1:12">
      <c r="A2770" s="11">
        <v>3690</v>
      </c>
      <c r="B2770" s="11">
        <v>1152</v>
      </c>
      <c r="C2770" s="11">
        <v>1223</v>
      </c>
      <c r="E2770" s="11" t="s">
        <v>5677</v>
      </c>
      <c r="F2770" s="11" t="s">
        <v>5678</v>
      </c>
      <c r="G2770" s="11">
        <v>1</v>
      </c>
      <c r="K2770" s="25" t="str">
        <f>IF($B2770="","",(VLOOKUP($B2770,所属・種目コード!$M$3:$N$127,2)))</f>
        <v>北上中</v>
      </c>
      <c r="L2770" s="22" t="e">
        <f>IF($B2770="","",(VLOOKUP($B2770,所属・種目コード!$J$3:$K$59,2)))</f>
        <v>#N/A</v>
      </c>
    </row>
    <row r="2771" spans="1:12">
      <c r="A2771" s="11">
        <v>3691</v>
      </c>
      <c r="B2771" s="11">
        <v>1152</v>
      </c>
      <c r="C2771" s="11">
        <v>873</v>
      </c>
      <c r="E2771" s="11" t="s">
        <v>5679</v>
      </c>
      <c r="F2771" s="11" t="s">
        <v>5680</v>
      </c>
      <c r="G2771" s="11">
        <v>1</v>
      </c>
      <c r="K2771" s="25" t="str">
        <f>IF($B2771="","",(VLOOKUP($B2771,所属・種目コード!$M$3:$N$127,2)))</f>
        <v>北上中</v>
      </c>
      <c r="L2771" s="22" t="e">
        <f>IF($B2771="","",(VLOOKUP($B2771,所属・種目コード!$J$3:$K$59,2)))</f>
        <v>#N/A</v>
      </c>
    </row>
    <row r="2772" spans="1:12">
      <c r="A2772" s="11">
        <v>3692</v>
      </c>
      <c r="B2772" s="11">
        <v>1152</v>
      </c>
      <c r="C2772" s="11">
        <v>453</v>
      </c>
      <c r="E2772" s="11" t="s">
        <v>5681</v>
      </c>
      <c r="F2772" s="11" t="s">
        <v>5682</v>
      </c>
      <c r="G2772" s="11">
        <v>2</v>
      </c>
      <c r="K2772" s="25" t="str">
        <f>IF($B2772="","",(VLOOKUP($B2772,所属・種目コード!$M$3:$N$127,2)))</f>
        <v>北上中</v>
      </c>
      <c r="L2772" s="22" t="e">
        <f>IF($B2772="","",(VLOOKUP($B2772,所属・種目コード!$J$3:$K$59,2)))</f>
        <v>#N/A</v>
      </c>
    </row>
    <row r="2773" spans="1:12">
      <c r="A2773" s="11">
        <v>3693</v>
      </c>
      <c r="B2773" s="11">
        <v>1152</v>
      </c>
      <c r="C2773" s="11">
        <v>454</v>
      </c>
      <c r="E2773" s="11" t="s">
        <v>5683</v>
      </c>
      <c r="F2773" s="11" t="s">
        <v>5684</v>
      </c>
      <c r="G2773" s="11">
        <v>2</v>
      </c>
      <c r="K2773" s="25" t="str">
        <f>IF($B2773="","",(VLOOKUP($B2773,所属・種目コード!$M$3:$N$127,2)))</f>
        <v>北上中</v>
      </c>
      <c r="L2773" s="22" t="e">
        <f>IF($B2773="","",(VLOOKUP($B2773,所属・種目コード!$J$3:$K$59,2)))</f>
        <v>#N/A</v>
      </c>
    </row>
    <row r="2774" spans="1:12">
      <c r="A2774" s="11">
        <v>3694</v>
      </c>
      <c r="B2774" s="11">
        <v>1152</v>
      </c>
      <c r="C2774" s="11">
        <v>465</v>
      </c>
      <c r="E2774" s="11" t="s">
        <v>5685</v>
      </c>
      <c r="F2774" s="11" t="s">
        <v>5686</v>
      </c>
      <c r="G2774" s="11">
        <v>2</v>
      </c>
      <c r="K2774" s="25" t="str">
        <f>IF($B2774="","",(VLOOKUP($B2774,所属・種目コード!$M$3:$N$127,2)))</f>
        <v>北上中</v>
      </c>
      <c r="L2774" s="22" t="e">
        <f>IF($B2774="","",(VLOOKUP($B2774,所属・種目コード!$J$3:$K$59,2)))</f>
        <v>#N/A</v>
      </c>
    </row>
    <row r="2775" spans="1:12">
      <c r="A2775" s="11">
        <v>3695</v>
      </c>
      <c r="B2775" s="11">
        <v>1152</v>
      </c>
      <c r="C2775" s="11">
        <v>466</v>
      </c>
      <c r="E2775" s="11" t="s">
        <v>5687</v>
      </c>
      <c r="F2775" s="11" t="s">
        <v>5624</v>
      </c>
      <c r="G2775" s="11">
        <v>2</v>
      </c>
      <c r="K2775" s="25" t="str">
        <f>IF($B2775="","",(VLOOKUP($B2775,所属・種目コード!$M$3:$N$127,2)))</f>
        <v>北上中</v>
      </c>
      <c r="L2775" s="22" t="e">
        <f>IF($B2775="","",(VLOOKUP($B2775,所属・種目コード!$J$3:$K$59,2)))</f>
        <v>#N/A</v>
      </c>
    </row>
    <row r="2776" spans="1:12">
      <c r="A2776" s="11">
        <v>3696</v>
      </c>
      <c r="B2776" s="11">
        <v>1152</v>
      </c>
      <c r="C2776" s="11">
        <v>455</v>
      </c>
      <c r="E2776" s="11" t="s">
        <v>5688</v>
      </c>
      <c r="F2776" s="11" t="s">
        <v>5689</v>
      </c>
      <c r="G2776" s="11">
        <v>2</v>
      </c>
      <c r="K2776" s="25" t="str">
        <f>IF($B2776="","",(VLOOKUP($B2776,所属・種目コード!$M$3:$N$127,2)))</f>
        <v>北上中</v>
      </c>
      <c r="L2776" s="22" t="e">
        <f>IF($B2776="","",(VLOOKUP($B2776,所属・種目コード!$J$3:$K$59,2)))</f>
        <v>#N/A</v>
      </c>
    </row>
    <row r="2777" spans="1:12">
      <c r="A2777" s="11">
        <v>3697</v>
      </c>
      <c r="B2777" s="11">
        <v>1152</v>
      </c>
      <c r="C2777" s="11">
        <v>531</v>
      </c>
      <c r="E2777" s="11" t="s">
        <v>5690</v>
      </c>
      <c r="F2777" s="11" t="s">
        <v>5691</v>
      </c>
      <c r="G2777" s="11">
        <v>1</v>
      </c>
      <c r="K2777" s="25" t="str">
        <f>IF($B2777="","",(VLOOKUP($B2777,所属・種目コード!$M$3:$N$127,2)))</f>
        <v>北上中</v>
      </c>
      <c r="L2777" s="22" t="e">
        <f>IF($B2777="","",(VLOOKUP($B2777,所属・種目コード!$J$3:$K$59,2)))</f>
        <v>#N/A</v>
      </c>
    </row>
    <row r="2778" spans="1:12">
      <c r="A2778" s="11">
        <v>3698</v>
      </c>
      <c r="B2778" s="11">
        <v>1152</v>
      </c>
      <c r="C2778" s="11">
        <v>467</v>
      </c>
      <c r="E2778" s="11" t="s">
        <v>5692</v>
      </c>
      <c r="F2778" s="11" t="s">
        <v>5693</v>
      </c>
      <c r="G2778" s="11">
        <v>2</v>
      </c>
      <c r="K2778" s="25" t="str">
        <f>IF($B2778="","",(VLOOKUP($B2778,所属・種目コード!$M$3:$N$127,2)))</f>
        <v>北上中</v>
      </c>
      <c r="L2778" s="22" t="e">
        <f>IF($B2778="","",(VLOOKUP($B2778,所属・種目コード!$J$3:$K$59,2)))</f>
        <v>#N/A</v>
      </c>
    </row>
    <row r="2779" spans="1:12">
      <c r="A2779" s="11">
        <v>3699</v>
      </c>
      <c r="B2779" s="11">
        <v>1152</v>
      </c>
      <c r="C2779" s="11">
        <v>750</v>
      </c>
      <c r="E2779" s="11" t="s">
        <v>5694</v>
      </c>
      <c r="F2779" s="11" t="s">
        <v>5695</v>
      </c>
      <c r="G2779" s="11">
        <v>2</v>
      </c>
      <c r="K2779" s="25" t="str">
        <f>IF($B2779="","",(VLOOKUP($B2779,所属・種目コード!$M$3:$N$127,2)))</f>
        <v>北上中</v>
      </c>
      <c r="L2779" s="22" t="e">
        <f>IF($B2779="","",(VLOOKUP($B2779,所属・種目コード!$J$3:$K$59,2)))</f>
        <v>#N/A</v>
      </c>
    </row>
    <row r="2780" spans="1:12">
      <c r="A2780" s="11">
        <v>3700</v>
      </c>
      <c r="B2780" s="11">
        <v>1152</v>
      </c>
      <c r="C2780" s="11">
        <v>747</v>
      </c>
      <c r="E2780" s="11" t="s">
        <v>5696</v>
      </c>
      <c r="F2780" s="11" t="s">
        <v>5697</v>
      </c>
      <c r="G2780" s="11">
        <v>2</v>
      </c>
      <c r="K2780" s="25" t="str">
        <f>IF($B2780="","",(VLOOKUP($B2780,所属・種目コード!$M$3:$N$127,2)))</f>
        <v>北上中</v>
      </c>
      <c r="L2780" s="22" t="e">
        <f>IF($B2780="","",(VLOOKUP($B2780,所属・種目コード!$J$3:$K$59,2)))</f>
        <v>#N/A</v>
      </c>
    </row>
    <row r="2781" spans="1:12">
      <c r="A2781" s="11">
        <v>3701</v>
      </c>
      <c r="B2781" s="11">
        <v>1152</v>
      </c>
      <c r="C2781" s="11">
        <v>874</v>
      </c>
      <c r="E2781" s="11" t="s">
        <v>5698</v>
      </c>
      <c r="F2781" s="11" t="s">
        <v>3257</v>
      </c>
      <c r="G2781" s="11">
        <v>1</v>
      </c>
      <c r="K2781" s="25" t="str">
        <f>IF($B2781="","",(VLOOKUP($B2781,所属・種目コード!$M$3:$N$127,2)))</f>
        <v>北上中</v>
      </c>
      <c r="L2781" s="22" t="e">
        <f>IF($B2781="","",(VLOOKUP($B2781,所属・種目コード!$J$3:$K$59,2)))</f>
        <v>#N/A</v>
      </c>
    </row>
    <row r="2782" spans="1:12">
      <c r="A2782" s="11">
        <v>3702</v>
      </c>
      <c r="B2782" s="11">
        <v>1152</v>
      </c>
      <c r="C2782" s="11">
        <v>534</v>
      </c>
      <c r="E2782" s="11" t="s">
        <v>5699</v>
      </c>
      <c r="F2782" s="11" t="s">
        <v>5700</v>
      </c>
      <c r="G2782" s="11">
        <v>1</v>
      </c>
      <c r="K2782" s="25" t="str">
        <f>IF($B2782="","",(VLOOKUP($B2782,所属・種目コード!$M$3:$N$127,2)))</f>
        <v>北上中</v>
      </c>
      <c r="L2782" s="22" t="e">
        <f>IF($B2782="","",(VLOOKUP($B2782,所属・種目コード!$J$3:$K$59,2)))</f>
        <v>#N/A</v>
      </c>
    </row>
    <row r="2783" spans="1:12">
      <c r="A2783" s="11">
        <v>3703</v>
      </c>
      <c r="B2783" s="11">
        <v>1152</v>
      </c>
      <c r="C2783" s="11">
        <v>456</v>
      </c>
      <c r="E2783" s="11" t="s">
        <v>5701</v>
      </c>
      <c r="F2783" s="11" t="s">
        <v>5702</v>
      </c>
      <c r="G2783" s="11">
        <v>2</v>
      </c>
      <c r="K2783" s="25" t="str">
        <f>IF($B2783="","",(VLOOKUP($B2783,所属・種目コード!$M$3:$N$127,2)))</f>
        <v>北上中</v>
      </c>
      <c r="L2783" s="22" t="e">
        <f>IF($B2783="","",(VLOOKUP($B2783,所属・種目コード!$J$3:$K$59,2)))</f>
        <v>#N/A</v>
      </c>
    </row>
    <row r="2784" spans="1:12">
      <c r="A2784" s="11">
        <v>3704</v>
      </c>
      <c r="B2784" s="11">
        <v>1152</v>
      </c>
      <c r="C2784" s="11">
        <v>875</v>
      </c>
      <c r="E2784" s="11" t="s">
        <v>5703</v>
      </c>
      <c r="F2784" s="11" t="s">
        <v>5704</v>
      </c>
      <c r="G2784" s="11">
        <v>1</v>
      </c>
      <c r="K2784" s="25" t="str">
        <f>IF($B2784="","",(VLOOKUP($B2784,所属・種目コード!$M$3:$N$127,2)))</f>
        <v>北上中</v>
      </c>
      <c r="L2784" s="22" t="e">
        <f>IF($B2784="","",(VLOOKUP($B2784,所属・種目コード!$J$3:$K$59,2)))</f>
        <v>#N/A</v>
      </c>
    </row>
    <row r="2785" spans="1:12">
      <c r="A2785" s="11">
        <v>3705</v>
      </c>
      <c r="B2785" s="11">
        <v>1152</v>
      </c>
      <c r="C2785" s="11">
        <v>880</v>
      </c>
      <c r="E2785" s="11" t="s">
        <v>5705</v>
      </c>
      <c r="F2785" s="11" t="s">
        <v>5706</v>
      </c>
      <c r="G2785" s="11">
        <v>1</v>
      </c>
      <c r="K2785" s="25" t="str">
        <f>IF($B2785="","",(VLOOKUP($B2785,所属・種目コード!$M$3:$N$127,2)))</f>
        <v>北上中</v>
      </c>
      <c r="L2785" s="22" t="e">
        <f>IF($B2785="","",(VLOOKUP($B2785,所属・種目コード!$J$3:$K$59,2)))</f>
        <v>#N/A</v>
      </c>
    </row>
    <row r="2786" spans="1:12">
      <c r="A2786" s="11">
        <v>3706</v>
      </c>
      <c r="B2786" s="11">
        <v>1152</v>
      </c>
      <c r="C2786" s="11">
        <v>876</v>
      </c>
      <c r="E2786" s="11" t="s">
        <v>5707</v>
      </c>
      <c r="F2786" s="11" t="s">
        <v>5708</v>
      </c>
      <c r="G2786" s="11">
        <v>1</v>
      </c>
      <c r="K2786" s="25" t="str">
        <f>IF($B2786="","",(VLOOKUP($B2786,所属・種目コード!$M$3:$N$127,2)))</f>
        <v>北上中</v>
      </c>
      <c r="L2786" s="22" t="e">
        <f>IF($B2786="","",(VLOOKUP($B2786,所属・種目コード!$J$3:$K$59,2)))</f>
        <v>#N/A</v>
      </c>
    </row>
    <row r="2787" spans="1:12">
      <c r="A2787" s="11">
        <v>3707</v>
      </c>
      <c r="B2787" s="11">
        <v>1152</v>
      </c>
      <c r="C2787" s="11">
        <v>881</v>
      </c>
      <c r="E2787" s="11" t="s">
        <v>5709</v>
      </c>
      <c r="F2787" s="11" t="s">
        <v>5710</v>
      </c>
      <c r="G2787" s="11">
        <v>1</v>
      </c>
      <c r="K2787" s="25" t="str">
        <f>IF($B2787="","",(VLOOKUP($B2787,所属・種目コード!$M$3:$N$127,2)))</f>
        <v>北上中</v>
      </c>
      <c r="L2787" s="22" t="e">
        <f>IF($B2787="","",(VLOOKUP($B2787,所属・種目コード!$J$3:$K$59,2)))</f>
        <v>#N/A</v>
      </c>
    </row>
    <row r="2788" spans="1:12">
      <c r="A2788" s="11">
        <v>3708</v>
      </c>
      <c r="B2788" s="11">
        <v>1152</v>
      </c>
      <c r="C2788" s="11">
        <v>751</v>
      </c>
      <c r="E2788" s="11" t="s">
        <v>5711</v>
      </c>
      <c r="F2788" s="11" t="s">
        <v>5712</v>
      </c>
      <c r="G2788" s="11">
        <v>2</v>
      </c>
      <c r="K2788" s="25" t="str">
        <f>IF($B2788="","",(VLOOKUP($B2788,所属・種目コード!$M$3:$N$127,2)))</f>
        <v>北上中</v>
      </c>
      <c r="L2788" s="22" t="e">
        <f>IF($B2788="","",(VLOOKUP($B2788,所属・種目コード!$J$3:$K$59,2)))</f>
        <v>#N/A</v>
      </c>
    </row>
    <row r="2789" spans="1:12">
      <c r="A2789" s="11">
        <v>3709</v>
      </c>
      <c r="B2789" s="11">
        <v>1152</v>
      </c>
      <c r="C2789" s="11">
        <v>468</v>
      </c>
      <c r="E2789" s="11" t="s">
        <v>5713</v>
      </c>
      <c r="F2789" s="11" t="s">
        <v>5714</v>
      </c>
      <c r="G2789" s="11">
        <v>2</v>
      </c>
      <c r="K2789" s="25" t="str">
        <f>IF($B2789="","",(VLOOKUP($B2789,所属・種目コード!$M$3:$N$127,2)))</f>
        <v>北上中</v>
      </c>
      <c r="L2789" s="22" t="e">
        <f>IF($B2789="","",(VLOOKUP($B2789,所属・種目コード!$J$3:$K$59,2)))</f>
        <v>#N/A</v>
      </c>
    </row>
    <row r="2790" spans="1:12">
      <c r="A2790" s="11">
        <v>3710</v>
      </c>
      <c r="B2790" s="11">
        <v>1152</v>
      </c>
      <c r="C2790" s="11">
        <v>457</v>
      </c>
      <c r="E2790" s="11" t="s">
        <v>5715</v>
      </c>
      <c r="F2790" s="11" t="s">
        <v>5716</v>
      </c>
      <c r="G2790" s="11">
        <v>2</v>
      </c>
      <c r="K2790" s="25" t="str">
        <f>IF($B2790="","",(VLOOKUP($B2790,所属・種目コード!$M$3:$N$127,2)))</f>
        <v>北上中</v>
      </c>
      <c r="L2790" s="22" t="e">
        <f>IF($B2790="","",(VLOOKUP($B2790,所属・種目コード!$J$3:$K$59,2)))</f>
        <v>#N/A</v>
      </c>
    </row>
    <row r="2791" spans="1:12">
      <c r="A2791" s="11">
        <v>3711</v>
      </c>
      <c r="B2791" s="11">
        <v>1152</v>
      </c>
      <c r="C2791" s="11">
        <v>535</v>
      </c>
      <c r="E2791" s="11" t="s">
        <v>5717</v>
      </c>
      <c r="F2791" s="11" t="s">
        <v>5718</v>
      </c>
      <c r="G2791" s="11">
        <v>1</v>
      </c>
      <c r="K2791" s="25" t="str">
        <f>IF($B2791="","",(VLOOKUP($B2791,所属・種目コード!$M$3:$N$127,2)))</f>
        <v>北上中</v>
      </c>
      <c r="L2791" s="22" t="e">
        <f>IF($B2791="","",(VLOOKUP($B2791,所属・種目コード!$J$3:$K$59,2)))</f>
        <v>#N/A</v>
      </c>
    </row>
    <row r="2792" spans="1:12">
      <c r="A2792" s="11">
        <v>3712</v>
      </c>
      <c r="B2792" s="11">
        <v>1152</v>
      </c>
      <c r="C2792" s="11">
        <v>752</v>
      </c>
      <c r="E2792" s="11" t="s">
        <v>5719</v>
      </c>
      <c r="F2792" s="11" t="s">
        <v>5720</v>
      </c>
      <c r="G2792" s="11">
        <v>2</v>
      </c>
      <c r="K2792" s="25" t="str">
        <f>IF($B2792="","",(VLOOKUP($B2792,所属・種目コード!$M$3:$N$127,2)))</f>
        <v>北上中</v>
      </c>
      <c r="L2792" s="22" t="e">
        <f>IF($B2792="","",(VLOOKUP($B2792,所属・種目コード!$J$3:$K$59,2)))</f>
        <v>#N/A</v>
      </c>
    </row>
    <row r="2793" spans="1:12">
      <c r="A2793" s="11">
        <v>3713</v>
      </c>
      <c r="B2793" s="11">
        <v>1152</v>
      </c>
      <c r="C2793" s="11">
        <v>748</v>
      </c>
      <c r="E2793" s="11" t="s">
        <v>5721</v>
      </c>
      <c r="F2793" s="11" t="s">
        <v>5722</v>
      </c>
      <c r="G2793" s="11">
        <v>2</v>
      </c>
      <c r="K2793" s="25" t="str">
        <f>IF($B2793="","",(VLOOKUP($B2793,所属・種目コード!$M$3:$N$127,2)))</f>
        <v>北上中</v>
      </c>
      <c r="L2793" s="22" t="e">
        <f>IF($B2793="","",(VLOOKUP($B2793,所属・種目コード!$J$3:$K$59,2)))</f>
        <v>#N/A</v>
      </c>
    </row>
    <row r="2794" spans="1:12">
      <c r="A2794" s="11">
        <v>3714</v>
      </c>
      <c r="B2794" s="11">
        <v>1152</v>
      </c>
      <c r="C2794" s="11">
        <v>458</v>
      </c>
      <c r="E2794" s="11" t="s">
        <v>5723</v>
      </c>
      <c r="F2794" s="11" t="s">
        <v>5724</v>
      </c>
      <c r="G2794" s="11">
        <v>2</v>
      </c>
      <c r="K2794" s="25" t="str">
        <f>IF($B2794="","",(VLOOKUP($B2794,所属・種目コード!$M$3:$N$127,2)))</f>
        <v>北上中</v>
      </c>
      <c r="L2794" s="22" t="e">
        <f>IF($B2794="","",(VLOOKUP($B2794,所属・種目コード!$J$3:$K$59,2)))</f>
        <v>#N/A</v>
      </c>
    </row>
    <row r="2795" spans="1:12">
      <c r="A2795" s="11">
        <v>3715</v>
      </c>
      <c r="B2795" s="11">
        <v>1152</v>
      </c>
      <c r="C2795" s="11">
        <v>532</v>
      </c>
      <c r="E2795" s="11" t="s">
        <v>5725</v>
      </c>
      <c r="F2795" s="11" t="s">
        <v>5726</v>
      </c>
      <c r="G2795" s="11">
        <v>1</v>
      </c>
      <c r="K2795" s="25" t="str">
        <f>IF($B2795="","",(VLOOKUP($B2795,所属・種目コード!$M$3:$N$127,2)))</f>
        <v>北上中</v>
      </c>
      <c r="L2795" s="22" t="e">
        <f>IF($B2795="","",(VLOOKUP($B2795,所属・種目コード!$J$3:$K$59,2)))</f>
        <v>#N/A</v>
      </c>
    </row>
    <row r="2796" spans="1:12">
      <c r="A2796" s="11">
        <v>3716</v>
      </c>
      <c r="B2796" s="11">
        <v>1152</v>
      </c>
      <c r="C2796" s="11">
        <v>469</v>
      </c>
      <c r="E2796" s="11" t="s">
        <v>5727</v>
      </c>
      <c r="F2796" s="11" t="s">
        <v>5728</v>
      </c>
      <c r="G2796" s="11">
        <v>2</v>
      </c>
      <c r="K2796" s="25" t="str">
        <f>IF($B2796="","",(VLOOKUP($B2796,所属・種目コード!$M$3:$N$127,2)))</f>
        <v>北上中</v>
      </c>
      <c r="L2796" s="22" t="e">
        <f>IF($B2796="","",(VLOOKUP($B2796,所属・種目コード!$J$3:$K$59,2)))</f>
        <v>#N/A</v>
      </c>
    </row>
    <row r="2797" spans="1:12">
      <c r="A2797" s="11">
        <v>3717</v>
      </c>
      <c r="B2797" s="11">
        <v>1152</v>
      </c>
      <c r="C2797" s="11">
        <v>536</v>
      </c>
      <c r="E2797" s="11" t="s">
        <v>5729</v>
      </c>
      <c r="F2797" s="11" t="s">
        <v>5730</v>
      </c>
      <c r="G2797" s="11">
        <v>1</v>
      </c>
      <c r="K2797" s="25" t="str">
        <f>IF($B2797="","",(VLOOKUP($B2797,所属・種目コード!$M$3:$N$127,2)))</f>
        <v>北上中</v>
      </c>
      <c r="L2797" s="22" t="e">
        <f>IF($B2797="","",(VLOOKUP($B2797,所属・種目コード!$J$3:$K$59,2)))</f>
        <v>#N/A</v>
      </c>
    </row>
    <row r="2798" spans="1:12">
      <c r="A2798" s="11">
        <v>3718</v>
      </c>
      <c r="B2798" s="11">
        <v>1152</v>
      </c>
      <c r="C2798" s="11">
        <v>470</v>
      </c>
      <c r="E2798" s="11" t="s">
        <v>5731</v>
      </c>
      <c r="F2798" s="11" t="s">
        <v>5732</v>
      </c>
      <c r="G2798" s="11">
        <v>2</v>
      </c>
      <c r="K2798" s="25" t="str">
        <f>IF($B2798="","",(VLOOKUP($B2798,所属・種目コード!$M$3:$N$127,2)))</f>
        <v>北上中</v>
      </c>
      <c r="L2798" s="22" t="e">
        <f>IF($B2798="","",(VLOOKUP($B2798,所属・種目コード!$J$3:$K$59,2)))</f>
        <v>#N/A</v>
      </c>
    </row>
    <row r="2799" spans="1:12">
      <c r="A2799" s="11">
        <v>3719</v>
      </c>
      <c r="B2799" s="11">
        <v>1152</v>
      </c>
      <c r="C2799" s="11">
        <v>952</v>
      </c>
      <c r="E2799" s="11" t="s">
        <v>5733</v>
      </c>
      <c r="F2799" s="11" t="s">
        <v>5734</v>
      </c>
      <c r="G2799" s="11">
        <v>2</v>
      </c>
      <c r="K2799" s="25" t="str">
        <f>IF($B2799="","",(VLOOKUP($B2799,所属・種目コード!$M$3:$N$127,2)))</f>
        <v>北上中</v>
      </c>
      <c r="L2799" s="22" t="e">
        <f>IF($B2799="","",(VLOOKUP($B2799,所属・種目コード!$J$3:$K$59,2)))</f>
        <v>#N/A</v>
      </c>
    </row>
    <row r="2800" spans="1:12">
      <c r="A2800" s="11">
        <v>3720</v>
      </c>
      <c r="B2800" s="11">
        <v>1152</v>
      </c>
      <c r="C2800" s="11">
        <v>877</v>
      </c>
      <c r="E2800" s="11" t="s">
        <v>5735</v>
      </c>
      <c r="F2800" s="11" t="s">
        <v>5736</v>
      </c>
      <c r="G2800" s="11">
        <v>1</v>
      </c>
      <c r="K2800" s="25" t="str">
        <f>IF($B2800="","",(VLOOKUP($B2800,所属・種目コード!$M$3:$N$127,2)))</f>
        <v>北上中</v>
      </c>
      <c r="L2800" s="22" t="e">
        <f>IF($B2800="","",(VLOOKUP($B2800,所属・種目コード!$J$3:$K$59,2)))</f>
        <v>#N/A</v>
      </c>
    </row>
    <row r="2801" spans="1:12">
      <c r="A2801" s="11">
        <v>3721</v>
      </c>
      <c r="B2801" s="11">
        <v>1152</v>
      </c>
      <c r="C2801" s="11">
        <v>459</v>
      </c>
      <c r="E2801" s="11" t="s">
        <v>5737</v>
      </c>
      <c r="F2801" s="11" t="s">
        <v>5738</v>
      </c>
      <c r="G2801" s="11">
        <v>2</v>
      </c>
      <c r="K2801" s="25" t="str">
        <f>IF($B2801="","",(VLOOKUP($B2801,所属・種目コード!$M$3:$N$127,2)))</f>
        <v>北上中</v>
      </c>
      <c r="L2801" s="22" t="e">
        <f>IF($B2801="","",(VLOOKUP($B2801,所属・種目コード!$J$3:$K$59,2)))</f>
        <v>#N/A</v>
      </c>
    </row>
    <row r="2802" spans="1:12">
      <c r="A2802" s="11">
        <v>3722</v>
      </c>
      <c r="B2802" s="11">
        <v>1152</v>
      </c>
      <c r="C2802" s="11">
        <v>878</v>
      </c>
      <c r="E2802" s="11" t="s">
        <v>5739</v>
      </c>
      <c r="F2802" s="11" t="s">
        <v>5740</v>
      </c>
      <c r="G2802" s="11">
        <v>1</v>
      </c>
      <c r="K2802" s="25" t="str">
        <f>IF($B2802="","",(VLOOKUP($B2802,所属・種目コード!$M$3:$N$127,2)))</f>
        <v>北上中</v>
      </c>
      <c r="L2802" s="22" t="e">
        <f>IF($B2802="","",(VLOOKUP($B2802,所属・種目コード!$J$3:$K$59,2)))</f>
        <v>#N/A</v>
      </c>
    </row>
    <row r="2803" spans="1:12">
      <c r="A2803" s="11">
        <v>3723</v>
      </c>
      <c r="B2803" s="11">
        <v>1152</v>
      </c>
      <c r="C2803" s="11">
        <v>537</v>
      </c>
      <c r="E2803" s="11" t="s">
        <v>5741</v>
      </c>
      <c r="F2803" s="11" t="s">
        <v>5742</v>
      </c>
      <c r="G2803" s="11">
        <v>1</v>
      </c>
      <c r="K2803" s="25" t="str">
        <f>IF($B2803="","",(VLOOKUP($B2803,所属・種目コード!$M$3:$N$127,2)))</f>
        <v>北上中</v>
      </c>
      <c r="L2803" s="22" t="e">
        <f>IF($B2803="","",(VLOOKUP($B2803,所属・種目コード!$J$3:$K$59,2)))</f>
        <v>#N/A</v>
      </c>
    </row>
    <row r="2804" spans="1:12">
      <c r="A2804" s="11">
        <v>3724</v>
      </c>
      <c r="B2804" s="11">
        <v>1152</v>
      </c>
      <c r="C2804" s="11">
        <v>460</v>
      </c>
      <c r="E2804" s="11" t="s">
        <v>5743</v>
      </c>
      <c r="F2804" s="11" t="s">
        <v>5744</v>
      </c>
      <c r="G2804" s="11">
        <v>2</v>
      </c>
      <c r="K2804" s="25" t="str">
        <f>IF($B2804="","",(VLOOKUP($B2804,所属・種目コード!$M$3:$N$127,2)))</f>
        <v>北上中</v>
      </c>
      <c r="L2804" s="22" t="e">
        <f>IF($B2804="","",(VLOOKUP($B2804,所属・種目コード!$J$3:$K$59,2)))</f>
        <v>#N/A</v>
      </c>
    </row>
    <row r="2805" spans="1:12">
      <c r="A2805" s="11">
        <v>3725</v>
      </c>
      <c r="B2805" s="11">
        <v>1152</v>
      </c>
      <c r="C2805" s="11">
        <v>461</v>
      </c>
      <c r="E2805" s="11" t="s">
        <v>5745</v>
      </c>
      <c r="F2805" s="11" t="s">
        <v>5746</v>
      </c>
      <c r="G2805" s="11">
        <v>2</v>
      </c>
      <c r="K2805" s="25" t="str">
        <f>IF($B2805="","",(VLOOKUP($B2805,所属・種目コード!$M$3:$N$127,2)))</f>
        <v>北上中</v>
      </c>
      <c r="L2805" s="22" t="e">
        <f>IF($B2805="","",(VLOOKUP($B2805,所属・種目コード!$J$3:$K$59,2)))</f>
        <v>#N/A</v>
      </c>
    </row>
    <row r="2806" spans="1:12">
      <c r="A2806" s="11">
        <v>3726</v>
      </c>
      <c r="B2806" s="11">
        <v>1152</v>
      </c>
      <c r="C2806" s="11">
        <v>749</v>
      </c>
      <c r="E2806" s="11" t="s">
        <v>5747</v>
      </c>
      <c r="F2806" s="11" t="s">
        <v>5748</v>
      </c>
      <c r="G2806" s="11">
        <v>2</v>
      </c>
      <c r="K2806" s="25" t="str">
        <f>IF($B2806="","",(VLOOKUP($B2806,所属・種目コード!$M$3:$N$127,2)))</f>
        <v>北上中</v>
      </c>
      <c r="L2806" s="22" t="e">
        <f>IF($B2806="","",(VLOOKUP($B2806,所属・種目コード!$J$3:$K$59,2)))</f>
        <v>#N/A</v>
      </c>
    </row>
    <row r="2807" spans="1:12">
      <c r="A2807" s="11">
        <v>3727</v>
      </c>
      <c r="B2807" s="11">
        <v>1152</v>
      </c>
      <c r="C2807" s="11">
        <v>533</v>
      </c>
      <c r="E2807" s="11" t="s">
        <v>5749</v>
      </c>
      <c r="F2807" s="11" t="s">
        <v>5750</v>
      </c>
      <c r="G2807" s="11">
        <v>1</v>
      </c>
      <c r="K2807" s="25" t="str">
        <f>IF($B2807="","",(VLOOKUP($B2807,所属・種目コード!$M$3:$N$127,2)))</f>
        <v>北上中</v>
      </c>
      <c r="L2807" s="22" t="e">
        <f>IF($B2807="","",(VLOOKUP($B2807,所属・種目コード!$J$3:$K$59,2)))</f>
        <v>#N/A</v>
      </c>
    </row>
    <row r="2808" spans="1:12">
      <c r="A2808" s="11">
        <v>3728</v>
      </c>
      <c r="B2808" s="11">
        <v>1152</v>
      </c>
      <c r="C2808" s="11">
        <v>462</v>
      </c>
      <c r="E2808" s="11" t="s">
        <v>5751</v>
      </c>
      <c r="F2808" s="11" t="s">
        <v>5752</v>
      </c>
      <c r="G2808" s="11">
        <v>2</v>
      </c>
      <c r="K2808" s="25" t="str">
        <f>IF($B2808="","",(VLOOKUP($B2808,所属・種目コード!$M$3:$N$127,2)))</f>
        <v>北上中</v>
      </c>
      <c r="L2808" s="22" t="e">
        <f>IF($B2808="","",(VLOOKUP($B2808,所属・種目コード!$J$3:$K$59,2)))</f>
        <v>#N/A</v>
      </c>
    </row>
    <row r="2809" spans="1:12">
      <c r="A2809" s="11">
        <v>3729</v>
      </c>
      <c r="B2809" s="11">
        <v>1152</v>
      </c>
      <c r="C2809" s="11">
        <v>882</v>
      </c>
      <c r="E2809" s="11" t="s">
        <v>5753</v>
      </c>
      <c r="F2809" s="11" t="s">
        <v>5754</v>
      </c>
      <c r="G2809" s="11">
        <v>1</v>
      </c>
      <c r="K2809" s="25" t="str">
        <f>IF($B2809="","",(VLOOKUP($B2809,所属・種目コード!$M$3:$N$127,2)))</f>
        <v>北上中</v>
      </c>
      <c r="L2809" s="22" t="e">
        <f>IF($B2809="","",(VLOOKUP($B2809,所属・種目コード!$J$3:$K$59,2)))</f>
        <v>#N/A</v>
      </c>
    </row>
    <row r="2810" spans="1:12">
      <c r="A2810" s="11">
        <v>5104</v>
      </c>
      <c r="B2810" s="11">
        <v>1152</v>
      </c>
      <c r="C2810" s="11">
        <v>1518</v>
      </c>
      <c r="E2810" s="11" t="s">
        <v>8387</v>
      </c>
      <c r="F2810" s="11" t="s">
        <v>8388</v>
      </c>
      <c r="G2810" s="11">
        <v>2</v>
      </c>
      <c r="K2810" s="25" t="str">
        <f>IF($B2810="","",(VLOOKUP($B2810,所属・種目コード!$M$3:$N$127,2)))</f>
        <v>北上中</v>
      </c>
      <c r="L2810" s="22" t="e">
        <f>IF($B2810="","",(VLOOKUP($B2810,所属・種目コード!$J$3:$K$59,2)))</f>
        <v>#N/A</v>
      </c>
    </row>
    <row r="2811" spans="1:12">
      <c r="A2811" s="11">
        <v>5105</v>
      </c>
      <c r="B2811" s="11">
        <v>1152</v>
      </c>
      <c r="C2811" s="11">
        <v>1521</v>
      </c>
      <c r="E2811" s="11" t="s">
        <v>8389</v>
      </c>
      <c r="F2811" s="11" t="s">
        <v>8390</v>
      </c>
      <c r="G2811" s="11">
        <v>2</v>
      </c>
      <c r="K2811" s="25" t="str">
        <f>IF($B2811="","",(VLOOKUP($B2811,所属・種目コード!$M$3:$N$127,2)))</f>
        <v>北上中</v>
      </c>
      <c r="L2811" s="22" t="e">
        <f>IF($B2811="","",(VLOOKUP($B2811,所属・種目コード!$J$3:$K$59,2)))</f>
        <v>#N/A</v>
      </c>
    </row>
    <row r="2812" spans="1:12">
      <c r="A2812" s="11">
        <v>3730</v>
      </c>
      <c r="B2812" s="11">
        <v>1153</v>
      </c>
      <c r="C2812" s="11">
        <v>596</v>
      </c>
      <c r="E2812" s="11" t="s">
        <v>5755</v>
      </c>
      <c r="F2812" s="11" t="s">
        <v>5756</v>
      </c>
      <c r="G2812" s="11">
        <v>1</v>
      </c>
      <c r="K2812" s="25" t="str">
        <f>IF($B2812="","",(VLOOKUP($B2812,所属・種目コード!$M$3:$N$127,2)))</f>
        <v>北上東陵中</v>
      </c>
      <c r="L2812" s="22" t="e">
        <f>IF($B2812="","",(VLOOKUP($B2812,所属・種目コード!$J$3:$K$59,2)))</f>
        <v>#N/A</v>
      </c>
    </row>
    <row r="2813" spans="1:12">
      <c r="A2813" s="11">
        <v>3731</v>
      </c>
      <c r="B2813" s="11">
        <v>1153</v>
      </c>
      <c r="C2813" s="11">
        <v>1329</v>
      </c>
      <c r="E2813" s="11" t="s">
        <v>5757</v>
      </c>
      <c r="F2813" s="11" t="s">
        <v>5758</v>
      </c>
      <c r="G2813" s="11">
        <v>1</v>
      </c>
      <c r="K2813" s="25" t="str">
        <f>IF($B2813="","",(VLOOKUP($B2813,所属・種目コード!$M$3:$N$127,2)))</f>
        <v>北上東陵中</v>
      </c>
      <c r="L2813" s="22" t="e">
        <f>IF($B2813="","",(VLOOKUP($B2813,所属・種目コード!$J$3:$K$59,2)))</f>
        <v>#N/A</v>
      </c>
    </row>
    <row r="2814" spans="1:12">
      <c r="A2814" s="11">
        <v>3732</v>
      </c>
      <c r="B2814" s="11">
        <v>1154</v>
      </c>
      <c r="C2814" s="11">
        <v>298</v>
      </c>
      <c r="E2814" s="11" t="s">
        <v>5759</v>
      </c>
      <c r="F2814" s="11" t="s">
        <v>5760</v>
      </c>
      <c r="G2814" s="11">
        <v>1</v>
      </c>
      <c r="K2814" s="25" t="str">
        <f>IF($B2814="","",(VLOOKUP($B2814,所属・種目コード!$M$3:$N$127,2)))</f>
        <v>北上南中</v>
      </c>
      <c r="L2814" s="22" t="e">
        <f>IF($B2814="","",(VLOOKUP($B2814,所属・種目コード!$J$3:$K$59,2)))</f>
        <v>#N/A</v>
      </c>
    </row>
    <row r="2815" spans="1:12">
      <c r="A2815" s="11">
        <v>3733</v>
      </c>
      <c r="B2815" s="11">
        <v>1154</v>
      </c>
      <c r="C2815" s="11">
        <v>299</v>
      </c>
      <c r="E2815" s="11" t="s">
        <v>5761</v>
      </c>
      <c r="F2815" s="11" t="s">
        <v>5762</v>
      </c>
      <c r="G2815" s="11">
        <v>1</v>
      </c>
      <c r="K2815" s="25" t="str">
        <f>IF($B2815="","",(VLOOKUP($B2815,所属・種目コード!$M$3:$N$127,2)))</f>
        <v>北上南中</v>
      </c>
      <c r="L2815" s="22" t="e">
        <f>IF($B2815="","",(VLOOKUP($B2815,所属・種目コード!$J$3:$K$59,2)))</f>
        <v>#N/A</v>
      </c>
    </row>
    <row r="2816" spans="1:12">
      <c r="A2816" s="11">
        <v>3734</v>
      </c>
      <c r="B2816" s="11">
        <v>1154</v>
      </c>
      <c r="C2816" s="11">
        <v>301</v>
      </c>
      <c r="E2816" s="11" t="s">
        <v>5763</v>
      </c>
      <c r="F2816" s="11" t="s">
        <v>5764</v>
      </c>
      <c r="G2816" s="11">
        <v>1</v>
      </c>
      <c r="K2816" s="25" t="str">
        <f>IF($B2816="","",(VLOOKUP($B2816,所属・種目コード!$M$3:$N$127,2)))</f>
        <v>北上南中</v>
      </c>
      <c r="L2816" s="22" t="e">
        <f>IF($B2816="","",(VLOOKUP($B2816,所属・種目コード!$J$3:$K$59,2)))</f>
        <v>#N/A</v>
      </c>
    </row>
    <row r="2817" spans="1:12">
      <c r="A2817" s="11">
        <v>3735</v>
      </c>
      <c r="B2817" s="11">
        <v>1154</v>
      </c>
      <c r="C2817" s="11">
        <v>277</v>
      </c>
      <c r="E2817" s="11" t="s">
        <v>5765</v>
      </c>
      <c r="F2817" s="11" t="s">
        <v>5766</v>
      </c>
      <c r="G2817" s="11">
        <v>2</v>
      </c>
      <c r="K2817" s="25" t="str">
        <f>IF($B2817="","",(VLOOKUP($B2817,所属・種目コード!$M$3:$N$127,2)))</f>
        <v>北上南中</v>
      </c>
      <c r="L2817" s="22" t="e">
        <f>IF($B2817="","",(VLOOKUP($B2817,所属・種目コード!$J$3:$K$59,2)))</f>
        <v>#N/A</v>
      </c>
    </row>
    <row r="2818" spans="1:12">
      <c r="A2818" s="11">
        <v>3736</v>
      </c>
      <c r="B2818" s="11">
        <v>1154</v>
      </c>
      <c r="C2818" s="11">
        <v>303</v>
      </c>
      <c r="E2818" s="11" t="s">
        <v>5767</v>
      </c>
      <c r="F2818" s="11" t="s">
        <v>5768</v>
      </c>
      <c r="G2818" s="11">
        <v>1</v>
      </c>
      <c r="K2818" s="25" t="str">
        <f>IF($B2818="","",(VLOOKUP($B2818,所属・種目コード!$M$3:$N$127,2)))</f>
        <v>北上南中</v>
      </c>
      <c r="L2818" s="22" t="e">
        <f>IF($B2818="","",(VLOOKUP($B2818,所属・種目コード!$J$3:$K$59,2)))</f>
        <v>#N/A</v>
      </c>
    </row>
    <row r="2819" spans="1:12">
      <c r="A2819" s="11">
        <v>3737</v>
      </c>
      <c r="B2819" s="11">
        <v>1154</v>
      </c>
      <c r="C2819" s="11">
        <v>269</v>
      </c>
      <c r="E2819" s="11" t="s">
        <v>5769</v>
      </c>
      <c r="F2819" s="11" t="s">
        <v>5770</v>
      </c>
      <c r="G2819" s="11">
        <v>2</v>
      </c>
      <c r="K2819" s="25" t="str">
        <f>IF($B2819="","",(VLOOKUP($B2819,所属・種目コード!$M$3:$N$127,2)))</f>
        <v>北上南中</v>
      </c>
      <c r="L2819" s="22" t="e">
        <f>IF($B2819="","",(VLOOKUP($B2819,所属・種目コード!$J$3:$K$59,2)))</f>
        <v>#N/A</v>
      </c>
    </row>
    <row r="2820" spans="1:12">
      <c r="A2820" s="11">
        <v>3738</v>
      </c>
      <c r="B2820" s="11">
        <v>1154</v>
      </c>
      <c r="C2820" s="11">
        <v>278</v>
      </c>
      <c r="E2820" s="11" t="s">
        <v>5771</v>
      </c>
      <c r="F2820" s="11" t="s">
        <v>5772</v>
      </c>
      <c r="G2820" s="11">
        <v>2</v>
      </c>
      <c r="K2820" s="25" t="str">
        <f>IF($B2820="","",(VLOOKUP($B2820,所属・種目コード!$M$3:$N$127,2)))</f>
        <v>北上南中</v>
      </c>
      <c r="L2820" s="22" t="e">
        <f>IF($B2820="","",(VLOOKUP($B2820,所属・種目コード!$J$3:$K$59,2)))</f>
        <v>#N/A</v>
      </c>
    </row>
    <row r="2821" spans="1:12">
      <c r="A2821" s="11">
        <v>3739</v>
      </c>
      <c r="B2821" s="11">
        <v>1154</v>
      </c>
      <c r="C2821" s="11">
        <v>304</v>
      </c>
      <c r="E2821" s="11" t="s">
        <v>5773</v>
      </c>
      <c r="F2821" s="11" t="s">
        <v>5774</v>
      </c>
      <c r="G2821" s="11">
        <v>1</v>
      </c>
      <c r="K2821" s="25" t="str">
        <f>IF($B2821="","",(VLOOKUP($B2821,所属・種目コード!$M$3:$N$127,2)))</f>
        <v>北上南中</v>
      </c>
      <c r="L2821" s="22" t="e">
        <f>IF($B2821="","",(VLOOKUP($B2821,所属・種目コード!$J$3:$K$59,2)))</f>
        <v>#N/A</v>
      </c>
    </row>
    <row r="2822" spans="1:12">
      <c r="A2822" s="11">
        <v>3740</v>
      </c>
      <c r="B2822" s="11">
        <v>1154</v>
      </c>
      <c r="C2822" s="11">
        <v>289</v>
      </c>
      <c r="E2822" s="11" t="s">
        <v>5775</v>
      </c>
      <c r="F2822" s="11" t="s">
        <v>5776</v>
      </c>
      <c r="G2822" s="11">
        <v>1</v>
      </c>
      <c r="K2822" s="25" t="str">
        <f>IF($B2822="","",(VLOOKUP($B2822,所属・種目コード!$M$3:$N$127,2)))</f>
        <v>北上南中</v>
      </c>
      <c r="L2822" s="22" t="e">
        <f>IF($B2822="","",(VLOOKUP($B2822,所属・種目コード!$J$3:$K$59,2)))</f>
        <v>#N/A</v>
      </c>
    </row>
    <row r="2823" spans="1:12">
      <c r="A2823" s="11">
        <v>3741</v>
      </c>
      <c r="B2823" s="11">
        <v>1154</v>
      </c>
      <c r="C2823" s="11">
        <v>305</v>
      </c>
      <c r="E2823" s="11" t="s">
        <v>3995</v>
      </c>
      <c r="F2823" s="11" t="s">
        <v>3996</v>
      </c>
      <c r="G2823" s="11">
        <v>1</v>
      </c>
      <c r="K2823" s="25" t="str">
        <f>IF($B2823="","",(VLOOKUP($B2823,所属・種目コード!$M$3:$N$127,2)))</f>
        <v>北上南中</v>
      </c>
      <c r="L2823" s="22" t="e">
        <f>IF($B2823="","",(VLOOKUP($B2823,所属・種目コード!$J$3:$K$59,2)))</f>
        <v>#N/A</v>
      </c>
    </row>
    <row r="2824" spans="1:12">
      <c r="A2824" s="11">
        <v>3742</v>
      </c>
      <c r="B2824" s="11">
        <v>1154</v>
      </c>
      <c r="C2824" s="11">
        <v>306</v>
      </c>
      <c r="E2824" s="11" t="s">
        <v>5777</v>
      </c>
      <c r="F2824" s="11" t="s">
        <v>5778</v>
      </c>
      <c r="G2824" s="11">
        <v>1</v>
      </c>
      <c r="K2824" s="25" t="str">
        <f>IF($B2824="","",(VLOOKUP($B2824,所属・種目コード!$M$3:$N$127,2)))</f>
        <v>北上南中</v>
      </c>
      <c r="L2824" s="22" t="e">
        <f>IF($B2824="","",(VLOOKUP($B2824,所属・種目コード!$J$3:$K$59,2)))</f>
        <v>#N/A</v>
      </c>
    </row>
    <row r="2825" spans="1:12">
      <c r="A2825" s="11">
        <v>3743</v>
      </c>
      <c r="B2825" s="11">
        <v>1154</v>
      </c>
      <c r="C2825" s="11">
        <v>307</v>
      </c>
      <c r="E2825" s="11" t="s">
        <v>5779</v>
      </c>
      <c r="F2825" s="11" t="s">
        <v>5780</v>
      </c>
      <c r="G2825" s="11">
        <v>1</v>
      </c>
      <c r="K2825" s="25" t="str">
        <f>IF($B2825="","",(VLOOKUP($B2825,所属・種目コード!$M$3:$N$127,2)))</f>
        <v>北上南中</v>
      </c>
      <c r="L2825" s="22" t="e">
        <f>IF($B2825="","",(VLOOKUP($B2825,所属・種目コード!$J$3:$K$59,2)))</f>
        <v>#N/A</v>
      </c>
    </row>
    <row r="2826" spans="1:12">
      <c r="A2826" s="11">
        <v>3744</v>
      </c>
      <c r="B2826" s="11">
        <v>1154</v>
      </c>
      <c r="C2826" s="11">
        <v>279</v>
      </c>
      <c r="E2826" s="11" t="s">
        <v>2360</v>
      </c>
      <c r="F2826" s="11" t="s">
        <v>2361</v>
      </c>
      <c r="G2826" s="11">
        <v>2</v>
      </c>
      <c r="K2826" s="25" t="str">
        <f>IF($B2826="","",(VLOOKUP($B2826,所属・種目コード!$M$3:$N$127,2)))</f>
        <v>北上南中</v>
      </c>
      <c r="L2826" s="22" t="e">
        <f>IF($B2826="","",(VLOOKUP($B2826,所属・種目コード!$J$3:$K$59,2)))</f>
        <v>#N/A</v>
      </c>
    </row>
    <row r="2827" spans="1:12">
      <c r="A2827" s="11">
        <v>3745</v>
      </c>
      <c r="B2827" s="11">
        <v>1154</v>
      </c>
      <c r="C2827" s="11">
        <v>270</v>
      </c>
      <c r="E2827" s="11" t="s">
        <v>5781</v>
      </c>
      <c r="F2827" s="11" t="s">
        <v>5782</v>
      </c>
      <c r="G2827" s="11">
        <v>2</v>
      </c>
      <c r="K2827" s="25" t="str">
        <f>IF($B2827="","",(VLOOKUP($B2827,所属・種目コード!$M$3:$N$127,2)))</f>
        <v>北上南中</v>
      </c>
      <c r="L2827" s="22" t="e">
        <f>IF($B2827="","",(VLOOKUP($B2827,所属・種目コード!$J$3:$K$59,2)))</f>
        <v>#N/A</v>
      </c>
    </row>
    <row r="2828" spans="1:12">
      <c r="A2828" s="11">
        <v>3746</v>
      </c>
      <c r="B2828" s="11">
        <v>1154</v>
      </c>
      <c r="C2828" s="11">
        <v>271</v>
      </c>
      <c r="E2828" s="11" t="s">
        <v>5783</v>
      </c>
      <c r="F2828" s="11" t="s">
        <v>5784</v>
      </c>
      <c r="G2828" s="11">
        <v>2</v>
      </c>
      <c r="K2828" s="25" t="str">
        <f>IF($B2828="","",(VLOOKUP($B2828,所属・種目コード!$M$3:$N$127,2)))</f>
        <v>北上南中</v>
      </c>
      <c r="L2828" s="22" t="e">
        <f>IF($B2828="","",(VLOOKUP($B2828,所属・種目コード!$J$3:$K$59,2)))</f>
        <v>#N/A</v>
      </c>
    </row>
    <row r="2829" spans="1:12">
      <c r="A2829" s="11">
        <v>3747</v>
      </c>
      <c r="B2829" s="11">
        <v>1154</v>
      </c>
      <c r="C2829" s="11">
        <v>280</v>
      </c>
      <c r="E2829" s="11" t="s">
        <v>5785</v>
      </c>
      <c r="F2829" s="11" t="s">
        <v>5786</v>
      </c>
      <c r="G2829" s="11">
        <v>2</v>
      </c>
      <c r="K2829" s="25" t="str">
        <f>IF($B2829="","",(VLOOKUP($B2829,所属・種目コード!$M$3:$N$127,2)))</f>
        <v>北上南中</v>
      </c>
      <c r="L2829" s="22" t="e">
        <f>IF($B2829="","",(VLOOKUP($B2829,所属・種目コード!$J$3:$K$59,2)))</f>
        <v>#N/A</v>
      </c>
    </row>
    <row r="2830" spans="1:12">
      <c r="A2830" s="11">
        <v>3748</v>
      </c>
      <c r="B2830" s="11">
        <v>1154</v>
      </c>
      <c r="C2830" s="11">
        <v>272</v>
      </c>
      <c r="E2830" s="11" t="s">
        <v>5787</v>
      </c>
      <c r="F2830" s="11" t="s">
        <v>4308</v>
      </c>
      <c r="G2830" s="11">
        <v>2</v>
      </c>
      <c r="K2830" s="25" t="str">
        <f>IF($B2830="","",(VLOOKUP($B2830,所属・種目コード!$M$3:$N$127,2)))</f>
        <v>北上南中</v>
      </c>
      <c r="L2830" s="22" t="e">
        <f>IF($B2830="","",(VLOOKUP($B2830,所属・種目コード!$J$3:$K$59,2)))</f>
        <v>#N/A</v>
      </c>
    </row>
    <row r="2831" spans="1:12">
      <c r="A2831" s="11">
        <v>3749</v>
      </c>
      <c r="B2831" s="11">
        <v>1154</v>
      </c>
      <c r="C2831" s="11">
        <v>292</v>
      </c>
      <c r="E2831" s="11" t="s">
        <v>5788</v>
      </c>
      <c r="F2831" s="11" t="s">
        <v>5789</v>
      </c>
      <c r="G2831" s="11">
        <v>1</v>
      </c>
      <c r="K2831" s="25" t="str">
        <f>IF($B2831="","",(VLOOKUP($B2831,所属・種目コード!$M$3:$N$127,2)))</f>
        <v>北上南中</v>
      </c>
      <c r="L2831" s="22" t="e">
        <f>IF($B2831="","",(VLOOKUP($B2831,所属・種目コード!$J$3:$K$59,2)))</f>
        <v>#N/A</v>
      </c>
    </row>
    <row r="2832" spans="1:12">
      <c r="A2832" s="11">
        <v>3750</v>
      </c>
      <c r="B2832" s="11">
        <v>1154</v>
      </c>
      <c r="C2832" s="11">
        <v>273</v>
      </c>
      <c r="E2832" s="11" t="s">
        <v>5790</v>
      </c>
      <c r="F2832" s="11" t="s">
        <v>3267</v>
      </c>
      <c r="G2832" s="11">
        <v>2</v>
      </c>
      <c r="K2832" s="25" t="str">
        <f>IF($B2832="","",(VLOOKUP($B2832,所属・種目コード!$M$3:$N$127,2)))</f>
        <v>北上南中</v>
      </c>
      <c r="L2832" s="22" t="e">
        <f>IF($B2832="","",(VLOOKUP($B2832,所属・種目コード!$J$3:$K$59,2)))</f>
        <v>#N/A</v>
      </c>
    </row>
    <row r="2833" spans="1:12">
      <c r="A2833" s="11">
        <v>3751</v>
      </c>
      <c r="B2833" s="11">
        <v>1154</v>
      </c>
      <c r="C2833" s="11">
        <v>274</v>
      </c>
      <c r="E2833" s="11" t="s">
        <v>5791</v>
      </c>
      <c r="F2833" s="11" t="s">
        <v>5792</v>
      </c>
      <c r="G2833" s="11">
        <v>2</v>
      </c>
      <c r="K2833" s="25" t="str">
        <f>IF($B2833="","",(VLOOKUP($B2833,所属・種目コード!$M$3:$N$127,2)))</f>
        <v>北上南中</v>
      </c>
      <c r="L2833" s="22" t="e">
        <f>IF($B2833="","",(VLOOKUP($B2833,所属・種目コード!$J$3:$K$59,2)))</f>
        <v>#N/A</v>
      </c>
    </row>
    <row r="2834" spans="1:12">
      <c r="A2834" s="11">
        <v>3752</v>
      </c>
      <c r="B2834" s="11">
        <v>1154</v>
      </c>
      <c r="C2834" s="11">
        <v>308</v>
      </c>
      <c r="E2834" s="11" t="s">
        <v>5793</v>
      </c>
      <c r="F2834" s="11" t="s">
        <v>5794</v>
      </c>
      <c r="G2834" s="11">
        <v>1</v>
      </c>
      <c r="K2834" s="25" t="str">
        <f>IF($B2834="","",(VLOOKUP($B2834,所属・種目コード!$M$3:$N$127,2)))</f>
        <v>北上南中</v>
      </c>
      <c r="L2834" s="22" t="e">
        <f>IF($B2834="","",(VLOOKUP($B2834,所属・種目コード!$J$3:$K$59,2)))</f>
        <v>#N/A</v>
      </c>
    </row>
    <row r="2835" spans="1:12">
      <c r="A2835" s="11">
        <v>3753</v>
      </c>
      <c r="B2835" s="11">
        <v>1154</v>
      </c>
      <c r="C2835" s="11">
        <v>309</v>
      </c>
      <c r="E2835" s="11" t="s">
        <v>5795</v>
      </c>
      <c r="F2835" s="11" t="s">
        <v>5796</v>
      </c>
      <c r="G2835" s="11">
        <v>1</v>
      </c>
      <c r="K2835" s="25" t="str">
        <f>IF($B2835="","",(VLOOKUP($B2835,所属・種目コード!$M$3:$N$127,2)))</f>
        <v>北上南中</v>
      </c>
      <c r="L2835" s="22" t="e">
        <f>IF($B2835="","",(VLOOKUP($B2835,所属・種目コード!$J$3:$K$59,2)))</f>
        <v>#N/A</v>
      </c>
    </row>
    <row r="2836" spans="1:12">
      <c r="A2836" s="11">
        <v>3754</v>
      </c>
      <c r="B2836" s="11">
        <v>1154</v>
      </c>
      <c r="C2836" s="11">
        <v>310</v>
      </c>
      <c r="E2836" s="11" t="s">
        <v>5797</v>
      </c>
      <c r="F2836" s="11" t="s">
        <v>5798</v>
      </c>
      <c r="G2836" s="11">
        <v>1</v>
      </c>
      <c r="K2836" s="25" t="str">
        <f>IF($B2836="","",(VLOOKUP($B2836,所属・種目コード!$M$3:$N$127,2)))</f>
        <v>北上南中</v>
      </c>
      <c r="L2836" s="22" t="e">
        <f>IF($B2836="","",(VLOOKUP($B2836,所属・種目コード!$J$3:$K$59,2)))</f>
        <v>#N/A</v>
      </c>
    </row>
    <row r="2837" spans="1:12">
      <c r="A2837" s="11">
        <v>3755</v>
      </c>
      <c r="B2837" s="11">
        <v>1154</v>
      </c>
      <c r="C2837" s="11">
        <v>281</v>
      </c>
      <c r="E2837" s="11" t="s">
        <v>5799</v>
      </c>
      <c r="F2837" s="11" t="s">
        <v>5800</v>
      </c>
      <c r="G2837" s="11">
        <v>2</v>
      </c>
      <c r="K2837" s="25" t="str">
        <f>IF($B2837="","",(VLOOKUP($B2837,所属・種目コード!$M$3:$N$127,2)))</f>
        <v>北上南中</v>
      </c>
      <c r="L2837" s="22" t="e">
        <f>IF($B2837="","",(VLOOKUP($B2837,所属・種目コード!$J$3:$K$59,2)))</f>
        <v>#N/A</v>
      </c>
    </row>
    <row r="2838" spans="1:12">
      <c r="A2838" s="11">
        <v>3756</v>
      </c>
      <c r="B2838" s="11">
        <v>1154</v>
      </c>
      <c r="C2838" s="11">
        <v>311</v>
      </c>
      <c r="E2838" s="11" t="s">
        <v>5801</v>
      </c>
      <c r="F2838" s="11" t="s">
        <v>5802</v>
      </c>
      <c r="G2838" s="11">
        <v>1</v>
      </c>
      <c r="K2838" s="25" t="str">
        <f>IF($B2838="","",(VLOOKUP($B2838,所属・種目コード!$M$3:$N$127,2)))</f>
        <v>北上南中</v>
      </c>
      <c r="L2838" s="22" t="e">
        <f>IF($B2838="","",(VLOOKUP($B2838,所属・種目コード!$J$3:$K$59,2)))</f>
        <v>#N/A</v>
      </c>
    </row>
    <row r="2839" spans="1:12">
      <c r="A2839" s="11">
        <v>3757</v>
      </c>
      <c r="B2839" s="11">
        <v>1154</v>
      </c>
      <c r="C2839" s="11">
        <v>294</v>
      </c>
      <c r="E2839" s="11" t="s">
        <v>5803</v>
      </c>
      <c r="F2839" s="11" t="s">
        <v>5804</v>
      </c>
      <c r="G2839" s="11">
        <v>1</v>
      </c>
      <c r="K2839" s="25" t="str">
        <f>IF($B2839="","",(VLOOKUP($B2839,所属・種目コード!$M$3:$N$127,2)))</f>
        <v>北上南中</v>
      </c>
      <c r="L2839" s="22" t="e">
        <f>IF($B2839="","",(VLOOKUP($B2839,所属・種目コード!$J$3:$K$59,2)))</f>
        <v>#N/A</v>
      </c>
    </row>
    <row r="2840" spans="1:12">
      <c r="A2840" s="11">
        <v>3758</v>
      </c>
      <c r="B2840" s="11">
        <v>1154</v>
      </c>
      <c r="C2840" s="11">
        <v>282</v>
      </c>
      <c r="E2840" s="11" t="s">
        <v>5805</v>
      </c>
      <c r="F2840" s="11" t="s">
        <v>5806</v>
      </c>
      <c r="G2840" s="11">
        <v>2</v>
      </c>
      <c r="K2840" s="25" t="str">
        <f>IF($B2840="","",(VLOOKUP($B2840,所属・種目コード!$M$3:$N$127,2)))</f>
        <v>北上南中</v>
      </c>
      <c r="L2840" s="22" t="e">
        <f>IF($B2840="","",(VLOOKUP($B2840,所属・種目コード!$J$3:$K$59,2)))</f>
        <v>#N/A</v>
      </c>
    </row>
    <row r="2841" spans="1:12">
      <c r="A2841" s="11">
        <v>3759</v>
      </c>
      <c r="B2841" s="11">
        <v>1154</v>
      </c>
      <c r="C2841" s="11">
        <v>283</v>
      </c>
      <c r="E2841" s="11" t="s">
        <v>5807</v>
      </c>
      <c r="F2841" s="11" t="s">
        <v>5808</v>
      </c>
      <c r="G2841" s="11">
        <v>2</v>
      </c>
      <c r="K2841" s="25" t="str">
        <f>IF($B2841="","",(VLOOKUP($B2841,所属・種目コード!$M$3:$N$127,2)))</f>
        <v>北上南中</v>
      </c>
      <c r="L2841" s="22" t="e">
        <f>IF($B2841="","",(VLOOKUP($B2841,所属・種目コード!$J$3:$K$59,2)))</f>
        <v>#N/A</v>
      </c>
    </row>
    <row r="2842" spans="1:12">
      <c r="A2842" s="11">
        <v>3760</v>
      </c>
      <c r="B2842" s="11">
        <v>1154</v>
      </c>
      <c r="C2842" s="11">
        <v>296</v>
      </c>
      <c r="E2842" s="11" t="s">
        <v>5809</v>
      </c>
      <c r="F2842" s="11" t="s">
        <v>5810</v>
      </c>
      <c r="G2842" s="11">
        <v>1</v>
      </c>
      <c r="K2842" s="25" t="str">
        <f>IF($B2842="","",(VLOOKUP($B2842,所属・種目コード!$M$3:$N$127,2)))</f>
        <v>北上南中</v>
      </c>
      <c r="L2842" s="22" t="e">
        <f>IF($B2842="","",(VLOOKUP($B2842,所属・種目コード!$J$3:$K$59,2)))</f>
        <v>#N/A</v>
      </c>
    </row>
    <row r="2843" spans="1:12">
      <c r="A2843" s="11">
        <v>3761</v>
      </c>
      <c r="B2843" s="11">
        <v>1154</v>
      </c>
      <c r="C2843" s="11">
        <v>276</v>
      </c>
      <c r="E2843" s="11" t="s">
        <v>5811</v>
      </c>
      <c r="F2843" s="11" t="s">
        <v>3485</v>
      </c>
      <c r="G2843" s="11">
        <v>2</v>
      </c>
      <c r="K2843" s="25" t="str">
        <f>IF($B2843="","",(VLOOKUP($B2843,所属・種目コード!$M$3:$N$127,2)))</f>
        <v>北上南中</v>
      </c>
      <c r="L2843" s="22" t="e">
        <f>IF($B2843="","",(VLOOKUP($B2843,所属・種目コード!$J$3:$K$59,2)))</f>
        <v>#N/A</v>
      </c>
    </row>
    <row r="2844" spans="1:12">
      <c r="A2844" s="11">
        <v>3762</v>
      </c>
      <c r="B2844" s="11">
        <v>1157</v>
      </c>
      <c r="C2844" s="11">
        <v>610</v>
      </c>
      <c r="E2844" s="11" t="s">
        <v>5812</v>
      </c>
      <c r="F2844" s="11" t="s">
        <v>5813</v>
      </c>
      <c r="G2844" s="11">
        <v>2</v>
      </c>
      <c r="K2844" s="25" t="str">
        <f>IF($B2844="","",(VLOOKUP($B2844,所属・種目コード!$M$3:$N$127,2)))</f>
        <v>久慈長内中</v>
      </c>
      <c r="L2844" s="22" t="e">
        <f>IF($B2844="","",(VLOOKUP($B2844,所属・種目コード!$J$3:$K$59,2)))</f>
        <v>#N/A</v>
      </c>
    </row>
    <row r="2845" spans="1:12">
      <c r="A2845" s="11">
        <v>3763</v>
      </c>
      <c r="B2845" s="11">
        <v>1157</v>
      </c>
      <c r="C2845" s="11">
        <v>611</v>
      </c>
      <c r="E2845" s="11" t="s">
        <v>5814</v>
      </c>
      <c r="F2845" s="11" t="s">
        <v>5815</v>
      </c>
      <c r="G2845" s="11">
        <v>2</v>
      </c>
      <c r="K2845" s="25" t="str">
        <f>IF($B2845="","",(VLOOKUP($B2845,所属・種目コード!$M$3:$N$127,2)))</f>
        <v>久慈長内中</v>
      </c>
      <c r="L2845" s="22" t="e">
        <f>IF($B2845="","",(VLOOKUP($B2845,所属・種目コード!$J$3:$K$59,2)))</f>
        <v>#N/A</v>
      </c>
    </row>
    <row r="2846" spans="1:12">
      <c r="A2846" s="11">
        <v>3764</v>
      </c>
      <c r="B2846" s="11">
        <v>1157</v>
      </c>
      <c r="C2846" s="11">
        <v>714</v>
      </c>
      <c r="E2846" s="11" t="s">
        <v>5816</v>
      </c>
      <c r="F2846" s="11" t="s">
        <v>5817</v>
      </c>
      <c r="G2846" s="11">
        <v>1</v>
      </c>
      <c r="K2846" s="25" t="str">
        <f>IF($B2846="","",(VLOOKUP($B2846,所属・種目コード!$M$3:$N$127,2)))</f>
        <v>久慈長内中</v>
      </c>
      <c r="L2846" s="22" t="e">
        <f>IF($B2846="","",(VLOOKUP($B2846,所属・種目コード!$J$3:$K$59,2)))</f>
        <v>#N/A</v>
      </c>
    </row>
    <row r="2847" spans="1:12">
      <c r="A2847" s="11">
        <v>3765</v>
      </c>
      <c r="B2847" s="11">
        <v>1157</v>
      </c>
      <c r="C2847" s="11">
        <v>717</v>
      </c>
      <c r="E2847" s="11" t="s">
        <v>5818</v>
      </c>
      <c r="F2847" s="11" t="s">
        <v>5819</v>
      </c>
      <c r="G2847" s="11">
        <v>1</v>
      </c>
      <c r="K2847" s="25" t="str">
        <f>IF($B2847="","",(VLOOKUP($B2847,所属・種目コード!$M$3:$N$127,2)))</f>
        <v>久慈長内中</v>
      </c>
      <c r="L2847" s="22" t="e">
        <f>IF($B2847="","",(VLOOKUP($B2847,所属・種目コード!$J$3:$K$59,2)))</f>
        <v>#N/A</v>
      </c>
    </row>
    <row r="2848" spans="1:12">
      <c r="A2848" s="11">
        <v>3766</v>
      </c>
      <c r="B2848" s="11">
        <v>1157</v>
      </c>
      <c r="C2848" s="11">
        <v>613</v>
      </c>
      <c r="E2848" s="11" t="s">
        <v>5820</v>
      </c>
      <c r="F2848" s="11" t="s">
        <v>5821</v>
      </c>
      <c r="G2848" s="11">
        <v>2</v>
      </c>
      <c r="K2848" s="25" t="str">
        <f>IF($B2848="","",(VLOOKUP($B2848,所属・種目コード!$M$3:$N$127,2)))</f>
        <v>久慈長内中</v>
      </c>
      <c r="L2848" s="22" t="e">
        <f>IF($B2848="","",(VLOOKUP($B2848,所属・種目コード!$J$3:$K$59,2)))</f>
        <v>#N/A</v>
      </c>
    </row>
    <row r="2849" spans="1:12">
      <c r="A2849" s="11">
        <v>3767</v>
      </c>
      <c r="B2849" s="11">
        <v>1157</v>
      </c>
      <c r="C2849" s="11">
        <v>715</v>
      </c>
      <c r="E2849" s="11" t="s">
        <v>5822</v>
      </c>
      <c r="F2849" s="11" t="s">
        <v>5823</v>
      </c>
      <c r="G2849" s="11">
        <v>1</v>
      </c>
      <c r="K2849" s="25" t="str">
        <f>IF($B2849="","",(VLOOKUP($B2849,所属・種目コード!$M$3:$N$127,2)))</f>
        <v>久慈長内中</v>
      </c>
      <c r="L2849" s="22" t="e">
        <f>IF($B2849="","",(VLOOKUP($B2849,所属・種目コード!$J$3:$K$59,2)))</f>
        <v>#N/A</v>
      </c>
    </row>
    <row r="2850" spans="1:12">
      <c r="A2850" s="11">
        <v>3768</v>
      </c>
      <c r="B2850" s="11">
        <v>1157</v>
      </c>
      <c r="C2850" s="11">
        <v>615</v>
      </c>
      <c r="E2850" s="11" t="s">
        <v>5824</v>
      </c>
      <c r="F2850" s="11" t="s">
        <v>5825</v>
      </c>
      <c r="G2850" s="11">
        <v>2</v>
      </c>
      <c r="K2850" s="25" t="str">
        <f>IF($B2850="","",(VLOOKUP($B2850,所属・種目コード!$M$3:$N$127,2)))</f>
        <v>久慈長内中</v>
      </c>
      <c r="L2850" s="22" t="e">
        <f>IF($B2850="","",(VLOOKUP($B2850,所属・種目コード!$J$3:$K$59,2)))</f>
        <v>#N/A</v>
      </c>
    </row>
    <row r="2851" spans="1:12">
      <c r="A2851" s="11">
        <v>3769</v>
      </c>
      <c r="B2851" s="11">
        <v>1157</v>
      </c>
      <c r="C2851" s="11">
        <v>612</v>
      </c>
      <c r="E2851" s="11" t="s">
        <v>5826</v>
      </c>
      <c r="F2851" s="11" t="s">
        <v>5827</v>
      </c>
      <c r="G2851" s="11">
        <v>2</v>
      </c>
      <c r="K2851" s="25" t="str">
        <f>IF($B2851="","",(VLOOKUP($B2851,所属・種目コード!$M$3:$N$127,2)))</f>
        <v>久慈長内中</v>
      </c>
      <c r="L2851" s="22" t="e">
        <f>IF($B2851="","",(VLOOKUP($B2851,所属・種目コード!$J$3:$K$59,2)))</f>
        <v>#N/A</v>
      </c>
    </row>
    <row r="2852" spans="1:12">
      <c r="A2852" s="11">
        <v>3770</v>
      </c>
      <c r="B2852" s="11">
        <v>1157</v>
      </c>
      <c r="C2852" s="11">
        <v>718</v>
      </c>
      <c r="E2852" s="11" t="s">
        <v>5828</v>
      </c>
      <c r="F2852" s="11" t="s">
        <v>5829</v>
      </c>
      <c r="G2852" s="11">
        <v>1</v>
      </c>
      <c r="K2852" s="25" t="str">
        <f>IF($B2852="","",(VLOOKUP($B2852,所属・種目コード!$M$3:$N$127,2)))</f>
        <v>久慈長内中</v>
      </c>
      <c r="L2852" s="22" t="e">
        <f>IF($B2852="","",(VLOOKUP($B2852,所属・種目コード!$J$3:$K$59,2)))</f>
        <v>#N/A</v>
      </c>
    </row>
    <row r="2853" spans="1:12">
      <c r="A2853" s="11">
        <v>3771</v>
      </c>
      <c r="B2853" s="11">
        <v>1157</v>
      </c>
      <c r="C2853" s="11">
        <v>716</v>
      </c>
      <c r="E2853" s="11" t="s">
        <v>5830</v>
      </c>
      <c r="F2853" s="11" t="s">
        <v>5831</v>
      </c>
      <c r="G2853" s="11">
        <v>1</v>
      </c>
      <c r="K2853" s="25" t="str">
        <f>IF($B2853="","",(VLOOKUP($B2853,所属・種目コード!$M$3:$N$127,2)))</f>
        <v>久慈長内中</v>
      </c>
      <c r="L2853" s="22" t="e">
        <f>IF($B2853="","",(VLOOKUP($B2853,所属・種目コード!$J$3:$K$59,2)))</f>
        <v>#N/A</v>
      </c>
    </row>
    <row r="2854" spans="1:12">
      <c r="A2854" s="11">
        <v>3772</v>
      </c>
      <c r="B2854" s="11">
        <v>1157</v>
      </c>
      <c r="C2854" s="11">
        <v>719</v>
      </c>
      <c r="E2854" s="11" t="s">
        <v>5832</v>
      </c>
      <c r="F2854" s="11" t="s">
        <v>5833</v>
      </c>
      <c r="G2854" s="11">
        <v>1</v>
      </c>
      <c r="K2854" s="25" t="str">
        <f>IF($B2854="","",(VLOOKUP($B2854,所属・種目コード!$M$3:$N$127,2)))</f>
        <v>久慈長内中</v>
      </c>
      <c r="L2854" s="22" t="e">
        <f>IF($B2854="","",(VLOOKUP($B2854,所属・種目コード!$J$3:$K$59,2)))</f>
        <v>#N/A</v>
      </c>
    </row>
    <row r="2855" spans="1:12">
      <c r="A2855" s="11">
        <v>3773</v>
      </c>
      <c r="B2855" s="11">
        <v>1157</v>
      </c>
      <c r="C2855" s="11">
        <v>720</v>
      </c>
      <c r="E2855" s="11" t="s">
        <v>5834</v>
      </c>
      <c r="F2855" s="11" t="s">
        <v>5835</v>
      </c>
      <c r="G2855" s="11">
        <v>1</v>
      </c>
      <c r="K2855" s="25" t="str">
        <f>IF($B2855="","",(VLOOKUP($B2855,所属・種目コード!$M$3:$N$127,2)))</f>
        <v>久慈長内中</v>
      </c>
      <c r="L2855" s="22" t="e">
        <f>IF($B2855="","",(VLOOKUP($B2855,所属・種目コード!$J$3:$K$59,2)))</f>
        <v>#N/A</v>
      </c>
    </row>
    <row r="2856" spans="1:12">
      <c r="A2856" s="11">
        <v>3774</v>
      </c>
      <c r="B2856" s="11">
        <v>1157</v>
      </c>
      <c r="C2856" s="11">
        <v>614</v>
      </c>
      <c r="E2856" s="11" t="s">
        <v>5836</v>
      </c>
      <c r="F2856" s="11" t="s">
        <v>5837</v>
      </c>
      <c r="G2856" s="11">
        <v>2</v>
      </c>
      <c r="K2856" s="25" t="str">
        <f>IF($B2856="","",(VLOOKUP($B2856,所属・種目コード!$M$3:$N$127,2)))</f>
        <v>久慈長内中</v>
      </c>
      <c r="L2856" s="22" t="e">
        <f>IF($B2856="","",(VLOOKUP($B2856,所属・種目コード!$J$3:$K$59,2)))</f>
        <v>#N/A</v>
      </c>
    </row>
    <row r="2857" spans="1:12">
      <c r="A2857" s="11">
        <v>3775</v>
      </c>
      <c r="B2857" s="11">
        <v>1157</v>
      </c>
      <c r="C2857" s="11">
        <v>616</v>
      </c>
      <c r="E2857" s="11" t="s">
        <v>5838</v>
      </c>
      <c r="F2857" s="11" t="s">
        <v>5839</v>
      </c>
      <c r="G2857" s="11">
        <v>2</v>
      </c>
      <c r="K2857" s="25" t="str">
        <f>IF($B2857="","",(VLOOKUP($B2857,所属・種目コード!$M$3:$N$127,2)))</f>
        <v>久慈長内中</v>
      </c>
      <c r="L2857" s="22" t="e">
        <f>IF($B2857="","",(VLOOKUP($B2857,所属・種目コード!$J$3:$K$59,2)))</f>
        <v>#N/A</v>
      </c>
    </row>
    <row r="2858" spans="1:12">
      <c r="A2858" s="11">
        <v>3776</v>
      </c>
      <c r="B2858" s="11">
        <v>1157</v>
      </c>
      <c r="C2858" s="11">
        <v>721</v>
      </c>
      <c r="E2858" s="11" t="s">
        <v>5840</v>
      </c>
      <c r="F2858" s="11" t="s">
        <v>5841</v>
      </c>
      <c r="G2858" s="11">
        <v>1</v>
      </c>
      <c r="K2858" s="25" t="str">
        <f>IF($B2858="","",(VLOOKUP($B2858,所属・種目コード!$M$3:$N$127,2)))</f>
        <v>久慈長内中</v>
      </c>
      <c r="L2858" s="22" t="e">
        <f>IF($B2858="","",(VLOOKUP($B2858,所属・種目コード!$J$3:$K$59,2)))</f>
        <v>#N/A</v>
      </c>
    </row>
    <row r="2859" spans="1:12">
      <c r="A2859" s="11">
        <v>3777</v>
      </c>
      <c r="B2859" s="11">
        <v>1157</v>
      </c>
      <c r="C2859" s="11">
        <v>617</v>
      </c>
      <c r="E2859" s="11" t="s">
        <v>5842</v>
      </c>
      <c r="F2859" s="11" t="s">
        <v>5843</v>
      </c>
      <c r="G2859" s="11">
        <v>2</v>
      </c>
      <c r="K2859" s="25" t="str">
        <f>IF($B2859="","",(VLOOKUP($B2859,所属・種目コード!$M$3:$N$127,2)))</f>
        <v>久慈長内中</v>
      </c>
      <c r="L2859" s="22" t="e">
        <f>IF($B2859="","",(VLOOKUP($B2859,所属・種目コード!$J$3:$K$59,2)))</f>
        <v>#N/A</v>
      </c>
    </row>
    <row r="2860" spans="1:12">
      <c r="A2860" s="11">
        <v>3778</v>
      </c>
      <c r="B2860" s="11">
        <v>1157</v>
      </c>
      <c r="C2860" s="11">
        <v>883</v>
      </c>
      <c r="E2860" s="11" t="s">
        <v>5844</v>
      </c>
      <c r="F2860" s="11" t="s">
        <v>5845</v>
      </c>
      <c r="G2860" s="11">
        <v>1</v>
      </c>
      <c r="K2860" s="25" t="str">
        <f>IF($B2860="","",(VLOOKUP($B2860,所属・種目コード!$M$3:$N$127,2)))</f>
        <v>久慈長内中</v>
      </c>
      <c r="L2860" s="22" t="e">
        <f>IF($B2860="","",(VLOOKUP($B2860,所属・種目コード!$J$3:$K$59,2)))</f>
        <v>#N/A</v>
      </c>
    </row>
    <row r="2861" spans="1:12">
      <c r="A2861" s="11">
        <v>3779</v>
      </c>
      <c r="B2861" s="11">
        <v>1158</v>
      </c>
      <c r="C2861" s="11">
        <v>313</v>
      </c>
      <c r="E2861" s="11" t="s">
        <v>5846</v>
      </c>
      <c r="F2861" s="11" t="s">
        <v>5847</v>
      </c>
      <c r="G2861" s="11">
        <v>1</v>
      </c>
      <c r="K2861" s="25" t="str">
        <f>IF($B2861="","",(VLOOKUP($B2861,所属・種目コード!$M$3:$N$127,2)))</f>
        <v>久慈中</v>
      </c>
      <c r="L2861" s="22" t="e">
        <f>IF($B2861="","",(VLOOKUP($B2861,所属・種目コード!$J$3:$K$59,2)))</f>
        <v>#N/A</v>
      </c>
    </row>
    <row r="2862" spans="1:12">
      <c r="A2862" s="11">
        <v>3780</v>
      </c>
      <c r="B2862" s="11">
        <v>1158</v>
      </c>
      <c r="C2862" s="11">
        <v>1307</v>
      </c>
      <c r="E2862" s="11" t="s">
        <v>5848</v>
      </c>
      <c r="F2862" s="11" t="s">
        <v>5849</v>
      </c>
      <c r="G2862" s="11">
        <v>1</v>
      </c>
      <c r="K2862" s="25" t="str">
        <f>IF($B2862="","",(VLOOKUP($B2862,所属・種目コード!$M$3:$N$127,2)))</f>
        <v>久慈中</v>
      </c>
      <c r="L2862" s="22" t="e">
        <f>IF($B2862="","",(VLOOKUP($B2862,所属・種目コード!$J$3:$K$59,2)))</f>
        <v>#N/A</v>
      </c>
    </row>
    <row r="2863" spans="1:12">
      <c r="A2863" s="11">
        <v>3781</v>
      </c>
      <c r="B2863" s="11">
        <v>1158</v>
      </c>
      <c r="C2863" s="11">
        <v>314</v>
      </c>
      <c r="E2863" s="11" t="s">
        <v>5850</v>
      </c>
      <c r="F2863" s="11" t="s">
        <v>5851</v>
      </c>
      <c r="G2863" s="11">
        <v>1</v>
      </c>
      <c r="K2863" s="25" t="str">
        <f>IF($B2863="","",(VLOOKUP($B2863,所属・種目コード!$M$3:$N$127,2)))</f>
        <v>久慈中</v>
      </c>
      <c r="L2863" s="22" t="e">
        <f>IF($B2863="","",(VLOOKUP($B2863,所属・種目コード!$J$3:$K$59,2)))</f>
        <v>#N/A</v>
      </c>
    </row>
    <row r="2864" spans="1:12">
      <c r="A2864" s="11">
        <v>3782</v>
      </c>
      <c r="B2864" s="11">
        <v>1158</v>
      </c>
      <c r="C2864" s="11">
        <v>1143</v>
      </c>
      <c r="E2864" s="11" t="s">
        <v>5852</v>
      </c>
      <c r="F2864" s="11" t="s">
        <v>5853</v>
      </c>
      <c r="G2864" s="11">
        <v>2</v>
      </c>
      <c r="K2864" s="25" t="str">
        <f>IF($B2864="","",(VLOOKUP($B2864,所属・種目コード!$M$3:$N$127,2)))</f>
        <v>久慈中</v>
      </c>
      <c r="L2864" s="22" t="e">
        <f>IF($B2864="","",(VLOOKUP($B2864,所属・種目コード!$J$3:$K$59,2)))</f>
        <v>#N/A</v>
      </c>
    </row>
    <row r="2865" spans="1:12">
      <c r="A2865" s="11">
        <v>3783</v>
      </c>
      <c r="B2865" s="11">
        <v>1158</v>
      </c>
      <c r="C2865" s="11">
        <v>318</v>
      </c>
      <c r="E2865" s="11" t="s">
        <v>5854</v>
      </c>
      <c r="F2865" s="11" t="s">
        <v>5855</v>
      </c>
      <c r="G2865" s="11">
        <v>1</v>
      </c>
      <c r="K2865" s="25" t="str">
        <f>IF($B2865="","",(VLOOKUP($B2865,所属・種目コード!$M$3:$N$127,2)))</f>
        <v>久慈中</v>
      </c>
      <c r="L2865" s="22" t="e">
        <f>IF($B2865="","",(VLOOKUP($B2865,所属・種目コード!$J$3:$K$59,2)))</f>
        <v>#N/A</v>
      </c>
    </row>
    <row r="2866" spans="1:12">
      <c r="A2866" s="11">
        <v>3784</v>
      </c>
      <c r="B2866" s="11">
        <v>1158</v>
      </c>
      <c r="C2866" s="11">
        <v>1145</v>
      </c>
      <c r="E2866" s="11" t="s">
        <v>5856</v>
      </c>
      <c r="F2866" s="11" t="s">
        <v>5857</v>
      </c>
      <c r="G2866" s="11">
        <v>2</v>
      </c>
      <c r="K2866" s="25" t="str">
        <f>IF($B2866="","",(VLOOKUP($B2866,所属・種目コード!$M$3:$N$127,2)))</f>
        <v>久慈中</v>
      </c>
      <c r="L2866" s="22" t="e">
        <f>IF($B2866="","",(VLOOKUP($B2866,所属・種目コード!$J$3:$K$59,2)))</f>
        <v>#N/A</v>
      </c>
    </row>
    <row r="2867" spans="1:12">
      <c r="A2867" s="11">
        <v>3785</v>
      </c>
      <c r="B2867" s="11">
        <v>1158</v>
      </c>
      <c r="C2867" s="11">
        <v>1304</v>
      </c>
      <c r="E2867" s="11" t="s">
        <v>5858</v>
      </c>
      <c r="F2867" s="11" t="s">
        <v>5859</v>
      </c>
      <c r="G2867" s="11">
        <v>1</v>
      </c>
      <c r="K2867" s="25" t="str">
        <f>IF($B2867="","",(VLOOKUP($B2867,所属・種目コード!$M$3:$N$127,2)))</f>
        <v>久慈中</v>
      </c>
      <c r="L2867" s="22" t="e">
        <f>IF($B2867="","",(VLOOKUP($B2867,所属・種目コード!$J$3:$K$59,2)))</f>
        <v>#N/A</v>
      </c>
    </row>
    <row r="2868" spans="1:12">
      <c r="A2868" s="11">
        <v>3786</v>
      </c>
      <c r="B2868" s="11">
        <v>1158</v>
      </c>
      <c r="C2868" s="11">
        <v>1146</v>
      </c>
      <c r="E2868" s="11" t="s">
        <v>5860</v>
      </c>
      <c r="F2868" s="11" t="s">
        <v>5861</v>
      </c>
      <c r="G2868" s="11">
        <v>2</v>
      </c>
      <c r="K2868" s="25" t="str">
        <f>IF($B2868="","",(VLOOKUP($B2868,所属・種目コード!$M$3:$N$127,2)))</f>
        <v>久慈中</v>
      </c>
      <c r="L2868" s="22" t="e">
        <f>IF($B2868="","",(VLOOKUP($B2868,所属・種目コード!$J$3:$K$59,2)))</f>
        <v>#N/A</v>
      </c>
    </row>
    <row r="2869" spans="1:12">
      <c r="A2869" s="11">
        <v>3787</v>
      </c>
      <c r="B2869" s="11">
        <v>1158</v>
      </c>
      <c r="C2869" s="11">
        <v>1305</v>
      </c>
      <c r="E2869" s="11" t="s">
        <v>5862</v>
      </c>
      <c r="F2869" s="11" t="s">
        <v>5863</v>
      </c>
      <c r="G2869" s="11">
        <v>1</v>
      </c>
      <c r="K2869" s="25" t="str">
        <f>IF($B2869="","",(VLOOKUP($B2869,所属・種目コード!$M$3:$N$127,2)))</f>
        <v>久慈中</v>
      </c>
      <c r="L2869" s="22" t="e">
        <f>IF($B2869="","",(VLOOKUP($B2869,所属・種目コード!$J$3:$K$59,2)))</f>
        <v>#N/A</v>
      </c>
    </row>
    <row r="2870" spans="1:12">
      <c r="A2870" s="11">
        <v>3788</v>
      </c>
      <c r="B2870" s="11">
        <v>1158</v>
      </c>
      <c r="C2870" s="11">
        <v>1144</v>
      </c>
      <c r="E2870" s="11" t="s">
        <v>5864</v>
      </c>
      <c r="F2870" s="11" t="s">
        <v>5865</v>
      </c>
      <c r="G2870" s="11">
        <v>2</v>
      </c>
      <c r="K2870" s="25" t="str">
        <f>IF($B2870="","",(VLOOKUP($B2870,所属・種目コード!$M$3:$N$127,2)))</f>
        <v>久慈中</v>
      </c>
      <c r="L2870" s="22" t="e">
        <f>IF($B2870="","",(VLOOKUP($B2870,所属・種目コード!$J$3:$K$59,2)))</f>
        <v>#N/A</v>
      </c>
    </row>
    <row r="2871" spans="1:12">
      <c r="A2871" s="11">
        <v>3789</v>
      </c>
      <c r="B2871" s="11">
        <v>1158</v>
      </c>
      <c r="C2871" s="11">
        <v>1147</v>
      </c>
      <c r="E2871" s="11" t="s">
        <v>5866</v>
      </c>
      <c r="F2871" s="11" t="s">
        <v>5867</v>
      </c>
      <c r="G2871" s="11">
        <v>2</v>
      </c>
      <c r="K2871" s="25" t="str">
        <f>IF($B2871="","",(VLOOKUP($B2871,所属・種目コード!$M$3:$N$127,2)))</f>
        <v>久慈中</v>
      </c>
      <c r="L2871" s="22" t="e">
        <f>IF($B2871="","",(VLOOKUP($B2871,所属・種目コード!$J$3:$K$59,2)))</f>
        <v>#N/A</v>
      </c>
    </row>
    <row r="2872" spans="1:12">
      <c r="A2872" s="11">
        <v>3790</v>
      </c>
      <c r="B2872" s="11">
        <v>1158</v>
      </c>
      <c r="C2872" s="11">
        <v>1148</v>
      </c>
      <c r="E2872" s="11" t="s">
        <v>5868</v>
      </c>
      <c r="F2872" s="11" t="s">
        <v>5869</v>
      </c>
      <c r="G2872" s="11">
        <v>2</v>
      </c>
      <c r="K2872" s="25" t="str">
        <f>IF($B2872="","",(VLOOKUP($B2872,所属・種目コード!$M$3:$N$127,2)))</f>
        <v>久慈中</v>
      </c>
      <c r="L2872" s="22" t="e">
        <f>IF($B2872="","",(VLOOKUP($B2872,所属・種目コード!$J$3:$K$59,2)))</f>
        <v>#N/A</v>
      </c>
    </row>
    <row r="2873" spans="1:12">
      <c r="A2873" s="11">
        <v>3791</v>
      </c>
      <c r="B2873" s="11">
        <v>1158</v>
      </c>
      <c r="C2873" s="11">
        <v>1149</v>
      </c>
      <c r="E2873" s="11" t="s">
        <v>5870</v>
      </c>
      <c r="F2873" s="11" t="s">
        <v>5871</v>
      </c>
      <c r="G2873" s="11">
        <v>2</v>
      </c>
      <c r="K2873" s="25" t="str">
        <f>IF($B2873="","",(VLOOKUP($B2873,所属・種目コード!$M$3:$N$127,2)))</f>
        <v>久慈中</v>
      </c>
      <c r="L2873" s="22" t="e">
        <f>IF($B2873="","",(VLOOKUP($B2873,所属・種目コード!$J$3:$K$59,2)))</f>
        <v>#N/A</v>
      </c>
    </row>
    <row r="2874" spans="1:12">
      <c r="A2874" s="11">
        <v>3792</v>
      </c>
      <c r="B2874" s="11">
        <v>1158</v>
      </c>
      <c r="C2874" s="11">
        <v>1306</v>
      </c>
      <c r="E2874" s="11" t="s">
        <v>5872</v>
      </c>
      <c r="F2874" s="11" t="s">
        <v>5873</v>
      </c>
      <c r="G2874" s="11">
        <v>1</v>
      </c>
      <c r="K2874" s="25" t="str">
        <f>IF($B2874="","",(VLOOKUP($B2874,所属・種目コード!$M$3:$N$127,2)))</f>
        <v>久慈中</v>
      </c>
      <c r="L2874" s="22" t="e">
        <f>IF($B2874="","",(VLOOKUP($B2874,所属・種目コード!$J$3:$K$59,2)))</f>
        <v>#N/A</v>
      </c>
    </row>
    <row r="2875" spans="1:12">
      <c r="A2875" s="11">
        <v>3793</v>
      </c>
      <c r="B2875" s="11">
        <v>1158</v>
      </c>
      <c r="C2875" s="11">
        <v>1308</v>
      </c>
      <c r="E2875" s="11" t="s">
        <v>5874</v>
      </c>
      <c r="F2875" s="11" t="s">
        <v>5875</v>
      </c>
      <c r="G2875" s="11">
        <v>1</v>
      </c>
      <c r="K2875" s="25" t="str">
        <f>IF($B2875="","",(VLOOKUP($B2875,所属・種目コード!$M$3:$N$127,2)))</f>
        <v>久慈中</v>
      </c>
      <c r="L2875" s="22" t="e">
        <f>IF($B2875="","",(VLOOKUP($B2875,所属・種目コード!$J$3:$K$59,2)))</f>
        <v>#N/A</v>
      </c>
    </row>
    <row r="2876" spans="1:12">
      <c r="A2876" s="11">
        <v>3794</v>
      </c>
      <c r="B2876" s="11">
        <v>1158</v>
      </c>
      <c r="C2876" s="11">
        <v>289</v>
      </c>
      <c r="E2876" s="11" t="s">
        <v>4273</v>
      </c>
      <c r="F2876" s="11" t="s">
        <v>5199</v>
      </c>
      <c r="G2876" s="11">
        <v>2</v>
      </c>
      <c r="K2876" s="25" t="str">
        <f>IF($B2876="","",(VLOOKUP($B2876,所属・種目コード!$M$3:$N$127,2)))</f>
        <v>久慈中</v>
      </c>
      <c r="L2876" s="22" t="e">
        <f>IF($B2876="","",(VLOOKUP($B2876,所属・種目コード!$J$3:$K$59,2)))</f>
        <v>#N/A</v>
      </c>
    </row>
    <row r="2877" spans="1:12">
      <c r="A2877" s="11">
        <v>3795</v>
      </c>
      <c r="B2877" s="11">
        <v>1159</v>
      </c>
      <c r="C2877" s="11">
        <v>1133</v>
      </c>
      <c r="E2877" s="11" t="s">
        <v>5876</v>
      </c>
      <c r="F2877" s="11" t="s">
        <v>5877</v>
      </c>
      <c r="G2877" s="11">
        <v>1</v>
      </c>
      <c r="K2877" s="25" t="str">
        <f>IF($B2877="","",(VLOOKUP($B2877,所属・種目コード!$M$3:$N$127,2)))</f>
        <v>侍浜中</v>
      </c>
      <c r="L2877" s="22" t="e">
        <f>IF($B2877="","",(VLOOKUP($B2877,所属・種目コード!$J$3:$K$59,2)))</f>
        <v>#N/A</v>
      </c>
    </row>
    <row r="2878" spans="1:12">
      <c r="A2878" s="11">
        <v>3796</v>
      </c>
      <c r="B2878" s="11">
        <v>1159</v>
      </c>
      <c r="C2878" s="11">
        <v>808</v>
      </c>
      <c r="E2878" s="11" t="s">
        <v>5878</v>
      </c>
      <c r="F2878" s="11" t="s">
        <v>5879</v>
      </c>
      <c r="G2878" s="11">
        <v>1</v>
      </c>
      <c r="K2878" s="25" t="str">
        <f>IF($B2878="","",(VLOOKUP($B2878,所属・種目コード!$M$3:$N$127,2)))</f>
        <v>侍浜中</v>
      </c>
      <c r="L2878" s="22" t="e">
        <f>IF($B2878="","",(VLOOKUP($B2878,所属・種目コード!$J$3:$K$59,2)))</f>
        <v>#N/A</v>
      </c>
    </row>
    <row r="2879" spans="1:12">
      <c r="A2879" s="11">
        <v>3797</v>
      </c>
      <c r="B2879" s="11">
        <v>1159</v>
      </c>
      <c r="C2879" s="11">
        <v>694</v>
      </c>
      <c r="E2879" s="11" t="s">
        <v>5880</v>
      </c>
      <c r="F2879" s="11" t="s">
        <v>5881</v>
      </c>
      <c r="G2879" s="11">
        <v>2</v>
      </c>
      <c r="K2879" s="25" t="str">
        <f>IF($B2879="","",(VLOOKUP($B2879,所属・種目コード!$M$3:$N$127,2)))</f>
        <v>侍浜中</v>
      </c>
      <c r="L2879" s="22" t="e">
        <f>IF($B2879="","",(VLOOKUP($B2879,所属・種目コード!$J$3:$K$59,2)))</f>
        <v>#N/A</v>
      </c>
    </row>
    <row r="2880" spans="1:12">
      <c r="A2880" s="11">
        <v>3798</v>
      </c>
      <c r="B2880" s="11">
        <v>1159</v>
      </c>
      <c r="C2880" s="11">
        <v>804</v>
      </c>
      <c r="E2880" s="11" t="s">
        <v>5882</v>
      </c>
      <c r="F2880" s="11" t="s">
        <v>5883</v>
      </c>
      <c r="G2880" s="11">
        <v>1</v>
      </c>
      <c r="K2880" s="25" t="str">
        <f>IF($B2880="","",(VLOOKUP($B2880,所属・種目コード!$M$3:$N$127,2)))</f>
        <v>侍浜中</v>
      </c>
      <c r="L2880" s="22" t="e">
        <f>IF($B2880="","",(VLOOKUP($B2880,所属・種目コード!$J$3:$K$59,2)))</f>
        <v>#N/A</v>
      </c>
    </row>
    <row r="2881" spans="1:12">
      <c r="A2881" s="11">
        <v>3799</v>
      </c>
      <c r="B2881" s="11">
        <v>1159</v>
      </c>
      <c r="C2881" s="11">
        <v>697</v>
      </c>
      <c r="E2881" s="11" t="s">
        <v>5884</v>
      </c>
      <c r="F2881" s="11" t="s">
        <v>5885</v>
      </c>
      <c r="G2881" s="11">
        <v>2</v>
      </c>
      <c r="K2881" s="25" t="str">
        <f>IF($B2881="","",(VLOOKUP($B2881,所属・種目コード!$M$3:$N$127,2)))</f>
        <v>侍浜中</v>
      </c>
      <c r="L2881" s="22" t="e">
        <f>IF($B2881="","",(VLOOKUP($B2881,所属・種目コード!$J$3:$K$59,2)))</f>
        <v>#N/A</v>
      </c>
    </row>
    <row r="2882" spans="1:12">
      <c r="A2882" s="11">
        <v>3800</v>
      </c>
      <c r="B2882" s="11">
        <v>1159</v>
      </c>
      <c r="C2882" s="11">
        <v>695</v>
      </c>
      <c r="E2882" s="11" t="s">
        <v>5886</v>
      </c>
      <c r="F2882" s="11" t="s">
        <v>5887</v>
      </c>
      <c r="G2882" s="11">
        <v>2</v>
      </c>
      <c r="K2882" s="25" t="str">
        <f>IF($B2882="","",(VLOOKUP($B2882,所属・種目コード!$M$3:$N$127,2)))</f>
        <v>侍浜中</v>
      </c>
      <c r="L2882" s="22" t="e">
        <f>IF($B2882="","",(VLOOKUP($B2882,所属・種目コード!$J$3:$K$59,2)))</f>
        <v>#N/A</v>
      </c>
    </row>
    <row r="2883" spans="1:12">
      <c r="A2883" s="11">
        <v>3801</v>
      </c>
      <c r="B2883" s="11">
        <v>1159</v>
      </c>
      <c r="C2883" s="11">
        <v>805</v>
      </c>
      <c r="E2883" s="11" t="s">
        <v>5888</v>
      </c>
      <c r="F2883" s="11" t="s">
        <v>5889</v>
      </c>
      <c r="G2883" s="11">
        <v>1</v>
      </c>
      <c r="K2883" s="25" t="str">
        <f>IF($B2883="","",(VLOOKUP($B2883,所属・種目コード!$M$3:$N$127,2)))</f>
        <v>侍浜中</v>
      </c>
      <c r="L2883" s="22" t="e">
        <f>IF($B2883="","",(VLOOKUP($B2883,所属・種目コード!$J$3:$K$59,2)))</f>
        <v>#N/A</v>
      </c>
    </row>
    <row r="2884" spans="1:12">
      <c r="A2884" s="11">
        <v>3802</v>
      </c>
      <c r="B2884" s="11">
        <v>1159</v>
      </c>
      <c r="C2884" s="11">
        <v>951</v>
      </c>
      <c r="E2884" s="11" t="s">
        <v>5890</v>
      </c>
      <c r="F2884" s="11" t="s">
        <v>5891</v>
      </c>
      <c r="G2884" s="11">
        <v>2</v>
      </c>
      <c r="K2884" s="25" t="str">
        <f>IF($B2884="","",(VLOOKUP($B2884,所属・種目コード!$M$3:$N$127,2)))</f>
        <v>侍浜中</v>
      </c>
      <c r="L2884" s="22" t="e">
        <f>IF($B2884="","",(VLOOKUP($B2884,所属・種目コード!$J$3:$K$59,2)))</f>
        <v>#N/A</v>
      </c>
    </row>
    <row r="2885" spans="1:12">
      <c r="A2885" s="11">
        <v>3803</v>
      </c>
      <c r="B2885" s="11">
        <v>1159</v>
      </c>
      <c r="C2885" s="11">
        <v>698</v>
      </c>
      <c r="E2885" s="11" t="s">
        <v>5892</v>
      </c>
      <c r="F2885" s="11" t="s">
        <v>5893</v>
      </c>
      <c r="G2885" s="11">
        <v>2</v>
      </c>
      <c r="K2885" s="25" t="str">
        <f>IF($B2885="","",(VLOOKUP($B2885,所属・種目コード!$M$3:$N$127,2)))</f>
        <v>侍浜中</v>
      </c>
      <c r="L2885" s="22" t="e">
        <f>IF($B2885="","",(VLOOKUP($B2885,所属・種目コード!$J$3:$K$59,2)))</f>
        <v>#N/A</v>
      </c>
    </row>
    <row r="2886" spans="1:12">
      <c r="A2886" s="11">
        <v>3804</v>
      </c>
      <c r="B2886" s="11">
        <v>1159</v>
      </c>
      <c r="C2886" s="11">
        <v>806</v>
      </c>
      <c r="E2886" s="11" t="s">
        <v>5894</v>
      </c>
      <c r="F2886" s="11" t="s">
        <v>5895</v>
      </c>
      <c r="G2886" s="11">
        <v>1</v>
      </c>
      <c r="K2886" s="25" t="str">
        <f>IF($B2886="","",(VLOOKUP($B2886,所属・種目コード!$M$3:$N$127,2)))</f>
        <v>侍浜中</v>
      </c>
      <c r="L2886" s="22" t="e">
        <f>IF($B2886="","",(VLOOKUP($B2886,所属・種目コード!$J$3:$K$59,2)))</f>
        <v>#N/A</v>
      </c>
    </row>
    <row r="2887" spans="1:12">
      <c r="A2887" s="11">
        <v>3805</v>
      </c>
      <c r="B2887" s="11">
        <v>1159</v>
      </c>
      <c r="C2887" s="11">
        <v>696</v>
      </c>
      <c r="E2887" s="11" t="s">
        <v>5896</v>
      </c>
      <c r="F2887" s="11" t="s">
        <v>5897</v>
      </c>
      <c r="G2887" s="11">
        <v>2</v>
      </c>
      <c r="K2887" s="25" t="str">
        <f>IF($B2887="","",(VLOOKUP($B2887,所属・種目コード!$M$3:$N$127,2)))</f>
        <v>侍浜中</v>
      </c>
      <c r="L2887" s="22" t="e">
        <f>IF($B2887="","",(VLOOKUP($B2887,所属・種目コード!$J$3:$K$59,2)))</f>
        <v>#N/A</v>
      </c>
    </row>
    <row r="2888" spans="1:12">
      <c r="A2888" s="11">
        <v>3806</v>
      </c>
      <c r="B2888" s="11">
        <v>1159</v>
      </c>
      <c r="C2888" s="11">
        <v>807</v>
      </c>
      <c r="E2888" s="11" t="s">
        <v>5898</v>
      </c>
      <c r="F2888" s="11" t="s">
        <v>5899</v>
      </c>
      <c r="G2888" s="11">
        <v>1</v>
      </c>
      <c r="K2888" s="25" t="str">
        <f>IF($B2888="","",(VLOOKUP($B2888,所属・種目コード!$M$3:$N$127,2)))</f>
        <v>侍浜中</v>
      </c>
      <c r="L2888" s="22" t="e">
        <f>IF($B2888="","",(VLOOKUP($B2888,所属・種目コード!$J$3:$K$59,2)))</f>
        <v>#N/A</v>
      </c>
    </row>
    <row r="2889" spans="1:12">
      <c r="A2889" s="11">
        <v>3807</v>
      </c>
      <c r="B2889" s="11">
        <v>1159</v>
      </c>
      <c r="C2889" s="11">
        <v>809</v>
      </c>
      <c r="E2889" s="11" t="s">
        <v>5900</v>
      </c>
      <c r="F2889" s="11" t="s">
        <v>5901</v>
      </c>
      <c r="G2889" s="11">
        <v>1</v>
      </c>
      <c r="K2889" s="25" t="str">
        <f>IF($B2889="","",(VLOOKUP($B2889,所属・種目コード!$M$3:$N$127,2)))</f>
        <v>侍浜中</v>
      </c>
      <c r="L2889" s="22" t="e">
        <f>IF($B2889="","",(VLOOKUP($B2889,所属・種目コード!$J$3:$K$59,2)))</f>
        <v>#N/A</v>
      </c>
    </row>
    <row r="2890" spans="1:12">
      <c r="A2890" s="11">
        <v>3808</v>
      </c>
      <c r="B2890" s="11">
        <v>1161</v>
      </c>
      <c r="C2890" s="11">
        <v>237</v>
      </c>
      <c r="E2890" s="11" t="s">
        <v>5902</v>
      </c>
      <c r="F2890" s="11" t="s">
        <v>5903</v>
      </c>
      <c r="G2890" s="11">
        <v>1</v>
      </c>
      <c r="K2890" s="25" t="str">
        <f>IF($B2890="","",(VLOOKUP($B2890,所属・種目コード!$M$3:$N$127,2)))</f>
        <v>久慈三崎中</v>
      </c>
      <c r="L2890" s="22" t="e">
        <f>IF($B2890="","",(VLOOKUP($B2890,所属・種目コード!$J$3:$K$59,2)))</f>
        <v>#N/A</v>
      </c>
    </row>
    <row r="2891" spans="1:12">
      <c r="A2891" s="11">
        <v>3809</v>
      </c>
      <c r="B2891" s="11">
        <v>1161</v>
      </c>
      <c r="C2891" s="11">
        <v>231</v>
      </c>
      <c r="E2891" s="11" t="s">
        <v>5904</v>
      </c>
      <c r="F2891" s="11" t="s">
        <v>5905</v>
      </c>
      <c r="G2891" s="11">
        <v>1</v>
      </c>
      <c r="K2891" s="25" t="str">
        <f>IF($B2891="","",(VLOOKUP($B2891,所属・種目コード!$M$3:$N$127,2)))</f>
        <v>久慈三崎中</v>
      </c>
      <c r="L2891" s="22" t="e">
        <f>IF($B2891="","",(VLOOKUP($B2891,所属・種目コード!$J$3:$K$59,2)))</f>
        <v>#N/A</v>
      </c>
    </row>
    <row r="2892" spans="1:12">
      <c r="A2892" s="11">
        <v>3810</v>
      </c>
      <c r="B2892" s="11">
        <v>1161</v>
      </c>
      <c r="C2892" s="11">
        <v>232</v>
      </c>
      <c r="E2892" s="11" t="s">
        <v>5906</v>
      </c>
      <c r="F2892" s="11" t="s">
        <v>5907</v>
      </c>
      <c r="G2892" s="11">
        <v>1</v>
      </c>
      <c r="K2892" s="25" t="str">
        <f>IF($B2892="","",(VLOOKUP($B2892,所属・種目コード!$M$3:$N$127,2)))</f>
        <v>久慈三崎中</v>
      </c>
      <c r="L2892" s="22" t="e">
        <f>IF($B2892="","",(VLOOKUP($B2892,所属・種目コード!$J$3:$K$59,2)))</f>
        <v>#N/A</v>
      </c>
    </row>
    <row r="2893" spans="1:12">
      <c r="A2893" s="11">
        <v>3811</v>
      </c>
      <c r="B2893" s="11">
        <v>1161</v>
      </c>
      <c r="C2893" s="11">
        <v>219</v>
      </c>
      <c r="E2893" s="11" t="s">
        <v>5908</v>
      </c>
      <c r="F2893" s="11" t="s">
        <v>5909</v>
      </c>
      <c r="G2893" s="11">
        <v>2</v>
      </c>
      <c r="K2893" s="25" t="str">
        <f>IF($B2893="","",(VLOOKUP($B2893,所属・種目コード!$M$3:$N$127,2)))</f>
        <v>久慈三崎中</v>
      </c>
      <c r="L2893" s="22" t="e">
        <f>IF($B2893="","",(VLOOKUP($B2893,所属・種目コード!$J$3:$K$59,2)))</f>
        <v>#N/A</v>
      </c>
    </row>
    <row r="2894" spans="1:12">
      <c r="A2894" s="11">
        <v>3812</v>
      </c>
      <c r="B2894" s="11">
        <v>1161</v>
      </c>
      <c r="C2894" s="11">
        <v>220</v>
      </c>
      <c r="E2894" s="11" t="s">
        <v>5910</v>
      </c>
      <c r="F2894" s="11" t="s">
        <v>5911</v>
      </c>
      <c r="G2894" s="11">
        <v>2</v>
      </c>
      <c r="K2894" s="25" t="str">
        <f>IF($B2894="","",(VLOOKUP($B2894,所属・種目コード!$M$3:$N$127,2)))</f>
        <v>久慈三崎中</v>
      </c>
      <c r="L2894" s="22" t="e">
        <f>IF($B2894="","",(VLOOKUP($B2894,所属・種目コード!$J$3:$K$59,2)))</f>
        <v>#N/A</v>
      </c>
    </row>
    <row r="2895" spans="1:12">
      <c r="A2895" s="11">
        <v>3813</v>
      </c>
      <c r="B2895" s="11">
        <v>1161</v>
      </c>
      <c r="C2895" s="11">
        <v>221</v>
      </c>
      <c r="E2895" s="11" t="s">
        <v>5912</v>
      </c>
      <c r="F2895" s="11" t="s">
        <v>5913</v>
      </c>
      <c r="G2895" s="11">
        <v>2</v>
      </c>
      <c r="K2895" s="25" t="str">
        <f>IF($B2895="","",(VLOOKUP($B2895,所属・種目コード!$M$3:$N$127,2)))</f>
        <v>久慈三崎中</v>
      </c>
      <c r="L2895" s="22" t="e">
        <f>IF($B2895="","",(VLOOKUP($B2895,所属・種目コード!$J$3:$K$59,2)))</f>
        <v>#N/A</v>
      </c>
    </row>
    <row r="2896" spans="1:12">
      <c r="A2896" s="11">
        <v>3814</v>
      </c>
      <c r="B2896" s="11">
        <v>1161</v>
      </c>
      <c r="C2896" s="11">
        <v>238</v>
      </c>
      <c r="E2896" s="11" t="s">
        <v>5914</v>
      </c>
      <c r="F2896" s="11" t="s">
        <v>5915</v>
      </c>
      <c r="G2896" s="11">
        <v>1</v>
      </c>
      <c r="K2896" s="25" t="str">
        <f>IF($B2896="","",(VLOOKUP($B2896,所属・種目コード!$M$3:$N$127,2)))</f>
        <v>久慈三崎中</v>
      </c>
      <c r="L2896" s="22" t="e">
        <f>IF($B2896="","",(VLOOKUP($B2896,所属・種目コード!$J$3:$K$59,2)))</f>
        <v>#N/A</v>
      </c>
    </row>
    <row r="2897" spans="1:12">
      <c r="A2897" s="11">
        <v>3815</v>
      </c>
      <c r="B2897" s="11">
        <v>1161</v>
      </c>
      <c r="C2897" s="11">
        <v>233</v>
      </c>
      <c r="E2897" s="11" t="s">
        <v>5916</v>
      </c>
      <c r="F2897" s="11" t="s">
        <v>5917</v>
      </c>
      <c r="G2897" s="11">
        <v>1</v>
      </c>
      <c r="K2897" s="25" t="str">
        <f>IF($B2897="","",(VLOOKUP($B2897,所属・種目コード!$M$3:$N$127,2)))</f>
        <v>久慈三崎中</v>
      </c>
      <c r="L2897" s="22" t="e">
        <f>IF($B2897="","",(VLOOKUP($B2897,所属・種目コード!$J$3:$K$59,2)))</f>
        <v>#N/A</v>
      </c>
    </row>
    <row r="2898" spans="1:12">
      <c r="A2898" s="11">
        <v>3816</v>
      </c>
      <c r="B2898" s="11">
        <v>1161</v>
      </c>
      <c r="C2898" s="11">
        <v>222</v>
      </c>
      <c r="E2898" s="11" t="s">
        <v>5918</v>
      </c>
      <c r="F2898" s="11" t="s">
        <v>5919</v>
      </c>
      <c r="G2898" s="11">
        <v>2</v>
      </c>
      <c r="K2898" s="25" t="str">
        <f>IF($B2898="","",(VLOOKUP($B2898,所属・種目コード!$M$3:$N$127,2)))</f>
        <v>久慈三崎中</v>
      </c>
      <c r="L2898" s="22" t="e">
        <f>IF($B2898="","",(VLOOKUP($B2898,所属・種目コード!$J$3:$K$59,2)))</f>
        <v>#N/A</v>
      </c>
    </row>
    <row r="2899" spans="1:12">
      <c r="A2899" s="11">
        <v>3817</v>
      </c>
      <c r="B2899" s="11">
        <v>1161</v>
      </c>
      <c r="C2899" s="11">
        <v>223</v>
      </c>
      <c r="E2899" s="11" t="s">
        <v>5920</v>
      </c>
      <c r="F2899" s="11" t="s">
        <v>5921</v>
      </c>
      <c r="G2899" s="11">
        <v>2</v>
      </c>
      <c r="K2899" s="25" t="str">
        <f>IF($B2899="","",(VLOOKUP($B2899,所属・種目コード!$M$3:$N$127,2)))</f>
        <v>久慈三崎中</v>
      </c>
      <c r="L2899" s="22" t="e">
        <f>IF($B2899="","",(VLOOKUP($B2899,所属・種目コード!$J$3:$K$59,2)))</f>
        <v>#N/A</v>
      </c>
    </row>
    <row r="2900" spans="1:12">
      <c r="A2900" s="11">
        <v>3818</v>
      </c>
      <c r="B2900" s="11">
        <v>1161</v>
      </c>
      <c r="C2900" s="11">
        <v>229</v>
      </c>
      <c r="E2900" s="11" t="s">
        <v>5922</v>
      </c>
      <c r="F2900" s="11" t="s">
        <v>5923</v>
      </c>
      <c r="G2900" s="11">
        <v>2</v>
      </c>
      <c r="K2900" s="25" t="str">
        <f>IF($B2900="","",(VLOOKUP($B2900,所属・種目コード!$M$3:$N$127,2)))</f>
        <v>久慈三崎中</v>
      </c>
      <c r="L2900" s="22" t="e">
        <f>IF($B2900="","",(VLOOKUP($B2900,所属・種目コード!$J$3:$K$59,2)))</f>
        <v>#N/A</v>
      </c>
    </row>
    <row r="2901" spans="1:12">
      <c r="A2901" s="11">
        <v>3819</v>
      </c>
      <c r="B2901" s="11">
        <v>1161</v>
      </c>
      <c r="C2901" s="11">
        <v>224</v>
      </c>
      <c r="E2901" s="11" t="s">
        <v>5924</v>
      </c>
      <c r="F2901" s="11" t="s">
        <v>5925</v>
      </c>
      <c r="G2901" s="11">
        <v>2</v>
      </c>
      <c r="K2901" s="25" t="str">
        <f>IF($B2901="","",(VLOOKUP($B2901,所属・種目コード!$M$3:$N$127,2)))</f>
        <v>久慈三崎中</v>
      </c>
      <c r="L2901" s="22" t="e">
        <f>IF($B2901="","",(VLOOKUP($B2901,所属・種目コード!$J$3:$K$59,2)))</f>
        <v>#N/A</v>
      </c>
    </row>
    <row r="2902" spans="1:12">
      <c r="A2902" s="11">
        <v>3820</v>
      </c>
      <c r="B2902" s="11">
        <v>1161</v>
      </c>
      <c r="C2902" s="11">
        <v>234</v>
      </c>
      <c r="E2902" s="11" t="s">
        <v>5926</v>
      </c>
      <c r="F2902" s="11" t="s">
        <v>5927</v>
      </c>
      <c r="G2902" s="11">
        <v>1</v>
      </c>
      <c r="K2902" s="25" t="str">
        <f>IF($B2902="","",(VLOOKUP($B2902,所属・種目コード!$M$3:$N$127,2)))</f>
        <v>久慈三崎中</v>
      </c>
      <c r="L2902" s="22" t="e">
        <f>IF($B2902="","",(VLOOKUP($B2902,所属・種目コード!$J$3:$K$59,2)))</f>
        <v>#N/A</v>
      </c>
    </row>
    <row r="2903" spans="1:12">
      <c r="A2903" s="11">
        <v>3821</v>
      </c>
      <c r="B2903" s="11">
        <v>1161</v>
      </c>
      <c r="C2903" s="11">
        <v>225</v>
      </c>
      <c r="E2903" s="11" t="s">
        <v>5928</v>
      </c>
      <c r="F2903" s="11" t="s">
        <v>5929</v>
      </c>
      <c r="G2903" s="11">
        <v>2</v>
      </c>
      <c r="K2903" s="25" t="str">
        <f>IF($B2903="","",(VLOOKUP($B2903,所属・種目コード!$M$3:$N$127,2)))</f>
        <v>久慈三崎中</v>
      </c>
      <c r="L2903" s="22" t="e">
        <f>IF($B2903="","",(VLOOKUP($B2903,所属・種目コード!$J$3:$K$59,2)))</f>
        <v>#N/A</v>
      </c>
    </row>
    <row r="2904" spans="1:12">
      <c r="A2904" s="11">
        <v>3822</v>
      </c>
      <c r="B2904" s="11">
        <v>1161</v>
      </c>
      <c r="C2904" s="11">
        <v>239</v>
      </c>
      <c r="E2904" s="11" t="s">
        <v>5930</v>
      </c>
      <c r="F2904" s="11" t="s">
        <v>5931</v>
      </c>
      <c r="G2904" s="11">
        <v>1</v>
      </c>
      <c r="K2904" s="25" t="str">
        <f>IF($B2904="","",(VLOOKUP($B2904,所属・種目コード!$M$3:$N$127,2)))</f>
        <v>久慈三崎中</v>
      </c>
      <c r="L2904" s="22" t="e">
        <f>IF($B2904="","",(VLOOKUP($B2904,所属・種目コード!$J$3:$K$59,2)))</f>
        <v>#N/A</v>
      </c>
    </row>
    <row r="2905" spans="1:12">
      <c r="A2905" s="11">
        <v>3823</v>
      </c>
      <c r="B2905" s="11">
        <v>1161</v>
      </c>
      <c r="C2905" s="11">
        <v>240</v>
      </c>
      <c r="E2905" s="11" t="s">
        <v>5932</v>
      </c>
      <c r="F2905" s="11" t="s">
        <v>5933</v>
      </c>
      <c r="G2905" s="11">
        <v>1</v>
      </c>
      <c r="K2905" s="25" t="str">
        <f>IF($B2905="","",(VLOOKUP($B2905,所属・種目コード!$M$3:$N$127,2)))</f>
        <v>久慈三崎中</v>
      </c>
      <c r="L2905" s="22" t="e">
        <f>IF($B2905="","",(VLOOKUP($B2905,所属・種目コード!$J$3:$K$59,2)))</f>
        <v>#N/A</v>
      </c>
    </row>
    <row r="2906" spans="1:12">
      <c r="A2906" s="11">
        <v>3824</v>
      </c>
      <c r="B2906" s="11">
        <v>1161</v>
      </c>
      <c r="C2906" s="11">
        <v>226</v>
      </c>
      <c r="E2906" s="11" t="s">
        <v>5934</v>
      </c>
      <c r="F2906" s="11" t="s">
        <v>5935</v>
      </c>
      <c r="G2906" s="11">
        <v>2</v>
      </c>
      <c r="K2906" s="25" t="str">
        <f>IF($B2906="","",(VLOOKUP($B2906,所属・種目コード!$M$3:$N$127,2)))</f>
        <v>久慈三崎中</v>
      </c>
      <c r="L2906" s="22" t="e">
        <f>IF($B2906="","",(VLOOKUP($B2906,所属・種目コード!$J$3:$K$59,2)))</f>
        <v>#N/A</v>
      </c>
    </row>
    <row r="2907" spans="1:12">
      <c r="A2907" s="11">
        <v>3825</v>
      </c>
      <c r="B2907" s="11">
        <v>1161</v>
      </c>
      <c r="C2907" s="11">
        <v>227</v>
      </c>
      <c r="E2907" s="11" t="s">
        <v>5936</v>
      </c>
      <c r="F2907" s="11" t="s">
        <v>5937</v>
      </c>
      <c r="G2907" s="11">
        <v>2</v>
      </c>
      <c r="K2907" s="25" t="str">
        <f>IF($B2907="","",(VLOOKUP($B2907,所属・種目コード!$M$3:$N$127,2)))</f>
        <v>久慈三崎中</v>
      </c>
      <c r="L2907" s="22" t="e">
        <f>IF($B2907="","",(VLOOKUP($B2907,所属・種目コード!$J$3:$K$59,2)))</f>
        <v>#N/A</v>
      </c>
    </row>
    <row r="2908" spans="1:12">
      <c r="A2908" s="11">
        <v>3826</v>
      </c>
      <c r="B2908" s="11">
        <v>1161</v>
      </c>
      <c r="C2908" s="11">
        <v>228</v>
      </c>
      <c r="E2908" s="11" t="s">
        <v>5938</v>
      </c>
      <c r="F2908" s="11" t="s">
        <v>5939</v>
      </c>
      <c r="G2908" s="11">
        <v>2</v>
      </c>
      <c r="K2908" s="25" t="str">
        <f>IF($B2908="","",(VLOOKUP($B2908,所属・種目コード!$M$3:$N$127,2)))</f>
        <v>久慈三崎中</v>
      </c>
      <c r="L2908" s="22" t="e">
        <f>IF($B2908="","",(VLOOKUP($B2908,所属・種目コード!$J$3:$K$59,2)))</f>
        <v>#N/A</v>
      </c>
    </row>
    <row r="2909" spans="1:12">
      <c r="A2909" s="11">
        <v>3827</v>
      </c>
      <c r="B2909" s="11">
        <v>1161</v>
      </c>
      <c r="C2909" s="11">
        <v>235</v>
      </c>
      <c r="E2909" s="11" t="s">
        <v>5940</v>
      </c>
      <c r="F2909" s="11" t="s">
        <v>5941</v>
      </c>
      <c r="G2909" s="11">
        <v>1</v>
      </c>
      <c r="K2909" s="25" t="str">
        <f>IF($B2909="","",(VLOOKUP($B2909,所属・種目コード!$M$3:$N$127,2)))</f>
        <v>久慈三崎中</v>
      </c>
      <c r="L2909" s="22" t="e">
        <f>IF($B2909="","",(VLOOKUP($B2909,所属・種目コード!$J$3:$K$59,2)))</f>
        <v>#N/A</v>
      </c>
    </row>
    <row r="2910" spans="1:12">
      <c r="A2910" s="11">
        <v>3828</v>
      </c>
      <c r="B2910" s="11">
        <v>1161</v>
      </c>
      <c r="C2910" s="11">
        <v>236</v>
      </c>
      <c r="E2910" s="11" t="s">
        <v>5942</v>
      </c>
      <c r="F2910" s="11" t="s">
        <v>5943</v>
      </c>
      <c r="G2910" s="11">
        <v>1</v>
      </c>
      <c r="K2910" s="25" t="str">
        <f>IF($B2910="","",(VLOOKUP($B2910,所属・種目コード!$M$3:$N$127,2)))</f>
        <v>久慈三崎中</v>
      </c>
      <c r="L2910" s="22" t="e">
        <f>IF($B2910="","",(VLOOKUP($B2910,所属・種目コード!$J$3:$K$59,2)))</f>
        <v>#N/A</v>
      </c>
    </row>
    <row r="2911" spans="1:12">
      <c r="A2911" s="11">
        <v>3829</v>
      </c>
      <c r="B2911" s="11">
        <v>1162</v>
      </c>
      <c r="C2911" s="11">
        <v>1016</v>
      </c>
      <c r="E2911" s="11" t="s">
        <v>5944</v>
      </c>
      <c r="F2911" s="11" t="s">
        <v>5945</v>
      </c>
      <c r="G2911" s="11">
        <v>2</v>
      </c>
      <c r="K2911" s="25" t="str">
        <f>IF($B2911="","",(VLOOKUP($B2911,所属・種目コード!$M$3:$N$127,2)))</f>
        <v>久慈山形中</v>
      </c>
      <c r="L2911" s="22" t="e">
        <f>IF($B2911="","",(VLOOKUP($B2911,所属・種目コード!$J$3:$K$59,2)))</f>
        <v>#N/A</v>
      </c>
    </row>
    <row r="2912" spans="1:12">
      <c r="A2912" s="11">
        <v>3830</v>
      </c>
      <c r="B2912" s="11">
        <v>1162</v>
      </c>
      <c r="C2912" s="11">
        <v>1011</v>
      </c>
      <c r="E2912" s="11" t="s">
        <v>5946</v>
      </c>
      <c r="F2912" s="11" t="s">
        <v>5947</v>
      </c>
      <c r="G2912" s="11">
        <v>2</v>
      </c>
      <c r="K2912" s="25" t="str">
        <f>IF($B2912="","",(VLOOKUP($B2912,所属・種目コード!$M$3:$N$127,2)))</f>
        <v>久慈山形中</v>
      </c>
      <c r="L2912" s="22" t="e">
        <f>IF($B2912="","",(VLOOKUP($B2912,所属・種目コード!$J$3:$K$59,2)))</f>
        <v>#N/A</v>
      </c>
    </row>
    <row r="2913" spans="1:12">
      <c r="A2913" s="11">
        <v>3831</v>
      </c>
      <c r="B2913" s="11">
        <v>1162</v>
      </c>
      <c r="C2913" s="11">
        <v>1207</v>
      </c>
      <c r="E2913" s="11" t="s">
        <v>5948</v>
      </c>
      <c r="F2913" s="11" t="s">
        <v>5949</v>
      </c>
      <c r="G2913" s="11">
        <v>1</v>
      </c>
      <c r="K2913" s="25" t="str">
        <f>IF($B2913="","",(VLOOKUP($B2913,所属・種目コード!$M$3:$N$127,2)))</f>
        <v>久慈山形中</v>
      </c>
      <c r="L2913" s="22" t="e">
        <f>IF($B2913="","",(VLOOKUP($B2913,所属・種目コード!$J$3:$K$59,2)))</f>
        <v>#N/A</v>
      </c>
    </row>
    <row r="2914" spans="1:12">
      <c r="A2914" s="11">
        <v>3832</v>
      </c>
      <c r="B2914" s="11">
        <v>1162</v>
      </c>
      <c r="C2914" s="11">
        <v>1213</v>
      </c>
      <c r="E2914" s="11" t="s">
        <v>5950</v>
      </c>
      <c r="F2914" s="11" t="s">
        <v>5951</v>
      </c>
      <c r="G2914" s="11">
        <v>1</v>
      </c>
      <c r="K2914" s="25" t="str">
        <f>IF($B2914="","",(VLOOKUP($B2914,所属・種目コード!$M$3:$N$127,2)))</f>
        <v>久慈山形中</v>
      </c>
      <c r="L2914" s="22" t="e">
        <f>IF($B2914="","",(VLOOKUP($B2914,所属・種目コード!$J$3:$K$59,2)))</f>
        <v>#N/A</v>
      </c>
    </row>
    <row r="2915" spans="1:12">
      <c r="A2915" s="11">
        <v>3833</v>
      </c>
      <c r="B2915" s="11">
        <v>1162</v>
      </c>
      <c r="C2915" s="11">
        <v>1012</v>
      </c>
      <c r="E2915" s="11" t="s">
        <v>5952</v>
      </c>
      <c r="F2915" s="11" t="s">
        <v>5953</v>
      </c>
      <c r="G2915" s="11">
        <v>2</v>
      </c>
      <c r="K2915" s="25" t="str">
        <f>IF($B2915="","",(VLOOKUP($B2915,所属・種目コード!$M$3:$N$127,2)))</f>
        <v>久慈山形中</v>
      </c>
      <c r="L2915" s="22" t="e">
        <f>IF($B2915="","",(VLOOKUP($B2915,所属・種目コード!$J$3:$K$59,2)))</f>
        <v>#N/A</v>
      </c>
    </row>
    <row r="2916" spans="1:12">
      <c r="A2916" s="11">
        <v>3834</v>
      </c>
      <c r="B2916" s="11">
        <v>1162</v>
      </c>
      <c r="C2916" s="11">
        <v>1208</v>
      </c>
      <c r="E2916" s="11" t="s">
        <v>5954</v>
      </c>
      <c r="F2916" s="11" t="s">
        <v>5955</v>
      </c>
      <c r="G2916" s="11">
        <v>1</v>
      </c>
      <c r="K2916" s="25" t="str">
        <f>IF($B2916="","",(VLOOKUP($B2916,所属・種目コード!$M$3:$N$127,2)))</f>
        <v>久慈山形中</v>
      </c>
      <c r="L2916" s="22" t="e">
        <f>IF($B2916="","",(VLOOKUP($B2916,所属・種目コード!$J$3:$K$59,2)))</f>
        <v>#N/A</v>
      </c>
    </row>
    <row r="2917" spans="1:12">
      <c r="A2917" s="11">
        <v>3835</v>
      </c>
      <c r="B2917" s="11">
        <v>1162</v>
      </c>
      <c r="C2917" s="11">
        <v>1209</v>
      </c>
      <c r="E2917" s="11" t="s">
        <v>5956</v>
      </c>
      <c r="F2917" s="11" t="s">
        <v>5957</v>
      </c>
      <c r="G2917" s="11">
        <v>1</v>
      </c>
      <c r="K2917" s="25" t="str">
        <f>IF($B2917="","",(VLOOKUP($B2917,所属・種目コード!$M$3:$N$127,2)))</f>
        <v>久慈山形中</v>
      </c>
      <c r="L2917" s="22" t="e">
        <f>IF($B2917="","",(VLOOKUP($B2917,所属・種目コード!$J$3:$K$59,2)))</f>
        <v>#N/A</v>
      </c>
    </row>
    <row r="2918" spans="1:12">
      <c r="A2918" s="11">
        <v>3836</v>
      </c>
      <c r="B2918" s="11">
        <v>1162</v>
      </c>
      <c r="C2918" s="11">
        <v>1214</v>
      </c>
      <c r="E2918" s="11" t="s">
        <v>4377</v>
      </c>
      <c r="F2918" s="11" t="s">
        <v>4378</v>
      </c>
      <c r="G2918" s="11">
        <v>1</v>
      </c>
      <c r="K2918" s="25" t="str">
        <f>IF($B2918="","",(VLOOKUP($B2918,所属・種目コード!$M$3:$N$127,2)))</f>
        <v>久慈山形中</v>
      </c>
      <c r="L2918" s="22" t="e">
        <f>IF($B2918="","",(VLOOKUP($B2918,所属・種目コード!$J$3:$K$59,2)))</f>
        <v>#N/A</v>
      </c>
    </row>
    <row r="2919" spans="1:12">
      <c r="A2919" s="11">
        <v>3837</v>
      </c>
      <c r="B2919" s="11">
        <v>1162</v>
      </c>
      <c r="C2919" s="11">
        <v>1017</v>
      </c>
      <c r="E2919" s="11" t="s">
        <v>5958</v>
      </c>
      <c r="F2919" s="11" t="s">
        <v>5959</v>
      </c>
      <c r="G2919" s="11">
        <v>2</v>
      </c>
      <c r="K2919" s="25" t="str">
        <f>IF($B2919="","",(VLOOKUP($B2919,所属・種目コード!$M$3:$N$127,2)))</f>
        <v>久慈山形中</v>
      </c>
      <c r="L2919" s="22" t="e">
        <f>IF($B2919="","",(VLOOKUP($B2919,所属・種目コード!$J$3:$K$59,2)))</f>
        <v>#N/A</v>
      </c>
    </row>
    <row r="2920" spans="1:12">
      <c r="A2920" s="11">
        <v>3838</v>
      </c>
      <c r="B2920" s="11">
        <v>1162</v>
      </c>
      <c r="C2920" s="11">
        <v>1210</v>
      </c>
      <c r="E2920" s="11" t="s">
        <v>5960</v>
      </c>
      <c r="F2920" s="11" t="s">
        <v>5961</v>
      </c>
      <c r="G2920" s="11">
        <v>1</v>
      </c>
      <c r="K2920" s="25" t="str">
        <f>IF($B2920="","",(VLOOKUP($B2920,所属・種目コード!$M$3:$N$127,2)))</f>
        <v>久慈山形中</v>
      </c>
      <c r="L2920" s="22" t="e">
        <f>IF($B2920="","",(VLOOKUP($B2920,所属・種目コード!$J$3:$K$59,2)))</f>
        <v>#N/A</v>
      </c>
    </row>
    <row r="2921" spans="1:12">
      <c r="A2921" s="11">
        <v>3839</v>
      </c>
      <c r="B2921" s="11">
        <v>1162</v>
      </c>
      <c r="C2921" s="11">
        <v>1013</v>
      </c>
      <c r="E2921" s="11" t="s">
        <v>5962</v>
      </c>
      <c r="F2921" s="11" t="s">
        <v>5963</v>
      </c>
      <c r="G2921" s="11">
        <v>2</v>
      </c>
      <c r="K2921" s="25" t="str">
        <f>IF($B2921="","",(VLOOKUP($B2921,所属・種目コード!$M$3:$N$127,2)))</f>
        <v>久慈山形中</v>
      </c>
      <c r="L2921" s="22" t="e">
        <f>IF($B2921="","",(VLOOKUP($B2921,所属・種目コード!$J$3:$K$59,2)))</f>
        <v>#N/A</v>
      </c>
    </row>
    <row r="2922" spans="1:12">
      <c r="A2922" s="11">
        <v>3840</v>
      </c>
      <c r="B2922" s="11">
        <v>1162</v>
      </c>
      <c r="C2922" s="11">
        <v>1014</v>
      </c>
      <c r="E2922" s="11" t="s">
        <v>5964</v>
      </c>
      <c r="F2922" s="11" t="s">
        <v>5965</v>
      </c>
      <c r="G2922" s="11">
        <v>2</v>
      </c>
      <c r="K2922" s="25" t="str">
        <f>IF($B2922="","",(VLOOKUP($B2922,所属・種目コード!$M$3:$N$127,2)))</f>
        <v>久慈山形中</v>
      </c>
      <c r="L2922" s="22" t="e">
        <f>IF($B2922="","",(VLOOKUP($B2922,所属・種目コード!$J$3:$K$59,2)))</f>
        <v>#N/A</v>
      </c>
    </row>
    <row r="2923" spans="1:12">
      <c r="A2923" s="11">
        <v>3841</v>
      </c>
      <c r="B2923" s="11">
        <v>1162</v>
      </c>
      <c r="C2923" s="11">
        <v>1211</v>
      </c>
      <c r="E2923" s="11" t="s">
        <v>5966</v>
      </c>
      <c r="F2923" s="11" t="s">
        <v>5967</v>
      </c>
      <c r="G2923" s="11">
        <v>1</v>
      </c>
      <c r="K2923" s="25" t="str">
        <f>IF($B2923="","",(VLOOKUP($B2923,所属・種目コード!$M$3:$N$127,2)))</f>
        <v>久慈山形中</v>
      </c>
      <c r="L2923" s="22" t="e">
        <f>IF($B2923="","",(VLOOKUP($B2923,所属・種目コード!$J$3:$K$59,2)))</f>
        <v>#N/A</v>
      </c>
    </row>
    <row r="2924" spans="1:12">
      <c r="A2924" s="11">
        <v>3842</v>
      </c>
      <c r="B2924" s="11">
        <v>1162</v>
      </c>
      <c r="C2924" s="11">
        <v>1212</v>
      </c>
      <c r="E2924" s="11" t="s">
        <v>5968</v>
      </c>
      <c r="F2924" s="11" t="s">
        <v>5969</v>
      </c>
      <c r="G2924" s="11">
        <v>1</v>
      </c>
      <c r="K2924" s="25" t="str">
        <f>IF($B2924="","",(VLOOKUP($B2924,所属・種目コード!$M$3:$N$127,2)))</f>
        <v>久慈山形中</v>
      </c>
      <c r="L2924" s="22" t="e">
        <f>IF($B2924="","",(VLOOKUP($B2924,所属・種目コード!$J$3:$K$59,2)))</f>
        <v>#N/A</v>
      </c>
    </row>
    <row r="2925" spans="1:12">
      <c r="A2925" s="11">
        <v>3843</v>
      </c>
      <c r="B2925" s="11">
        <v>1162</v>
      </c>
      <c r="C2925" s="11">
        <v>1015</v>
      </c>
      <c r="E2925" s="11" t="s">
        <v>5970</v>
      </c>
      <c r="F2925" s="11" t="s">
        <v>5971</v>
      </c>
      <c r="G2925" s="11">
        <v>2</v>
      </c>
      <c r="K2925" s="25" t="str">
        <f>IF($B2925="","",(VLOOKUP($B2925,所属・種目コード!$M$3:$N$127,2)))</f>
        <v>久慈山形中</v>
      </c>
      <c r="L2925" s="22" t="e">
        <f>IF($B2925="","",(VLOOKUP($B2925,所属・種目コード!$J$3:$K$59,2)))</f>
        <v>#N/A</v>
      </c>
    </row>
    <row r="2926" spans="1:12">
      <c r="A2926" s="11">
        <v>3844</v>
      </c>
      <c r="B2926" s="11">
        <v>1163</v>
      </c>
      <c r="C2926" s="11">
        <v>311</v>
      </c>
      <c r="E2926" s="11" t="s">
        <v>5972</v>
      </c>
      <c r="F2926" s="11" t="s">
        <v>5973</v>
      </c>
      <c r="G2926" s="11">
        <v>2</v>
      </c>
      <c r="K2926" s="25" t="str">
        <f>IF($B2926="","",(VLOOKUP($B2926,所属・種目コード!$M$3:$N$127,2)))</f>
        <v>葛巻江刈中</v>
      </c>
      <c r="L2926" s="22" t="e">
        <f>IF($B2926="","",(VLOOKUP($B2926,所属・種目コード!$J$3:$K$59,2)))</f>
        <v>#N/A</v>
      </c>
    </row>
    <row r="2927" spans="1:12">
      <c r="A2927" s="11">
        <v>3845</v>
      </c>
      <c r="B2927" s="11">
        <v>1163</v>
      </c>
      <c r="C2927" s="11">
        <v>346</v>
      </c>
      <c r="E2927" s="11" t="s">
        <v>5974</v>
      </c>
      <c r="F2927" s="11" t="s">
        <v>5975</v>
      </c>
      <c r="G2927" s="11">
        <v>1</v>
      </c>
      <c r="K2927" s="25" t="str">
        <f>IF($B2927="","",(VLOOKUP($B2927,所属・種目コード!$M$3:$N$127,2)))</f>
        <v>葛巻江刈中</v>
      </c>
      <c r="L2927" s="22" t="e">
        <f>IF($B2927="","",(VLOOKUP($B2927,所属・種目コード!$J$3:$K$59,2)))</f>
        <v>#N/A</v>
      </c>
    </row>
    <row r="2928" spans="1:12">
      <c r="A2928" s="11">
        <v>3846</v>
      </c>
      <c r="B2928" s="11">
        <v>1163</v>
      </c>
      <c r="C2928" s="11">
        <v>314</v>
      </c>
      <c r="E2928" s="11" t="s">
        <v>5976</v>
      </c>
      <c r="F2928" s="11" t="s">
        <v>5977</v>
      </c>
      <c r="G2928" s="11">
        <v>2</v>
      </c>
      <c r="K2928" s="25" t="str">
        <f>IF($B2928="","",(VLOOKUP($B2928,所属・種目コード!$M$3:$N$127,2)))</f>
        <v>葛巻江刈中</v>
      </c>
      <c r="L2928" s="22" t="e">
        <f>IF($B2928="","",(VLOOKUP($B2928,所属・種目コード!$J$3:$K$59,2)))</f>
        <v>#N/A</v>
      </c>
    </row>
    <row r="2929" spans="1:12">
      <c r="A2929" s="11">
        <v>3847</v>
      </c>
      <c r="B2929" s="11">
        <v>1163</v>
      </c>
      <c r="C2929" s="11">
        <v>312</v>
      </c>
      <c r="E2929" s="11" t="s">
        <v>5978</v>
      </c>
      <c r="F2929" s="11" t="s">
        <v>5979</v>
      </c>
      <c r="G2929" s="11">
        <v>2</v>
      </c>
      <c r="K2929" s="25" t="str">
        <f>IF($B2929="","",(VLOOKUP($B2929,所属・種目コード!$M$3:$N$127,2)))</f>
        <v>葛巻江刈中</v>
      </c>
      <c r="L2929" s="22" t="e">
        <f>IF($B2929="","",(VLOOKUP($B2929,所属・種目コード!$J$3:$K$59,2)))</f>
        <v>#N/A</v>
      </c>
    </row>
    <row r="2930" spans="1:12">
      <c r="A2930" s="11">
        <v>3848</v>
      </c>
      <c r="B2930" s="11">
        <v>1163</v>
      </c>
      <c r="C2930" s="11">
        <v>315</v>
      </c>
      <c r="E2930" s="11" t="s">
        <v>5980</v>
      </c>
      <c r="F2930" s="11" t="s">
        <v>5981</v>
      </c>
      <c r="G2930" s="11">
        <v>2</v>
      </c>
      <c r="K2930" s="25" t="str">
        <f>IF($B2930="","",(VLOOKUP($B2930,所属・種目コード!$M$3:$N$127,2)))</f>
        <v>葛巻江刈中</v>
      </c>
      <c r="L2930" s="22" t="e">
        <f>IF($B2930="","",(VLOOKUP($B2930,所属・種目コード!$J$3:$K$59,2)))</f>
        <v>#N/A</v>
      </c>
    </row>
    <row r="2931" spans="1:12">
      <c r="A2931" s="11">
        <v>3849</v>
      </c>
      <c r="B2931" s="11">
        <v>1163</v>
      </c>
      <c r="C2931" s="11">
        <v>350</v>
      </c>
      <c r="E2931" s="11" t="s">
        <v>5982</v>
      </c>
      <c r="F2931" s="11" t="s">
        <v>5983</v>
      </c>
      <c r="G2931" s="11">
        <v>1</v>
      </c>
      <c r="K2931" s="25" t="str">
        <f>IF($B2931="","",(VLOOKUP($B2931,所属・種目コード!$M$3:$N$127,2)))</f>
        <v>葛巻江刈中</v>
      </c>
      <c r="L2931" s="22" t="e">
        <f>IF($B2931="","",(VLOOKUP($B2931,所属・種目コード!$J$3:$K$59,2)))</f>
        <v>#N/A</v>
      </c>
    </row>
    <row r="2932" spans="1:12">
      <c r="A2932" s="11">
        <v>3850</v>
      </c>
      <c r="B2932" s="11">
        <v>1163</v>
      </c>
      <c r="C2932" s="11">
        <v>347</v>
      </c>
      <c r="E2932" s="11" t="s">
        <v>5984</v>
      </c>
      <c r="F2932" s="11" t="s">
        <v>5985</v>
      </c>
      <c r="G2932" s="11">
        <v>1</v>
      </c>
      <c r="K2932" s="25" t="str">
        <f>IF($B2932="","",(VLOOKUP($B2932,所属・種目コード!$M$3:$N$127,2)))</f>
        <v>葛巻江刈中</v>
      </c>
      <c r="L2932" s="22" t="e">
        <f>IF($B2932="","",(VLOOKUP($B2932,所属・種目コード!$J$3:$K$59,2)))</f>
        <v>#N/A</v>
      </c>
    </row>
    <row r="2933" spans="1:12">
      <c r="A2933" s="11">
        <v>3851</v>
      </c>
      <c r="B2933" s="11">
        <v>1163</v>
      </c>
      <c r="C2933" s="11">
        <v>348</v>
      </c>
      <c r="E2933" s="11" t="s">
        <v>5986</v>
      </c>
      <c r="F2933" s="11" t="s">
        <v>5987</v>
      </c>
      <c r="G2933" s="11">
        <v>1</v>
      </c>
      <c r="K2933" s="25" t="str">
        <f>IF($B2933="","",(VLOOKUP($B2933,所属・種目コード!$M$3:$N$127,2)))</f>
        <v>葛巻江刈中</v>
      </c>
      <c r="L2933" s="22" t="e">
        <f>IF($B2933="","",(VLOOKUP($B2933,所属・種目コード!$J$3:$K$59,2)))</f>
        <v>#N/A</v>
      </c>
    </row>
    <row r="2934" spans="1:12">
      <c r="A2934" s="11">
        <v>3852</v>
      </c>
      <c r="B2934" s="11">
        <v>1163</v>
      </c>
      <c r="C2934" s="11">
        <v>344</v>
      </c>
      <c r="E2934" s="11" t="s">
        <v>5988</v>
      </c>
      <c r="F2934" s="11" t="s">
        <v>5989</v>
      </c>
      <c r="G2934" s="11">
        <v>1</v>
      </c>
      <c r="K2934" s="25" t="str">
        <f>IF($B2934="","",(VLOOKUP($B2934,所属・種目コード!$M$3:$N$127,2)))</f>
        <v>葛巻江刈中</v>
      </c>
      <c r="L2934" s="22" t="e">
        <f>IF($B2934="","",(VLOOKUP($B2934,所属・種目コード!$J$3:$K$59,2)))</f>
        <v>#N/A</v>
      </c>
    </row>
    <row r="2935" spans="1:12">
      <c r="A2935" s="11">
        <v>3853</v>
      </c>
      <c r="B2935" s="11">
        <v>1163</v>
      </c>
      <c r="C2935" s="11">
        <v>345</v>
      </c>
      <c r="E2935" s="11" t="s">
        <v>5990</v>
      </c>
      <c r="F2935" s="11" t="s">
        <v>5991</v>
      </c>
      <c r="G2935" s="11">
        <v>1</v>
      </c>
      <c r="K2935" s="25" t="str">
        <f>IF($B2935="","",(VLOOKUP($B2935,所属・種目コード!$M$3:$N$127,2)))</f>
        <v>葛巻江刈中</v>
      </c>
      <c r="L2935" s="22" t="e">
        <f>IF($B2935="","",(VLOOKUP($B2935,所属・種目コード!$J$3:$K$59,2)))</f>
        <v>#N/A</v>
      </c>
    </row>
    <row r="2936" spans="1:12">
      <c r="A2936" s="11">
        <v>3854</v>
      </c>
      <c r="B2936" s="11">
        <v>1163</v>
      </c>
      <c r="C2936" s="11">
        <v>316</v>
      </c>
      <c r="E2936" s="11" t="s">
        <v>5992</v>
      </c>
      <c r="F2936" s="11" t="s">
        <v>5993</v>
      </c>
      <c r="G2936" s="11">
        <v>2</v>
      </c>
      <c r="K2936" s="25" t="str">
        <f>IF($B2936="","",(VLOOKUP($B2936,所属・種目コード!$M$3:$N$127,2)))</f>
        <v>葛巻江刈中</v>
      </c>
      <c r="L2936" s="22" t="e">
        <f>IF($B2936="","",(VLOOKUP($B2936,所属・種目コード!$J$3:$K$59,2)))</f>
        <v>#N/A</v>
      </c>
    </row>
    <row r="2937" spans="1:12">
      <c r="A2937" s="11">
        <v>3855</v>
      </c>
      <c r="B2937" s="11">
        <v>1163</v>
      </c>
      <c r="C2937" s="11">
        <v>317</v>
      </c>
      <c r="E2937" s="11" t="s">
        <v>5994</v>
      </c>
      <c r="F2937" s="11" t="s">
        <v>5995</v>
      </c>
      <c r="G2937" s="11">
        <v>2</v>
      </c>
      <c r="K2937" s="25" t="str">
        <f>IF($B2937="","",(VLOOKUP($B2937,所属・種目コード!$M$3:$N$127,2)))</f>
        <v>葛巻江刈中</v>
      </c>
      <c r="L2937" s="22" t="e">
        <f>IF($B2937="","",(VLOOKUP($B2937,所属・種目コード!$J$3:$K$59,2)))</f>
        <v>#N/A</v>
      </c>
    </row>
    <row r="2938" spans="1:12">
      <c r="A2938" s="11">
        <v>3856</v>
      </c>
      <c r="B2938" s="11">
        <v>1163</v>
      </c>
      <c r="C2938" s="11">
        <v>351</v>
      </c>
      <c r="E2938" s="11" t="s">
        <v>5996</v>
      </c>
      <c r="F2938" s="11" t="s">
        <v>5997</v>
      </c>
      <c r="G2938" s="11">
        <v>1</v>
      </c>
      <c r="K2938" s="25" t="str">
        <f>IF($B2938="","",(VLOOKUP($B2938,所属・種目コード!$M$3:$N$127,2)))</f>
        <v>葛巻江刈中</v>
      </c>
      <c r="L2938" s="22" t="e">
        <f>IF($B2938="","",(VLOOKUP($B2938,所属・種目コード!$J$3:$K$59,2)))</f>
        <v>#N/A</v>
      </c>
    </row>
    <row r="2939" spans="1:12">
      <c r="A2939" s="11">
        <v>3857</v>
      </c>
      <c r="B2939" s="11">
        <v>1163</v>
      </c>
      <c r="C2939" s="11">
        <v>349</v>
      </c>
      <c r="E2939" s="11" t="s">
        <v>5998</v>
      </c>
      <c r="F2939" s="11" t="s">
        <v>5999</v>
      </c>
      <c r="G2939" s="11">
        <v>1</v>
      </c>
      <c r="K2939" s="25" t="str">
        <f>IF($B2939="","",(VLOOKUP($B2939,所属・種目コード!$M$3:$N$127,2)))</f>
        <v>葛巻江刈中</v>
      </c>
      <c r="L2939" s="22" t="e">
        <f>IF($B2939="","",(VLOOKUP($B2939,所属・種目コード!$J$3:$K$59,2)))</f>
        <v>#N/A</v>
      </c>
    </row>
    <row r="2940" spans="1:12">
      <c r="A2940" s="11">
        <v>3858</v>
      </c>
      <c r="B2940" s="11">
        <v>1163</v>
      </c>
      <c r="C2940" s="11">
        <v>352</v>
      </c>
      <c r="E2940" s="11" t="s">
        <v>6000</v>
      </c>
      <c r="F2940" s="11" t="s">
        <v>6001</v>
      </c>
      <c r="G2940" s="11">
        <v>1</v>
      </c>
      <c r="K2940" s="25" t="str">
        <f>IF($B2940="","",(VLOOKUP($B2940,所属・種目コード!$M$3:$N$127,2)))</f>
        <v>葛巻江刈中</v>
      </c>
      <c r="L2940" s="22" t="e">
        <f>IF($B2940="","",(VLOOKUP($B2940,所属・種目コード!$J$3:$K$59,2)))</f>
        <v>#N/A</v>
      </c>
    </row>
    <row r="2941" spans="1:12">
      <c r="A2941" s="11">
        <v>3859</v>
      </c>
      <c r="B2941" s="11">
        <v>1163</v>
      </c>
      <c r="C2941" s="11">
        <v>313</v>
      </c>
      <c r="E2941" s="11" t="s">
        <v>6002</v>
      </c>
      <c r="F2941" s="11" t="s">
        <v>6003</v>
      </c>
      <c r="G2941" s="11">
        <v>2</v>
      </c>
      <c r="K2941" s="25" t="str">
        <f>IF($B2941="","",(VLOOKUP($B2941,所属・種目コード!$M$3:$N$127,2)))</f>
        <v>葛巻江刈中</v>
      </c>
      <c r="L2941" s="22" t="e">
        <f>IF($B2941="","",(VLOOKUP($B2941,所属・種目コード!$J$3:$K$59,2)))</f>
        <v>#N/A</v>
      </c>
    </row>
    <row r="2942" spans="1:12">
      <c r="A2942" s="11">
        <v>3860</v>
      </c>
      <c r="B2942" s="11">
        <v>1164</v>
      </c>
      <c r="C2942" s="11">
        <v>224</v>
      </c>
      <c r="E2942" s="11" t="s">
        <v>6004</v>
      </c>
      <c r="F2942" s="11" t="s">
        <v>6005</v>
      </c>
      <c r="G2942" s="11">
        <v>1</v>
      </c>
      <c r="K2942" s="25" t="str">
        <f>IF($B2942="","",(VLOOKUP($B2942,所属・種目コード!$M$3:$N$127,2)))</f>
        <v>葛巻中</v>
      </c>
      <c r="L2942" s="22" t="e">
        <f>IF($B2942="","",(VLOOKUP($B2942,所属・種目コード!$J$3:$K$59,2)))</f>
        <v>#N/A</v>
      </c>
    </row>
    <row r="2943" spans="1:12">
      <c r="A2943" s="11">
        <v>3861</v>
      </c>
      <c r="B2943" s="11">
        <v>1164</v>
      </c>
      <c r="C2943" s="11">
        <v>227</v>
      </c>
      <c r="E2943" s="11" t="s">
        <v>6006</v>
      </c>
      <c r="F2943" s="11" t="s">
        <v>2469</v>
      </c>
      <c r="G2943" s="11">
        <v>1</v>
      </c>
      <c r="K2943" s="25" t="str">
        <f>IF($B2943="","",(VLOOKUP($B2943,所属・種目コード!$M$3:$N$127,2)))</f>
        <v>葛巻中</v>
      </c>
      <c r="L2943" s="22" t="e">
        <f>IF($B2943="","",(VLOOKUP($B2943,所属・種目コード!$J$3:$K$59,2)))</f>
        <v>#N/A</v>
      </c>
    </row>
    <row r="2944" spans="1:12">
      <c r="A2944" s="11">
        <v>3862</v>
      </c>
      <c r="B2944" s="11">
        <v>1164</v>
      </c>
      <c r="C2944" s="11">
        <v>225</v>
      </c>
      <c r="E2944" s="11" t="s">
        <v>6007</v>
      </c>
      <c r="F2944" s="11" t="s">
        <v>6008</v>
      </c>
      <c r="G2944" s="11">
        <v>1</v>
      </c>
      <c r="K2944" s="25" t="str">
        <f>IF($B2944="","",(VLOOKUP($B2944,所属・種目コード!$M$3:$N$127,2)))</f>
        <v>葛巻中</v>
      </c>
      <c r="L2944" s="22" t="e">
        <f>IF($B2944="","",(VLOOKUP($B2944,所属・種目コード!$J$3:$K$59,2)))</f>
        <v>#N/A</v>
      </c>
    </row>
    <row r="2945" spans="1:12">
      <c r="A2945" s="11">
        <v>3863</v>
      </c>
      <c r="B2945" s="11">
        <v>1164</v>
      </c>
      <c r="C2945" s="11">
        <v>226</v>
      </c>
      <c r="E2945" s="11" t="s">
        <v>6009</v>
      </c>
      <c r="F2945" s="11" t="s">
        <v>6010</v>
      </c>
      <c r="G2945" s="11">
        <v>1</v>
      </c>
      <c r="K2945" s="25" t="str">
        <f>IF($B2945="","",(VLOOKUP($B2945,所属・種目コード!$M$3:$N$127,2)))</f>
        <v>葛巻中</v>
      </c>
      <c r="L2945" s="22" t="e">
        <f>IF($B2945="","",(VLOOKUP($B2945,所属・種目コード!$J$3:$K$59,2)))</f>
        <v>#N/A</v>
      </c>
    </row>
    <row r="2946" spans="1:12">
      <c r="A2946" s="11">
        <v>3864</v>
      </c>
      <c r="B2946" s="11">
        <v>1164</v>
      </c>
      <c r="C2946" s="11">
        <v>228</v>
      </c>
      <c r="E2946" s="11" t="s">
        <v>6011</v>
      </c>
      <c r="F2946" s="11" t="s">
        <v>6012</v>
      </c>
      <c r="G2946" s="11">
        <v>1</v>
      </c>
      <c r="K2946" s="25" t="str">
        <f>IF($B2946="","",(VLOOKUP($B2946,所属・種目コード!$M$3:$N$127,2)))</f>
        <v>葛巻中</v>
      </c>
      <c r="L2946" s="22" t="e">
        <f>IF($B2946="","",(VLOOKUP($B2946,所属・種目コード!$J$3:$K$59,2)))</f>
        <v>#N/A</v>
      </c>
    </row>
    <row r="2947" spans="1:12">
      <c r="A2947" s="11">
        <v>3865</v>
      </c>
      <c r="B2947" s="11">
        <v>1164</v>
      </c>
      <c r="C2947" s="11">
        <v>229</v>
      </c>
      <c r="E2947" s="11" t="s">
        <v>6013</v>
      </c>
      <c r="F2947" s="11" t="s">
        <v>6014</v>
      </c>
      <c r="G2947" s="11">
        <v>1</v>
      </c>
      <c r="K2947" s="25" t="str">
        <f>IF($B2947="","",(VLOOKUP($B2947,所属・種目コード!$M$3:$N$127,2)))</f>
        <v>葛巻中</v>
      </c>
      <c r="L2947" s="22" t="e">
        <f>IF($B2947="","",(VLOOKUP($B2947,所属・種目コード!$J$3:$K$59,2)))</f>
        <v>#N/A</v>
      </c>
    </row>
    <row r="2948" spans="1:12">
      <c r="A2948" s="11">
        <v>3866</v>
      </c>
      <c r="B2948" s="11">
        <v>1164</v>
      </c>
      <c r="C2948" s="11">
        <v>1026</v>
      </c>
      <c r="E2948" s="11" t="s">
        <v>6015</v>
      </c>
      <c r="F2948" s="11" t="s">
        <v>6016</v>
      </c>
      <c r="G2948" s="11">
        <v>2</v>
      </c>
      <c r="K2948" s="25" t="str">
        <f>IF($B2948="","",(VLOOKUP($B2948,所属・種目コード!$M$3:$N$127,2)))</f>
        <v>葛巻中</v>
      </c>
      <c r="L2948" s="22" t="e">
        <f>IF($B2948="","",(VLOOKUP($B2948,所属・種目コード!$J$3:$K$59,2)))</f>
        <v>#N/A</v>
      </c>
    </row>
    <row r="2949" spans="1:12">
      <c r="A2949" s="11">
        <v>3867</v>
      </c>
      <c r="B2949" s="11">
        <v>1164</v>
      </c>
      <c r="C2949" s="11">
        <v>1029</v>
      </c>
      <c r="E2949" s="11" t="s">
        <v>6017</v>
      </c>
      <c r="F2949" s="11" t="s">
        <v>6018</v>
      </c>
      <c r="G2949" s="11">
        <v>2</v>
      </c>
      <c r="K2949" s="25" t="str">
        <f>IF($B2949="","",(VLOOKUP($B2949,所属・種目コード!$M$3:$N$127,2)))</f>
        <v>葛巻中</v>
      </c>
      <c r="L2949" s="22" t="e">
        <f>IF($B2949="","",(VLOOKUP($B2949,所属・種目コード!$J$3:$K$59,2)))</f>
        <v>#N/A</v>
      </c>
    </row>
    <row r="2950" spans="1:12">
      <c r="A2950" s="11">
        <v>3868</v>
      </c>
      <c r="B2950" s="11">
        <v>1164</v>
      </c>
      <c r="C2950" s="11">
        <v>1027</v>
      </c>
      <c r="E2950" s="11" t="s">
        <v>6019</v>
      </c>
      <c r="F2950" s="11" t="s">
        <v>6020</v>
      </c>
      <c r="G2950" s="11">
        <v>2</v>
      </c>
      <c r="K2950" s="25" t="str">
        <f>IF($B2950="","",(VLOOKUP($B2950,所属・種目コード!$M$3:$N$127,2)))</f>
        <v>葛巻中</v>
      </c>
      <c r="L2950" s="22" t="e">
        <f>IF($B2950="","",(VLOOKUP($B2950,所属・種目コード!$J$3:$K$59,2)))</f>
        <v>#N/A</v>
      </c>
    </row>
    <row r="2951" spans="1:12">
      <c r="A2951" s="11">
        <v>3869</v>
      </c>
      <c r="B2951" s="11">
        <v>1164</v>
      </c>
      <c r="C2951" s="11">
        <v>1028</v>
      </c>
      <c r="E2951" s="11" t="s">
        <v>6021</v>
      </c>
      <c r="F2951" s="11" t="s">
        <v>6022</v>
      </c>
      <c r="G2951" s="11">
        <v>2</v>
      </c>
      <c r="K2951" s="25" t="str">
        <f>IF($B2951="","",(VLOOKUP($B2951,所属・種目コード!$M$3:$N$127,2)))</f>
        <v>葛巻中</v>
      </c>
      <c r="L2951" s="22" t="e">
        <f>IF($B2951="","",(VLOOKUP($B2951,所属・種目コード!$J$3:$K$59,2)))</f>
        <v>#N/A</v>
      </c>
    </row>
    <row r="2952" spans="1:12">
      <c r="A2952" s="11">
        <v>3870</v>
      </c>
      <c r="B2952" s="11">
        <v>1164</v>
      </c>
      <c r="C2952" s="11">
        <v>230</v>
      </c>
      <c r="E2952" s="11" t="s">
        <v>6023</v>
      </c>
      <c r="F2952" s="11" t="s">
        <v>6024</v>
      </c>
      <c r="G2952" s="11">
        <v>1</v>
      </c>
      <c r="K2952" s="25" t="str">
        <f>IF($B2952="","",(VLOOKUP($B2952,所属・種目コード!$M$3:$N$127,2)))</f>
        <v>葛巻中</v>
      </c>
      <c r="L2952" s="22" t="e">
        <f>IF($B2952="","",(VLOOKUP($B2952,所属・種目コード!$J$3:$K$59,2)))</f>
        <v>#N/A</v>
      </c>
    </row>
    <row r="2953" spans="1:12">
      <c r="A2953" s="11">
        <v>3871</v>
      </c>
      <c r="B2953" s="11">
        <v>1166</v>
      </c>
      <c r="C2953" s="11">
        <v>745</v>
      </c>
      <c r="E2953" s="11" t="s">
        <v>6025</v>
      </c>
      <c r="F2953" s="11" t="s">
        <v>6026</v>
      </c>
      <c r="G2953" s="11">
        <v>1</v>
      </c>
      <c r="K2953" s="25" t="str">
        <f>IF($B2953="","",(VLOOKUP($B2953,所属・種目コード!$M$3:$N$127,2)))</f>
        <v>九戸中</v>
      </c>
      <c r="L2953" s="22" t="e">
        <f>IF($B2953="","",(VLOOKUP($B2953,所属・種目コード!$J$3:$K$59,2)))</f>
        <v>#N/A</v>
      </c>
    </row>
    <row r="2954" spans="1:12">
      <c r="A2954" s="11">
        <v>3872</v>
      </c>
      <c r="B2954" s="11">
        <v>1166</v>
      </c>
      <c r="C2954" s="11">
        <v>746</v>
      </c>
      <c r="E2954" s="11" t="s">
        <v>6027</v>
      </c>
      <c r="F2954" s="11" t="s">
        <v>6028</v>
      </c>
      <c r="G2954" s="11">
        <v>1</v>
      </c>
      <c r="K2954" s="25" t="str">
        <f>IF($B2954="","",(VLOOKUP($B2954,所属・種目コード!$M$3:$N$127,2)))</f>
        <v>九戸中</v>
      </c>
      <c r="L2954" s="22" t="e">
        <f>IF($B2954="","",(VLOOKUP($B2954,所属・種目コード!$J$3:$K$59,2)))</f>
        <v>#N/A</v>
      </c>
    </row>
    <row r="2955" spans="1:12">
      <c r="A2955" s="11">
        <v>3873</v>
      </c>
      <c r="B2955" s="11">
        <v>1166</v>
      </c>
      <c r="C2955" s="11">
        <v>631</v>
      </c>
      <c r="E2955" s="11" t="s">
        <v>6029</v>
      </c>
      <c r="F2955" s="11" t="s">
        <v>6030</v>
      </c>
      <c r="G2955" s="11">
        <v>2</v>
      </c>
      <c r="K2955" s="25" t="str">
        <f>IF($B2955="","",(VLOOKUP($B2955,所属・種目コード!$M$3:$N$127,2)))</f>
        <v>九戸中</v>
      </c>
      <c r="L2955" s="22" t="e">
        <f>IF($B2955="","",(VLOOKUP($B2955,所属・種目コード!$J$3:$K$59,2)))</f>
        <v>#N/A</v>
      </c>
    </row>
    <row r="2956" spans="1:12">
      <c r="A2956" s="11">
        <v>3874</v>
      </c>
      <c r="B2956" s="11">
        <v>1166</v>
      </c>
      <c r="C2956" s="11">
        <v>632</v>
      </c>
      <c r="E2956" s="11" t="s">
        <v>6031</v>
      </c>
      <c r="F2956" s="11" t="s">
        <v>6032</v>
      </c>
      <c r="G2956" s="11">
        <v>2</v>
      </c>
      <c r="K2956" s="25" t="str">
        <f>IF($B2956="","",(VLOOKUP($B2956,所属・種目コード!$M$3:$N$127,2)))</f>
        <v>九戸中</v>
      </c>
      <c r="L2956" s="22" t="e">
        <f>IF($B2956="","",(VLOOKUP($B2956,所属・種目コード!$J$3:$K$59,2)))</f>
        <v>#N/A</v>
      </c>
    </row>
    <row r="2957" spans="1:12">
      <c r="A2957" s="11">
        <v>3875</v>
      </c>
      <c r="B2957" s="11">
        <v>1166</v>
      </c>
      <c r="C2957" s="11">
        <v>747</v>
      </c>
      <c r="E2957" s="11" t="s">
        <v>6033</v>
      </c>
      <c r="F2957" s="11" t="s">
        <v>6034</v>
      </c>
      <c r="G2957" s="11">
        <v>1</v>
      </c>
      <c r="K2957" s="25" t="str">
        <f>IF($B2957="","",(VLOOKUP($B2957,所属・種目コード!$M$3:$N$127,2)))</f>
        <v>九戸中</v>
      </c>
      <c r="L2957" s="22" t="e">
        <f>IF($B2957="","",(VLOOKUP($B2957,所属・種目コード!$J$3:$K$59,2)))</f>
        <v>#N/A</v>
      </c>
    </row>
    <row r="2958" spans="1:12">
      <c r="A2958" s="11">
        <v>3876</v>
      </c>
      <c r="B2958" s="11">
        <v>1166</v>
      </c>
      <c r="C2958" s="11">
        <v>748</v>
      </c>
      <c r="E2958" s="11" t="s">
        <v>6035</v>
      </c>
      <c r="F2958" s="11" t="s">
        <v>6036</v>
      </c>
      <c r="G2958" s="11">
        <v>1</v>
      </c>
      <c r="K2958" s="25" t="str">
        <f>IF($B2958="","",(VLOOKUP($B2958,所属・種目コード!$M$3:$N$127,2)))</f>
        <v>九戸中</v>
      </c>
      <c r="L2958" s="22" t="e">
        <f>IF($B2958="","",(VLOOKUP($B2958,所属・種目コード!$J$3:$K$59,2)))</f>
        <v>#N/A</v>
      </c>
    </row>
    <row r="2959" spans="1:12">
      <c r="A2959" s="11">
        <v>3877</v>
      </c>
      <c r="B2959" s="11">
        <v>1166</v>
      </c>
      <c r="C2959" s="11">
        <v>635</v>
      </c>
      <c r="E2959" s="11" t="s">
        <v>6037</v>
      </c>
      <c r="F2959" s="11" t="s">
        <v>6038</v>
      </c>
      <c r="G2959" s="11">
        <v>2</v>
      </c>
      <c r="K2959" s="25" t="str">
        <f>IF($B2959="","",(VLOOKUP($B2959,所属・種目コード!$M$3:$N$127,2)))</f>
        <v>九戸中</v>
      </c>
      <c r="L2959" s="22" t="e">
        <f>IF($B2959="","",(VLOOKUP($B2959,所属・種目コード!$J$3:$K$59,2)))</f>
        <v>#N/A</v>
      </c>
    </row>
    <row r="2960" spans="1:12">
      <c r="A2960" s="11">
        <v>3878</v>
      </c>
      <c r="B2960" s="11">
        <v>1166</v>
      </c>
      <c r="C2960" s="11">
        <v>753</v>
      </c>
      <c r="E2960" s="11" t="s">
        <v>6039</v>
      </c>
      <c r="F2960" s="11" t="s">
        <v>6040</v>
      </c>
      <c r="G2960" s="11">
        <v>1</v>
      </c>
      <c r="K2960" s="25" t="str">
        <f>IF($B2960="","",(VLOOKUP($B2960,所属・種目コード!$M$3:$N$127,2)))</f>
        <v>九戸中</v>
      </c>
      <c r="L2960" s="22" t="e">
        <f>IF($B2960="","",(VLOOKUP($B2960,所属・種目コード!$J$3:$K$59,2)))</f>
        <v>#N/A</v>
      </c>
    </row>
    <row r="2961" spans="1:12">
      <c r="A2961" s="11">
        <v>3879</v>
      </c>
      <c r="B2961" s="11">
        <v>1166</v>
      </c>
      <c r="C2961" s="11">
        <v>636</v>
      </c>
      <c r="E2961" s="11" t="s">
        <v>6041</v>
      </c>
      <c r="F2961" s="11" t="s">
        <v>6042</v>
      </c>
      <c r="G2961" s="11">
        <v>2</v>
      </c>
      <c r="K2961" s="25" t="str">
        <f>IF($B2961="","",(VLOOKUP($B2961,所属・種目コード!$M$3:$N$127,2)))</f>
        <v>九戸中</v>
      </c>
      <c r="L2961" s="22" t="e">
        <f>IF($B2961="","",(VLOOKUP($B2961,所属・種目コード!$J$3:$K$59,2)))</f>
        <v>#N/A</v>
      </c>
    </row>
    <row r="2962" spans="1:12">
      <c r="A2962" s="11">
        <v>3880</v>
      </c>
      <c r="B2962" s="11">
        <v>1166</v>
      </c>
      <c r="C2962" s="11">
        <v>633</v>
      </c>
      <c r="E2962" s="11" t="s">
        <v>6043</v>
      </c>
      <c r="F2962" s="11" t="s">
        <v>6044</v>
      </c>
      <c r="G2962" s="11">
        <v>2</v>
      </c>
      <c r="K2962" s="25" t="str">
        <f>IF($B2962="","",(VLOOKUP($B2962,所属・種目コード!$M$3:$N$127,2)))</f>
        <v>九戸中</v>
      </c>
      <c r="L2962" s="22" t="e">
        <f>IF($B2962="","",(VLOOKUP($B2962,所属・種目コード!$J$3:$K$59,2)))</f>
        <v>#N/A</v>
      </c>
    </row>
    <row r="2963" spans="1:12">
      <c r="A2963" s="11">
        <v>3881</v>
      </c>
      <c r="B2963" s="11">
        <v>1166</v>
      </c>
      <c r="C2963" s="11">
        <v>754</v>
      </c>
      <c r="E2963" s="11" t="s">
        <v>6045</v>
      </c>
      <c r="F2963" s="11" t="s">
        <v>6046</v>
      </c>
      <c r="G2963" s="11">
        <v>1</v>
      </c>
      <c r="K2963" s="25" t="str">
        <f>IF($B2963="","",(VLOOKUP($B2963,所属・種目コード!$M$3:$N$127,2)))</f>
        <v>九戸中</v>
      </c>
      <c r="L2963" s="22" t="e">
        <f>IF($B2963="","",(VLOOKUP($B2963,所属・種目コード!$J$3:$K$59,2)))</f>
        <v>#N/A</v>
      </c>
    </row>
    <row r="2964" spans="1:12">
      <c r="A2964" s="11">
        <v>3882</v>
      </c>
      <c r="B2964" s="11">
        <v>1166</v>
      </c>
      <c r="C2964" s="11">
        <v>749</v>
      </c>
      <c r="E2964" s="11" t="s">
        <v>6047</v>
      </c>
      <c r="F2964" s="11" t="s">
        <v>6048</v>
      </c>
      <c r="G2964" s="11">
        <v>1</v>
      </c>
      <c r="K2964" s="25" t="str">
        <f>IF($B2964="","",(VLOOKUP($B2964,所属・種目コード!$M$3:$N$127,2)))</f>
        <v>九戸中</v>
      </c>
      <c r="L2964" s="22" t="e">
        <f>IF($B2964="","",(VLOOKUP($B2964,所属・種目コード!$J$3:$K$59,2)))</f>
        <v>#N/A</v>
      </c>
    </row>
    <row r="2965" spans="1:12">
      <c r="A2965" s="11">
        <v>3883</v>
      </c>
      <c r="B2965" s="11">
        <v>1166</v>
      </c>
      <c r="C2965" s="11">
        <v>750</v>
      </c>
      <c r="E2965" s="11" t="s">
        <v>6049</v>
      </c>
      <c r="F2965" s="11" t="s">
        <v>6050</v>
      </c>
      <c r="G2965" s="11">
        <v>1</v>
      </c>
      <c r="K2965" s="25" t="str">
        <f>IF($B2965="","",(VLOOKUP($B2965,所属・種目コード!$M$3:$N$127,2)))</f>
        <v>九戸中</v>
      </c>
      <c r="L2965" s="22" t="e">
        <f>IF($B2965="","",(VLOOKUP($B2965,所属・種目コード!$J$3:$K$59,2)))</f>
        <v>#N/A</v>
      </c>
    </row>
    <row r="2966" spans="1:12">
      <c r="A2966" s="11">
        <v>3884</v>
      </c>
      <c r="B2966" s="11">
        <v>1166</v>
      </c>
      <c r="C2966" s="11">
        <v>751</v>
      </c>
      <c r="E2966" s="11" t="s">
        <v>6051</v>
      </c>
      <c r="F2966" s="11" t="s">
        <v>6052</v>
      </c>
      <c r="G2966" s="11">
        <v>1</v>
      </c>
      <c r="K2966" s="25" t="str">
        <f>IF($B2966="","",(VLOOKUP($B2966,所属・種目コード!$M$3:$N$127,2)))</f>
        <v>九戸中</v>
      </c>
      <c r="L2966" s="22" t="e">
        <f>IF($B2966="","",(VLOOKUP($B2966,所属・種目コード!$J$3:$K$59,2)))</f>
        <v>#N/A</v>
      </c>
    </row>
    <row r="2967" spans="1:12">
      <c r="A2967" s="11">
        <v>3885</v>
      </c>
      <c r="B2967" s="11">
        <v>1166</v>
      </c>
      <c r="C2967" s="11">
        <v>637</v>
      </c>
      <c r="E2967" s="11" t="s">
        <v>6053</v>
      </c>
      <c r="F2967" s="11" t="s">
        <v>6054</v>
      </c>
      <c r="G2967" s="11">
        <v>2</v>
      </c>
      <c r="K2967" s="25" t="str">
        <f>IF($B2967="","",(VLOOKUP($B2967,所属・種目コード!$M$3:$N$127,2)))</f>
        <v>九戸中</v>
      </c>
      <c r="L2967" s="22" t="e">
        <f>IF($B2967="","",(VLOOKUP($B2967,所属・種目コード!$J$3:$K$59,2)))</f>
        <v>#N/A</v>
      </c>
    </row>
    <row r="2968" spans="1:12">
      <c r="A2968" s="11">
        <v>3886</v>
      </c>
      <c r="B2968" s="11">
        <v>1166</v>
      </c>
      <c r="C2968" s="11">
        <v>638</v>
      </c>
      <c r="E2968" s="11" t="s">
        <v>6055</v>
      </c>
      <c r="F2968" s="11" t="s">
        <v>6056</v>
      </c>
      <c r="G2968" s="11">
        <v>2</v>
      </c>
      <c r="K2968" s="25" t="str">
        <f>IF($B2968="","",(VLOOKUP($B2968,所属・種目コード!$M$3:$N$127,2)))</f>
        <v>九戸中</v>
      </c>
      <c r="L2968" s="22" t="e">
        <f>IF($B2968="","",(VLOOKUP($B2968,所属・種目コード!$J$3:$K$59,2)))</f>
        <v>#N/A</v>
      </c>
    </row>
    <row r="2969" spans="1:12">
      <c r="A2969" s="11">
        <v>3887</v>
      </c>
      <c r="B2969" s="11">
        <v>1166</v>
      </c>
      <c r="C2969" s="11">
        <v>634</v>
      </c>
      <c r="E2969" s="11" t="s">
        <v>6057</v>
      </c>
      <c r="F2969" s="11" t="s">
        <v>6058</v>
      </c>
      <c r="G2969" s="11">
        <v>2</v>
      </c>
      <c r="K2969" s="25" t="str">
        <f>IF($B2969="","",(VLOOKUP($B2969,所属・種目コード!$M$3:$N$127,2)))</f>
        <v>九戸中</v>
      </c>
      <c r="L2969" s="22" t="e">
        <f>IF($B2969="","",(VLOOKUP($B2969,所属・種目コード!$J$3:$K$59,2)))</f>
        <v>#N/A</v>
      </c>
    </row>
    <row r="2970" spans="1:12">
      <c r="A2970" s="11">
        <v>3888</v>
      </c>
      <c r="B2970" s="11">
        <v>1166</v>
      </c>
      <c r="C2970" s="11">
        <v>755</v>
      </c>
      <c r="E2970" s="11" t="s">
        <v>6059</v>
      </c>
      <c r="F2970" s="11" t="s">
        <v>6060</v>
      </c>
      <c r="G2970" s="11">
        <v>1</v>
      </c>
      <c r="K2970" s="25" t="str">
        <f>IF($B2970="","",(VLOOKUP($B2970,所属・種目コード!$M$3:$N$127,2)))</f>
        <v>九戸中</v>
      </c>
      <c r="L2970" s="22" t="e">
        <f>IF($B2970="","",(VLOOKUP($B2970,所属・種目コード!$J$3:$K$59,2)))</f>
        <v>#N/A</v>
      </c>
    </row>
    <row r="2971" spans="1:12">
      <c r="A2971" s="11">
        <v>3889</v>
      </c>
      <c r="B2971" s="11">
        <v>1166</v>
      </c>
      <c r="C2971" s="11">
        <v>752</v>
      </c>
      <c r="E2971" s="11" t="s">
        <v>6061</v>
      </c>
      <c r="F2971" s="11" t="s">
        <v>6062</v>
      </c>
      <c r="G2971" s="11">
        <v>1</v>
      </c>
      <c r="K2971" s="25" t="str">
        <f>IF($B2971="","",(VLOOKUP($B2971,所属・種目コード!$M$3:$N$127,2)))</f>
        <v>九戸中</v>
      </c>
      <c r="L2971" s="22" t="e">
        <f>IF($B2971="","",(VLOOKUP($B2971,所属・種目コード!$J$3:$K$59,2)))</f>
        <v>#N/A</v>
      </c>
    </row>
    <row r="2972" spans="1:12">
      <c r="A2972" s="11">
        <v>3890</v>
      </c>
      <c r="B2972" s="11">
        <v>1167</v>
      </c>
      <c r="C2972" s="11">
        <v>163</v>
      </c>
      <c r="E2972" s="11" t="s">
        <v>6063</v>
      </c>
      <c r="F2972" s="11" t="s">
        <v>6064</v>
      </c>
      <c r="G2972" s="11">
        <v>1</v>
      </c>
      <c r="K2972" s="25" t="str">
        <f>IF($B2972="","",(VLOOKUP($B2972,所属・種目コード!$M$3:$N$127,2)))</f>
        <v>雫石中</v>
      </c>
      <c r="L2972" s="22" t="e">
        <f>IF($B2972="","",(VLOOKUP($B2972,所属・種目コード!$J$3:$K$59,2)))</f>
        <v>#N/A</v>
      </c>
    </row>
    <row r="2973" spans="1:12">
      <c r="A2973" s="11">
        <v>3891</v>
      </c>
      <c r="B2973" s="11">
        <v>1167</v>
      </c>
      <c r="C2973" s="11">
        <v>182</v>
      </c>
      <c r="E2973" s="11" t="s">
        <v>6065</v>
      </c>
      <c r="F2973" s="11" t="s">
        <v>6066</v>
      </c>
      <c r="G2973" s="11">
        <v>2</v>
      </c>
      <c r="K2973" s="25" t="str">
        <f>IF($B2973="","",(VLOOKUP($B2973,所属・種目コード!$M$3:$N$127,2)))</f>
        <v>雫石中</v>
      </c>
      <c r="L2973" s="22" t="e">
        <f>IF($B2973="","",(VLOOKUP($B2973,所属・種目コード!$J$3:$K$59,2)))</f>
        <v>#N/A</v>
      </c>
    </row>
    <row r="2974" spans="1:12">
      <c r="A2974" s="11">
        <v>3892</v>
      </c>
      <c r="B2974" s="11">
        <v>1167</v>
      </c>
      <c r="C2974" s="11">
        <v>183</v>
      </c>
      <c r="E2974" s="11" t="s">
        <v>6067</v>
      </c>
      <c r="F2974" s="11" t="s">
        <v>6068</v>
      </c>
      <c r="G2974" s="11">
        <v>2</v>
      </c>
      <c r="K2974" s="25" t="str">
        <f>IF($B2974="","",(VLOOKUP($B2974,所属・種目コード!$M$3:$N$127,2)))</f>
        <v>雫石中</v>
      </c>
      <c r="L2974" s="22" t="e">
        <f>IF($B2974="","",(VLOOKUP($B2974,所属・種目コード!$J$3:$K$59,2)))</f>
        <v>#N/A</v>
      </c>
    </row>
    <row r="2975" spans="1:12">
      <c r="A2975" s="11">
        <v>3893</v>
      </c>
      <c r="B2975" s="11">
        <v>1167</v>
      </c>
      <c r="C2975" s="11">
        <v>164</v>
      </c>
      <c r="E2975" s="11" t="s">
        <v>6069</v>
      </c>
      <c r="F2975" s="11" t="s">
        <v>6070</v>
      </c>
      <c r="G2975" s="11">
        <v>1</v>
      </c>
      <c r="K2975" s="25" t="str">
        <f>IF($B2975="","",(VLOOKUP($B2975,所属・種目コード!$M$3:$N$127,2)))</f>
        <v>雫石中</v>
      </c>
      <c r="L2975" s="22" t="e">
        <f>IF($B2975="","",(VLOOKUP($B2975,所属・種目コード!$J$3:$K$59,2)))</f>
        <v>#N/A</v>
      </c>
    </row>
    <row r="2976" spans="1:12">
      <c r="A2976" s="11">
        <v>3894</v>
      </c>
      <c r="B2976" s="11">
        <v>1167</v>
      </c>
      <c r="C2976" s="11">
        <v>184</v>
      </c>
      <c r="E2976" s="11" t="s">
        <v>6071</v>
      </c>
      <c r="F2976" s="11" t="s">
        <v>6072</v>
      </c>
      <c r="G2976" s="11">
        <v>2</v>
      </c>
      <c r="K2976" s="25" t="str">
        <f>IF($B2976="","",(VLOOKUP($B2976,所属・種目コード!$M$3:$N$127,2)))</f>
        <v>雫石中</v>
      </c>
      <c r="L2976" s="22" t="e">
        <f>IF($B2976="","",(VLOOKUP($B2976,所属・種目コード!$J$3:$K$59,2)))</f>
        <v>#N/A</v>
      </c>
    </row>
    <row r="2977" spans="1:12">
      <c r="A2977" s="11">
        <v>3895</v>
      </c>
      <c r="B2977" s="11">
        <v>1167</v>
      </c>
      <c r="C2977" s="11">
        <v>173</v>
      </c>
      <c r="E2977" s="11" t="s">
        <v>6073</v>
      </c>
      <c r="F2977" s="11" t="s">
        <v>6074</v>
      </c>
      <c r="G2977" s="11">
        <v>2</v>
      </c>
      <c r="K2977" s="25" t="str">
        <f>IF($B2977="","",(VLOOKUP($B2977,所属・種目コード!$M$3:$N$127,2)))</f>
        <v>雫石中</v>
      </c>
      <c r="L2977" s="22" t="e">
        <f>IF($B2977="","",(VLOOKUP($B2977,所属・種目コード!$J$3:$K$59,2)))</f>
        <v>#N/A</v>
      </c>
    </row>
    <row r="2978" spans="1:12">
      <c r="A2978" s="11">
        <v>3896</v>
      </c>
      <c r="B2978" s="11">
        <v>1167</v>
      </c>
      <c r="C2978" s="11">
        <v>165</v>
      </c>
      <c r="E2978" s="11" t="s">
        <v>6075</v>
      </c>
      <c r="F2978" s="11" t="s">
        <v>6076</v>
      </c>
      <c r="G2978" s="11">
        <v>1</v>
      </c>
      <c r="K2978" s="25" t="str">
        <f>IF($B2978="","",(VLOOKUP($B2978,所属・種目コード!$M$3:$N$127,2)))</f>
        <v>雫石中</v>
      </c>
      <c r="L2978" s="22" t="e">
        <f>IF($B2978="","",(VLOOKUP($B2978,所属・種目コード!$J$3:$K$59,2)))</f>
        <v>#N/A</v>
      </c>
    </row>
    <row r="2979" spans="1:12">
      <c r="A2979" s="11">
        <v>3897</v>
      </c>
      <c r="B2979" s="11">
        <v>1167</v>
      </c>
      <c r="C2979" s="11">
        <v>185</v>
      </c>
      <c r="E2979" s="11" t="s">
        <v>6077</v>
      </c>
      <c r="F2979" s="11" t="s">
        <v>6078</v>
      </c>
      <c r="G2979" s="11">
        <v>2</v>
      </c>
      <c r="K2979" s="25" t="str">
        <f>IF($B2979="","",(VLOOKUP($B2979,所属・種目コード!$M$3:$N$127,2)))</f>
        <v>雫石中</v>
      </c>
      <c r="L2979" s="22" t="e">
        <f>IF($B2979="","",(VLOOKUP($B2979,所属・種目コード!$J$3:$K$59,2)))</f>
        <v>#N/A</v>
      </c>
    </row>
    <row r="2980" spans="1:12">
      <c r="A2980" s="11">
        <v>3898</v>
      </c>
      <c r="B2980" s="11">
        <v>1167</v>
      </c>
      <c r="C2980" s="11">
        <v>174</v>
      </c>
      <c r="E2980" s="11" t="s">
        <v>6079</v>
      </c>
      <c r="F2980" s="11" t="s">
        <v>6080</v>
      </c>
      <c r="G2980" s="11">
        <v>2</v>
      </c>
      <c r="K2980" s="25" t="str">
        <f>IF($B2980="","",(VLOOKUP($B2980,所属・種目コード!$M$3:$N$127,2)))</f>
        <v>雫石中</v>
      </c>
      <c r="L2980" s="22" t="e">
        <f>IF($B2980="","",(VLOOKUP($B2980,所属・種目コード!$J$3:$K$59,2)))</f>
        <v>#N/A</v>
      </c>
    </row>
    <row r="2981" spans="1:12">
      <c r="A2981" s="11">
        <v>3899</v>
      </c>
      <c r="B2981" s="11">
        <v>1167</v>
      </c>
      <c r="C2981" s="11">
        <v>186</v>
      </c>
      <c r="E2981" s="11" t="s">
        <v>6081</v>
      </c>
      <c r="F2981" s="11" t="s">
        <v>6082</v>
      </c>
      <c r="G2981" s="11">
        <v>2</v>
      </c>
      <c r="K2981" s="25" t="str">
        <f>IF($B2981="","",(VLOOKUP($B2981,所属・種目コード!$M$3:$N$127,2)))</f>
        <v>雫石中</v>
      </c>
      <c r="L2981" s="22" t="e">
        <f>IF($B2981="","",(VLOOKUP($B2981,所属・種目コード!$J$3:$K$59,2)))</f>
        <v>#N/A</v>
      </c>
    </row>
    <row r="2982" spans="1:12">
      <c r="A2982" s="11">
        <v>3900</v>
      </c>
      <c r="B2982" s="11">
        <v>1167</v>
      </c>
      <c r="C2982" s="11">
        <v>187</v>
      </c>
      <c r="E2982" s="11" t="s">
        <v>6083</v>
      </c>
      <c r="F2982" s="11" t="s">
        <v>6084</v>
      </c>
      <c r="G2982" s="11">
        <v>2</v>
      </c>
      <c r="K2982" s="25" t="str">
        <f>IF($B2982="","",(VLOOKUP($B2982,所属・種目コード!$M$3:$N$127,2)))</f>
        <v>雫石中</v>
      </c>
      <c r="L2982" s="22" t="e">
        <f>IF($B2982="","",(VLOOKUP($B2982,所属・種目コード!$J$3:$K$59,2)))</f>
        <v>#N/A</v>
      </c>
    </row>
    <row r="2983" spans="1:12">
      <c r="A2983" s="11">
        <v>3901</v>
      </c>
      <c r="B2983" s="11">
        <v>1167</v>
      </c>
      <c r="C2983" s="11">
        <v>188</v>
      </c>
      <c r="E2983" s="11" t="s">
        <v>6085</v>
      </c>
      <c r="F2983" s="11" t="s">
        <v>6086</v>
      </c>
      <c r="G2983" s="11">
        <v>2</v>
      </c>
      <c r="K2983" s="25" t="str">
        <f>IF($B2983="","",(VLOOKUP($B2983,所属・種目コード!$M$3:$N$127,2)))</f>
        <v>雫石中</v>
      </c>
      <c r="L2983" s="22" t="e">
        <f>IF($B2983="","",(VLOOKUP($B2983,所属・種目コード!$J$3:$K$59,2)))</f>
        <v>#N/A</v>
      </c>
    </row>
    <row r="2984" spans="1:12">
      <c r="A2984" s="11">
        <v>3902</v>
      </c>
      <c r="B2984" s="11">
        <v>1167</v>
      </c>
      <c r="C2984" s="11">
        <v>166</v>
      </c>
      <c r="E2984" s="11" t="s">
        <v>6087</v>
      </c>
      <c r="F2984" s="11" t="s">
        <v>6088</v>
      </c>
      <c r="G2984" s="11">
        <v>1</v>
      </c>
      <c r="K2984" s="25" t="str">
        <f>IF($B2984="","",(VLOOKUP($B2984,所属・種目コード!$M$3:$N$127,2)))</f>
        <v>雫石中</v>
      </c>
      <c r="L2984" s="22" t="e">
        <f>IF($B2984="","",(VLOOKUP($B2984,所属・種目コード!$J$3:$K$59,2)))</f>
        <v>#N/A</v>
      </c>
    </row>
    <row r="2985" spans="1:12">
      <c r="A2985" s="11">
        <v>3903</v>
      </c>
      <c r="B2985" s="11">
        <v>1167</v>
      </c>
      <c r="C2985" s="11">
        <v>189</v>
      </c>
      <c r="E2985" s="11" t="s">
        <v>6089</v>
      </c>
      <c r="F2985" s="11" t="s">
        <v>6090</v>
      </c>
      <c r="G2985" s="11">
        <v>2</v>
      </c>
      <c r="K2985" s="25" t="str">
        <f>IF($B2985="","",(VLOOKUP($B2985,所属・種目コード!$M$3:$N$127,2)))</f>
        <v>雫石中</v>
      </c>
      <c r="L2985" s="22" t="e">
        <f>IF($B2985="","",(VLOOKUP($B2985,所属・種目コード!$J$3:$K$59,2)))</f>
        <v>#N/A</v>
      </c>
    </row>
    <row r="2986" spans="1:12">
      <c r="A2986" s="11">
        <v>3904</v>
      </c>
      <c r="B2986" s="11">
        <v>1167</v>
      </c>
      <c r="C2986" s="11">
        <v>167</v>
      </c>
      <c r="E2986" s="11" t="s">
        <v>6091</v>
      </c>
      <c r="F2986" s="11" t="s">
        <v>6092</v>
      </c>
      <c r="G2986" s="11">
        <v>1</v>
      </c>
      <c r="K2986" s="25" t="str">
        <f>IF($B2986="","",(VLOOKUP($B2986,所属・種目コード!$M$3:$N$127,2)))</f>
        <v>雫石中</v>
      </c>
      <c r="L2986" s="22" t="e">
        <f>IF($B2986="","",(VLOOKUP($B2986,所属・種目コード!$J$3:$K$59,2)))</f>
        <v>#N/A</v>
      </c>
    </row>
    <row r="2987" spans="1:12">
      <c r="A2987" s="11">
        <v>3905</v>
      </c>
      <c r="B2987" s="11">
        <v>1167</v>
      </c>
      <c r="C2987" s="11">
        <v>168</v>
      </c>
      <c r="E2987" s="11" t="s">
        <v>6093</v>
      </c>
      <c r="F2987" s="11" t="s">
        <v>6094</v>
      </c>
      <c r="G2987" s="11">
        <v>1</v>
      </c>
      <c r="K2987" s="25" t="str">
        <f>IF($B2987="","",(VLOOKUP($B2987,所属・種目コード!$M$3:$N$127,2)))</f>
        <v>雫石中</v>
      </c>
      <c r="L2987" s="22" t="e">
        <f>IF($B2987="","",(VLOOKUP($B2987,所属・種目コード!$J$3:$K$59,2)))</f>
        <v>#N/A</v>
      </c>
    </row>
    <row r="2988" spans="1:12">
      <c r="A2988" s="11">
        <v>3906</v>
      </c>
      <c r="B2988" s="11">
        <v>1167</v>
      </c>
      <c r="C2988" s="11">
        <v>190</v>
      </c>
      <c r="E2988" s="11" t="s">
        <v>6095</v>
      </c>
      <c r="F2988" s="11" t="s">
        <v>6096</v>
      </c>
      <c r="G2988" s="11">
        <v>2</v>
      </c>
      <c r="K2988" s="25" t="str">
        <f>IF($B2988="","",(VLOOKUP($B2988,所属・種目コード!$M$3:$N$127,2)))</f>
        <v>雫石中</v>
      </c>
      <c r="L2988" s="22" t="e">
        <f>IF($B2988="","",(VLOOKUP($B2988,所属・種目コード!$J$3:$K$59,2)))</f>
        <v>#N/A</v>
      </c>
    </row>
    <row r="2989" spans="1:12">
      <c r="A2989" s="11">
        <v>3907</v>
      </c>
      <c r="B2989" s="11">
        <v>1167</v>
      </c>
      <c r="C2989" s="11">
        <v>169</v>
      </c>
      <c r="E2989" s="11" t="s">
        <v>6097</v>
      </c>
      <c r="F2989" s="11" t="s">
        <v>6098</v>
      </c>
      <c r="G2989" s="11">
        <v>1</v>
      </c>
      <c r="K2989" s="25" t="str">
        <f>IF($B2989="","",(VLOOKUP($B2989,所属・種目コード!$M$3:$N$127,2)))</f>
        <v>雫石中</v>
      </c>
      <c r="L2989" s="22" t="e">
        <f>IF($B2989="","",(VLOOKUP($B2989,所属・種目コード!$J$3:$K$59,2)))</f>
        <v>#N/A</v>
      </c>
    </row>
    <row r="2990" spans="1:12">
      <c r="A2990" s="11">
        <v>3908</v>
      </c>
      <c r="B2990" s="11">
        <v>1167</v>
      </c>
      <c r="C2990" s="11">
        <v>170</v>
      </c>
      <c r="E2990" s="11" t="s">
        <v>3671</v>
      </c>
      <c r="F2990" s="11" t="s">
        <v>3265</v>
      </c>
      <c r="G2990" s="11">
        <v>1</v>
      </c>
      <c r="K2990" s="25" t="str">
        <f>IF($B2990="","",(VLOOKUP($B2990,所属・種目コード!$M$3:$N$127,2)))</f>
        <v>雫石中</v>
      </c>
      <c r="L2990" s="22" t="e">
        <f>IF($B2990="","",(VLOOKUP($B2990,所属・種目コード!$J$3:$K$59,2)))</f>
        <v>#N/A</v>
      </c>
    </row>
    <row r="2991" spans="1:12">
      <c r="A2991" s="11">
        <v>3909</v>
      </c>
      <c r="B2991" s="11">
        <v>1167</v>
      </c>
      <c r="C2991" s="11">
        <v>175</v>
      </c>
      <c r="E2991" s="11" t="s">
        <v>6099</v>
      </c>
      <c r="F2991" s="11" t="s">
        <v>6100</v>
      </c>
      <c r="G2991" s="11">
        <v>2</v>
      </c>
      <c r="K2991" s="25" t="str">
        <f>IF($B2991="","",(VLOOKUP($B2991,所属・種目コード!$M$3:$N$127,2)))</f>
        <v>雫石中</v>
      </c>
      <c r="L2991" s="22" t="e">
        <f>IF($B2991="","",(VLOOKUP($B2991,所属・種目コード!$J$3:$K$59,2)))</f>
        <v>#N/A</v>
      </c>
    </row>
    <row r="2992" spans="1:12">
      <c r="A2992" s="11">
        <v>3910</v>
      </c>
      <c r="B2992" s="11">
        <v>1167</v>
      </c>
      <c r="C2992" s="11">
        <v>171</v>
      </c>
      <c r="E2992" s="11" t="s">
        <v>6101</v>
      </c>
      <c r="F2992" s="11" t="s">
        <v>6102</v>
      </c>
      <c r="G2992" s="11">
        <v>1</v>
      </c>
      <c r="K2992" s="25" t="str">
        <f>IF($B2992="","",(VLOOKUP($B2992,所属・種目コード!$M$3:$N$127,2)))</f>
        <v>雫石中</v>
      </c>
      <c r="L2992" s="22" t="e">
        <f>IF($B2992="","",(VLOOKUP($B2992,所属・種目コード!$J$3:$K$59,2)))</f>
        <v>#N/A</v>
      </c>
    </row>
    <row r="2993" spans="1:12">
      <c r="A2993" s="11">
        <v>3911</v>
      </c>
      <c r="B2993" s="11">
        <v>1167</v>
      </c>
      <c r="C2993" s="11">
        <v>172</v>
      </c>
      <c r="E2993" s="11" t="s">
        <v>6103</v>
      </c>
      <c r="F2993" s="11" t="s">
        <v>6104</v>
      </c>
      <c r="G2993" s="11">
        <v>1</v>
      </c>
      <c r="K2993" s="25" t="str">
        <f>IF($B2993="","",(VLOOKUP($B2993,所属・種目コード!$M$3:$N$127,2)))</f>
        <v>雫石中</v>
      </c>
      <c r="L2993" s="22" t="e">
        <f>IF($B2993="","",(VLOOKUP($B2993,所属・種目コード!$J$3:$K$59,2)))</f>
        <v>#N/A</v>
      </c>
    </row>
    <row r="2994" spans="1:12">
      <c r="A2994" s="11">
        <v>3912</v>
      </c>
      <c r="B2994" s="11">
        <v>1167</v>
      </c>
      <c r="C2994" s="11">
        <v>176</v>
      </c>
      <c r="E2994" s="11" t="s">
        <v>6105</v>
      </c>
      <c r="F2994" s="11" t="s">
        <v>6106</v>
      </c>
      <c r="G2994" s="11">
        <v>2</v>
      </c>
      <c r="K2994" s="25" t="str">
        <f>IF($B2994="","",(VLOOKUP($B2994,所属・種目コード!$M$3:$N$127,2)))</f>
        <v>雫石中</v>
      </c>
      <c r="L2994" s="22" t="e">
        <f>IF($B2994="","",(VLOOKUP($B2994,所属・種目コード!$J$3:$K$59,2)))</f>
        <v>#N/A</v>
      </c>
    </row>
    <row r="2995" spans="1:12">
      <c r="A2995" s="11">
        <v>3913</v>
      </c>
      <c r="B2995" s="11">
        <v>1167</v>
      </c>
      <c r="C2995" s="11">
        <v>177</v>
      </c>
      <c r="E2995" s="11" t="s">
        <v>6107</v>
      </c>
      <c r="F2995" s="11" t="s">
        <v>6108</v>
      </c>
      <c r="G2995" s="11">
        <v>2</v>
      </c>
      <c r="K2995" s="25" t="str">
        <f>IF($B2995="","",(VLOOKUP($B2995,所属・種目コード!$M$3:$N$127,2)))</f>
        <v>雫石中</v>
      </c>
      <c r="L2995" s="22" t="e">
        <f>IF($B2995="","",(VLOOKUP($B2995,所属・種目コード!$J$3:$K$59,2)))</f>
        <v>#N/A</v>
      </c>
    </row>
    <row r="2996" spans="1:12">
      <c r="A2996" s="11">
        <v>3914</v>
      </c>
      <c r="B2996" s="11">
        <v>1167</v>
      </c>
      <c r="C2996" s="11">
        <v>179</v>
      </c>
      <c r="E2996" s="11" t="s">
        <v>6109</v>
      </c>
      <c r="F2996" s="11" t="s">
        <v>6110</v>
      </c>
      <c r="G2996" s="11">
        <v>1</v>
      </c>
      <c r="K2996" s="25" t="str">
        <f>IF($B2996="","",(VLOOKUP($B2996,所属・種目コード!$M$3:$N$127,2)))</f>
        <v>雫石中</v>
      </c>
      <c r="L2996" s="22" t="e">
        <f>IF($B2996="","",(VLOOKUP($B2996,所属・種目コード!$J$3:$K$59,2)))</f>
        <v>#N/A</v>
      </c>
    </row>
    <row r="2997" spans="1:12">
      <c r="A2997" s="11">
        <v>3915</v>
      </c>
      <c r="B2997" s="11">
        <v>1167</v>
      </c>
      <c r="C2997" s="11">
        <v>178</v>
      </c>
      <c r="E2997" s="11" t="s">
        <v>6111</v>
      </c>
      <c r="F2997" s="11" t="s">
        <v>6112</v>
      </c>
      <c r="G2997" s="11">
        <v>2</v>
      </c>
      <c r="K2997" s="25" t="str">
        <f>IF($B2997="","",(VLOOKUP($B2997,所属・種目コード!$M$3:$N$127,2)))</f>
        <v>雫石中</v>
      </c>
      <c r="L2997" s="22" t="e">
        <f>IF($B2997="","",(VLOOKUP($B2997,所属・種目コード!$J$3:$K$59,2)))</f>
        <v>#N/A</v>
      </c>
    </row>
    <row r="2998" spans="1:12">
      <c r="A2998" s="11">
        <v>3916</v>
      </c>
      <c r="B2998" s="11">
        <v>1167</v>
      </c>
      <c r="C2998" s="11">
        <v>196</v>
      </c>
      <c r="E2998" s="11" t="s">
        <v>6113</v>
      </c>
      <c r="F2998" s="11" t="s">
        <v>6114</v>
      </c>
      <c r="G2998" s="11">
        <v>2</v>
      </c>
      <c r="K2998" s="25" t="str">
        <f>IF($B2998="","",(VLOOKUP($B2998,所属・種目コード!$M$3:$N$127,2)))</f>
        <v>雫石中</v>
      </c>
      <c r="L2998" s="22" t="e">
        <f>IF($B2998="","",(VLOOKUP($B2998,所属・種目コード!$J$3:$K$59,2)))</f>
        <v>#N/A</v>
      </c>
    </row>
    <row r="2999" spans="1:12">
      <c r="A2999" s="11">
        <v>3917</v>
      </c>
      <c r="B2999" s="11">
        <v>1167</v>
      </c>
      <c r="C2999" s="11">
        <v>180</v>
      </c>
      <c r="E2999" s="11" t="s">
        <v>6115</v>
      </c>
      <c r="F2999" s="11" t="s">
        <v>6116</v>
      </c>
      <c r="G2999" s="11">
        <v>1</v>
      </c>
      <c r="K2999" s="25" t="str">
        <f>IF($B2999="","",(VLOOKUP($B2999,所属・種目コード!$M$3:$N$127,2)))</f>
        <v>雫石中</v>
      </c>
      <c r="L2999" s="22" t="e">
        <f>IF($B2999="","",(VLOOKUP($B2999,所属・種目コード!$J$3:$K$59,2)))</f>
        <v>#N/A</v>
      </c>
    </row>
    <row r="3000" spans="1:12">
      <c r="A3000" s="11">
        <v>3918</v>
      </c>
      <c r="B3000" s="11">
        <v>1167</v>
      </c>
      <c r="C3000" s="11">
        <v>181</v>
      </c>
      <c r="E3000" s="11" t="s">
        <v>6117</v>
      </c>
      <c r="F3000" s="11" t="s">
        <v>6118</v>
      </c>
      <c r="G3000" s="11">
        <v>1</v>
      </c>
      <c r="K3000" s="25" t="str">
        <f>IF($B3000="","",(VLOOKUP($B3000,所属・種目コード!$M$3:$N$127,2)))</f>
        <v>雫石中</v>
      </c>
      <c r="L3000" s="22" t="e">
        <f>IF($B3000="","",(VLOOKUP($B3000,所属・種目コード!$J$3:$K$59,2)))</f>
        <v>#N/A</v>
      </c>
    </row>
    <row r="3001" spans="1:12">
      <c r="A3001" s="11">
        <v>3919</v>
      </c>
      <c r="B3001" s="11">
        <v>1167</v>
      </c>
      <c r="C3001" s="11">
        <v>179</v>
      </c>
      <c r="E3001" s="11" t="s">
        <v>6119</v>
      </c>
      <c r="F3001" s="11" t="s">
        <v>6120</v>
      </c>
      <c r="G3001" s="11">
        <v>2</v>
      </c>
      <c r="K3001" s="25" t="str">
        <f>IF($B3001="","",(VLOOKUP($B3001,所属・種目コード!$M$3:$N$127,2)))</f>
        <v>雫石中</v>
      </c>
      <c r="L3001" s="22" t="e">
        <f>IF($B3001="","",(VLOOKUP($B3001,所属・種目コード!$J$3:$K$59,2)))</f>
        <v>#N/A</v>
      </c>
    </row>
    <row r="3002" spans="1:12">
      <c r="A3002" s="11">
        <v>3920</v>
      </c>
      <c r="B3002" s="11">
        <v>1167</v>
      </c>
      <c r="C3002" s="11">
        <v>191</v>
      </c>
      <c r="E3002" s="11" t="s">
        <v>6121</v>
      </c>
      <c r="F3002" s="11" t="s">
        <v>6122</v>
      </c>
      <c r="G3002" s="11">
        <v>2</v>
      </c>
      <c r="K3002" s="25" t="str">
        <f>IF($B3002="","",(VLOOKUP($B3002,所属・種目コード!$M$3:$N$127,2)))</f>
        <v>雫石中</v>
      </c>
      <c r="L3002" s="22" t="e">
        <f>IF($B3002="","",(VLOOKUP($B3002,所属・種目コード!$J$3:$K$59,2)))</f>
        <v>#N/A</v>
      </c>
    </row>
    <row r="3003" spans="1:12">
      <c r="A3003" s="11">
        <v>3921</v>
      </c>
      <c r="B3003" s="11">
        <v>1167</v>
      </c>
      <c r="C3003" s="11">
        <v>192</v>
      </c>
      <c r="E3003" s="11" t="s">
        <v>6123</v>
      </c>
      <c r="F3003" s="11" t="s">
        <v>6124</v>
      </c>
      <c r="G3003" s="11">
        <v>2</v>
      </c>
      <c r="K3003" s="25" t="str">
        <f>IF($B3003="","",(VLOOKUP($B3003,所属・種目コード!$M$3:$N$127,2)))</f>
        <v>雫石中</v>
      </c>
      <c r="L3003" s="22" t="e">
        <f>IF($B3003="","",(VLOOKUP($B3003,所属・種目コード!$J$3:$K$59,2)))</f>
        <v>#N/A</v>
      </c>
    </row>
    <row r="3004" spans="1:12">
      <c r="A3004" s="11">
        <v>3922</v>
      </c>
      <c r="B3004" s="11">
        <v>1167</v>
      </c>
      <c r="C3004" s="11">
        <v>173</v>
      </c>
      <c r="E3004" s="11" t="s">
        <v>6125</v>
      </c>
      <c r="F3004" s="11" t="s">
        <v>6126</v>
      </c>
      <c r="G3004" s="11">
        <v>1</v>
      </c>
      <c r="K3004" s="25" t="str">
        <f>IF($B3004="","",(VLOOKUP($B3004,所属・種目コード!$M$3:$N$127,2)))</f>
        <v>雫石中</v>
      </c>
      <c r="L3004" s="22" t="e">
        <f>IF($B3004="","",(VLOOKUP($B3004,所属・種目コード!$J$3:$K$59,2)))</f>
        <v>#N/A</v>
      </c>
    </row>
    <row r="3005" spans="1:12">
      <c r="A3005" s="11">
        <v>3923</v>
      </c>
      <c r="B3005" s="11">
        <v>1167</v>
      </c>
      <c r="C3005" s="11">
        <v>180</v>
      </c>
      <c r="E3005" s="11" t="s">
        <v>6127</v>
      </c>
      <c r="F3005" s="11" t="s">
        <v>6128</v>
      </c>
      <c r="G3005" s="11">
        <v>2</v>
      </c>
      <c r="K3005" s="25" t="str">
        <f>IF($B3005="","",(VLOOKUP($B3005,所属・種目コード!$M$3:$N$127,2)))</f>
        <v>雫石中</v>
      </c>
      <c r="L3005" s="22" t="e">
        <f>IF($B3005="","",(VLOOKUP($B3005,所属・種目コード!$J$3:$K$59,2)))</f>
        <v>#N/A</v>
      </c>
    </row>
    <row r="3006" spans="1:12">
      <c r="A3006" s="11">
        <v>3924</v>
      </c>
      <c r="B3006" s="11">
        <v>1167</v>
      </c>
      <c r="C3006" s="11">
        <v>1150</v>
      </c>
      <c r="E3006" s="11" t="s">
        <v>6129</v>
      </c>
      <c r="F3006" s="11" t="s">
        <v>6130</v>
      </c>
      <c r="G3006" s="11">
        <v>2</v>
      </c>
      <c r="K3006" s="25" t="str">
        <f>IF($B3006="","",(VLOOKUP($B3006,所属・種目コード!$M$3:$N$127,2)))</f>
        <v>雫石中</v>
      </c>
      <c r="L3006" s="22" t="e">
        <f>IF($B3006="","",(VLOOKUP($B3006,所属・種目コード!$J$3:$K$59,2)))</f>
        <v>#N/A</v>
      </c>
    </row>
    <row r="3007" spans="1:12">
      <c r="A3007" s="11">
        <v>3925</v>
      </c>
      <c r="B3007" s="11">
        <v>1167</v>
      </c>
      <c r="C3007" s="11">
        <v>174</v>
      </c>
      <c r="E3007" s="11" t="s">
        <v>6131</v>
      </c>
      <c r="F3007" s="11" t="s">
        <v>6132</v>
      </c>
      <c r="G3007" s="11">
        <v>1</v>
      </c>
      <c r="K3007" s="25" t="str">
        <f>IF($B3007="","",(VLOOKUP($B3007,所属・種目コード!$M$3:$N$127,2)))</f>
        <v>雫石中</v>
      </c>
      <c r="L3007" s="22" t="e">
        <f>IF($B3007="","",(VLOOKUP($B3007,所属・種目コード!$J$3:$K$59,2)))</f>
        <v>#N/A</v>
      </c>
    </row>
    <row r="3008" spans="1:12">
      <c r="A3008" s="11">
        <v>3926</v>
      </c>
      <c r="B3008" s="11">
        <v>1167</v>
      </c>
      <c r="C3008" s="11">
        <v>182</v>
      </c>
      <c r="E3008" s="11" t="s">
        <v>6133</v>
      </c>
      <c r="F3008" s="11" t="s">
        <v>6134</v>
      </c>
      <c r="G3008" s="11">
        <v>1</v>
      </c>
      <c r="K3008" s="25" t="str">
        <f>IF($B3008="","",(VLOOKUP($B3008,所属・種目コード!$M$3:$N$127,2)))</f>
        <v>雫石中</v>
      </c>
      <c r="L3008" s="22" t="e">
        <f>IF($B3008="","",(VLOOKUP($B3008,所属・種目コード!$J$3:$K$59,2)))</f>
        <v>#N/A</v>
      </c>
    </row>
    <row r="3009" spans="1:12">
      <c r="A3009" s="11">
        <v>3927</v>
      </c>
      <c r="B3009" s="11">
        <v>1167</v>
      </c>
      <c r="C3009" s="11">
        <v>183</v>
      </c>
      <c r="E3009" s="11" t="s">
        <v>6135</v>
      </c>
      <c r="F3009" s="11" t="s">
        <v>6136</v>
      </c>
      <c r="G3009" s="11">
        <v>1</v>
      </c>
      <c r="K3009" s="25" t="str">
        <f>IF($B3009="","",(VLOOKUP($B3009,所属・種目コード!$M$3:$N$127,2)))</f>
        <v>雫石中</v>
      </c>
      <c r="L3009" s="22" t="e">
        <f>IF($B3009="","",(VLOOKUP($B3009,所属・種目コード!$J$3:$K$59,2)))</f>
        <v>#N/A</v>
      </c>
    </row>
    <row r="3010" spans="1:12">
      <c r="A3010" s="11">
        <v>3928</v>
      </c>
      <c r="B3010" s="11">
        <v>1167</v>
      </c>
      <c r="C3010" s="11">
        <v>181</v>
      </c>
      <c r="E3010" s="11" t="s">
        <v>6137</v>
      </c>
      <c r="F3010" s="11" t="s">
        <v>6138</v>
      </c>
      <c r="G3010" s="11">
        <v>2</v>
      </c>
      <c r="K3010" s="25" t="str">
        <f>IF($B3010="","",(VLOOKUP($B3010,所属・種目コード!$M$3:$N$127,2)))</f>
        <v>雫石中</v>
      </c>
      <c r="L3010" s="22" t="e">
        <f>IF($B3010="","",(VLOOKUP($B3010,所属・種目コード!$J$3:$K$59,2)))</f>
        <v>#N/A</v>
      </c>
    </row>
    <row r="3011" spans="1:12">
      <c r="A3011" s="11">
        <v>3929</v>
      </c>
      <c r="B3011" s="11">
        <v>1167</v>
      </c>
      <c r="C3011" s="11">
        <v>193</v>
      </c>
      <c r="E3011" s="11" t="s">
        <v>6139</v>
      </c>
      <c r="F3011" s="11" t="s">
        <v>6140</v>
      </c>
      <c r="G3011" s="11">
        <v>2</v>
      </c>
      <c r="K3011" s="25" t="str">
        <f>IF($B3011="","",(VLOOKUP($B3011,所属・種目コード!$M$3:$N$127,2)))</f>
        <v>雫石中</v>
      </c>
      <c r="L3011" s="22" t="e">
        <f>IF($B3011="","",(VLOOKUP($B3011,所属・種目コード!$J$3:$K$59,2)))</f>
        <v>#N/A</v>
      </c>
    </row>
    <row r="3012" spans="1:12">
      <c r="A3012" s="11">
        <v>3930</v>
      </c>
      <c r="B3012" s="11">
        <v>1167</v>
      </c>
      <c r="C3012" s="11">
        <v>175</v>
      </c>
      <c r="E3012" s="11" t="s">
        <v>6141</v>
      </c>
      <c r="F3012" s="11" t="s">
        <v>6142</v>
      </c>
      <c r="G3012" s="11">
        <v>1</v>
      </c>
      <c r="K3012" s="25" t="str">
        <f>IF($B3012="","",(VLOOKUP($B3012,所属・種目コード!$M$3:$N$127,2)))</f>
        <v>雫石中</v>
      </c>
      <c r="L3012" s="22" t="e">
        <f>IF($B3012="","",(VLOOKUP($B3012,所属・種目コード!$J$3:$K$59,2)))</f>
        <v>#N/A</v>
      </c>
    </row>
    <row r="3013" spans="1:12">
      <c r="A3013" s="11">
        <v>3931</v>
      </c>
      <c r="B3013" s="11">
        <v>1167</v>
      </c>
      <c r="C3013" s="11">
        <v>176</v>
      </c>
      <c r="E3013" s="11" t="s">
        <v>6143</v>
      </c>
      <c r="F3013" s="11" t="s">
        <v>6144</v>
      </c>
      <c r="G3013" s="11">
        <v>1</v>
      </c>
      <c r="K3013" s="25" t="str">
        <f>IF($B3013="","",(VLOOKUP($B3013,所属・種目コード!$M$3:$N$127,2)))</f>
        <v>雫石中</v>
      </c>
      <c r="L3013" s="22" t="e">
        <f>IF($B3013="","",(VLOOKUP($B3013,所属・種目コード!$J$3:$K$59,2)))</f>
        <v>#N/A</v>
      </c>
    </row>
    <row r="3014" spans="1:12">
      <c r="A3014" s="11">
        <v>3932</v>
      </c>
      <c r="B3014" s="11">
        <v>1167</v>
      </c>
      <c r="C3014" s="11">
        <v>1300</v>
      </c>
      <c r="E3014" s="11" t="s">
        <v>6145</v>
      </c>
      <c r="F3014" s="11" t="s">
        <v>6146</v>
      </c>
      <c r="G3014" s="11">
        <v>1</v>
      </c>
      <c r="K3014" s="25" t="str">
        <f>IF($B3014="","",(VLOOKUP($B3014,所属・種目コード!$M$3:$N$127,2)))</f>
        <v>雫石中</v>
      </c>
      <c r="L3014" s="22" t="e">
        <f>IF($B3014="","",(VLOOKUP($B3014,所属・種目コード!$J$3:$K$59,2)))</f>
        <v>#N/A</v>
      </c>
    </row>
    <row r="3015" spans="1:12">
      <c r="A3015" s="11">
        <v>3933</v>
      </c>
      <c r="B3015" s="11">
        <v>1167</v>
      </c>
      <c r="C3015" s="11">
        <v>194</v>
      </c>
      <c r="E3015" s="11" t="s">
        <v>6147</v>
      </c>
      <c r="F3015" s="11" t="s">
        <v>6148</v>
      </c>
      <c r="G3015" s="11">
        <v>2</v>
      </c>
      <c r="K3015" s="25" t="str">
        <f>IF($B3015="","",(VLOOKUP($B3015,所属・種目コード!$M$3:$N$127,2)))</f>
        <v>雫石中</v>
      </c>
      <c r="L3015" s="22" t="e">
        <f>IF($B3015="","",(VLOOKUP($B3015,所属・種目コード!$J$3:$K$59,2)))</f>
        <v>#N/A</v>
      </c>
    </row>
    <row r="3016" spans="1:12">
      <c r="A3016" s="11">
        <v>3934</v>
      </c>
      <c r="B3016" s="11">
        <v>1167</v>
      </c>
      <c r="C3016" s="11">
        <v>177</v>
      </c>
      <c r="E3016" s="11" t="s">
        <v>6149</v>
      </c>
      <c r="F3016" s="11" t="s">
        <v>6150</v>
      </c>
      <c r="G3016" s="11">
        <v>1</v>
      </c>
      <c r="K3016" s="25" t="str">
        <f>IF($B3016="","",(VLOOKUP($B3016,所属・種目コード!$M$3:$N$127,2)))</f>
        <v>雫石中</v>
      </c>
      <c r="L3016" s="22" t="e">
        <f>IF($B3016="","",(VLOOKUP($B3016,所属・種目コード!$J$3:$K$59,2)))</f>
        <v>#N/A</v>
      </c>
    </row>
    <row r="3017" spans="1:12">
      <c r="A3017" s="11">
        <v>3935</v>
      </c>
      <c r="B3017" s="11">
        <v>1167</v>
      </c>
      <c r="C3017" s="11">
        <v>178</v>
      </c>
      <c r="E3017" s="11" t="s">
        <v>6151</v>
      </c>
      <c r="F3017" s="11" t="s">
        <v>6152</v>
      </c>
      <c r="G3017" s="11">
        <v>1</v>
      </c>
      <c r="K3017" s="25" t="str">
        <f>IF($B3017="","",(VLOOKUP($B3017,所属・種目コード!$M$3:$N$127,2)))</f>
        <v>雫石中</v>
      </c>
      <c r="L3017" s="22" t="e">
        <f>IF($B3017="","",(VLOOKUP($B3017,所属・種目コード!$J$3:$K$59,2)))</f>
        <v>#N/A</v>
      </c>
    </row>
    <row r="3018" spans="1:12">
      <c r="A3018" s="11">
        <v>3936</v>
      </c>
      <c r="B3018" s="11">
        <v>1167</v>
      </c>
      <c r="C3018" s="11">
        <v>184</v>
      </c>
      <c r="E3018" s="11" t="s">
        <v>6153</v>
      </c>
      <c r="F3018" s="11" t="s">
        <v>6154</v>
      </c>
      <c r="G3018" s="11">
        <v>1</v>
      </c>
      <c r="K3018" s="25" t="str">
        <f>IF($B3018="","",(VLOOKUP($B3018,所属・種目コード!$M$3:$N$127,2)))</f>
        <v>雫石中</v>
      </c>
      <c r="L3018" s="22" t="e">
        <f>IF($B3018="","",(VLOOKUP($B3018,所属・種目コード!$J$3:$K$59,2)))</f>
        <v>#N/A</v>
      </c>
    </row>
    <row r="3019" spans="1:12">
      <c r="A3019" s="11">
        <v>3937</v>
      </c>
      <c r="B3019" s="11">
        <v>1167</v>
      </c>
      <c r="C3019" s="11">
        <v>185</v>
      </c>
      <c r="E3019" s="11" t="s">
        <v>6155</v>
      </c>
      <c r="F3019" s="11" t="s">
        <v>6156</v>
      </c>
      <c r="G3019" s="11">
        <v>1</v>
      </c>
      <c r="K3019" s="25" t="str">
        <f>IF($B3019="","",(VLOOKUP($B3019,所属・種目コード!$M$3:$N$127,2)))</f>
        <v>雫石中</v>
      </c>
      <c r="L3019" s="22" t="e">
        <f>IF($B3019="","",(VLOOKUP($B3019,所属・種目コード!$J$3:$K$59,2)))</f>
        <v>#N/A</v>
      </c>
    </row>
    <row r="3020" spans="1:12">
      <c r="A3020" s="11">
        <v>3938</v>
      </c>
      <c r="B3020" s="11">
        <v>1167</v>
      </c>
      <c r="C3020" s="11">
        <v>195</v>
      </c>
      <c r="E3020" s="11" t="s">
        <v>6157</v>
      </c>
      <c r="F3020" s="11" t="s">
        <v>6158</v>
      </c>
      <c r="G3020" s="11">
        <v>2</v>
      </c>
      <c r="K3020" s="25" t="str">
        <f>IF($B3020="","",(VLOOKUP($B3020,所属・種目コード!$M$3:$N$127,2)))</f>
        <v>雫石中</v>
      </c>
      <c r="L3020" s="22" t="e">
        <f>IF($B3020="","",(VLOOKUP($B3020,所属・種目コード!$J$3:$K$59,2)))</f>
        <v>#N/A</v>
      </c>
    </row>
    <row r="3021" spans="1:12">
      <c r="A3021" s="11">
        <v>3939</v>
      </c>
      <c r="B3021" s="11">
        <v>1167</v>
      </c>
      <c r="C3021" s="11">
        <v>186</v>
      </c>
      <c r="E3021" s="11" t="s">
        <v>6159</v>
      </c>
      <c r="F3021" s="11" t="s">
        <v>6160</v>
      </c>
      <c r="G3021" s="11">
        <v>1</v>
      </c>
      <c r="K3021" s="25" t="str">
        <f>IF($B3021="","",(VLOOKUP($B3021,所属・種目コード!$M$3:$N$127,2)))</f>
        <v>雫石中</v>
      </c>
      <c r="L3021" s="22" t="e">
        <f>IF($B3021="","",(VLOOKUP($B3021,所属・種目コード!$J$3:$K$59,2)))</f>
        <v>#N/A</v>
      </c>
    </row>
    <row r="3022" spans="1:12">
      <c r="A3022" s="11">
        <v>3940</v>
      </c>
      <c r="B3022" s="11">
        <v>1169</v>
      </c>
      <c r="C3022" s="11">
        <v>1293</v>
      </c>
      <c r="E3022" s="11" t="s">
        <v>6161</v>
      </c>
      <c r="F3022" s="11" t="s">
        <v>6162</v>
      </c>
      <c r="G3022" s="11">
        <v>1</v>
      </c>
      <c r="K3022" s="25" t="str">
        <f>IF($B3022="","",(VLOOKUP($B3022,所属・種目コード!$M$3:$N$127,2)))</f>
        <v>紫波三中</v>
      </c>
      <c r="L3022" s="22" t="e">
        <f>IF($B3022="","",(VLOOKUP($B3022,所属・種目コード!$J$3:$K$59,2)))</f>
        <v>#N/A</v>
      </c>
    </row>
    <row r="3023" spans="1:12">
      <c r="A3023" s="11">
        <v>3941</v>
      </c>
      <c r="B3023" s="11">
        <v>1169</v>
      </c>
      <c r="C3023" s="11">
        <v>1287</v>
      </c>
      <c r="E3023" s="11" t="s">
        <v>6163</v>
      </c>
      <c r="F3023" s="11" t="s">
        <v>6164</v>
      </c>
      <c r="G3023" s="11">
        <v>1</v>
      </c>
      <c r="K3023" s="25" t="str">
        <f>IF($B3023="","",(VLOOKUP($B3023,所属・種目コード!$M$3:$N$127,2)))</f>
        <v>紫波三中</v>
      </c>
      <c r="L3023" s="22" t="e">
        <f>IF($B3023="","",(VLOOKUP($B3023,所属・種目コード!$J$3:$K$59,2)))</f>
        <v>#N/A</v>
      </c>
    </row>
    <row r="3024" spans="1:12">
      <c r="A3024" s="11">
        <v>3942</v>
      </c>
      <c r="B3024" s="11">
        <v>1169</v>
      </c>
      <c r="C3024" s="11">
        <v>1294</v>
      </c>
      <c r="E3024" s="11" t="s">
        <v>6165</v>
      </c>
      <c r="F3024" s="11" t="s">
        <v>6166</v>
      </c>
      <c r="G3024" s="11">
        <v>1</v>
      </c>
      <c r="K3024" s="25" t="str">
        <f>IF($B3024="","",(VLOOKUP($B3024,所属・種目コード!$M$3:$N$127,2)))</f>
        <v>紫波三中</v>
      </c>
      <c r="L3024" s="22" t="e">
        <f>IF($B3024="","",(VLOOKUP($B3024,所属・種目コード!$J$3:$K$59,2)))</f>
        <v>#N/A</v>
      </c>
    </row>
    <row r="3025" spans="1:12">
      <c r="A3025" s="11">
        <v>3943</v>
      </c>
      <c r="B3025" s="11">
        <v>1169</v>
      </c>
      <c r="C3025" s="11">
        <v>1129</v>
      </c>
      <c r="E3025" s="11" t="s">
        <v>6167</v>
      </c>
      <c r="F3025" s="11" t="s">
        <v>6168</v>
      </c>
      <c r="G3025" s="11">
        <v>2</v>
      </c>
      <c r="K3025" s="25" t="str">
        <f>IF($B3025="","",(VLOOKUP($B3025,所属・種目コード!$M$3:$N$127,2)))</f>
        <v>紫波三中</v>
      </c>
      <c r="L3025" s="22" t="e">
        <f>IF($B3025="","",(VLOOKUP($B3025,所属・種目コード!$J$3:$K$59,2)))</f>
        <v>#N/A</v>
      </c>
    </row>
    <row r="3026" spans="1:12">
      <c r="A3026" s="11">
        <v>3944</v>
      </c>
      <c r="B3026" s="11">
        <v>1169</v>
      </c>
      <c r="C3026" s="11">
        <v>1130</v>
      </c>
      <c r="E3026" s="11" t="s">
        <v>6169</v>
      </c>
      <c r="F3026" s="11" t="s">
        <v>6170</v>
      </c>
      <c r="G3026" s="11">
        <v>2</v>
      </c>
      <c r="K3026" s="25" t="str">
        <f>IF($B3026="","",(VLOOKUP($B3026,所属・種目コード!$M$3:$N$127,2)))</f>
        <v>紫波三中</v>
      </c>
      <c r="L3026" s="22" t="e">
        <f>IF($B3026="","",(VLOOKUP($B3026,所属・種目コード!$J$3:$K$59,2)))</f>
        <v>#N/A</v>
      </c>
    </row>
    <row r="3027" spans="1:12">
      <c r="A3027" s="11">
        <v>3945</v>
      </c>
      <c r="B3027" s="11">
        <v>1169</v>
      </c>
      <c r="C3027" s="11">
        <v>1131</v>
      </c>
      <c r="E3027" s="11" t="s">
        <v>6171</v>
      </c>
      <c r="F3027" s="11" t="s">
        <v>3018</v>
      </c>
      <c r="G3027" s="11">
        <v>2</v>
      </c>
      <c r="K3027" s="25" t="str">
        <f>IF($B3027="","",(VLOOKUP($B3027,所属・種目コード!$M$3:$N$127,2)))</f>
        <v>紫波三中</v>
      </c>
      <c r="L3027" s="22" t="e">
        <f>IF($B3027="","",(VLOOKUP($B3027,所属・種目コード!$J$3:$K$59,2)))</f>
        <v>#N/A</v>
      </c>
    </row>
    <row r="3028" spans="1:12">
      <c r="A3028" s="11">
        <v>3946</v>
      </c>
      <c r="B3028" s="11">
        <v>1169</v>
      </c>
      <c r="C3028" s="11">
        <v>1288</v>
      </c>
      <c r="E3028" s="11" t="s">
        <v>6172</v>
      </c>
      <c r="F3028" s="11" t="s">
        <v>6173</v>
      </c>
      <c r="G3028" s="11">
        <v>1</v>
      </c>
      <c r="K3028" s="25" t="str">
        <f>IF($B3028="","",(VLOOKUP($B3028,所属・種目コード!$M$3:$N$127,2)))</f>
        <v>紫波三中</v>
      </c>
      <c r="L3028" s="22" t="e">
        <f>IF($B3028="","",(VLOOKUP($B3028,所属・種目コード!$J$3:$K$59,2)))</f>
        <v>#N/A</v>
      </c>
    </row>
    <row r="3029" spans="1:12">
      <c r="A3029" s="11">
        <v>3947</v>
      </c>
      <c r="B3029" s="11">
        <v>1169</v>
      </c>
      <c r="C3029" s="11">
        <v>1135</v>
      </c>
      <c r="E3029" s="11" t="s">
        <v>6174</v>
      </c>
      <c r="F3029" s="11" t="s">
        <v>6175</v>
      </c>
      <c r="G3029" s="11">
        <v>2</v>
      </c>
      <c r="K3029" s="25" t="str">
        <f>IF($B3029="","",(VLOOKUP($B3029,所属・種目コード!$M$3:$N$127,2)))</f>
        <v>紫波三中</v>
      </c>
      <c r="L3029" s="22" t="e">
        <f>IF($B3029="","",(VLOOKUP($B3029,所属・種目コード!$J$3:$K$59,2)))</f>
        <v>#N/A</v>
      </c>
    </row>
    <row r="3030" spans="1:12">
      <c r="A3030" s="11">
        <v>3948</v>
      </c>
      <c r="B3030" s="11">
        <v>1169</v>
      </c>
      <c r="C3030" s="11">
        <v>1289</v>
      </c>
      <c r="E3030" s="11" t="s">
        <v>6176</v>
      </c>
      <c r="F3030" s="11" t="s">
        <v>6177</v>
      </c>
      <c r="G3030" s="11">
        <v>1</v>
      </c>
      <c r="K3030" s="25" t="str">
        <f>IF($B3030="","",(VLOOKUP($B3030,所属・種目コード!$M$3:$N$127,2)))</f>
        <v>紫波三中</v>
      </c>
      <c r="L3030" s="22" t="e">
        <f>IF($B3030="","",(VLOOKUP($B3030,所属・種目コード!$J$3:$K$59,2)))</f>
        <v>#N/A</v>
      </c>
    </row>
    <row r="3031" spans="1:12">
      <c r="A3031" s="11">
        <v>3949</v>
      </c>
      <c r="B3031" s="11">
        <v>1169</v>
      </c>
      <c r="C3031" s="11">
        <v>1290</v>
      </c>
      <c r="E3031" s="11" t="s">
        <v>6178</v>
      </c>
      <c r="F3031" s="11" t="s">
        <v>6179</v>
      </c>
      <c r="G3031" s="11">
        <v>1</v>
      </c>
      <c r="K3031" s="25" t="str">
        <f>IF($B3031="","",(VLOOKUP($B3031,所属・種目コード!$M$3:$N$127,2)))</f>
        <v>紫波三中</v>
      </c>
      <c r="L3031" s="22" t="e">
        <f>IF($B3031="","",(VLOOKUP($B3031,所属・種目コード!$J$3:$K$59,2)))</f>
        <v>#N/A</v>
      </c>
    </row>
    <row r="3032" spans="1:12">
      <c r="A3032" s="11">
        <v>3950</v>
      </c>
      <c r="B3032" s="11">
        <v>1169</v>
      </c>
      <c r="C3032" s="11">
        <v>1132</v>
      </c>
      <c r="E3032" s="11" t="s">
        <v>6180</v>
      </c>
      <c r="F3032" s="11" t="s">
        <v>6181</v>
      </c>
      <c r="G3032" s="11">
        <v>2</v>
      </c>
      <c r="K3032" s="25" t="str">
        <f>IF($B3032="","",(VLOOKUP($B3032,所属・種目コード!$M$3:$N$127,2)))</f>
        <v>紫波三中</v>
      </c>
      <c r="L3032" s="22" t="e">
        <f>IF($B3032="","",(VLOOKUP($B3032,所属・種目コード!$J$3:$K$59,2)))</f>
        <v>#N/A</v>
      </c>
    </row>
    <row r="3033" spans="1:12">
      <c r="A3033" s="11">
        <v>3951</v>
      </c>
      <c r="B3033" s="11">
        <v>1169</v>
      </c>
      <c r="C3033" s="11">
        <v>1291</v>
      </c>
      <c r="E3033" s="11" t="s">
        <v>603</v>
      </c>
      <c r="F3033" s="11" t="s">
        <v>604</v>
      </c>
      <c r="G3033" s="11">
        <v>1</v>
      </c>
      <c r="K3033" s="25" t="str">
        <f>IF($B3033="","",(VLOOKUP($B3033,所属・種目コード!$M$3:$N$127,2)))</f>
        <v>紫波三中</v>
      </c>
      <c r="L3033" s="22" t="e">
        <f>IF($B3033="","",(VLOOKUP($B3033,所属・種目コード!$J$3:$K$59,2)))</f>
        <v>#N/A</v>
      </c>
    </row>
    <row r="3034" spans="1:12">
      <c r="A3034" s="11">
        <v>3952</v>
      </c>
      <c r="B3034" s="11">
        <v>1169</v>
      </c>
      <c r="C3034" s="11">
        <v>1292</v>
      </c>
      <c r="E3034" s="11" t="s">
        <v>6182</v>
      </c>
      <c r="F3034" s="11" t="s">
        <v>6183</v>
      </c>
      <c r="G3034" s="11">
        <v>1</v>
      </c>
      <c r="K3034" s="25" t="str">
        <f>IF($B3034="","",(VLOOKUP($B3034,所属・種目コード!$M$3:$N$127,2)))</f>
        <v>紫波三中</v>
      </c>
      <c r="L3034" s="22" t="e">
        <f>IF($B3034="","",(VLOOKUP($B3034,所属・種目コード!$J$3:$K$59,2)))</f>
        <v>#N/A</v>
      </c>
    </row>
    <row r="3035" spans="1:12">
      <c r="A3035" s="11">
        <v>3953</v>
      </c>
      <c r="B3035" s="11">
        <v>1169</v>
      </c>
      <c r="C3035" s="11">
        <v>1133</v>
      </c>
      <c r="E3035" s="11" t="s">
        <v>6184</v>
      </c>
      <c r="F3035" s="11" t="s">
        <v>6185</v>
      </c>
      <c r="G3035" s="11">
        <v>2</v>
      </c>
      <c r="K3035" s="25" t="str">
        <f>IF($B3035="","",(VLOOKUP($B3035,所属・種目コード!$M$3:$N$127,2)))</f>
        <v>紫波三中</v>
      </c>
      <c r="L3035" s="22" t="e">
        <f>IF($B3035="","",(VLOOKUP($B3035,所属・種目コード!$J$3:$K$59,2)))</f>
        <v>#N/A</v>
      </c>
    </row>
    <row r="3036" spans="1:12">
      <c r="A3036" s="11">
        <v>3954</v>
      </c>
      <c r="B3036" s="11">
        <v>1169</v>
      </c>
      <c r="C3036" s="11">
        <v>1134</v>
      </c>
      <c r="E3036" s="11" t="s">
        <v>6186</v>
      </c>
      <c r="F3036" s="11" t="s">
        <v>6187</v>
      </c>
      <c r="G3036" s="11">
        <v>2</v>
      </c>
      <c r="K3036" s="25" t="str">
        <f>IF($B3036="","",(VLOOKUP($B3036,所属・種目コード!$M$3:$N$127,2)))</f>
        <v>紫波三中</v>
      </c>
      <c r="L3036" s="22" t="e">
        <f>IF($B3036="","",(VLOOKUP($B3036,所属・種目コード!$J$3:$K$59,2)))</f>
        <v>#N/A</v>
      </c>
    </row>
    <row r="3037" spans="1:12">
      <c r="A3037" s="11">
        <v>3955</v>
      </c>
      <c r="B3037" s="11">
        <v>1169</v>
      </c>
      <c r="C3037" s="11">
        <v>1136</v>
      </c>
      <c r="E3037" s="11" t="s">
        <v>6188</v>
      </c>
      <c r="F3037" s="11" t="s">
        <v>6189</v>
      </c>
      <c r="G3037" s="11">
        <v>2</v>
      </c>
      <c r="K3037" s="25" t="str">
        <f>IF($B3037="","",(VLOOKUP($B3037,所属・種目コード!$M$3:$N$127,2)))</f>
        <v>紫波三中</v>
      </c>
      <c r="L3037" s="22" t="e">
        <f>IF($B3037="","",(VLOOKUP($B3037,所属・種目コード!$J$3:$K$59,2)))</f>
        <v>#N/A</v>
      </c>
    </row>
    <row r="3038" spans="1:12">
      <c r="A3038" s="11">
        <v>3956</v>
      </c>
      <c r="B3038" s="11">
        <v>1170</v>
      </c>
      <c r="C3038" s="11">
        <v>786</v>
      </c>
      <c r="E3038" s="11" t="s">
        <v>6190</v>
      </c>
      <c r="F3038" s="11" t="s">
        <v>6191</v>
      </c>
      <c r="G3038" s="11">
        <v>1</v>
      </c>
      <c r="K3038" s="25" t="str">
        <f>IF($B3038="","",(VLOOKUP($B3038,所属・種目コード!$M$3:$N$127,2)))</f>
        <v>紫波二中</v>
      </c>
      <c r="L3038" s="22" t="e">
        <f>IF($B3038="","",(VLOOKUP($B3038,所属・種目コード!$J$3:$K$59,2)))</f>
        <v>#N/A</v>
      </c>
    </row>
    <row r="3039" spans="1:12">
      <c r="A3039" s="11">
        <v>3957</v>
      </c>
      <c r="B3039" s="11">
        <v>1170</v>
      </c>
      <c r="C3039" s="11">
        <v>665</v>
      </c>
      <c r="E3039" s="11" t="s">
        <v>6192</v>
      </c>
      <c r="F3039" s="11" t="s">
        <v>6193</v>
      </c>
      <c r="G3039" s="11">
        <v>2</v>
      </c>
      <c r="K3039" s="25" t="str">
        <f>IF($B3039="","",(VLOOKUP($B3039,所属・種目コード!$M$3:$N$127,2)))</f>
        <v>紫波二中</v>
      </c>
      <c r="L3039" s="22" t="e">
        <f>IF($B3039="","",(VLOOKUP($B3039,所属・種目コード!$J$3:$K$59,2)))</f>
        <v>#N/A</v>
      </c>
    </row>
    <row r="3040" spans="1:12">
      <c r="A3040" s="11">
        <v>3958</v>
      </c>
      <c r="B3040" s="11">
        <v>1170</v>
      </c>
      <c r="C3040" s="11">
        <v>787</v>
      </c>
      <c r="E3040" s="11" t="s">
        <v>6194</v>
      </c>
      <c r="F3040" s="11" t="s">
        <v>6195</v>
      </c>
      <c r="G3040" s="11">
        <v>1</v>
      </c>
      <c r="K3040" s="25" t="str">
        <f>IF($B3040="","",(VLOOKUP($B3040,所属・種目コード!$M$3:$N$127,2)))</f>
        <v>紫波二中</v>
      </c>
      <c r="L3040" s="22" t="e">
        <f>IF($B3040="","",(VLOOKUP($B3040,所属・種目コード!$J$3:$K$59,2)))</f>
        <v>#N/A</v>
      </c>
    </row>
    <row r="3041" spans="1:12">
      <c r="A3041" s="11">
        <v>3959</v>
      </c>
      <c r="B3041" s="11">
        <v>1170</v>
      </c>
      <c r="C3041" s="11">
        <v>666</v>
      </c>
      <c r="E3041" s="11" t="s">
        <v>6196</v>
      </c>
      <c r="F3041" s="11" t="s">
        <v>6197</v>
      </c>
      <c r="G3041" s="11">
        <v>2</v>
      </c>
      <c r="K3041" s="25" t="str">
        <f>IF($B3041="","",(VLOOKUP($B3041,所属・種目コード!$M$3:$N$127,2)))</f>
        <v>紫波二中</v>
      </c>
      <c r="L3041" s="22" t="e">
        <f>IF($B3041="","",(VLOOKUP($B3041,所属・種目コード!$J$3:$K$59,2)))</f>
        <v>#N/A</v>
      </c>
    </row>
    <row r="3042" spans="1:12">
      <c r="A3042" s="11">
        <v>3960</v>
      </c>
      <c r="B3042" s="11">
        <v>1170</v>
      </c>
      <c r="C3042" s="11">
        <v>667</v>
      </c>
      <c r="E3042" s="11" t="s">
        <v>6198</v>
      </c>
      <c r="F3042" s="11" t="s">
        <v>6199</v>
      </c>
      <c r="G3042" s="11">
        <v>2</v>
      </c>
      <c r="K3042" s="25" t="str">
        <f>IF($B3042="","",(VLOOKUP($B3042,所属・種目コード!$M$3:$N$127,2)))</f>
        <v>紫波二中</v>
      </c>
      <c r="L3042" s="22" t="e">
        <f>IF($B3042="","",(VLOOKUP($B3042,所属・種目コード!$J$3:$K$59,2)))</f>
        <v>#N/A</v>
      </c>
    </row>
    <row r="3043" spans="1:12">
      <c r="A3043" s="11">
        <v>3961</v>
      </c>
      <c r="B3043" s="11">
        <v>1170</v>
      </c>
      <c r="C3043" s="11">
        <v>788</v>
      </c>
      <c r="E3043" s="11" t="s">
        <v>6200</v>
      </c>
      <c r="F3043" s="11" t="s">
        <v>6201</v>
      </c>
      <c r="G3043" s="11">
        <v>1</v>
      </c>
      <c r="K3043" s="25" t="str">
        <f>IF($B3043="","",(VLOOKUP($B3043,所属・種目コード!$M$3:$N$127,2)))</f>
        <v>紫波二中</v>
      </c>
      <c r="L3043" s="22" t="e">
        <f>IF($B3043="","",(VLOOKUP($B3043,所属・種目コード!$J$3:$K$59,2)))</f>
        <v>#N/A</v>
      </c>
    </row>
    <row r="3044" spans="1:12">
      <c r="A3044" s="11">
        <v>3962</v>
      </c>
      <c r="B3044" s="11">
        <v>1170</v>
      </c>
      <c r="C3044" s="11">
        <v>671</v>
      </c>
      <c r="E3044" s="11" t="s">
        <v>6202</v>
      </c>
      <c r="F3044" s="11" t="s">
        <v>6203</v>
      </c>
      <c r="G3044" s="11">
        <v>2</v>
      </c>
      <c r="K3044" s="25" t="str">
        <f>IF($B3044="","",(VLOOKUP($B3044,所属・種目コード!$M$3:$N$127,2)))</f>
        <v>紫波二中</v>
      </c>
      <c r="L3044" s="22" t="e">
        <f>IF($B3044="","",(VLOOKUP($B3044,所属・種目コード!$J$3:$K$59,2)))</f>
        <v>#N/A</v>
      </c>
    </row>
    <row r="3045" spans="1:12">
      <c r="A3045" s="11">
        <v>3963</v>
      </c>
      <c r="B3045" s="11">
        <v>1170</v>
      </c>
      <c r="C3045" s="11">
        <v>792</v>
      </c>
      <c r="E3045" s="11" t="s">
        <v>6204</v>
      </c>
      <c r="F3045" s="11" t="s">
        <v>6205</v>
      </c>
      <c r="G3045" s="11">
        <v>1</v>
      </c>
      <c r="K3045" s="25" t="str">
        <f>IF($B3045="","",(VLOOKUP($B3045,所属・種目コード!$M$3:$N$127,2)))</f>
        <v>紫波二中</v>
      </c>
      <c r="L3045" s="22" t="e">
        <f>IF($B3045="","",(VLOOKUP($B3045,所属・種目コード!$J$3:$K$59,2)))</f>
        <v>#N/A</v>
      </c>
    </row>
    <row r="3046" spans="1:12">
      <c r="A3046" s="11">
        <v>3964</v>
      </c>
      <c r="B3046" s="11">
        <v>1170</v>
      </c>
      <c r="C3046" s="11">
        <v>672</v>
      </c>
      <c r="E3046" s="11" t="s">
        <v>6206</v>
      </c>
      <c r="F3046" s="11" t="s">
        <v>6207</v>
      </c>
      <c r="G3046" s="11">
        <v>2</v>
      </c>
      <c r="K3046" s="25" t="str">
        <f>IF($B3046="","",(VLOOKUP($B3046,所属・種目コード!$M$3:$N$127,2)))</f>
        <v>紫波二中</v>
      </c>
      <c r="L3046" s="22" t="e">
        <f>IF($B3046="","",(VLOOKUP($B3046,所属・種目コード!$J$3:$K$59,2)))</f>
        <v>#N/A</v>
      </c>
    </row>
    <row r="3047" spans="1:12">
      <c r="A3047" s="11">
        <v>3965</v>
      </c>
      <c r="B3047" s="11">
        <v>1170</v>
      </c>
      <c r="C3047" s="11">
        <v>673</v>
      </c>
      <c r="E3047" s="11" t="s">
        <v>6208</v>
      </c>
      <c r="F3047" s="11" t="s">
        <v>6209</v>
      </c>
      <c r="G3047" s="11">
        <v>2</v>
      </c>
      <c r="K3047" s="25" t="str">
        <f>IF($B3047="","",(VLOOKUP($B3047,所属・種目コード!$M$3:$N$127,2)))</f>
        <v>紫波二中</v>
      </c>
      <c r="L3047" s="22" t="e">
        <f>IF($B3047="","",(VLOOKUP($B3047,所属・種目コード!$J$3:$K$59,2)))</f>
        <v>#N/A</v>
      </c>
    </row>
    <row r="3048" spans="1:12">
      <c r="A3048" s="11">
        <v>3966</v>
      </c>
      <c r="B3048" s="11">
        <v>1170</v>
      </c>
      <c r="C3048" s="11">
        <v>789</v>
      </c>
      <c r="E3048" s="11" t="s">
        <v>6210</v>
      </c>
      <c r="F3048" s="11" t="s">
        <v>6211</v>
      </c>
      <c r="G3048" s="11">
        <v>1</v>
      </c>
      <c r="K3048" s="25" t="str">
        <f>IF($B3048="","",(VLOOKUP($B3048,所属・種目コード!$M$3:$N$127,2)))</f>
        <v>紫波二中</v>
      </c>
      <c r="L3048" s="22" t="e">
        <f>IF($B3048="","",(VLOOKUP($B3048,所属・種目コード!$J$3:$K$59,2)))</f>
        <v>#N/A</v>
      </c>
    </row>
    <row r="3049" spans="1:12">
      <c r="A3049" s="11">
        <v>3967</v>
      </c>
      <c r="B3049" s="11">
        <v>1170</v>
      </c>
      <c r="C3049" s="11">
        <v>793</v>
      </c>
      <c r="E3049" s="11" t="s">
        <v>5556</v>
      </c>
      <c r="F3049" s="11" t="s">
        <v>5557</v>
      </c>
      <c r="G3049" s="11">
        <v>1</v>
      </c>
      <c r="K3049" s="25" t="str">
        <f>IF($B3049="","",(VLOOKUP($B3049,所属・種目コード!$M$3:$N$127,2)))</f>
        <v>紫波二中</v>
      </c>
      <c r="L3049" s="22" t="e">
        <f>IF($B3049="","",(VLOOKUP($B3049,所属・種目コード!$J$3:$K$59,2)))</f>
        <v>#N/A</v>
      </c>
    </row>
    <row r="3050" spans="1:12">
      <c r="A3050" s="11">
        <v>3968</v>
      </c>
      <c r="B3050" s="11">
        <v>1170</v>
      </c>
      <c r="C3050" s="11">
        <v>668</v>
      </c>
      <c r="E3050" s="11" t="s">
        <v>6212</v>
      </c>
      <c r="F3050" s="11" t="s">
        <v>6213</v>
      </c>
      <c r="G3050" s="11">
        <v>2</v>
      </c>
      <c r="K3050" s="25" t="str">
        <f>IF($B3050="","",(VLOOKUP($B3050,所属・種目コード!$M$3:$N$127,2)))</f>
        <v>紫波二中</v>
      </c>
      <c r="L3050" s="22" t="e">
        <f>IF($B3050="","",(VLOOKUP($B3050,所属・種目コード!$J$3:$K$59,2)))</f>
        <v>#N/A</v>
      </c>
    </row>
    <row r="3051" spans="1:12">
      <c r="A3051" s="11">
        <v>3969</v>
      </c>
      <c r="B3051" s="11">
        <v>1170</v>
      </c>
      <c r="C3051" s="11">
        <v>790</v>
      </c>
      <c r="E3051" s="11" t="s">
        <v>6214</v>
      </c>
      <c r="F3051" s="11" t="s">
        <v>6215</v>
      </c>
      <c r="G3051" s="11">
        <v>1</v>
      </c>
      <c r="K3051" s="25" t="str">
        <f>IF($B3051="","",(VLOOKUP($B3051,所属・種目コード!$M$3:$N$127,2)))</f>
        <v>紫波二中</v>
      </c>
      <c r="L3051" s="22" t="e">
        <f>IF($B3051="","",(VLOOKUP($B3051,所属・種目コード!$J$3:$K$59,2)))</f>
        <v>#N/A</v>
      </c>
    </row>
    <row r="3052" spans="1:12">
      <c r="A3052" s="11">
        <v>3970</v>
      </c>
      <c r="B3052" s="11">
        <v>1170</v>
      </c>
      <c r="C3052" s="11">
        <v>669</v>
      </c>
      <c r="E3052" s="11" t="s">
        <v>6216</v>
      </c>
      <c r="F3052" s="11" t="s">
        <v>6217</v>
      </c>
      <c r="G3052" s="11">
        <v>2</v>
      </c>
      <c r="K3052" s="25" t="str">
        <f>IF($B3052="","",(VLOOKUP($B3052,所属・種目コード!$M$3:$N$127,2)))</f>
        <v>紫波二中</v>
      </c>
      <c r="L3052" s="22" t="e">
        <f>IF($B3052="","",(VLOOKUP($B3052,所属・種目コード!$J$3:$K$59,2)))</f>
        <v>#N/A</v>
      </c>
    </row>
    <row r="3053" spans="1:12">
      <c r="A3053" s="11">
        <v>3971</v>
      </c>
      <c r="B3053" s="11">
        <v>1170</v>
      </c>
      <c r="C3053" s="11">
        <v>791</v>
      </c>
      <c r="E3053" s="11" t="s">
        <v>6218</v>
      </c>
      <c r="F3053" s="11" t="s">
        <v>6219</v>
      </c>
      <c r="G3053" s="11">
        <v>1</v>
      </c>
      <c r="K3053" s="25" t="str">
        <f>IF($B3053="","",(VLOOKUP($B3053,所属・種目コード!$M$3:$N$127,2)))</f>
        <v>紫波二中</v>
      </c>
      <c r="L3053" s="22" t="e">
        <f>IF($B3053="","",(VLOOKUP($B3053,所属・種目コード!$J$3:$K$59,2)))</f>
        <v>#N/A</v>
      </c>
    </row>
    <row r="3054" spans="1:12">
      <c r="A3054" s="11">
        <v>3972</v>
      </c>
      <c r="B3054" s="11">
        <v>1170</v>
      </c>
      <c r="C3054" s="11">
        <v>674</v>
      </c>
      <c r="E3054" s="11" t="s">
        <v>6220</v>
      </c>
      <c r="F3054" s="11" t="s">
        <v>6221</v>
      </c>
      <c r="G3054" s="11">
        <v>2</v>
      </c>
      <c r="K3054" s="25" t="str">
        <f>IF($B3054="","",(VLOOKUP($B3054,所属・種目コード!$M$3:$N$127,2)))</f>
        <v>紫波二中</v>
      </c>
      <c r="L3054" s="22" t="e">
        <f>IF($B3054="","",(VLOOKUP($B3054,所属・種目コード!$J$3:$K$59,2)))</f>
        <v>#N/A</v>
      </c>
    </row>
    <row r="3055" spans="1:12">
      <c r="A3055" s="11">
        <v>3973</v>
      </c>
      <c r="B3055" s="11">
        <v>1170</v>
      </c>
      <c r="C3055" s="11">
        <v>670</v>
      </c>
      <c r="E3055" s="11" t="s">
        <v>6222</v>
      </c>
      <c r="F3055" s="11" t="s">
        <v>6223</v>
      </c>
      <c r="G3055" s="11">
        <v>2</v>
      </c>
      <c r="K3055" s="25" t="str">
        <f>IF($B3055="","",(VLOOKUP($B3055,所属・種目コード!$M$3:$N$127,2)))</f>
        <v>紫波二中</v>
      </c>
      <c r="L3055" s="22" t="e">
        <f>IF($B3055="","",(VLOOKUP($B3055,所属・種目コード!$J$3:$K$59,2)))</f>
        <v>#N/A</v>
      </c>
    </row>
    <row r="3056" spans="1:12">
      <c r="A3056" s="11">
        <v>3974</v>
      </c>
      <c r="B3056" s="11">
        <v>1170</v>
      </c>
      <c r="C3056" s="11">
        <v>675</v>
      </c>
      <c r="E3056" s="11" t="s">
        <v>6224</v>
      </c>
      <c r="F3056" s="11" t="s">
        <v>6225</v>
      </c>
      <c r="G3056" s="11">
        <v>2</v>
      </c>
      <c r="K3056" s="25" t="str">
        <f>IF($B3056="","",(VLOOKUP($B3056,所属・種目コード!$M$3:$N$127,2)))</f>
        <v>紫波二中</v>
      </c>
      <c r="L3056" s="22" t="e">
        <f>IF($B3056="","",(VLOOKUP($B3056,所属・種目コード!$J$3:$K$59,2)))</f>
        <v>#N/A</v>
      </c>
    </row>
    <row r="3057" spans="1:12">
      <c r="A3057" s="11">
        <v>3975</v>
      </c>
      <c r="B3057" s="11">
        <v>1170</v>
      </c>
      <c r="C3057" s="11">
        <v>676</v>
      </c>
      <c r="E3057" s="11" t="s">
        <v>6226</v>
      </c>
      <c r="F3057" s="11" t="s">
        <v>6227</v>
      </c>
      <c r="G3057" s="11">
        <v>2</v>
      </c>
      <c r="K3057" s="25" t="str">
        <f>IF($B3057="","",(VLOOKUP($B3057,所属・種目コード!$M$3:$N$127,2)))</f>
        <v>紫波二中</v>
      </c>
      <c r="L3057" s="22" t="e">
        <f>IF($B3057="","",(VLOOKUP($B3057,所属・種目コード!$J$3:$K$59,2)))</f>
        <v>#N/A</v>
      </c>
    </row>
    <row r="3058" spans="1:12">
      <c r="A3058" s="11">
        <v>3976</v>
      </c>
      <c r="B3058" s="11">
        <v>1171</v>
      </c>
      <c r="C3058" s="11">
        <v>153</v>
      </c>
      <c r="E3058" s="11" t="s">
        <v>6228</v>
      </c>
      <c r="F3058" s="11" t="s">
        <v>6229</v>
      </c>
      <c r="G3058" s="11">
        <v>2</v>
      </c>
      <c r="K3058" s="25" t="str">
        <f>IF($B3058="","",(VLOOKUP($B3058,所属・種目コード!$M$3:$N$127,2)))</f>
        <v>住田有住中</v>
      </c>
      <c r="L3058" s="22" t="e">
        <f>IF($B3058="","",(VLOOKUP($B3058,所属・種目コード!$J$3:$K$59,2)))</f>
        <v>#N/A</v>
      </c>
    </row>
    <row r="3059" spans="1:12">
      <c r="A3059" s="11">
        <v>3977</v>
      </c>
      <c r="B3059" s="11">
        <v>1171</v>
      </c>
      <c r="C3059" s="11">
        <v>145</v>
      </c>
      <c r="E3059" s="11" t="s">
        <v>6230</v>
      </c>
      <c r="F3059" s="11" t="s">
        <v>6231</v>
      </c>
      <c r="G3059" s="11">
        <v>1</v>
      </c>
      <c r="K3059" s="25" t="str">
        <f>IF($B3059="","",(VLOOKUP($B3059,所属・種目コード!$M$3:$N$127,2)))</f>
        <v>住田有住中</v>
      </c>
      <c r="L3059" s="22" t="e">
        <f>IF($B3059="","",(VLOOKUP($B3059,所属・種目コード!$J$3:$K$59,2)))</f>
        <v>#N/A</v>
      </c>
    </row>
    <row r="3060" spans="1:12">
      <c r="A3060" s="11">
        <v>3978</v>
      </c>
      <c r="B3060" s="11">
        <v>1171</v>
      </c>
      <c r="C3060" s="11">
        <v>156</v>
      </c>
      <c r="E3060" s="11" t="s">
        <v>6232</v>
      </c>
      <c r="F3060" s="11" t="s">
        <v>6233</v>
      </c>
      <c r="G3060" s="11">
        <v>2</v>
      </c>
      <c r="K3060" s="25" t="str">
        <f>IF($B3060="","",(VLOOKUP($B3060,所属・種目コード!$M$3:$N$127,2)))</f>
        <v>住田有住中</v>
      </c>
      <c r="L3060" s="22" t="e">
        <f>IF($B3060="","",(VLOOKUP($B3060,所属・種目コード!$J$3:$K$59,2)))</f>
        <v>#N/A</v>
      </c>
    </row>
    <row r="3061" spans="1:12">
      <c r="A3061" s="11">
        <v>3979</v>
      </c>
      <c r="B3061" s="11">
        <v>1171</v>
      </c>
      <c r="C3061" s="11">
        <v>148</v>
      </c>
      <c r="E3061" s="11" t="s">
        <v>6234</v>
      </c>
      <c r="F3061" s="11" t="s">
        <v>6235</v>
      </c>
      <c r="G3061" s="11">
        <v>1</v>
      </c>
      <c r="K3061" s="25" t="str">
        <f>IF($B3061="","",(VLOOKUP($B3061,所属・種目コード!$M$3:$N$127,2)))</f>
        <v>住田有住中</v>
      </c>
      <c r="L3061" s="22" t="e">
        <f>IF($B3061="","",(VLOOKUP($B3061,所属・種目コード!$J$3:$K$59,2)))</f>
        <v>#N/A</v>
      </c>
    </row>
    <row r="3062" spans="1:12">
      <c r="A3062" s="11">
        <v>3980</v>
      </c>
      <c r="B3062" s="11">
        <v>1171</v>
      </c>
      <c r="C3062" s="11">
        <v>157</v>
      </c>
      <c r="E3062" s="11" t="s">
        <v>6236</v>
      </c>
      <c r="F3062" s="11" t="s">
        <v>6237</v>
      </c>
      <c r="G3062" s="11">
        <v>2</v>
      </c>
      <c r="K3062" s="25" t="str">
        <f>IF($B3062="","",(VLOOKUP($B3062,所属・種目コード!$M$3:$N$127,2)))</f>
        <v>住田有住中</v>
      </c>
      <c r="L3062" s="22" t="e">
        <f>IF($B3062="","",(VLOOKUP($B3062,所属・種目コード!$J$3:$K$59,2)))</f>
        <v>#N/A</v>
      </c>
    </row>
    <row r="3063" spans="1:12">
      <c r="A3063" s="11">
        <v>3981</v>
      </c>
      <c r="B3063" s="11">
        <v>1171</v>
      </c>
      <c r="C3063" s="11">
        <v>149</v>
      </c>
      <c r="E3063" s="11" t="s">
        <v>6238</v>
      </c>
      <c r="F3063" s="11" t="s">
        <v>1832</v>
      </c>
      <c r="G3063" s="11">
        <v>1</v>
      </c>
      <c r="K3063" s="25" t="str">
        <f>IF($B3063="","",(VLOOKUP($B3063,所属・種目コード!$M$3:$N$127,2)))</f>
        <v>住田有住中</v>
      </c>
      <c r="L3063" s="22" t="e">
        <f>IF($B3063="","",(VLOOKUP($B3063,所属・種目コード!$J$3:$K$59,2)))</f>
        <v>#N/A</v>
      </c>
    </row>
    <row r="3064" spans="1:12">
      <c r="A3064" s="11">
        <v>3982</v>
      </c>
      <c r="B3064" s="11">
        <v>1171</v>
      </c>
      <c r="C3064" s="11">
        <v>154</v>
      </c>
      <c r="E3064" s="11" t="s">
        <v>6239</v>
      </c>
      <c r="F3064" s="11" t="s">
        <v>3530</v>
      </c>
      <c r="G3064" s="11">
        <v>2</v>
      </c>
      <c r="K3064" s="25" t="str">
        <f>IF($B3064="","",(VLOOKUP($B3064,所属・種目コード!$M$3:$N$127,2)))</f>
        <v>住田有住中</v>
      </c>
      <c r="L3064" s="22" t="e">
        <f>IF($B3064="","",(VLOOKUP($B3064,所属・種目コード!$J$3:$K$59,2)))</f>
        <v>#N/A</v>
      </c>
    </row>
    <row r="3065" spans="1:12">
      <c r="A3065" s="11">
        <v>3983</v>
      </c>
      <c r="B3065" s="11">
        <v>1171</v>
      </c>
      <c r="C3065" s="11">
        <v>150</v>
      </c>
      <c r="E3065" s="11" t="s">
        <v>2360</v>
      </c>
      <c r="F3065" s="11" t="s">
        <v>6240</v>
      </c>
      <c r="G3065" s="11">
        <v>1</v>
      </c>
      <c r="K3065" s="25" t="str">
        <f>IF($B3065="","",(VLOOKUP($B3065,所属・種目コード!$M$3:$N$127,2)))</f>
        <v>住田有住中</v>
      </c>
      <c r="L3065" s="22" t="e">
        <f>IF($B3065="","",(VLOOKUP($B3065,所属・種目コード!$J$3:$K$59,2)))</f>
        <v>#N/A</v>
      </c>
    </row>
    <row r="3066" spans="1:12">
      <c r="A3066" s="11">
        <v>3984</v>
      </c>
      <c r="B3066" s="11">
        <v>1171</v>
      </c>
      <c r="C3066" s="11">
        <v>146</v>
      </c>
      <c r="E3066" s="11" t="s">
        <v>6241</v>
      </c>
      <c r="F3066" s="11" t="s">
        <v>6242</v>
      </c>
      <c r="G3066" s="11">
        <v>1</v>
      </c>
      <c r="K3066" s="25" t="str">
        <f>IF($B3066="","",(VLOOKUP($B3066,所属・種目コード!$M$3:$N$127,2)))</f>
        <v>住田有住中</v>
      </c>
      <c r="L3066" s="22" t="e">
        <f>IF($B3066="","",(VLOOKUP($B3066,所属・種目コード!$J$3:$K$59,2)))</f>
        <v>#N/A</v>
      </c>
    </row>
    <row r="3067" spans="1:12">
      <c r="A3067" s="11">
        <v>3985</v>
      </c>
      <c r="B3067" s="11">
        <v>1171</v>
      </c>
      <c r="C3067" s="11">
        <v>155</v>
      </c>
      <c r="E3067" s="11" t="s">
        <v>6243</v>
      </c>
      <c r="F3067" s="11" t="s">
        <v>6244</v>
      </c>
      <c r="G3067" s="11">
        <v>2</v>
      </c>
      <c r="K3067" s="25" t="str">
        <f>IF($B3067="","",(VLOOKUP($B3067,所属・種目コード!$M$3:$N$127,2)))</f>
        <v>住田有住中</v>
      </c>
      <c r="L3067" s="22" t="e">
        <f>IF($B3067="","",(VLOOKUP($B3067,所属・種目コード!$J$3:$K$59,2)))</f>
        <v>#N/A</v>
      </c>
    </row>
    <row r="3068" spans="1:12">
      <c r="A3068" s="11">
        <v>3986</v>
      </c>
      <c r="B3068" s="11">
        <v>1171</v>
      </c>
      <c r="C3068" s="11">
        <v>151</v>
      </c>
      <c r="E3068" s="11" t="s">
        <v>6245</v>
      </c>
      <c r="F3068" s="11" t="s">
        <v>6246</v>
      </c>
      <c r="G3068" s="11">
        <v>1</v>
      </c>
      <c r="K3068" s="25" t="str">
        <f>IF($B3068="","",(VLOOKUP($B3068,所属・種目コード!$M$3:$N$127,2)))</f>
        <v>住田有住中</v>
      </c>
      <c r="L3068" s="22" t="e">
        <f>IF($B3068="","",(VLOOKUP($B3068,所属・種目コード!$J$3:$K$59,2)))</f>
        <v>#N/A</v>
      </c>
    </row>
    <row r="3069" spans="1:12">
      <c r="A3069" s="11">
        <v>3987</v>
      </c>
      <c r="B3069" s="11">
        <v>1171</v>
      </c>
      <c r="C3069" s="11">
        <v>158</v>
      </c>
      <c r="E3069" s="11" t="s">
        <v>6247</v>
      </c>
      <c r="F3069" s="11" t="s">
        <v>6248</v>
      </c>
      <c r="G3069" s="11">
        <v>2</v>
      </c>
      <c r="K3069" s="25" t="str">
        <f>IF($B3069="","",(VLOOKUP($B3069,所属・種目コード!$M$3:$N$127,2)))</f>
        <v>住田有住中</v>
      </c>
      <c r="L3069" s="22" t="e">
        <f>IF($B3069="","",(VLOOKUP($B3069,所属・種目コード!$J$3:$K$59,2)))</f>
        <v>#N/A</v>
      </c>
    </row>
    <row r="3070" spans="1:12">
      <c r="A3070" s="11">
        <v>3988</v>
      </c>
      <c r="B3070" s="11">
        <v>1171</v>
      </c>
      <c r="C3070" s="11">
        <v>147</v>
      </c>
      <c r="E3070" s="11" t="s">
        <v>6249</v>
      </c>
      <c r="F3070" s="11" t="s">
        <v>6250</v>
      </c>
      <c r="G3070" s="11">
        <v>1</v>
      </c>
      <c r="K3070" s="25" t="str">
        <f>IF($B3070="","",(VLOOKUP($B3070,所属・種目コード!$M$3:$N$127,2)))</f>
        <v>住田有住中</v>
      </c>
      <c r="L3070" s="22" t="e">
        <f>IF($B3070="","",(VLOOKUP($B3070,所属・種目コード!$J$3:$K$59,2)))</f>
        <v>#N/A</v>
      </c>
    </row>
    <row r="3071" spans="1:12">
      <c r="A3071" s="11">
        <v>3989</v>
      </c>
      <c r="B3071" s="11">
        <v>1171</v>
      </c>
      <c r="C3071" s="11">
        <v>159</v>
      </c>
      <c r="E3071" s="11" t="s">
        <v>6251</v>
      </c>
      <c r="F3071" s="11" t="s">
        <v>6252</v>
      </c>
      <c r="G3071" s="11">
        <v>2</v>
      </c>
      <c r="K3071" s="25" t="str">
        <f>IF($B3071="","",(VLOOKUP($B3071,所属・種目コード!$M$3:$N$127,2)))</f>
        <v>住田有住中</v>
      </c>
      <c r="L3071" s="22" t="e">
        <f>IF($B3071="","",(VLOOKUP($B3071,所属・種目コード!$J$3:$K$59,2)))</f>
        <v>#N/A</v>
      </c>
    </row>
    <row r="3072" spans="1:12">
      <c r="A3072" s="11">
        <v>3990</v>
      </c>
      <c r="B3072" s="11">
        <v>1171</v>
      </c>
      <c r="C3072" s="11">
        <v>152</v>
      </c>
      <c r="E3072" s="11" t="s">
        <v>6253</v>
      </c>
      <c r="F3072" s="11" t="s">
        <v>6254</v>
      </c>
      <c r="G3072" s="11">
        <v>1</v>
      </c>
      <c r="K3072" s="25" t="str">
        <f>IF($B3072="","",(VLOOKUP($B3072,所属・種目コード!$M$3:$N$127,2)))</f>
        <v>住田有住中</v>
      </c>
      <c r="L3072" s="22" t="e">
        <f>IF($B3072="","",(VLOOKUP($B3072,所属・種目コード!$J$3:$K$59,2)))</f>
        <v>#N/A</v>
      </c>
    </row>
    <row r="3073" spans="1:12">
      <c r="A3073" s="11">
        <v>3991</v>
      </c>
      <c r="B3073" s="11">
        <v>1173</v>
      </c>
      <c r="C3073" s="11">
        <v>16</v>
      </c>
      <c r="E3073" s="11" t="s">
        <v>6255</v>
      </c>
      <c r="F3073" s="11" t="s">
        <v>6256</v>
      </c>
      <c r="G3073" s="11">
        <v>1</v>
      </c>
      <c r="K3073" s="25" t="str">
        <f>IF($B3073="","",(VLOOKUP($B3073,所属・種目コード!$M$3:$N$127,2)))</f>
        <v>滝沢二中</v>
      </c>
      <c r="L3073" s="22" t="e">
        <f>IF($B3073="","",(VLOOKUP($B3073,所属・種目コード!$J$3:$K$59,2)))</f>
        <v>#N/A</v>
      </c>
    </row>
    <row r="3074" spans="1:12">
      <c r="A3074" s="11">
        <v>3992</v>
      </c>
      <c r="B3074" s="11">
        <v>1173</v>
      </c>
      <c r="C3074" s="11">
        <v>10</v>
      </c>
      <c r="E3074" s="11" t="s">
        <v>6257</v>
      </c>
      <c r="F3074" s="11" t="s">
        <v>6258</v>
      </c>
      <c r="G3074" s="11">
        <v>2</v>
      </c>
      <c r="K3074" s="25" t="str">
        <f>IF($B3074="","",(VLOOKUP($B3074,所属・種目コード!$M$3:$N$127,2)))</f>
        <v>滝沢二中</v>
      </c>
      <c r="L3074" s="22" t="e">
        <f>IF($B3074="","",(VLOOKUP($B3074,所属・種目コード!$J$3:$K$59,2)))</f>
        <v>#N/A</v>
      </c>
    </row>
    <row r="3075" spans="1:12">
      <c r="A3075" s="11">
        <v>3993</v>
      </c>
      <c r="B3075" s="11">
        <v>1173</v>
      </c>
      <c r="C3075" s="11">
        <v>17</v>
      </c>
      <c r="E3075" s="11" t="s">
        <v>6259</v>
      </c>
      <c r="F3075" s="11" t="s">
        <v>6260</v>
      </c>
      <c r="G3075" s="11">
        <v>2</v>
      </c>
      <c r="K3075" s="25" t="str">
        <f>IF($B3075="","",(VLOOKUP($B3075,所属・種目コード!$M$3:$N$127,2)))</f>
        <v>滝沢二中</v>
      </c>
      <c r="L3075" s="22" t="e">
        <f>IF($B3075="","",(VLOOKUP($B3075,所属・種目コード!$J$3:$K$59,2)))</f>
        <v>#N/A</v>
      </c>
    </row>
    <row r="3076" spans="1:12">
      <c r="A3076" s="11">
        <v>3994</v>
      </c>
      <c r="B3076" s="11">
        <v>1173</v>
      </c>
      <c r="C3076" s="11">
        <v>18</v>
      </c>
      <c r="E3076" s="11" t="s">
        <v>6261</v>
      </c>
      <c r="F3076" s="11" t="s">
        <v>6262</v>
      </c>
      <c r="G3076" s="11">
        <v>2</v>
      </c>
      <c r="K3076" s="25" t="str">
        <f>IF($B3076="","",(VLOOKUP($B3076,所属・種目コード!$M$3:$N$127,2)))</f>
        <v>滝沢二中</v>
      </c>
      <c r="L3076" s="22" t="e">
        <f>IF($B3076="","",(VLOOKUP($B3076,所属・種目コード!$J$3:$K$59,2)))</f>
        <v>#N/A</v>
      </c>
    </row>
    <row r="3077" spans="1:12">
      <c r="A3077" s="11">
        <v>3995</v>
      </c>
      <c r="B3077" s="11">
        <v>1173</v>
      </c>
      <c r="C3077" s="11">
        <v>19</v>
      </c>
      <c r="E3077" s="11" t="s">
        <v>6263</v>
      </c>
      <c r="F3077" s="11" t="s">
        <v>6264</v>
      </c>
      <c r="G3077" s="11">
        <v>2</v>
      </c>
      <c r="K3077" s="25" t="str">
        <f>IF($B3077="","",(VLOOKUP($B3077,所属・種目コード!$M$3:$N$127,2)))</f>
        <v>滝沢二中</v>
      </c>
      <c r="L3077" s="22" t="e">
        <f>IF($B3077="","",(VLOOKUP($B3077,所属・種目コード!$J$3:$K$59,2)))</f>
        <v>#N/A</v>
      </c>
    </row>
    <row r="3078" spans="1:12">
      <c r="A3078" s="11">
        <v>3996</v>
      </c>
      <c r="B3078" s="11">
        <v>1173</v>
      </c>
      <c r="C3078" s="11">
        <v>20</v>
      </c>
      <c r="E3078" s="11" t="s">
        <v>6265</v>
      </c>
      <c r="F3078" s="11" t="s">
        <v>6266</v>
      </c>
      <c r="G3078" s="11">
        <v>2</v>
      </c>
      <c r="K3078" s="25" t="str">
        <f>IF($B3078="","",(VLOOKUP($B3078,所属・種目コード!$M$3:$N$127,2)))</f>
        <v>滝沢二中</v>
      </c>
      <c r="L3078" s="22" t="e">
        <f>IF($B3078="","",(VLOOKUP($B3078,所属・種目コード!$J$3:$K$59,2)))</f>
        <v>#N/A</v>
      </c>
    </row>
    <row r="3079" spans="1:12">
      <c r="A3079" s="11">
        <v>3997</v>
      </c>
      <c r="B3079" s="11">
        <v>1173</v>
      </c>
      <c r="C3079" s="11">
        <v>17</v>
      </c>
      <c r="E3079" s="11" t="s">
        <v>6267</v>
      </c>
      <c r="F3079" s="11" t="s">
        <v>6268</v>
      </c>
      <c r="G3079" s="11">
        <v>1</v>
      </c>
      <c r="K3079" s="25" t="str">
        <f>IF($B3079="","",(VLOOKUP($B3079,所属・種目コード!$M$3:$N$127,2)))</f>
        <v>滝沢二中</v>
      </c>
      <c r="L3079" s="22" t="e">
        <f>IF($B3079="","",(VLOOKUP($B3079,所属・種目コード!$J$3:$K$59,2)))</f>
        <v>#N/A</v>
      </c>
    </row>
    <row r="3080" spans="1:12">
      <c r="A3080" s="11">
        <v>3998</v>
      </c>
      <c r="B3080" s="11">
        <v>1173</v>
      </c>
      <c r="C3080" s="11">
        <v>12</v>
      </c>
      <c r="E3080" s="11" t="s">
        <v>6269</v>
      </c>
      <c r="F3080" s="11" t="s">
        <v>6270</v>
      </c>
      <c r="G3080" s="11">
        <v>2</v>
      </c>
      <c r="K3080" s="25" t="str">
        <f>IF($B3080="","",(VLOOKUP($B3080,所属・種目コード!$M$3:$N$127,2)))</f>
        <v>滝沢二中</v>
      </c>
      <c r="L3080" s="22" t="e">
        <f>IF($B3080="","",(VLOOKUP($B3080,所属・種目コード!$J$3:$K$59,2)))</f>
        <v>#N/A</v>
      </c>
    </row>
    <row r="3081" spans="1:12">
      <c r="A3081" s="11">
        <v>3999</v>
      </c>
      <c r="B3081" s="11">
        <v>1173</v>
      </c>
      <c r="C3081" s="11">
        <v>18</v>
      </c>
      <c r="E3081" s="11" t="s">
        <v>6271</v>
      </c>
      <c r="F3081" s="11" t="s">
        <v>6272</v>
      </c>
      <c r="G3081" s="11">
        <v>1</v>
      </c>
      <c r="K3081" s="25" t="str">
        <f>IF($B3081="","",(VLOOKUP($B3081,所属・種目コード!$M$3:$N$127,2)))</f>
        <v>滝沢二中</v>
      </c>
      <c r="L3081" s="22" t="e">
        <f>IF($B3081="","",(VLOOKUP($B3081,所属・種目コード!$J$3:$K$59,2)))</f>
        <v>#N/A</v>
      </c>
    </row>
    <row r="3082" spans="1:12">
      <c r="A3082" s="11">
        <v>4000</v>
      </c>
      <c r="B3082" s="11">
        <v>1173</v>
      </c>
      <c r="C3082" s="11">
        <v>19</v>
      </c>
      <c r="E3082" s="11" t="s">
        <v>6273</v>
      </c>
      <c r="F3082" s="11" t="s">
        <v>1094</v>
      </c>
      <c r="G3082" s="11">
        <v>1</v>
      </c>
      <c r="K3082" s="25" t="str">
        <f>IF($B3082="","",(VLOOKUP($B3082,所属・種目コード!$M$3:$N$127,2)))</f>
        <v>滝沢二中</v>
      </c>
      <c r="L3082" s="22" t="e">
        <f>IF($B3082="","",(VLOOKUP($B3082,所属・種目コード!$J$3:$K$59,2)))</f>
        <v>#N/A</v>
      </c>
    </row>
    <row r="3083" spans="1:12">
      <c r="A3083" s="11">
        <v>4001</v>
      </c>
      <c r="B3083" s="11">
        <v>1173</v>
      </c>
      <c r="C3083" s="11">
        <v>21</v>
      </c>
      <c r="E3083" s="11" t="s">
        <v>4736</v>
      </c>
      <c r="F3083" s="11" t="s">
        <v>4041</v>
      </c>
      <c r="G3083" s="11">
        <v>1</v>
      </c>
      <c r="K3083" s="25" t="str">
        <f>IF($B3083="","",(VLOOKUP($B3083,所属・種目コード!$M$3:$N$127,2)))</f>
        <v>滝沢二中</v>
      </c>
      <c r="L3083" s="22" t="e">
        <f>IF($B3083="","",(VLOOKUP($B3083,所属・種目コード!$J$3:$K$59,2)))</f>
        <v>#N/A</v>
      </c>
    </row>
    <row r="3084" spans="1:12">
      <c r="A3084" s="11">
        <v>4002</v>
      </c>
      <c r="B3084" s="11">
        <v>1173</v>
      </c>
      <c r="C3084" s="11">
        <v>13</v>
      </c>
      <c r="E3084" s="11" t="s">
        <v>6274</v>
      </c>
      <c r="F3084" s="11" t="s">
        <v>6275</v>
      </c>
      <c r="G3084" s="11">
        <v>2</v>
      </c>
      <c r="K3084" s="25" t="str">
        <f>IF($B3084="","",(VLOOKUP($B3084,所属・種目コード!$M$3:$N$127,2)))</f>
        <v>滝沢二中</v>
      </c>
      <c r="L3084" s="22" t="e">
        <f>IF($B3084="","",(VLOOKUP($B3084,所属・種目コード!$J$3:$K$59,2)))</f>
        <v>#N/A</v>
      </c>
    </row>
    <row r="3085" spans="1:12">
      <c r="A3085" s="11">
        <v>4003</v>
      </c>
      <c r="B3085" s="11">
        <v>1173</v>
      </c>
      <c r="C3085" s="11">
        <v>14</v>
      </c>
      <c r="E3085" s="11" t="s">
        <v>6276</v>
      </c>
      <c r="F3085" s="11" t="s">
        <v>6277</v>
      </c>
      <c r="G3085" s="11">
        <v>2</v>
      </c>
      <c r="K3085" s="25" t="str">
        <f>IF($B3085="","",(VLOOKUP($B3085,所属・種目コード!$M$3:$N$127,2)))</f>
        <v>滝沢二中</v>
      </c>
      <c r="L3085" s="22" t="e">
        <f>IF($B3085="","",(VLOOKUP($B3085,所属・種目コード!$J$3:$K$59,2)))</f>
        <v>#N/A</v>
      </c>
    </row>
    <row r="3086" spans="1:12">
      <c r="A3086" s="11">
        <v>4004</v>
      </c>
      <c r="B3086" s="11">
        <v>1173</v>
      </c>
      <c r="C3086" s="11">
        <v>15</v>
      </c>
      <c r="E3086" s="11" t="s">
        <v>6278</v>
      </c>
      <c r="F3086" s="11" t="s">
        <v>6279</v>
      </c>
      <c r="G3086" s="11">
        <v>2</v>
      </c>
      <c r="K3086" s="25" t="str">
        <f>IF($B3086="","",(VLOOKUP($B3086,所属・種目コード!$M$3:$N$127,2)))</f>
        <v>滝沢二中</v>
      </c>
      <c r="L3086" s="22" t="e">
        <f>IF($B3086="","",(VLOOKUP($B3086,所属・種目コード!$J$3:$K$59,2)))</f>
        <v>#N/A</v>
      </c>
    </row>
    <row r="3087" spans="1:12">
      <c r="A3087" s="11">
        <v>4005</v>
      </c>
      <c r="B3087" s="11">
        <v>1173</v>
      </c>
      <c r="C3087" s="11">
        <v>16</v>
      </c>
      <c r="E3087" s="11" t="s">
        <v>6280</v>
      </c>
      <c r="F3087" s="11" t="s">
        <v>6281</v>
      </c>
      <c r="G3087" s="11">
        <v>2</v>
      </c>
      <c r="K3087" s="25" t="str">
        <f>IF($B3087="","",(VLOOKUP($B3087,所属・種目コード!$M$3:$N$127,2)))</f>
        <v>滝沢二中</v>
      </c>
      <c r="L3087" s="22" t="e">
        <f>IF($B3087="","",(VLOOKUP($B3087,所属・種目コード!$J$3:$K$59,2)))</f>
        <v>#N/A</v>
      </c>
    </row>
    <row r="3088" spans="1:12">
      <c r="A3088" s="11">
        <v>4006</v>
      </c>
      <c r="B3088" s="11">
        <v>1173</v>
      </c>
      <c r="C3088" s="11">
        <v>22</v>
      </c>
      <c r="E3088" s="11" t="s">
        <v>6282</v>
      </c>
      <c r="F3088" s="11" t="s">
        <v>6283</v>
      </c>
      <c r="G3088" s="11">
        <v>1</v>
      </c>
      <c r="K3088" s="25" t="str">
        <f>IF($B3088="","",(VLOOKUP($B3088,所属・種目コード!$M$3:$N$127,2)))</f>
        <v>滝沢二中</v>
      </c>
      <c r="L3088" s="22" t="e">
        <f>IF($B3088="","",(VLOOKUP($B3088,所属・種目コード!$J$3:$K$59,2)))</f>
        <v>#N/A</v>
      </c>
    </row>
    <row r="3089" spans="1:12">
      <c r="A3089" s="11">
        <v>4007</v>
      </c>
      <c r="B3089" s="11">
        <v>1173</v>
      </c>
      <c r="C3089" s="11">
        <v>22</v>
      </c>
      <c r="E3089" s="11" t="s">
        <v>6284</v>
      </c>
      <c r="F3089" s="11" t="s">
        <v>6285</v>
      </c>
      <c r="G3089" s="11">
        <v>2</v>
      </c>
      <c r="K3089" s="25" t="str">
        <f>IF($B3089="","",(VLOOKUP($B3089,所属・種目コード!$M$3:$N$127,2)))</f>
        <v>滝沢二中</v>
      </c>
      <c r="L3089" s="22" t="e">
        <f>IF($B3089="","",(VLOOKUP($B3089,所属・種目コード!$J$3:$K$59,2)))</f>
        <v>#N/A</v>
      </c>
    </row>
    <row r="3090" spans="1:12">
      <c r="A3090" s="11">
        <v>4008</v>
      </c>
      <c r="B3090" s="11">
        <v>1173</v>
      </c>
      <c r="C3090" s="11">
        <v>15</v>
      </c>
      <c r="E3090" s="11" t="s">
        <v>6286</v>
      </c>
      <c r="F3090" s="11" t="s">
        <v>6287</v>
      </c>
      <c r="G3090" s="11">
        <v>1</v>
      </c>
      <c r="K3090" s="25" t="str">
        <f>IF($B3090="","",(VLOOKUP($B3090,所属・種目コード!$M$3:$N$127,2)))</f>
        <v>滝沢二中</v>
      </c>
      <c r="L3090" s="22" t="e">
        <f>IF($B3090="","",(VLOOKUP($B3090,所属・種目コード!$J$3:$K$59,2)))</f>
        <v>#N/A</v>
      </c>
    </row>
    <row r="3091" spans="1:12">
      <c r="A3091" s="11">
        <v>4009</v>
      </c>
      <c r="B3091" s="11">
        <v>1173</v>
      </c>
      <c r="C3091" s="11">
        <v>23</v>
      </c>
      <c r="E3091" s="11" t="s">
        <v>6288</v>
      </c>
      <c r="F3091" s="11" t="s">
        <v>6289</v>
      </c>
      <c r="G3091" s="11">
        <v>1</v>
      </c>
      <c r="K3091" s="25" t="str">
        <f>IF($B3091="","",(VLOOKUP($B3091,所属・種目コード!$M$3:$N$127,2)))</f>
        <v>滝沢二中</v>
      </c>
      <c r="L3091" s="22" t="e">
        <f>IF($B3091="","",(VLOOKUP($B3091,所属・種目コード!$J$3:$K$59,2)))</f>
        <v>#N/A</v>
      </c>
    </row>
    <row r="3092" spans="1:12">
      <c r="A3092" s="11">
        <v>4010</v>
      </c>
      <c r="B3092" s="11">
        <v>1175</v>
      </c>
      <c r="C3092" s="11">
        <v>408</v>
      </c>
      <c r="E3092" s="11" t="s">
        <v>6290</v>
      </c>
      <c r="F3092" s="11" t="s">
        <v>6291</v>
      </c>
      <c r="G3092" s="11">
        <v>1</v>
      </c>
      <c r="K3092" s="25" t="str">
        <f>IF($B3092="","",(VLOOKUP($B3092,所属・種目コード!$M$3:$N$127,2)))</f>
        <v>滝沢南中</v>
      </c>
      <c r="L3092" s="22" t="e">
        <f>IF($B3092="","",(VLOOKUP($B3092,所属・種目コード!$J$3:$K$59,2)))</f>
        <v>#N/A</v>
      </c>
    </row>
    <row r="3093" spans="1:12">
      <c r="A3093" s="11">
        <v>4011</v>
      </c>
      <c r="B3093" s="11">
        <v>1175</v>
      </c>
      <c r="C3093" s="11">
        <v>426</v>
      </c>
      <c r="E3093" s="11" t="s">
        <v>6292</v>
      </c>
      <c r="F3093" s="11" t="s">
        <v>6293</v>
      </c>
      <c r="G3093" s="11">
        <v>1</v>
      </c>
      <c r="K3093" s="25" t="str">
        <f>IF($B3093="","",(VLOOKUP($B3093,所属・種目コード!$M$3:$N$127,2)))</f>
        <v>滝沢南中</v>
      </c>
      <c r="L3093" s="22" t="e">
        <f>IF($B3093="","",(VLOOKUP($B3093,所属・種目コード!$J$3:$K$59,2)))</f>
        <v>#N/A</v>
      </c>
    </row>
    <row r="3094" spans="1:12">
      <c r="A3094" s="11">
        <v>4012</v>
      </c>
      <c r="B3094" s="11">
        <v>1175</v>
      </c>
      <c r="C3094" s="11">
        <v>352</v>
      </c>
      <c r="E3094" s="11" t="s">
        <v>6294</v>
      </c>
      <c r="F3094" s="11" t="s">
        <v>6295</v>
      </c>
      <c r="G3094" s="11">
        <v>2</v>
      </c>
      <c r="K3094" s="25" t="str">
        <f>IF($B3094="","",(VLOOKUP($B3094,所属・種目コード!$M$3:$N$127,2)))</f>
        <v>滝沢南中</v>
      </c>
      <c r="L3094" s="22" t="e">
        <f>IF($B3094="","",(VLOOKUP($B3094,所属・種目コード!$J$3:$K$59,2)))</f>
        <v>#N/A</v>
      </c>
    </row>
    <row r="3095" spans="1:12">
      <c r="A3095" s="11">
        <v>4013</v>
      </c>
      <c r="B3095" s="11">
        <v>1175</v>
      </c>
      <c r="C3095" s="11">
        <v>368</v>
      </c>
      <c r="E3095" s="11" t="s">
        <v>6296</v>
      </c>
      <c r="F3095" s="11" t="s">
        <v>6297</v>
      </c>
      <c r="G3095" s="11">
        <v>2</v>
      </c>
      <c r="K3095" s="25" t="str">
        <f>IF($B3095="","",(VLOOKUP($B3095,所属・種目コード!$M$3:$N$127,2)))</f>
        <v>滝沢南中</v>
      </c>
      <c r="L3095" s="22" t="e">
        <f>IF($B3095="","",(VLOOKUP($B3095,所属・種目コード!$J$3:$K$59,2)))</f>
        <v>#N/A</v>
      </c>
    </row>
    <row r="3096" spans="1:12">
      <c r="A3096" s="11">
        <v>4014</v>
      </c>
      <c r="B3096" s="11">
        <v>1175</v>
      </c>
      <c r="C3096" s="11">
        <v>409</v>
      </c>
      <c r="E3096" s="11" t="s">
        <v>6298</v>
      </c>
      <c r="F3096" s="11" t="s">
        <v>6299</v>
      </c>
      <c r="G3096" s="11">
        <v>1</v>
      </c>
      <c r="K3096" s="25" t="str">
        <f>IF($B3096="","",(VLOOKUP($B3096,所属・種目コード!$M$3:$N$127,2)))</f>
        <v>滝沢南中</v>
      </c>
      <c r="L3096" s="22" t="e">
        <f>IF($B3096="","",(VLOOKUP($B3096,所属・種目コード!$J$3:$K$59,2)))</f>
        <v>#N/A</v>
      </c>
    </row>
    <row r="3097" spans="1:12">
      <c r="A3097" s="11">
        <v>4015</v>
      </c>
      <c r="B3097" s="11">
        <v>1175</v>
      </c>
      <c r="C3097" s="11">
        <v>369</v>
      </c>
      <c r="E3097" s="11" t="s">
        <v>6300</v>
      </c>
      <c r="F3097" s="11" t="s">
        <v>6301</v>
      </c>
      <c r="G3097" s="11">
        <v>2</v>
      </c>
      <c r="K3097" s="25" t="str">
        <f>IF($B3097="","",(VLOOKUP($B3097,所属・種目コード!$M$3:$N$127,2)))</f>
        <v>滝沢南中</v>
      </c>
      <c r="L3097" s="22" t="e">
        <f>IF($B3097="","",(VLOOKUP($B3097,所属・種目コード!$J$3:$K$59,2)))</f>
        <v>#N/A</v>
      </c>
    </row>
    <row r="3098" spans="1:12">
      <c r="A3098" s="11">
        <v>4016</v>
      </c>
      <c r="B3098" s="11">
        <v>1175</v>
      </c>
      <c r="C3098" s="11">
        <v>370</v>
      </c>
      <c r="E3098" s="11" t="s">
        <v>6302</v>
      </c>
      <c r="F3098" s="11" t="s">
        <v>6303</v>
      </c>
      <c r="G3098" s="11">
        <v>2</v>
      </c>
      <c r="K3098" s="25" t="str">
        <f>IF($B3098="","",(VLOOKUP($B3098,所属・種目コード!$M$3:$N$127,2)))</f>
        <v>滝沢南中</v>
      </c>
      <c r="L3098" s="22" t="e">
        <f>IF($B3098="","",(VLOOKUP($B3098,所属・種目コード!$J$3:$K$59,2)))</f>
        <v>#N/A</v>
      </c>
    </row>
    <row r="3099" spans="1:12">
      <c r="A3099" s="11">
        <v>4017</v>
      </c>
      <c r="B3099" s="11">
        <v>1175</v>
      </c>
      <c r="C3099" s="11">
        <v>410</v>
      </c>
      <c r="E3099" s="11" t="s">
        <v>6304</v>
      </c>
      <c r="F3099" s="11" t="s">
        <v>6305</v>
      </c>
      <c r="G3099" s="11">
        <v>1</v>
      </c>
      <c r="K3099" s="25" t="str">
        <f>IF($B3099="","",(VLOOKUP($B3099,所属・種目コード!$M$3:$N$127,2)))</f>
        <v>滝沢南中</v>
      </c>
      <c r="L3099" s="22" t="e">
        <f>IF($B3099="","",(VLOOKUP($B3099,所属・種目コード!$J$3:$K$59,2)))</f>
        <v>#N/A</v>
      </c>
    </row>
    <row r="3100" spans="1:12">
      <c r="A3100" s="11">
        <v>4018</v>
      </c>
      <c r="B3100" s="11">
        <v>1175</v>
      </c>
      <c r="C3100" s="11">
        <v>427</v>
      </c>
      <c r="E3100" s="11" t="s">
        <v>6306</v>
      </c>
      <c r="F3100" s="11" t="s">
        <v>6307</v>
      </c>
      <c r="G3100" s="11">
        <v>1</v>
      </c>
      <c r="K3100" s="25" t="str">
        <f>IF($B3100="","",(VLOOKUP($B3100,所属・種目コード!$M$3:$N$127,2)))</f>
        <v>滝沢南中</v>
      </c>
      <c r="L3100" s="22" t="e">
        <f>IF($B3100="","",(VLOOKUP($B3100,所属・種目コード!$J$3:$K$59,2)))</f>
        <v>#N/A</v>
      </c>
    </row>
    <row r="3101" spans="1:12">
      <c r="A3101" s="11">
        <v>4019</v>
      </c>
      <c r="B3101" s="11">
        <v>1175</v>
      </c>
      <c r="C3101" s="11">
        <v>371</v>
      </c>
      <c r="E3101" s="11" t="s">
        <v>6308</v>
      </c>
      <c r="F3101" s="11" t="s">
        <v>6309</v>
      </c>
      <c r="G3101" s="11">
        <v>2</v>
      </c>
      <c r="K3101" s="25" t="str">
        <f>IF($B3101="","",(VLOOKUP($B3101,所属・種目コード!$M$3:$N$127,2)))</f>
        <v>滝沢南中</v>
      </c>
      <c r="L3101" s="22" t="e">
        <f>IF($B3101="","",(VLOOKUP($B3101,所属・種目コード!$J$3:$K$59,2)))</f>
        <v>#N/A</v>
      </c>
    </row>
    <row r="3102" spans="1:12">
      <c r="A3102" s="11">
        <v>4020</v>
      </c>
      <c r="B3102" s="11">
        <v>1175</v>
      </c>
      <c r="C3102" s="11">
        <v>353</v>
      </c>
      <c r="E3102" s="11" t="s">
        <v>6310</v>
      </c>
      <c r="F3102" s="11" t="s">
        <v>6311</v>
      </c>
      <c r="G3102" s="11">
        <v>2</v>
      </c>
      <c r="K3102" s="25" t="str">
        <f>IF($B3102="","",(VLOOKUP($B3102,所属・種目コード!$M$3:$N$127,2)))</f>
        <v>滝沢南中</v>
      </c>
      <c r="L3102" s="22" t="e">
        <f>IF($B3102="","",(VLOOKUP($B3102,所属・種目コード!$J$3:$K$59,2)))</f>
        <v>#N/A</v>
      </c>
    </row>
    <row r="3103" spans="1:12">
      <c r="A3103" s="11">
        <v>4021</v>
      </c>
      <c r="B3103" s="11">
        <v>1175</v>
      </c>
      <c r="C3103" s="11">
        <v>354</v>
      </c>
      <c r="E3103" s="11" t="s">
        <v>6312</v>
      </c>
      <c r="F3103" s="11" t="s">
        <v>6313</v>
      </c>
      <c r="G3103" s="11">
        <v>2</v>
      </c>
      <c r="K3103" s="25" t="str">
        <f>IF($B3103="","",(VLOOKUP($B3103,所属・種目コード!$M$3:$N$127,2)))</f>
        <v>滝沢南中</v>
      </c>
      <c r="L3103" s="22" t="e">
        <f>IF($B3103="","",(VLOOKUP($B3103,所属・種目コード!$J$3:$K$59,2)))</f>
        <v>#N/A</v>
      </c>
    </row>
    <row r="3104" spans="1:12">
      <c r="A3104" s="11">
        <v>4022</v>
      </c>
      <c r="B3104" s="11">
        <v>1175</v>
      </c>
      <c r="C3104" s="11">
        <v>411</v>
      </c>
      <c r="E3104" s="11" t="s">
        <v>6314</v>
      </c>
      <c r="F3104" s="11" t="s">
        <v>6315</v>
      </c>
      <c r="G3104" s="11">
        <v>1</v>
      </c>
      <c r="K3104" s="25" t="str">
        <f>IF($B3104="","",(VLOOKUP($B3104,所属・種目コード!$M$3:$N$127,2)))</f>
        <v>滝沢南中</v>
      </c>
      <c r="L3104" s="22" t="e">
        <f>IF($B3104="","",(VLOOKUP($B3104,所属・種目コード!$J$3:$K$59,2)))</f>
        <v>#N/A</v>
      </c>
    </row>
    <row r="3105" spans="1:12">
      <c r="A3105" s="11">
        <v>4023</v>
      </c>
      <c r="B3105" s="11">
        <v>1175</v>
      </c>
      <c r="C3105" s="11">
        <v>428</v>
      </c>
      <c r="E3105" s="11" t="s">
        <v>6316</v>
      </c>
      <c r="F3105" s="11" t="s">
        <v>6317</v>
      </c>
      <c r="G3105" s="11">
        <v>1</v>
      </c>
      <c r="K3105" s="25" t="str">
        <f>IF($B3105="","",(VLOOKUP($B3105,所属・種目コード!$M$3:$N$127,2)))</f>
        <v>滝沢南中</v>
      </c>
      <c r="L3105" s="22" t="e">
        <f>IF($B3105="","",(VLOOKUP($B3105,所属・種目コード!$J$3:$K$59,2)))</f>
        <v>#N/A</v>
      </c>
    </row>
    <row r="3106" spans="1:12">
      <c r="A3106" s="11">
        <v>4024</v>
      </c>
      <c r="B3106" s="11">
        <v>1175</v>
      </c>
      <c r="C3106" s="11">
        <v>355</v>
      </c>
      <c r="E3106" s="11" t="s">
        <v>6318</v>
      </c>
      <c r="F3106" s="11" t="s">
        <v>6319</v>
      </c>
      <c r="G3106" s="11">
        <v>2</v>
      </c>
      <c r="K3106" s="25" t="str">
        <f>IF($B3106="","",(VLOOKUP($B3106,所属・種目コード!$M$3:$N$127,2)))</f>
        <v>滝沢南中</v>
      </c>
      <c r="L3106" s="22" t="e">
        <f>IF($B3106="","",(VLOOKUP($B3106,所属・種目コード!$J$3:$K$59,2)))</f>
        <v>#N/A</v>
      </c>
    </row>
    <row r="3107" spans="1:12">
      <c r="A3107" s="11">
        <v>4025</v>
      </c>
      <c r="B3107" s="11">
        <v>1175</v>
      </c>
      <c r="C3107" s="11">
        <v>372</v>
      </c>
      <c r="E3107" s="11" t="s">
        <v>6320</v>
      </c>
      <c r="F3107" s="11" t="s">
        <v>6321</v>
      </c>
      <c r="G3107" s="11">
        <v>2</v>
      </c>
      <c r="K3107" s="25" t="str">
        <f>IF($B3107="","",(VLOOKUP($B3107,所属・種目コード!$M$3:$N$127,2)))</f>
        <v>滝沢南中</v>
      </c>
      <c r="L3107" s="22" t="e">
        <f>IF($B3107="","",(VLOOKUP($B3107,所属・種目コード!$J$3:$K$59,2)))</f>
        <v>#N/A</v>
      </c>
    </row>
    <row r="3108" spans="1:12">
      <c r="A3108" s="11">
        <v>4026</v>
      </c>
      <c r="B3108" s="11">
        <v>1175</v>
      </c>
      <c r="C3108" s="11">
        <v>356</v>
      </c>
      <c r="E3108" s="11" t="s">
        <v>6322</v>
      </c>
      <c r="F3108" s="11" t="s">
        <v>6323</v>
      </c>
      <c r="G3108" s="11">
        <v>2</v>
      </c>
      <c r="K3108" s="25" t="str">
        <f>IF($B3108="","",(VLOOKUP($B3108,所属・種目コード!$M$3:$N$127,2)))</f>
        <v>滝沢南中</v>
      </c>
      <c r="L3108" s="22" t="e">
        <f>IF($B3108="","",(VLOOKUP($B3108,所属・種目コード!$J$3:$K$59,2)))</f>
        <v>#N/A</v>
      </c>
    </row>
    <row r="3109" spans="1:12">
      <c r="A3109" s="11">
        <v>4027</v>
      </c>
      <c r="B3109" s="11">
        <v>1175</v>
      </c>
      <c r="C3109" s="11">
        <v>357</v>
      </c>
      <c r="E3109" s="11" t="s">
        <v>6324</v>
      </c>
      <c r="F3109" s="11" t="s">
        <v>6325</v>
      </c>
      <c r="G3109" s="11">
        <v>2</v>
      </c>
      <c r="K3109" s="25" t="str">
        <f>IF($B3109="","",(VLOOKUP($B3109,所属・種目コード!$M$3:$N$127,2)))</f>
        <v>滝沢南中</v>
      </c>
      <c r="L3109" s="22" t="e">
        <f>IF($B3109="","",(VLOOKUP($B3109,所属・種目コード!$J$3:$K$59,2)))</f>
        <v>#N/A</v>
      </c>
    </row>
    <row r="3110" spans="1:12">
      <c r="A3110" s="11">
        <v>4028</v>
      </c>
      <c r="B3110" s="11">
        <v>1175</v>
      </c>
      <c r="C3110" s="11">
        <v>358</v>
      </c>
      <c r="E3110" s="11" t="s">
        <v>6326</v>
      </c>
      <c r="F3110" s="11" t="s">
        <v>3943</v>
      </c>
      <c r="G3110" s="11">
        <v>2</v>
      </c>
      <c r="K3110" s="25" t="str">
        <f>IF($B3110="","",(VLOOKUP($B3110,所属・種目コード!$M$3:$N$127,2)))</f>
        <v>滝沢南中</v>
      </c>
      <c r="L3110" s="22" t="e">
        <f>IF($B3110="","",(VLOOKUP($B3110,所属・種目コード!$J$3:$K$59,2)))</f>
        <v>#N/A</v>
      </c>
    </row>
    <row r="3111" spans="1:12">
      <c r="A3111" s="11">
        <v>4029</v>
      </c>
      <c r="B3111" s="11">
        <v>1175</v>
      </c>
      <c r="C3111" s="11">
        <v>373</v>
      </c>
      <c r="E3111" s="11" t="s">
        <v>6327</v>
      </c>
      <c r="F3111" s="11" t="s">
        <v>6328</v>
      </c>
      <c r="G3111" s="11">
        <v>2</v>
      </c>
      <c r="K3111" s="25" t="str">
        <f>IF($B3111="","",(VLOOKUP($B3111,所属・種目コード!$M$3:$N$127,2)))</f>
        <v>滝沢南中</v>
      </c>
      <c r="L3111" s="22" t="e">
        <f>IF($B3111="","",(VLOOKUP($B3111,所属・種目コード!$J$3:$K$59,2)))</f>
        <v>#N/A</v>
      </c>
    </row>
    <row r="3112" spans="1:12">
      <c r="A3112" s="11">
        <v>4030</v>
      </c>
      <c r="B3112" s="11">
        <v>1175</v>
      </c>
      <c r="C3112" s="11">
        <v>412</v>
      </c>
      <c r="E3112" s="11" t="s">
        <v>6329</v>
      </c>
      <c r="F3112" s="11" t="s">
        <v>6330</v>
      </c>
      <c r="G3112" s="11">
        <v>1</v>
      </c>
      <c r="K3112" s="25" t="str">
        <f>IF($B3112="","",(VLOOKUP($B3112,所属・種目コード!$M$3:$N$127,2)))</f>
        <v>滝沢南中</v>
      </c>
      <c r="L3112" s="22" t="e">
        <f>IF($B3112="","",(VLOOKUP($B3112,所属・種目コード!$J$3:$K$59,2)))</f>
        <v>#N/A</v>
      </c>
    </row>
    <row r="3113" spans="1:12">
      <c r="A3113" s="11">
        <v>4031</v>
      </c>
      <c r="B3113" s="11">
        <v>1175</v>
      </c>
      <c r="C3113" s="11">
        <v>413</v>
      </c>
      <c r="E3113" s="11" t="s">
        <v>6331</v>
      </c>
      <c r="F3113" s="11" t="s">
        <v>6332</v>
      </c>
      <c r="G3113" s="11">
        <v>1</v>
      </c>
      <c r="K3113" s="25" t="str">
        <f>IF($B3113="","",(VLOOKUP($B3113,所属・種目コード!$M$3:$N$127,2)))</f>
        <v>滝沢南中</v>
      </c>
      <c r="L3113" s="22" t="e">
        <f>IF($B3113="","",(VLOOKUP($B3113,所属・種目コード!$J$3:$K$59,2)))</f>
        <v>#N/A</v>
      </c>
    </row>
    <row r="3114" spans="1:12">
      <c r="A3114" s="11">
        <v>4032</v>
      </c>
      <c r="B3114" s="11">
        <v>1175</v>
      </c>
      <c r="C3114" s="11">
        <v>374</v>
      </c>
      <c r="E3114" s="11" t="s">
        <v>6333</v>
      </c>
      <c r="F3114" s="11" t="s">
        <v>6334</v>
      </c>
      <c r="G3114" s="11">
        <v>2</v>
      </c>
      <c r="K3114" s="25" t="str">
        <f>IF($B3114="","",(VLOOKUP($B3114,所属・種目コード!$M$3:$N$127,2)))</f>
        <v>滝沢南中</v>
      </c>
      <c r="L3114" s="22" t="e">
        <f>IF($B3114="","",(VLOOKUP($B3114,所属・種目コード!$J$3:$K$59,2)))</f>
        <v>#N/A</v>
      </c>
    </row>
    <row r="3115" spans="1:12">
      <c r="A3115" s="11">
        <v>4033</v>
      </c>
      <c r="B3115" s="11">
        <v>1175</v>
      </c>
      <c r="C3115" s="11">
        <v>375</v>
      </c>
      <c r="E3115" s="11" t="s">
        <v>6335</v>
      </c>
      <c r="F3115" s="11" t="s">
        <v>6336</v>
      </c>
      <c r="G3115" s="11">
        <v>2</v>
      </c>
      <c r="K3115" s="25" t="str">
        <f>IF($B3115="","",(VLOOKUP($B3115,所属・種目コード!$M$3:$N$127,2)))</f>
        <v>滝沢南中</v>
      </c>
      <c r="L3115" s="22" t="e">
        <f>IF($B3115="","",(VLOOKUP($B3115,所属・種目コード!$J$3:$K$59,2)))</f>
        <v>#N/A</v>
      </c>
    </row>
    <row r="3116" spans="1:12">
      <c r="A3116" s="11">
        <v>4034</v>
      </c>
      <c r="B3116" s="11">
        <v>1175</v>
      </c>
      <c r="C3116" s="11">
        <v>414</v>
      </c>
      <c r="E3116" s="11" t="s">
        <v>6337</v>
      </c>
      <c r="F3116" s="11" t="s">
        <v>6338</v>
      </c>
      <c r="G3116" s="11">
        <v>1</v>
      </c>
      <c r="K3116" s="25" t="str">
        <f>IF($B3116="","",(VLOOKUP($B3116,所属・種目コード!$M$3:$N$127,2)))</f>
        <v>滝沢南中</v>
      </c>
      <c r="L3116" s="22" t="e">
        <f>IF($B3116="","",(VLOOKUP($B3116,所属・種目コード!$J$3:$K$59,2)))</f>
        <v>#N/A</v>
      </c>
    </row>
    <row r="3117" spans="1:12">
      <c r="A3117" s="11">
        <v>4035</v>
      </c>
      <c r="B3117" s="11">
        <v>1175</v>
      </c>
      <c r="C3117" s="11">
        <v>415</v>
      </c>
      <c r="E3117" s="11" t="s">
        <v>6339</v>
      </c>
      <c r="F3117" s="11" t="s">
        <v>6340</v>
      </c>
      <c r="G3117" s="11">
        <v>1</v>
      </c>
      <c r="K3117" s="25" t="str">
        <f>IF($B3117="","",(VLOOKUP($B3117,所属・種目コード!$M$3:$N$127,2)))</f>
        <v>滝沢南中</v>
      </c>
      <c r="L3117" s="22" t="e">
        <f>IF($B3117="","",(VLOOKUP($B3117,所属・種目コード!$J$3:$K$59,2)))</f>
        <v>#N/A</v>
      </c>
    </row>
    <row r="3118" spans="1:12">
      <c r="A3118" s="11">
        <v>4036</v>
      </c>
      <c r="B3118" s="11">
        <v>1175</v>
      </c>
      <c r="C3118" s="11">
        <v>376</v>
      </c>
      <c r="E3118" s="11" t="s">
        <v>6341</v>
      </c>
      <c r="F3118" s="11" t="s">
        <v>6342</v>
      </c>
      <c r="G3118" s="11">
        <v>2</v>
      </c>
      <c r="K3118" s="25" t="str">
        <f>IF($B3118="","",(VLOOKUP($B3118,所属・種目コード!$M$3:$N$127,2)))</f>
        <v>滝沢南中</v>
      </c>
      <c r="L3118" s="22" t="e">
        <f>IF($B3118="","",(VLOOKUP($B3118,所属・種目コード!$J$3:$K$59,2)))</f>
        <v>#N/A</v>
      </c>
    </row>
    <row r="3119" spans="1:12">
      <c r="A3119" s="11">
        <v>4037</v>
      </c>
      <c r="B3119" s="11">
        <v>1175</v>
      </c>
      <c r="C3119" s="11">
        <v>429</v>
      </c>
      <c r="E3119" s="11" t="s">
        <v>6343</v>
      </c>
      <c r="F3119" s="11" t="s">
        <v>6344</v>
      </c>
      <c r="G3119" s="11">
        <v>1</v>
      </c>
      <c r="K3119" s="25" t="str">
        <f>IF($B3119="","",(VLOOKUP($B3119,所属・種目コード!$M$3:$N$127,2)))</f>
        <v>滝沢南中</v>
      </c>
      <c r="L3119" s="22" t="e">
        <f>IF($B3119="","",(VLOOKUP($B3119,所属・種目コード!$J$3:$K$59,2)))</f>
        <v>#N/A</v>
      </c>
    </row>
    <row r="3120" spans="1:12">
      <c r="A3120" s="11">
        <v>4038</v>
      </c>
      <c r="B3120" s="11">
        <v>1175</v>
      </c>
      <c r="C3120" s="11">
        <v>416</v>
      </c>
      <c r="E3120" s="11" t="s">
        <v>6345</v>
      </c>
      <c r="F3120" s="11" t="s">
        <v>6346</v>
      </c>
      <c r="G3120" s="11">
        <v>1</v>
      </c>
      <c r="K3120" s="25" t="str">
        <f>IF($B3120="","",(VLOOKUP($B3120,所属・種目コード!$M$3:$N$127,2)))</f>
        <v>滝沢南中</v>
      </c>
      <c r="L3120" s="22" t="e">
        <f>IF($B3120="","",(VLOOKUP($B3120,所属・種目コード!$J$3:$K$59,2)))</f>
        <v>#N/A</v>
      </c>
    </row>
    <row r="3121" spans="1:12">
      <c r="A3121" s="11">
        <v>4039</v>
      </c>
      <c r="B3121" s="11">
        <v>1175</v>
      </c>
      <c r="C3121" s="11">
        <v>359</v>
      </c>
      <c r="E3121" s="11" t="s">
        <v>6347</v>
      </c>
      <c r="F3121" s="11" t="s">
        <v>6348</v>
      </c>
      <c r="G3121" s="11">
        <v>2</v>
      </c>
      <c r="K3121" s="25" t="str">
        <f>IF($B3121="","",(VLOOKUP($B3121,所属・種目コード!$M$3:$N$127,2)))</f>
        <v>滝沢南中</v>
      </c>
      <c r="L3121" s="22" t="e">
        <f>IF($B3121="","",(VLOOKUP($B3121,所属・種目コード!$J$3:$K$59,2)))</f>
        <v>#N/A</v>
      </c>
    </row>
    <row r="3122" spans="1:12">
      <c r="A3122" s="11">
        <v>4040</v>
      </c>
      <c r="B3122" s="11">
        <v>1175</v>
      </c>
      <c r="C3122" s="11">
        <v>417</v>
      </c>
      <c r="E3122" s="11" t="s">
        <v>6349</v>
      </c>
      <c r="F3122" s="11" t="s">
        <v>6350</v>
      </c>
      <c r="G3122" s="11">
        <v>1</v>
      </c>
      <c r="K3122" s="25" t="str">
        <f>IF($B3122="","",(VLOOKUP($B3122,所属・種目コード!$M$3:$N$127,2)))</f>
        <v>滝沢南中</v>
      </c>
      <c r="L3122" s="22" t="e">
        <f>IF($B3122="","",(VLOOKUP($B3122,所属・種目コード!$J$3:$K$59,2)))</f>
        <v>#N/A</v>
      </c>
    </row>
    <row r="3123" spans="1:12">
      <c r="A3123" s="11">
        <v>4041</v>
      </c>
      <c r="B3123" s="11">
        <v>1175</v>
      </c>
      <c r="C3123" s="11">
        <v>430</v>
      </c>
      <c r="E3123" s="11" t="s">
        <v>6351</v>
      </c>
      <c r="F3123" s="11" t="s">
        <v>6352</v>
      </c>
      <c r="G3123" s="11">
        <v>1</v>
      </c>
      <c r="K3123" s="25" t="str">
        <f>IF($B3123="","",(VLOOKUP($B3123,所属・種目コード!$M$3:$N$127,2)))</f>
        <v>滝沢南中</v>
      </c>
      <c r="L3123" s="22" t="e">
        <f>IF($B3123="","",(VLOOKUP($B3123,所属・種目コード!$J$3:$K$59,2)))</f>
        <v>#N/A</v>
      </c>
    </row>
    <row r="3124" spans="1:12">
      <c r="A3124" s="11">
        <v>4042</v>
      </c>
      <c r="B3124" s="11">
        <v>1175</v>
      </c>
      <c r="C3124" s="11">
        <v>360</v>
      </c>
      <c r="E3124" s="11" t="s">
        <v>6353</v>
      </c>
      <c r="F3124" s="11" t="s">
        <v>6354</v>
      </c>
      <c r="G3124" s="11">
        <v>2</v>
      </c>
      <c r="K3124" s="25" t="str">
        <f>IF($B3124="","",(VLOOKUP($B3124,所属・種目コード!$M$3:$N$127,2)))</f>
        <v>滝沢南中</v>
      </c>
      <c r="L3124" s="22" t="e">
        <f>IF($B3124="","",(VLOOKUP($B3124,所属・種目コード!$J$3:$K$59,2)))</f>
        <v>#N/A</v>
      </c>
    </row>
    <row r="3125" spans="1:12">
      <c r="A3125" s="11">
        <v>4043</v>
      </c>
      <c r="B3125" s="11">
        <v>1175</v>
      </c>
      <c r="C3125" s="11">
        <v>418</v>
      </c>
      <c r="E3125" s="11" t="s">
        <v>6355</v>
      </c>
      <c r="F3125" s="11" t="s">
        <v>6356</v>
      </c>
      <c r="G3125" s="11">
        <v>1</v>
      </c>
      <c r="K3125" s="25" t="str">
        <f>IF($B3125="","",(VLOOKUP($B3125,所属・種目コード!$M$3:$N$127,2)))</f>
        <v>滝沢南中</v>
      </c>
      <c r="L3125" s="22" t="e">
        <f>IF($B3125="","",(VLOOKUP($B3125,所属・種目コード!$J$3:$K$59,2)))</f>
        <v>#N/A</v>
      </c>
    </row>
    <row r="3126" spans="1:12">
      <c r="A3126" s="11">
        <v>4044</v>
      </c>
      <c r="B3126" s="11">
        <v>1175</v>
      </c>
      <c r="C3126" s="11">
        <v>431</v>
      </c>
      <c r="E3126" s="11" t="s">
        <v>6357</v>
      </c>
      <c r="F3126" s="11" t="s">
        <v>6358</v>
      </c>
      <c r="G3126" s="11">
        <v>1</v>
      </c>
      <c r="K3126" s="25" t="str">
        <f>IF($B3126="","",(VLOOKUP($B3126,所属・種目コード!$M$3:$N$127,2)))</f>
        <v>滝沢南中</v>
      </c>
      <c r="L3126" s="22" t="e">
        <f>IF($B3126="","",(VLOOKUP($B3126,所属・種目コード!$J$3:$K$59,2)))</f>
        <v>#N/A</v>
      </c>
    </row>
    <row r="3127" spans="1:12">
      <c r="A3127" s="11">
        <v>4045</v>
      </c>
      <c r="B3127" s="11">
        <v>1175</v>
      </c>
      <c r="C3127" s="11">
        <v>377</v>
      </c>
      <c r="E3127" s="11" t="s">
        <v>6359</v>
      </c>
      <c r="F3127" s="11" t="s">
        <v>6360</v>
      </c>
      <c r="G3127" s="11">
        <v>2</v>
      </c>
      <c r="K3127" s="25" t="str">
        <f>IF($B3127="","",(VLOOKUP($B3127,所属・種目コード!$M$3:$N$127,2)))</f>
        <v>滝沢南中</v>
      </c>
      <c r="L3127" s="22" t="e">
        <f>IF($B3127="","",(VLOOKUP($B3127,所属・種目コード!$J$3:$K$59,2)))</f>
        <v>#N/A</v>
      </c>
    </row>
    <row r="3128" spans="1:12">
      <c r="A3128" s="11">
        <v>4046</v>
      </c>
      <c r="B3128" s="11">
        <v>1175</v>
      </c>
      <c r="C3128" s="11">
        <v>419</v>
      </c>
      <c r="E3128" s="11" t="s">
        <v>6361</v>
      </c>
      <c r="F3128" s="11" t="s">
        <v>6362</v>
      </c>
      <c r="G3128" s="11">
        <v>1</v>
      </c>
      <c r="K3128" s="25" t="str">
        <f>IF($B3128="","",(VLOOKUP($B3128,所属・種目コード!$M$3:$N$127,2)))</f>
        <v>滝沢南中</v>
      </c>
      <c r="L3128" s="22" t="e">
        <f>IF($B3128="","",(VLOOKUP($B3128,所属・種目コード!$J$3:$K$59,2)))</f>
        <v>#N/A</v>
      </c>
    </row>
    <row r="3129" spans="1:12">
      <c r="A3129" s="11">
        <v>4047</v>
      </c>
      <c r="B3129" s="11">
        <v>1175</v>
      </c>
      <c r="C3129" s="11">
        <v>420</v>
      </c>
      <c r="E3129" s="11" t="s">
        <v>6363</v>
      </c>
      <c r="F3129" s="11" t="s">
        <v>6364</v>
      </c>
      <c r="G3129" s="11">
        <v>1</v>
      </c>
      <c r="K3129" s="25" t="str">
        <f>IF($B3129="","",(VLOOKUP($B3129,所属・種目コード!$M$3:$N$127,2)))</f>
        <v>滝沢南中</v>
      </c>
      <c r="L3129" s="22" t="e">
        <f>IF($B3129="","",(VLOOKUP($B3129,所属・種目コード!$J$3:$K$59,2)))</f>
        <v>#N/A</v>
      </c>
    </row>
    <row r="3130" spans="1:12">
      <c r="A3130" s="11">
        <v>4048</v>
      </c>
      <c r="B3130" s="11">
        <v>1175</v>
      </c>
      <c r="C3130" s="11">
        <v>378</v>
      </c>
      <c r="E3130" s="11" t="s">
        <v>6365</v>
      </c>
      <c r="F3130" s="11" t="s">
        <v>6366</v>
      </c>
      <c r="G3130" s="11">
        <v>2</v>
      </c>
      <c r="K3130" s="25" t="str">
        <f>IF($B3130="","",(VLOOKUP($B3130,所属・種目コード!$M$3:$N$127,2)))</f>
        <v>滝沢南中</v>
      </c>
      <c r="L3130" s="22" t="e">
        <f>IF($B3130="","",(VLOOKUP($B3130,所属・種目コード!$J$3:$K$59,2)))</f>
        <v>#N/A</v>
      </c>
    </row>
    <row r="3131" spans="1:12">
      <c r="A3131" s="11">
        <v>4049</v>
      </c>
      <c r="B3131" s="11">
        <v>1175</v>
      </c>
      <c r="C3131" s="11">
        <v>361</v>
      </c>
      <c r="E3131" s="11" t="s">
        <v>6367</v>
      </c>
      <c r="F3131" s="11" t="s">
        <v>6368</v>
      </c>
      <c r="G3131" s="11">
        <v>2</v>
      </c>
      <c r="K3131" s="25" t="str">
        <f>IF($B3131="","",(VLOOKUP($B3131,所属・種目コード!$M$3:$N$127,2)))</f>
        <v>滝沢南中</v>
      </c>
      <c r="L3131" s="22" t="e">
        <f>IF($B3131="","",(VLOOKUP($B3131,所属・種目コード!$J$3:$K$59,2)))</f>
        <v>#N/A</v>
      </c>
    </row>
    <row r="3132" spans="1:12">
      <c r="A3132" s="11">
        <v>4050</v>
      </c>
      <c r="B3132" s="11">
        <v>1175</v>
      </c>
      <c r="C3132" s="11">
        <v>421</v>
      </c>
      <c r="E3132" s="11" t="s">
        <v>6369</v>
      </c>
      <c r="F3132" s="11" t="s">
        <v>6370</v>
      </c>
      <c r="G3132" s="11">
        <v>1</v>
      </c>
      <c r="K3132" s="25" t="str">
        <f>IF($B3132="","",(VLOOKUP($B3132,所属・種目コード!$M$3:$N$127,2)))</f>
        <v>滝沢南中</v>
      </c>
      <c r="L3132" s="22" t="e">
        <f>IF($B3132="","",(VLOOKUP($B3132,所属・種目コード!$J$3:$K$59,2)))</f>
        <v>#N/A</v>
      </c>
    </row>
    <row r="3133" spans="1:12">
      <c r="A3133" s="11">
        <v>4051</v>
      </c>
      <c r="B3133" s="11">
        <v>1175</v>
      </c>
      <c r="C3133" s="11">
        <v>432</v>
      </c>
      <c r="E3133" s="11" t="s">
        <v>6371</v>
      </c>
      <c r="F3133" s="11" t="s">
        <v>6372</v>
      </c>
      <c r="G3133" s="11">
        <v>1</v>
      </c>
      <c r="K3133" s="25" t="str">
        <f>IF($B3133="","",(VLOOKUP($B3133,所属・種目コード!$M$3:$N$127,2)))</f>
        <v>滝沢南中</v>
      </c>
      <c r="L3133" s="22" t="e">
        <f>IF($B3133="","",(VLOOKUP($B3133,所属・種目コード!$J$3:$K$59,2)))</f>
        <v>#N/A</v>
      </c>
    </row>
    <row r="3134" spans="1:12">
      <c r="A3134" s="11">
        <v>4052</v>
      </c>
      <c r="B3134" s="11">
        <v>1175</v>
      </c>
      <c r="C3134" s="11">
        <v>422</v>
      </c>
      <c r="E3134" s="11" t="s">
        <v>6373</v>
      </c>
      <c r="F3134" s="11" t="s">
        <v>6374</v>
      </c>
      <c r="G3134" s="11">
        <v>1</v>
      </c>
      <c r="K3134" s="25" t="str">
        <f>IF($B3134="","",(VLOOKUP($B3134,所属・種目コード!$M$3:$N$127,2)))</f>
        <v>滝沢南中</v>
      </c>
      <c r="L3134" s="22" t="e">
        <f>IF($B3134="","",(VLOOKUP($B3134,所属・種目コード!$J$3:$K$59,2)))</f>
        <v>#N/A</v>
      </c>
    </row>
    <row r="3135" spans="1:12">
      <c r="A3135" s="11">
        <v>4053</v>
      </c>
      <c r="B3135" s="11">
        <v>1175</v>
      </c>
      <c r="C3135" s="11">
        <v>433</v>
      </c>
      <c r="E3135" s="11" t="s">
        <v>6375</v>
      </c>
      <c r="F3135" s="11" t="s">
        <v>6376</v>
      </c>
      <c r="G3135" s="11">
        <v>1</v>
      </c>
      <c r="K3135" s="25" t="str">
        <f>IF($B3135="","",(VLOOKUP($B3135,所属・種目コード!$M$3:$N$127,2)))</f>
        <v>滝沢南中</v>
      </c>
      <c r="L3135" s="22" t="e">
        <f>IF($B3135="","",(VLOOKUP($B3135,所属・種目コード!$J$3:$K$59,2)))</f>
        <v>#N/A</v>
      </c>
    </row>
    <row r="3136" spans="1:12">
      <c r="A3136" s="11">
        <v>4054</v>
      </c>
      <c r="B3136" s="11">
        <v>1175</v>
      </c>
      <c r="C3136" s="11">
        <v>423</v>
      </c>
      <c r="E3136" s="11" t="s">
        <v>6377</v>
      </c>
      <c r="F3136" s="11" t="s">
        <v>6378</v>
      </c>
      <c r="G3136" s="11">
        <v>1</v>
      </c>
      <c r="K3136" s="25" t="str">
        <f>IF($B3136="","",(VLOOKUP($B3136,所属・種目コード!$M$3:$N$127,2)))</f>
        <v>滝沢南中</v>
      </c>
      <c r="L3136" s="22" t="e">
        <f>IF($B3136="","",(VLOOKUP($B3136,所属・種目コード!$J$3:$K$59,2)))</f>
        <v>#N/A</v>
      </c>
    </row>
    <row r="3137" spans="1:12">
      <c r="A3137" s="11">
        <v>4055</v>
      </c>
      <c r="B3137" s="11">
        <v>1175</v>
      </c>
      <c r="C3137" s="11">
        <v>362</v>
      </c>
      <c r="E3137" s="11" t="s">
        <v>6379</v>
      </c>
      <c r="F3137" s="11" t="s">
        <v>6380</v>
      </c>
      <c r="G3137" s="11">
        <v>2</v>
      </c>
      <c r="K3137" s="25" t="str">
        <f>IF($B3137="","",(VLOOKUP($B3137,所属・種目コード!$M$3:$N$127,2)))</f>
        <v>滝沢南中</v>
      </c>
      <c r="L3137" s="22" t="e">
        <f>IF($B3137="","",(VLOOKUP($B3137,所属・種目コード!$J$3:$K$59,2)))</f>
        <v>#N/A</v>
      </c>
    </row>
    <row r="3138" spans="1:12">
      <c r="A3138" s="11">
        <v>4056</v>
      </c>
      <c r="B3138" s="11">
        <v>1175</v>
      </c>
      <c r="C3138" s="11">
        <v>434</v>
      </c>
      <c r="E3138" s="11" t="s">
        <v>6381</v>
      </c>
      <c r="F3138" s="11" t="s">
        <v>6382</v>
      </c>
      <c r="G3138" s="11">
        <v>1</v>
      </c>
      <c r="K3138" s="25" t="str">
        <f>IF($B3138="","",(VLOOKUP($B3138,所属・種目コード!$M$3:$N$127,2)))</f>
        <v>滝沢南中</v>
      </c>
      <c r="L3138" s="22" t="e">
        <f>IF($B3138="","",(VLOOKUP($B3138,所属・種目コード!$J$3:$K$59,2)))</f>
        <v>#N/A</v>
      </c>
    </row>
    <row r="3139" spans="1:12">
      <c r="A3139" s="11">
        <v>4057</v>
      </c>
      <c r="B3139" s="11">
        <v>1175</v>
      </c>
      <c r="C3139" s="11">
        <v>435</v>
      </c>
      <c r="E3139" s="11" t="s">
        <v>6383</v>
      </c>
      <c r="F3139" s="11" t="s">
        <v>6384</v>
      </c>
      <c r="G3139" s="11">
        <v>1</v>
      </c>
      <c r="K3139" s="25" t="str">
        <f>IF($B3139="","",(VLOOKUP($B3139,所属・種目コード!$M$3:$N$127,2)))</f>
        <v>滝沢南中</v>
      </c>
      <c r="L3139" s="22" t="e">
        <f>IF($B3139="","",(VLOOKUP($B3139,所属・種目コード!$J$3:$K$59,2)))</f>
        <v>#N/A</v>
      </c>
    </row>
    <row r="3140" spans="1:12">
      <c r="A3140" s="11">
        <v>4058</v>
      </c>
      <c r="B3140" s="11">
        <v>1175</v>
      </c>
      <c r="C3140" s="11">
        <v>363</v>
      </c>
      <c r="E3140" s="11" t="s">
        <v>6385</v>
      </c>
      <c r="F3140" s="11" t="s">
        <v>6386</v>
      </c>
      <c r="G3140" s="11">
        <v>2</v>
      </c>
      <c r="K3140" s="25" t="str">
        <f>IF($B3140="","",(VLOOKUP($B3140,所属・種目コード!$M$3:$N$127,2)))</f>
        <v>滝沢南中</v>
      </c>
      <c r="L3140" s="22" t="e">
        <f>IF($B3140="","",(VLOOKUP($B3140,所属・種目コード!$J$3:$K$59,2)))</f>
        <v>#N/A</v>
      </c>
    </row>
    <row r="3141" spans="1:12">
      <c r="A3141" s="11">
        <v>4059</v>
      </c>
      <c r="B3141" s="11">
        <v>1175</v>
      </c>
      <c r="C3141" s="11">
        <v>436</v>
      </c>
      <c r="E3141" s="11" t="s">
        <v>6387</v>
      </c>
      <c r="F3141" s="11" t="s">
        <v>6388</v>
      </c>
      <c r="G3141" s="11">
        <v>1</v>
      </c>
      <c r="K3141" s="25" t="str">
        <f>IF($B3141="","",(VLOOKUP($B3141,所属・種目コード!$M$3:$N$127,2)))</f>
        <v>滝沢南中</v>
      </c>
      <c r="L3141" s="22" t="e">
        <f>IF($B3141="","",(VLOOKUP($B3141,所属・種目コード!$J$3:$K$59,2)))</f>
        <v>#N/A</v>
      </c>
    </row>
    <row r="3142" spans="1:12">
      <c r="A3142" s="11">
        <v>4060</v>
      </c>
      <c r="B3142" s="11">
        <v>1175</v>
      </c>
      <c r="C3142" s="11">
        <v>424</v>
      </c>
      <c r="E3142" s="11" t="s">
        <v>6389</v>
      </c>
      <c r="F3142" s="11" t="s">
        <v>6390</v>
      </c>
      <c r="G3142" s="11">
        <v>1</v>
      </c>
      <c r="K3142" s="25" t="str">
        <f>IF($B3142="","",(VLOOKUP($B3142,所属・種目コード!$M$3:$N$127,2)))</f>
        <v>滝沢南中</v>
      </c>
      <c r="L3142" s="22" t="e">
        <f>IF($B3142="","",(VLOOKUP($B3142,所属・種目コード!$J$3:$K$59,2)))</f>
        <v>#N/A</v>
      </c>
    </row>
    <row r="3143" spans="1:12">
      <c r="A3143" s="11">
        <v>4061</v>
      </c>
      <c r="B3143" s="11">
        <v>1175</v>
      </c>
      <c r="C3143" s="11">
        <v>379</v>
      </c>
      <c r="E3143" s="11" t="s">
        <v>6391</v>
      </c>
      <c r="F3143" s="11" t="s">
        <v>6392</v>
      </c>
      <c r="G3143" s="11">
        <v>2</v>
      </c>
      <c r="K3143" s="25" t="str">
        <f>IF($B3143="","",(VLOOKUP($B3143,所属・種目コード!$M$3:$N$127,2)))</f>
        <v>滝沢南中</v>
      </c>
      <c r="L3143" s="22" t="e">
        <f>IF($B3143="","",(VLOOKUP($B3143,所属・種目コード!$J$3:$K$59,2)))</f>
        <v>#N/A</v>
      </c>
    </row>
    <row r="3144" spans="1:12">
      <c r="A3144" s="11">
        <v>4062</v>
      </c>
      <c r="B3144" s="11">
        <v>1175</v>
      </c>
      <c r="C3144" s="11">
        <v>380</v>
      </c>
      <c r="E3144" s="11" t="s">
        <v>6393</v>
      </c>
      <c r="F3144" s="11" t="s">
        <v>6394</v>
      </c>
      <c r="G3144" s="11">
        <v>2</v>
      </c>
      <c r="K3144" s="25" t="str">
        <f>IF($B3144="","",(VLOOKUP($B3144,所属・種目コード!$M$3:$N$127,2)))</f>
        <v>滝沢南中</v>
      </c>
      <c r="L3144" s="22" t="e">
        <f>IF($B3144="","",(VLOOKUP($B3144,所属・種目コード!$J$3:$K$59,2)))</f>
        <v>#N/A</v>
      </c>
    </row>
    <row r="3145" spans="1:12">
      <c r="A3145" s="11">
        <v>4063</v>
      </c>
      <c r="B3145" s="11">
        <v>1175</v>
      </c>
      <c r="C3145" s="11">
        <v>437</v>
      </c>
      <c r="E3145" s="11" t="s">
        <v>6395</v>
      </c>
      <c r="F3145" s="11" t="s">
        <v>6396</v>
      </c>
      <c r="G3145" s="11">
        <v>1</v>
      </c>
      <c r="K3145" s="25" t="str">
        <f>IF($B3145="","",(VLOOKUP($B3145,所属・種目コード!$M$3:$N$127,2)))</f>
        <v>滝沢南中</v>
      </c>
      <c r="L3145" s="22" t="e">
        <f>IF($B3145="","",(VLOOKUP($B3145,所属・種目コード!$J$3:$K$59,2)))</f>
        <v>#N/A</v>
      </c>
    </row>
    <row r="3146" spans="1:12">
      <c r="A3146" s="11">
        <v>4064</v>
      </c>
      <c r="B3146" s="11">
        <v>1175</v>
      </c>
      <c r="C3146" s="11">
        <v>438</v>
      </c>
      <c r="E3146" s="11" t="s">
        <v>6397</v>
      </c>
      <c r="F3146" s="11" t="s">
        <v>6398</v>
      </c>
      <c r="G3146" s="11">
        <v>1</v>
      </c>
      <c r="K3146" s="25" t="str">
        <f>IF($B3146="","",(VLOOKUP($B3146,所属・種目コード!$M$3:$N$127,2)))</f>
        <v>滝沢南中</v>
      </c>
      <c r="L3146" s="22" t="e">
        <f>IF($B3146="","",(VLOOKUP($B3146,所属・種目コード!$J$3:$K$59,2)))</f>
        <v>#N/A</v>
      </c>
    </row>
    <row r="3147" spans="1:12">
      <c r="A3147" s="11">
        <v>4065</v>
      </c>
      <c r="B3147" s="11">
        <v>1175</v>
      </c>
      <c r="C3147" s="11">
        <v>364</v>
      </c>
      <c r="E3147" s="11" t="s">
        <v>6399</v>
      </c>
      <c r="F3147" s="11" t="s">
        <v>6400</v>
      </c>
      <c r="G3147" s="11">
        <v>2</v>
      </c>
      <c r="K3147" s="25" t="str">
        <f>IF($B3147="","",(VLOOKUP($B3147,所属・種目コード!$M$3:$N$127,2)))</f>
        <v>滝沢南中</v>
      </c>
      <c r="L3147" s="22" t="e">
        <f>IF($B3147="","",(VLOOKUP($B3147,所属・種目コード!$J$3:$K$59,2)))</f>
        <v>#N/A</v>
      </c>
    </row>
    <row r="3148" spans="1:12">
      <c r="A3148" s="11">
        <v>4066</v>
      </c>
      <c r="B3148" s="11">
        <v>1175</v>
      </c>
      <c r="C3148" s="11">
        <v>365</v>
      </c>
      <c r="E3148" s="11" t="s">
        <v>6401</v>
      </c>
      <c r="F3148" s="11" t="s">
        <v>6402</v>
      </c>
      <c r="G3148" s="11">
        <v>2</v>
      </c>
      <c r="K3148" s="25" t="str">
        <f>IF($B3148="","",(VLOOKUP($B3148,所属・種目コード!$M$3:$N$127,2)))</f>
        <v>滝沢南中</v>
      </c>
      <c r="L3148" s="22" t="e">
        <f>IF($B3148="","",(VLOOKUP($B3148,所属・種目コード!$J$3:$K$59,2)))</f>
        <v>#N/A</v>
      </c>
    </row>
    <row r="3149" spans="1:12">
      <c r="A3149" s="11">
        <v>4067</v>
      </c>
      <c r="B3149" s="11">
        <v>1175</v>
      </c>
      <c r="C3149" s="11">
        <v>439</v>
      </c>
      <c r="E3149" s="11" t="s">
        <v>6403</v>
      </c>
      <c r="F3149" s="11" t="s">
        <v>6404</v>
      </c>
      <c r="G3149" s="11">
        <v>1</v>
      </c>
      <c r="K3149" s="25" t="str">
        <f>IF($B3149="","",(VLOOKUP($B3149,所属・種目コード!$M$3:$N$127,2)))</f>
        <v>滝沢南中</v>
      </c>
      <c r="L3149" s="22" t="e">
        <f>IF($B3149="","",(VLOOKUP($B3149,所属・種目コード!$J$3:$K$59,2)))</f>
        <v>#N/A</v>
      </c>
    </row>
    <row r="3150" spans="1:12">
      <c r="A3150" s="11">
        <v>4068</v>
      </c>
      <c r="B3150" s="11">
        <v>1175</v>
      </c>
      <c r="C3150" s="11">
        <v>440</v>
      </c>
      <c r="E3150" s="11" t="s">
        <v>6405</v>
      </c>
      <c r="F3150" s="11" t="s">
        <v>6406</v>
      </c>
      <c r="G3150" s="11">
        <v>1</v>
      </c>
      <c r="K3150" s="25" t="str">
        <f>IF($B3150="","",(VLOOKUP($B3150,所属・種目コード!$M$3:$N$127,2)))</f>
        <v>滝沢南中</v>
      </c>
      <c r="L3150" s="22" t="e">
        <f>IF($B3150="","",(VLOOKUP($B3150,所属・種目コード!$J$3:$K$59,2)))</f>
        <v>#N/A</v>
      </c>
    </row>
    <row r="3151" spans="1:12">
      <c r="A3151" s="11">
        <v>4069</v>
      </c>
      <c r="B3151" s="11">
        <v>1175</v>
      </c>
      <c r="C3151" s="11">
        <v>366</v>
      </c>
      <c r="E3151" s="11" t="s">
        <v>6407</v>
      </c>
      <c r="F3151" s="11" t="s">
        <v>6408</v>
      </c>
      <c r="G3151" s="11">
        <v>2</v>
      </c>
      <c r="K3151" s="25" t="str">
        <f>IF($B3151="","",(VLOOKUP($B3151,所属・種目コード!$M$3:$N$127,2)))</f>
        <v>滝沢南中</v>
      </c>
      <c r="L3151" s="22" t="e">
        <f>IF($B3151="","",(VLOOKUP($B3151,所属・種目コード!$J$3:$K$59,2)))</f>
        <v>#N/A</v>
      </c>
    </row>
    <row r="3152" spans="1:12">
      <c r="A3152" s="11">
        <v>4070</v>
      </c>
      <c r="B3152" s="11">
        <v>1175</v>
      </c>
      <c r="C3152" s="11">
        <v>441</v>
      </c>
      <c r="E3152" s="11" t="s">
        <v>6409</v>
      </c>
      <c r="F3152" s="11" t="s">
        <v>6410</v>
      </c>
      <c r="G3152" s="11">
        <v>1</v>
      </c>
      <c r="K3152" s="25" t="str">
        <f>IF($B3152="","",(VLOOKUP($B3152,所属・種目コード!$M$3:$N$127,2)))</f>
        <v>滝沢南中</v>
      </c>
      <c r="L3152" s="22" t="e">
        <f>IF($B3152="","",(VLOOKUP($B3152,所属・種目コード!$J$3:$K$59,2)))</f>
        <v>#N/A</v>
      </c>
    </row>
    <row r="3153" spans="1:12">
      <c r="A3153" s="11">
        <v>4071</v>
      </c>
      <c r="B3153" s="11">
        <v>1175</v>
      </c>
      <c r="C3153" s="11">
        <v>367</v>
      </c>
      <c r="E3153" s="11" t="s">
        <v>6411</v>
      </c>
      <c r="F3153" s="11" t="s">
        <v>6412</v>
      </c>
      <c r="G3153" s="11">
        <v>2</v>
      </c>
      <c r="K3153" s="25" t="str">
        <f>IF($B3153="","",(VLOOKUP($B3153,所属・種目コード!$M$3:$N$127,2)))</f>
        <v>滝沢南中</v>
      </c>
      <c r="L3153" s="22" t="e">
        <f>IF($B3153="","",(VLOOKUP($B3153,所属・種目コード!$J$3:$K$59,2)))</f>
        <v>#N/A</v>
      </c>
    </row>
    <row r="3154" spans="1:12">
      <c r="A3154" s="11">
        <v>4072</v>
      </c>
      <c r="B3154" s="11">
        <v>1175</v>
      </c>
      <c r="C3154" s="11">
        <v>425</v>
      </c>
      <c r="E3154" s="11" t="s">
        <v>6413</v>
      </c>
      <c r="F3154" s="11" t="s">
        <v>6414</v>
      </c>
      <c r="G3154" s="11">
        <v>1</v>
      </c>
      <c r="K3154" s="25" t="str">
        <f>IF($B3154="","",(VLOOKUP($B3154,所属・種目コード!$M$3:$N$127,2)))</f>
        <v>滝沢南中</v>
      </c>
      <c r="L3154" s="22" t="e">
        <f>IF($B3154="","",(VLOOKUP($B3154,所属・種目コード!$J$3:$K$59,2)))</f>
        <v>#N/A</v>
      </c>
    </row>
    <row r="3155" spans="1:12">
      <c r="A3155" s="11">
        <v>4073</v>
      </c>
      <c r="B3155" s="11">
        <v>1176</v>
      </c>
      <c r="C3155" s="11">
        <v>1093</v>
      </c>
      <c r="E3155" s="11" t="s">
        <v>6415</v>
      </c>
      <c r="F3155" s="11" t="s">
        <v>6416</v>
      </c>
      <c r="G3155" s="11">
        <v>1</v>
      </c>
      <c r="K3155" s="25" t="str">
        <f>IF($B3155="","",(VLOOKUP($B3155,所属・種目コード!$M$3:$N$127,2)))</f>
        <v>滝沢柳沢中</v>
      </c>
      <c r="L3155" s="22" t="e">
        <f>IF($B3155="","",(VLOOKUP($B3155,所属・種目コード!$J$3:$K$59,2)))</f>
        <v>#N/A</v>
      </c>
    </row>
    <row r="3156" spans="1:12">
      <c r="A3156" s="11">
        <v>4074</v>
      </c>
      <c r="B3156" s="11">
        <v>1176</v>
      </c>
      <c r="C3156" s="11">
        <v>1094</v>
      </c>
      <c r="E3156" s="11" t="s">
        <v>6417</v>
      </c>
      <c r="F3156" s="11" t="s">
        <v>6418</v>
      </c>
      <c r="G3156" s="11">
        <v>1</v>
      </c>
      <c r="K3156" s="25" t="str">
        <f>IF($B3156="","",(VLOOKUP($B3156,所属・種目コード!$M$3:$N$127,2)))</f>
        <v>滝沢柳沢中</v>
      </c>
      <c r="L3156" s="22" t="e">
        <f>IF($B3156="","",(VLOOKUP($B3156,所属・種目コード!$J$3:$K$59,2)))</f>
        <v>#N/A</v>
      </c>
    </row>
    <row r="3157" spans="1:12">
      <c r="A3157" s="11">
        <v>4075</v>
      </c>
      <c r="B3157" s="11">
        <v>1176</v>
      </c>
      <c r="C3157" s="11">
        <v>1098</v>
      </c>
      <c r="E3157" s="11" t="s">
        <v>6419</v>
      </c>
      <c r="F3157" s="11" t="s">
        <v>6420</v>
      </c>
      <c r="G3157" s="11">
        <v>1</v>
      </c>
      <c r="K3157" s="25" t="str">
        <f>IF($B3157="","",(VLOOKUP($B3157,所属・種目コード!$M$3:$N$127,2)))</f>
        <v>滝沢柳沢中</v>
      </c>
      <c r="L3157" s="22" t="e">
        <f>IF($B3157="","",(VLOOKUP($B3157,所属・種目コード!$J$3:$K$59,2)))</f>
        <v>#N/A</v>
      </c>
    </row>
    <row r="3158" spans="1:12">
      <c r="A3158" s="11">
        <v>4076</v>
      </c>
      <c r="B3158" s="11">
        <v>1176</v>
      </c>
      <c r="C3158" s="11">
        <v>919</v>
      </c>
      <c r="E3158" s="11" t="s">
        <v>6421</v>
      </c>
      <c r="F3158" s="11" t="s">
        <v>6422</v>
      </c>
      <c r="G3158" s="11">
        <v>2</v>
      </c>
      <c r="K3158" s="25" t="str">
        <f>IF($B3158="","",(VLOOKUP($B3158,所属・種目コード!$M$3:$N$127,2)))</f>
        <v>滝沢柳沢中</v>
      </c>
      <c r="L3158" s="22" t="e">
        <f>IF($B3158="","",(VLOOKUP($B3158,所属・種目コード!$J$3:$K$59,2)))</f>
        <v>#N/A</v>
      </c>
    </row>
    <row r="3159" spans="1:12">
      <c r="A3159" s="11">
        <v>4077</v>
      </c>
      <c r="B3159" s="11">
        <v>1176</v>
      </c>
      <c r="C3159" s="11">
        <v>920</v>
      </c>
      <c r="E3159" s="11" t="s">
        <v>6423</v>
      </c>
      <c r="F3159" s="11" t="s">
        <v>6424</v>
      </c>
      <c r="G3159" s="11">
        <v>2</v>
      </c>
      <c r="K3159" s="25" t="str">
        <f>IF($B3159="","",(VLOOKUP($B3159,所属・種目コード!$M$3:$N$127,2)))</f>
        <v>滝沢柳沢中</v>
      </c>
      <c r="L3159" s="22" t="e">
        <f>IF($B3159="","",(VLOOKUP($B3159,所属・種目コード!$J$3:$K$59,2)))</f>
        <v>#N/A</v>
      </c>
    </row>
    <row r="3160" spans="1:12">
      <c r="A3160" s="11">
        <v>4078</v>
      </c>
      <c r="B3160" s="11">
        <v>1176</v>
      </c>
      <c r="C3160" s="11">
        <v>1095</v>
      </c>
      <c r="E3160" s="11" t="s">
        <v>6425</v>
      </c>
      <c r="F3160" s="11" t="s">
        <v>6426</v>
      </c>
      <c r="G3160" s="11">
        <v>1</v>
      </c>
      <c r="K3160" s="25" t="str">
        <f>IF($B3160="","",(VLOOKUP($B3160,所属・種目コード!$M$3:$N$127,2)))</f>
        <v>滝沢柳沢中</v>
      </c>
      <c r="L3160" s="22" t="e">
        <f>IF($B3160="","",(VLOOKUP($B3160,所属・種目コード!$J$3:$K$59,2)))</f>
        <v>#N/A</v>
      </c>
    </row>
    <row r="3161" spans="1:12">
      <c r="A3161" s="11">
        <v>4079</v>
      </c>
      <c r="B3161" s="11">
        <v>1176</v>
      </c>
      <c r="C3161" s="11">
        <v>1096</v>
      </c>
      <c r="E3161" s="11" t="s">
        <v>6427</v>
      </c>
      <c r="F3161" s="11" t="s">
        <v>6428</v>
      </c>
      <c r="G3161" s="11">
        <v>1</v>
      </c>
      <c r="K3161" s="25" t="str">
        <f>IF($B3161="","",(VLOOKUP($B3161,所属・種目コード!$M$3:$N$127,2)))</f>
        <v>滝沢柳沢中</v>
      </c>
      <c r="L3161" s="22" t="e">
        <f>IF($B3161="","",(VLOOKUP($B3161,所属・種目コード!$J$3:$K$59,2)))</f>
        <v>#N/A</v>
      </c>
    </row>
    <row r="3162" spans="1:12">
      <c r="A3162" s="11">
        <v>4080</v>
      </c>
      <c r="B3162" s="11">
        <v>1176</v>
      </c>
      <c r="C3162" s="11">
        <v>922</v>
      </c>
      <c r="E3162" s="11" t="s">
        <v>6429</v>
      </c>
      <c r="F3162" s="11" t="s">
        <v>6430</v>
      </c>
      <c r="G3162" s="11">
        <v>2</v>
      </c>
      <c r="K3162" s="25" t="str">
        <f>IF($B3162="","",(VLOOKUP($B3162,所属・種目コード!$M$3:$N$127,2)))</f>
        <v>滝沢柳沢中</v>
      </c>
      <c r="L3162" s="22" t="e">
        <f>IF($B3162="","",(VLOOKUP($B3162,所属・種目コード!$J$3:$K$59,2)))</f>
        <v>#N/A</v>
      </c>
    </row>
    <row r="3163" spans="1:12">
      <c r="A3163" s="11">
        <v>4081</v>
      </c>
      <c r="B3163" s="11">
        <v>1176</v>
      </c>
      <c r="C3163" s="11">
        <v>921</v>
      </c>
      <c r="E3163" s="11" t="s">
        <v>6431</v>
      </c>
      <c r="F3163" s="11" t="s">
        <v>6432</v>
      </c>
      <c r="G3163" s="11">
        <v>2</v>
      </c>
      <c r="K3163" s="25" t="str">
        <f>IF($B3163="","",(VLOOKUP($B3163,所属・種目コード!$M$3:$N$127,2)))</f>
        <v>滝沢柳沢中</v>
      </c>
      <c r="L3163" s="22" t="e">
        <f>IF($B3163="","",(VLOOKUP($B3163,所属・種目コード!$J$3:$K$59,2)))</f>
        <v>#N/A</v>
      </c>
    </row>
    <row r="3164" spans="1:12">
      <c r="A3164" s="11">
        <v>4082</v>
      </c>
      <c r="B3164" s="11">
        <v>1176</v>
      </c>
      <c r="C3164" s="11">
        <v>924</v>
      </c>
      <c r="E3164" s="11" t="s">
        <v>6433</v>
      </c>
      <c r="F3164" s="11" t="s">
        <v>6434</v>
      </c>
      <c r="G3164" s="11">
        <v>2</v>
      </c>
      <c r="K3164" s="25" t="str">
        <f>IF($B3164="","",(VLOOKUP($B3164,所属・種目コード!$M$3:$N$127,2)))</f>
        <v>滝沢柳沢中</v>
      </c>
      <c r="L3164" s="22" t="e">
        <f>IF($B3164="","",(VLOOKUP($B3164,所属・種目コード!$J$3:$K$59,2)))</f>
        <v>#N/A</v>
      </c>
    </row>
    <row r="3165" spans="1:12">
      <c r="A3165" s="11">
        <v>4083</v>
      </c>
      <c r="B3165" s="11">
        <v>1176</v>
      </c>
      <c r="C3165" s="11">
        <v>1091</v>
      </c>
      <c r="E3165" s="11" t="s">
        <v>6435</v>
      </c>
      <c r="F3165" s="11" t="s">
        <v>6436</v>
      </c>
      <c r="G3165" s="11">
        <v>1</v>
      </c>
      <c r="K3165" s="25" t="str">
        <f>IF($B3165="","",(VLOOKUP($B3165,所属・種目コード!$M$3:$N$127,2)))</f>
        <v>滝沢柳沢中</v>
      </c>
      <c r="L3165" s="22" t="e">
        <f>IF($B3165="","",(VLOOKUP($B3165,所属・種目コード!$J$3:$K$59,2)))</f>
        <v>#N/A</v>
      </c>
    </row>
    <row r="3166" spans="1:12">
      <c r="A3166" s="11">
        <v>4084</v>
      </c>
      <c r="B3166" s="11">
        <v>1176</v>
      </c>
      <c r="C3166" s="11">
        <v>923</v>
      </c>
      <c r="E3166" s="11" t="s">
        <v>6437</v>
      </c>
      <c r="F3166" s="11" t="s">
        <v>6438</v>
      </c>
      <c r="G3166" s="11">
        <v>2</v>
      </c>
      <c r="K3166" s="25" t="str">
        <f>IF($B3166="","",(VLOOKUP($B3166,所属・種目コード!$M$3:$N$127,2)))</f>
        <v>滝沢柳沢中</v>
      </c>
      <c r="L3166" s="22" t="e">
        <f>IF($B3166="","",(VLOOKUP($B3166,所属・種目コード!$J$3:$K$59,2)))</f>
        <v>#N/A</v>
      </c>
    </row>
    <row r="3167" spans="1:12">
      <c r="A3167" s="11">
        <v>4085</v>
      </c>
      <c r="B3167" s="11">
        <v>1176</v>
      </c>
      <c r="C3167" s="11">
        <v>1097</v>
      </c>
      <c r="E3167" s="11" t="s">
        <v>6439</v>
      </c>
      <c r="F3167" s="11" t="s">
        <v>6440</v>
      </c>
      <c r="G3167" s="11">
        <v>1</v>
      </c>
      <c r="K3167" s="25" t="str">
        <f>IF($B3167="","",(VLOOKUP($B3167,所属・種目コード!$M$3:$N$127,2)))</f>
        <v>滝沢柳沢中</v>
      </c>
      <c r="L3167" s="22" t="e">
        <f>IF($B3167="","",(VLOOKUP($B3167,所属・種目コード!$J$3:$K$59,2)))</f>
        <v>#N/A</v>
      </c>
    </row>
    <row r="3168" spans="1:12">
      <c r="A3168" s="11">
        <v>4086</v>
      </c>
      <c r="B3168" s="11">
        <v>1176</v>
      </c>
      <c r="C3168" s="11">
        <v>1092</v>
      </c>
      <c r="E3168" s="11" t="s">
        <v>6441</v>
      </c>
      <c r="F3168" s="11" t="s">
        <v>6442</v>
      </c>
      <c r="G3168" s="11">
        <v>1</v>
      </c>
      <c r="K3168" s="25" t="str">
        <f>IF($B3168="","",(VLOOKUP($B3168,所属・種目コード!$M$3:$N$127,2)))</f>
        <v>滝沢柳沢中</v>
      </c>
      <c r="L3168" s="22" t="e">
        <f>IF($B3168="","",(VLOOKUP($B3168,所属・種目コード!$J$3:$K$59,2)))</f>
        <v>#N/A</v>
      </c>
    </row>
    <row r="3169" spans="1:12">
      <c r="A3169" s="11">
        <v>4087</v>
      </c>
      <c r="B3169" s="11">
        <v>1176</v>
      </c>
      <c r="C3169" s="11">
        <v>925</v>
      </c>
      <c r="E3169" s="11" t="s">
        <v>6443</v>
      </c>
      <c r="F3169" s="11" t="s">
        <v>6444</v>
      </c>
      <c r="G3169" s="11">
        <v>2</v>
      </c>
      <c r="K3169" s="25" t="str">
        <f>IF($B3169="","",(VLOOKUP($B3169,所属・種目コード!$M$3:$N$127,2)))</f>
        <v>滝沢柳沢中</v>
      </c>
      <c r="L3169" s="22" t="e">
        <f>IF($B3169="","",(VLOOKUP($B3169,所属・種目コード!$J$3:$K$59,2)))</f>
        <v>#N/A</v>
      </c>
    </row>
    <row r="3170" spans="1:12">
      <c r="A3170" s="11">
        <v>4088</v>
      </c>
      <c r="B3170" s="11">
        <v>1177</v>
      </c>
      <c r="C3170" s="11">
        <v>646</v>
      </c>
      <c r="E3170" s="11" t="s">
        <v>6445</v>
      </c>
      <c r="F3170" s="11" t="s">
        <v>6446</v>
      </c>
      <c r="G3170" s="11">
        <v>2</v>
      </c>
      <c r="K3170" s="25" t="str">
        <f>IF($B3170="","",(VLOOKUP($B3170,所属・種目コード!$M$3:$N$127,2)))</f>
        <v>田野畑中</v>
      </c>
      <c r="L3170" s="22" t="e">
        <f>IF($B3170="","",(VLOOKUP($B3170,所属・種目コード!$J$3:$K$59,2)))</f>
        <v>#N/A</v>
      </c>
    </row>
    <row r="3171" spans="1:12">
      <c r="A3171" s="11">
        <v>4089</v>
      </c>
      <c r="B3171" s="11">
        <v>1177</v>
      </c>
      <c r="C3171" s="11">
        <v>647</v>
      </c>
      <c r="E3171" s="11" t="s">
        <v>6447</v>
      </c>
      <c r="F3171" s="11" t="s">
        <v>6448</v>
      </c>
      <c r="G3171" s="11">
        <v>2</v>
      </c>
      <c r="K3171" s="25" t="str">
        <f>IF($B3171="","",(VLOOKUP($B3171,所属・種目コード!$M$3:$N$127,2)))</f>
        <v>田野畑中</v>
      </c>
      <c r="L3171" s="22" t="e">
        <f>IF($B3171="","",(VLOOKUP($B3171,所属・種目コード!$J$3:$K$59,2)))</f>
        <v>#N/A</v>
      </c>
    </row>
    <row r="3172" spans="1:12">
      <c r="A3172" s="11">
        <v>4090</v>
      </c>
      <c r="B3172" s="11">
        <v>1177</v>
      </c>
      <c r="C3172" s="11">
        <v>762</v>
      </c>
      <c r="E3172" s="11" t="s">
        <v>6449</v>
      </c>
      <c r="F3172" s="11" t="s">
        <v>6450</v>
      </c>
      <c r="G3172" s="11">
        <v>1</v>
      </c>
      <c r="K3172" s="25" t="str">
        <f>IF($B3172="","",(VLOOKUP($B3172,所属・種目コード!$M$3:$N$127,2)))</f>
        <v>田野畑中</v>
      </c>
      <c r="L3172" s="22" t="e">
        <f>IF($B3172="","",(VLOOKUP($B3172,所属・種目コード!$J$3:$K$59,2)))</f>
        <v>#N/A</v>
      </c>
    </row>
    <row r="3173" spans="1:12">
      <c r="A3173" s="11">
        <v>4091</v>
      </c>
      <c r="B3173" s="11">
        <v>1177</v>
      </c>
      <c r="C3173" s="11">
        <v>648</v>
      </c>
      <c r="E3173" s="11" t="s">
        <v>6451</v>
      </c>
      <c r="F3173" s="11" t="s">
        <v>2262</v>
      </c>
      <c r="G3173" s="11">
        <v>2</v>
      </c>
      <c r="K3173" s="25" t="str">
        <f>IF($B3173="","",(VLOOKUP($B3173,所属・種目コード!$M$3:$N$127,2)))</f>
        <v>田野畑中</v>
      </c>
      <c r="L3173" s="22" t="e">
        <f>IF($B3173="","",(VLOOKUP($B3173,所属・種目コード!$J$3:$K$59,2)))</f>
        <v>#N/A</v>
      </c>
    </row>
    <row r="3174" spans="1:12">
      <c r="A3174" s="11">
        <v>4092</v>
      </c>
      <c r="B3174" s="11">
        <v>1177</v>
      </c>
      <c r="C3174" s="11">
        <v>649</v>
      </c>
      <c r="E3174" s="11" t="s">
        <v>6452</v>
      </c>
      <c r="F3174" s="11" t="s">
        <v>6453</v>
      </c>
      <c r="G3174" s="11">
        <v>2</v>
      </c>
      <c r="K3174" s="25" t="str">
        <f>IF($B3174="","",(VLOOKUP($B3174,所属・種目コード!$M$3:$N$127,2)))</f>
        <v>田野畑中</v>
      </c>
      <c r="L3174" s="22" t="e">
        <f>IF($B3174="","",(VLOOKUP($B3174,所属・種目コード!$J$3:$K$59,2)))</f>
        <v>#N/A</v>
      </c>
    </row>
    <row r="3175" spans="1:12">
      <c r="A3175" s="11">
        <v>4093</v>
      </c>
      <c r="B3175" s="11">
        <v>1177</v>
      </c>
      <c r="C3175" s="11">
        <v>763</v>
      </c>
      <c r="E3175" s="11" t="s">
        <v>6454</v>
      </c>
      <c r="F3175" s="11" t="s">
        <v>6455</v>
      </c>
      <c r="G3175" s="11">
        <v>1</v>
      </c>
      <c r="K3175" s="25" t="str">
        <f>IF($B3175="","",(VLOOKUP($B3175,所属・種目コード!$M$3:$N$127,2)))</f>
        <v>田野畑中</v>
      </c>
      <c r="L3175" s="22" t="e">
        <f>IF($B3175="","",(VLOOKUP($B3175,所属・種目コード!$J$3:$K$59,2)))</f>
        <v>#N/A</v>
      </c>
    </row>
    <row r="3176" spans="1:12">
      <c r="A3176" s="11">
        <v>4094</v>
      </c>
      <c r="B3176" s="11">
        <v>1177</v>
      </c>
      <c r="C3176" s="11">
        <v>766</v>
      </c>
      <c r="E3176" s="11" t="s">
        <v>6456</v>
      </c>
      <c r="F3176" s="11" t="s">
        <v>6457</v>
      </c>
      <c r="G3176" s="11">
        <v>1</v>
      </c>
      <c r="K3176" s="25" t="str">
        <f>IF($B3176="","",(VLOOKUP($B3176,所属・種目コード!$M$3:$N$127,2)))</f>
        <v>田野畑中</v>
      </c>
      <c r="L3176" s="22" t="e">
        <f>IF($B3176="","",(VLOOKUP($B3176,所属・種目コード!$J$3:$K$59,2)))</f>
        <v>#N/A</v>
      </c>
    </row>
    <row r="3177" spans="1:12">
      <c r="A3177" s="11">
        <v>4095</v>
      </c>
      <c r="B3177" s="11">
        <v>1177</v>
      </c>
      <c r="C3177" s="11">
        <v>650</v>
      </c>
      <c r="E3177" s="11" t="s">
        <v>6458</v>
      </c>
      <c r="F3177" s="11" t="s">
        <v>6459</v>
      </c>
      <c r="G3177" s="11">
        <v>2</v>
      </c>
      <c r="K3177" s="25" t="str">
        <f>IF($B3177="","",(VLOOKUP($B3177,所属・種目コード!$M$3:$N$127,2)))</f>
        <v>田野畑中</v>
      </c>
      <c r="L3177" s="22" t="e">
        <f>IF($B3177="","",(VLOOKUP($B3177,所属・種目コード!$J$3:$K$59,2)))</f>
        <v>#N/A</v>
      </c>
    </row>
    <row r="3178" spans="1:12">
      <c r="A3178" s="11">
        <v>4096</v>
      </c>
      <c r="B3178" s="11">
        <v>1177</v>
      </c>
      <c r="C3178" s="11">
        <v>767</v>
      </c>
      <c r="E3178" s="11" t="s">
        <v>3718</v>
      </c>
      <c r="F3178" s="11" t="s">
        <v>3229</v>
      </c>
      <c r="G3178" s="11">
        <v>1</v>
      </c>
      <c r="K3178" s="25" t="str">
        <f>IF($B3178="","",(VLOOKUP($B3178,所属・種目コード!$M$3:$N$127,2)))</f>
        <v>田野畑中</v>
      </c>
      <c r="L3178" s="22" t="e">
        <f>IF($B3178="","",(VLOOKUP($B3178,所属・種目コード!$J$3:$K$59,2)))</f>
        <v>#N/A</v>
      </c>
    </row>
    <row r="3179" spans="1:12">
      <c r="A3179" s="11">
        <v>4097</v>
      </c>
      <c r="B3179" s="11">
        <v>1177</v>
      </c>
      <c r="C3179" s="11">
        <v>764</v>
      </c>
      <c r="E3179" s="11" t="s">
        <v>6460</v>
      </c>
      <c r="F3179" s="11" t="s">
        <v>6461</v>
      </c>
      <c r="G3179" s="11">
        <v>1</v>
      </c>
      <c r="K3179" s="25" t="str">
        <f>IF($B3179="","",(VLOOKUP($B3179,所属・種目コード!$M$3:$N$127,2)))</f>
        <v>田野畑中</v>
      </c>
      <c r="L3179" s="22" t="e">
        <f>IF($B3179="","",(VLOOKUP($B3179,所属・種目コード!$J$3:$K$59,2)))</f>
        <v>#N/A</v>
      </c>
    </row>
    <row r="3180" spans="1:12">
      <c r="A3180" s="11">
        <v>4098</v>
      </c>
      <c r="B3180" s="11">
        <v>1177</v>
      </c>
      <c r="C3180" s="11">
        <v>765</v>
      </c>
      <c r="E3180" s="11" t="s">
        <v>6462</v>
      </c>
      <c r="F3180" s="11" t="s">
        <v>6463</v>
      </c>
      <c r="G3180" s="11">
        <v>1</v>
      </c>
      <c r="K3180" s="25" t="str">
        <f>IF($B3180="","",(VLOOKUP($B3180,所属・種目コード!$M$3:$N$127,2)))</f>
        <v>田野畑中</v>
      </c>
      <c r="L3180" s="22" t="e">
        <f>IF($B3180="","",(VLOOKUP($B3180,所属・種目コード!$J$3:$K$59,2)))</f>
        <v>#N/A</v>
      </c>
    </row>
    <row r="3181" spans="1:12">
      <c r="A3181" s="11">
        <v>4099</v>
      </c>
      <c r="B3181" s="11">
        <v>1177</v>
      </c>
      <c r="C3181" s="11">
        <v>768</v>
      </c>
      <c r="E3181" s="11" t="s">
        <v>6464</v>
      </c>
      <c r="F3181" s="11" t="s">
        <v>6465</v>
      </c>
      <c r="G3181" s="11">
        <v>1</v>
      </c>
      <c r="K3181" s="25" t="str">
        <f>IF($B3181="","",(VLOOKUP($B3181,所属・種目コード!$M$3:$N$127,2)))</f>
        <v>田野畑中</v>
      </c>
      <c r="L3181" s="22" t="e">
        <f>IF($B3181="","",(VLOOKUP($B3181,所属・種目コード!$J$3:$K$59,2)))</f>
        <v>#N/A</v>
      </c>
    </row>
    <row r="3182" spans="1:12">
      <c r="A3182" s="11">
        <v>4100</v>
      </c>
      <c r="B3182" s="11">
        <v>1177</v>
      </c>
      <c r="C3182" s="11">
        <v>769</v>
      </c>
      <c r="E3182" s="11" t="s">
        <v>6466</v>
      </c>
      <c r="F3182" s="11" t="s">
        <v>6467</v>
      </c>
      <c r="G3182" s="11">
        <v>1</v>
      </c>
      <c r="K3182" s="25" t="str">
        <f>IF($B3182="","",(VLOOKUP($B3182,所属・種目コード!$M$3:$N$127,2)))</f>
        <v>田野畑中</v>
      </c>
      <c r="L3182" s="22" t="e">
        <f>IF($B3182="","",(VLOOKUP($B3182,所属・種目コード!$J$3:$K$59,2)))</f>
        <v>#N/A</v>
      </c>
    </row>
    <row r="3183" spans="1:12">
      <c r="A3183" s="11">
        <v>4101</v>
      </c>
      <c r="B3183" s="11">
        <v>1178</v>
      </c>
      <c r="C3183" s="11">
        <v>23</v>
      </c>
      <c r="E3183" s="11" t="s">
        <v>6468</v>
      </c>
      <c r="F3183" s="11" t="s">
        <v>6469</v>
      </c>
      <c r="G3183" s="11">
        <v>2</v>
      </c>
      <c r="K3183" s="25" t="str">
        <f>IF($B3183="","",(VLOOKUP($B3183,所属・種目コード!$M$3:$N$127,2)))</f>
        <v>遠野中</v>
      </c>
      <c r="L3183" s="22" t="e">
        <f>IF($B3183="","",(VLOOKUP($B3183,所属・種目コード!$J$3:$K$59,2)))</f>
        <v>#N/A</v>
      </c>
    </row>
    <row r="3184" spans="1:12">
      <c r="A3184" s="11">
        <v>4102</v>
      </c>
      <c r="B3184" s="11">
        <v>1178</v>
      </c>
      <c r="C3184" s="11">
        <v>24</v>
      </c>
      <c r="E3184" s="11" t="s">
        <v>6470</v>
      </c>
      <c r="F3184" s="11" t="s">
        <v>6471</v>
      </c>
      <c r="G3184" s="11">
        <v>2</v>
      </c>
      <c r="K3184" s="25" t="str">
        <f>IF($B3184="","",(VLOOKUP($B3184,所属・種目コード!$M$3:$N$127,2)))</f>
        <v>遠野中</v>
      </c>
      <c r="L3184" s="22" t="e">
        <f>IF($B3184="","",(VLOOKUP($B3184,所属・種目コード!$J$3:$K$59,2)))</f>
        <v>#N/A</v>
      </c>
    </row>
    <row r="3185" spans="1:12">
      <c r="A3185" s="11">
        <v>4103</v>
      </c>
      <c r="B3185" s="11">
        <v>1178</v>
      </c>
      <c r="C3185" s="11">
        <v>25</v>
      </c>
      <c r="E3185" s="11" t="s">
        <v>6472</v>
      </c>
      <c r="F3185" s="11" t="s">
        <v>6473</v>
      </c>
      <c r="G3185" s="11">
        <v>2</v>
      </c>
      <c r="K3185" s="25" t="str">
        <f>IF($B3185="","",(VLOOKUP($B3185,所属・種目コード!$M$3:$N$127,2)))</f>
        <v>遠野中</v>
      </c>
      <c r="L3185" s="22" t="e">
        <f>IF($B3185="","",(VLOOKUP($B3185,所属・種目コード!$J$3:$K$59,2)))</f>
        <v>#N/A</v>
      </c>
    </row>
    <row r="3186" spans="1:12">
      <c r="A3186" s="11">
        <v>4104</v>
      </c>
      <c r="B3186" s="11">
        <v>1178</v>
      </c>
      <c r="C3186" s="11">
        <v>36</v>
      </c>
      <c r="E3186" s="11" t="s">
        <v>6474</v>
      </c>
      <c r="F3186" s="11" t="s">
        <v>6475</v>
      </c>
      <c r="G3186" s="11">
        <v>2</v>
      </c>
      <c r="K3186" s="25" t="str">
        <f>IF($B3186="","",(VLOOKUP($B3186,所属・種目コード!$M$3:$N$127,2)))</f>
        <v>遠野中</v>
      </c>
      <c r="L3186" s="22" t="e">
        <f>IF($B3186="","",(VLOOKUP($B3186,所属・種目コード!$J$3:$K$59,2)))</f>
        <v>#N/A</v>
      </c>
    </row>
    <row r="3187" spans="1:12">
      <c r="A3187" s="11">
        <v>4105</v>
      </c>
      <c r="B3187" s="11">
        <v>1178</v>
      </c>
      <c r="C3187" s="11">
        <v>26</v>
      </c>
      <c r="E3187" s="11" t="s">
        <v>6476</v>
      </c>
      <c r="F3187" s="11" t="s">
        <v>6477</v>
      </c>
      <c r="G3187" s="11">
        <v>2</v>
      </c>
      <c r="K3187" s="25" t="str">
        <f>IF($B3187="","",(VLOOKUP($B3187,所属・種目コード!$M$3:$N$127,2)))</f>
        <v>遠野中</v>
      </c>
      <c r="L3187" s="22" t="e">
        <f>IF($B3187="","",(VLOOKUP($B3187,所属・種目コード!$J$3:$K$59,2)))</f>
        <v>#N/A</v>
      </c>
    </row>
    <row r="3188" spans="1:12">
      <c r="A3188" s="11">
        <v>4106</v>
      </c>
      <c r="B3188" s="11">
        <v>1178</v>
      </c>
      <c r="C3188" s="11">
        <v>24</v>
      </c>
      <c r="E3188" s="11" t="s">
        <v>6478</v>
      </c>
      <c r="F3188" s="11" t="s">
        <v>6479</v>
      </c>
      <c r="G3188" s="11">
        <v>1</v>
      </c>
      <c r="K3188" s="25" t="str">
        <f>IF($B3188="","",(VLOOKUP($B3188,所属・種目コード!$M$3:$N$127,2)))</f>
        <v>遠野中</v>
      </c>
      <c r="L3188" s="22" t="e">
        <f>IF($B3188="","",(VLOOKUP($B3188,所属・種目コード!$J$3:$K$59,2)))</f>
        <v>#N/A</v>
      </c>
    </row>
    <row r="3189" spans="1:12">
      <c r="A3189" s="11">
        <v>4107</v>
      </c>
      <c r="B3189" s="11">
        <v>1178</v>
      </c>
      <c r="C3189" s="11">
        <v>27</v>
      </c>
      <c r="E3189" s="11" t="s">
        <v>6480</v>
      </c>
      <c r="F3189" s="11" t="s">
        <v>6481</v>
      </c>
      <c r="G3189" s="11">
        <v>2</v>
      </c>
      <c r="K3189" s="25" t="str">
        <f>IF($B3189="","",(VLOOKUP($B3189,所属・種目コード!$M$3:$N$127,2)))</f>
        <v>遠野中</v>
      </c>
      <c r="L3189" s="22" t="e">
        <f>IF($B3189="","",(VLOOKUP($B3189,所属・種目コード!$J$3:$K$59,2)))</f>
        <v>#N/A</v>
      </c>
    </row>
    <row r="3190" spans="1:12">
      <c r="A3190" s="11">
        <v>4108</v>
      </c>
      <c r="B3190" s="11">
        <v>1178</v>
      </c>
      <c r="C3190" s="11">
        <v>25</v>
      </c>
      <c r="E3190" s="11" t="s">
        <v>6482</v>
      </c>
      <c r="F3190" s="11" t="s">
        <v>6483</v>
      </c>
      <c r="G3190" s="11">
        <v>1</v>
      </c>
      <c r="K3190" s="25" t="str">
        <f>IF($B3190="","",(VLOOKUP($B3190,所属・種目コード!$M$3:$N$127,2)))</f>
        <v>遠野中</v>
      </c>
      <c r="L3190" s="22" t="e">
        <f>IF($B3190="","",(VLOOKUP($B3190,所属・種目コード!$J$3:$K$59,2)))</f>
        <v>#N/A</v>
      </c>
    </row>
    <row r="3191" spans="1:12">
      <c r="A3191" s="11">
        <v>4109</v>
      </c>
      <c r="B3191" s="11">
        <v>1178</v>
      </c>
      <c r="C3191" s="11">
        <v>30</v>
      </c>
      <c r="E3191" s="11" t="s">
        <v>6484</v>
      </c>
      <c r="F3191" s="11" t="s">
        <v>757</v>
      </c>
      <c r="G3191" s="11">
        <v>1</v>
      </c>
      <c r="K3191" s="25" t="str">
        <f>IF($B3191="","",(VLOOKUP($B3191,所属・種目コード!$M$3:$N$127,2)))</f>
        <v>遠野中</v>
      </c>
      <c r="L3191" s="22" t="e">
        <f>IF($B3191="","",(VLOOKUP($B3191,所属・種目コード!$J$3:$K$59,2)))</f>
        <v>#N/A</v>
      </c>
    </row>
    <row r="3192" spans="1:12">
      <c r="A3192" s="11">
        <v>4110</v>
      </c>
      <c r="B3192" s="11">
        <v>1178</v>
      </c>
      <c r="C3192" s="11">
        <v>31</v>
      </c>
      <c r="E3192" s="11" t="s">
        <v>6485</v>
      </c>
      <c r="F3192" s="11" t="s">
        <v>6486</v>
      </c>
      <c r="G3192" s="11">
        <v>1</v>
      </c>
      <c r="K3192" s="25" t="str">
        <f>IF($B3192="","",(VLOOKUP($B3192,所属・種目コード!$M$3:$N$127,2)))</f>
        <v>遠野中</v>
      </c>
      <c r="L3192" s="22" t="e">
        <f>IF($B3192="","",(VLOOKUP($B3192,所属・種目コード!$J$3:$K$59,2)))</f>
        <v>#N/A</v>
      </c>
    </row>
    <row r="3193" spans="1:12">
      <c r="A3193" s="11">
        <v>4111</v>
      </c>
      <c r="B3193" s="11">
        <v>1178</v>
      </c>
      <c r="C3193" s="11">
        <v>28</v>
      </c>
      <c r="E3193" s="11" t="s">
        <v>6487</v>
      </c>
      <c r="F3193" s="11" t="s">
        <v>6488</v>
      </c>
      <c r="G3193" s="11">
        <v>2</v>
      </c>
      <c r="K3193" s="25" t="str">
        <f>IF($B3193="","",(VLOOKUP($B3193,所属・種目コード!$M$3:$N$127,2)))</f>
        <v>遠野中</v>
      </c>
      <c r="L3193" s="22" t="e">
        <f>IF($B3193="","",(VLOOKUP($B3193,所属・種目コード!$J$3:$K$59,2)))</f>
        <v>#N/A</v>
      </c>
    </row>
    <row r="3194" spans="1:12">
      <c r="A3194" s="11">
        <v>4112</v>
      </c>
      <c r="B3194" s="11">
        <v>1178</v>
      </c>
      <c r="C3194" s="11">
        <v>37</v>
      </c>
      <c r="E3194" s="11" t="s">
        <v>6489</v>
      </c>
      <c r="F3194" s="11" t="s">
        <v>6490</v>
      </c>
      <c r="G3194" s="11">
        <v>2</v>
      </c>
      <c r="K3194" s="25" t="str">
        <f>IF($B3194="","",(VLOOKUP($B3194,所属・種目コード!$M$3:$N$127,2)))</f>
        <v>遠野中</v>
      </c>
      <c r="L3194" s="22" t="e">
        <f>IF($B3194="","",(VLOOKUP($B3194,所属・種目コード!$J$3:$K$59,2)))</f>
        <v>#N/A</v>
      </c>
    </row>
    <row r="3195" spans="1:12">
      <c r="A3195" s="11">
        <v>4113</v>
      </c>
      <c r="B3195" s="11">
        <v>1178</v>
      </c>
      <c r="C3195" s="11">
        <v>38</v>
      </c>
      <c r="E3195" s="11" t="s">
        <v>6491</v>
      </c>
      <c r="F3195" s="11" t="s">
        <v>6492</v>
      </c>
      <c r="G3195" s="11">
        <v>2</v>
      </c>
      <c r="K3195" s="25" t="str">
        <f>IF($B3195="","",(VLOOKUP($B3195,所属・種目コード!$M$3:$N$127,2)))</f>
        <v>遠野中</v>
      </c>
      <c r="L3195" s="22" t="e">
        <f>IF($B3195="","",(VLOOKUP($B3195,所属・種目コード!$J$3:$K$59,2)))</f>
        <v>#N/A</v>
      </c>
    </row>
    <row r="3196" spans="1:12">
      <c r="A3196" s="11">
        <v>4114</v>
      </c>
      <c r="B3196" s="11">
        <v>1178</v>
      </c>
      <c r="C3196" s="11">
        <v>39</v>
      </c>
      <c r="E3196" s="11" t="s">
        <v>6493</v>
      </c>
      <c r="F3196" s="11" t="s">
        <v>6494</v>
      </c>
      <c r="G3196" s="11">
        <v>2</v>
      </c>
      <c r="K3196" s="25" t="str">
        <f>IF($B3196="","",(VLOOKUP($B3196,所属・種目コード!$M$3:$N$127,2)))</f>
        <v>遠野中</v>
      </c>
      <c r="L3196" s="22" t="e">
        <f>IF($B3196="","",(VLOOKUP($B3196,所属・種目コード!$J$3:$K$59,2)))</f>
        <v>#N/A</v>
      </c>
    </row>
    <row r="3197" spans="1:12">
      <c r="A3197" s="11">
        <v>4115</v>
      </c>
      <c r="B3197" s="11">
        <v>1178</v>
      </c>
      <c r="C3197" s="11">
        <v>26</v>
      </c>
      <c r="E3197" s="11" t="s">
        <v>6495</v>
      </c>
      <c r="F3197" s="11" t="s">
        <v>2386</v>
      </c>
      <c r="G3197" s="11">
        <v>1</v>
      </c>
      <c r="K3197" s="25" t="str">
        <f>IF($B3197="","",(VLOOKUP($B3197,所属・種目コード!$M$3:$N$127,2)))</f>
        <v>遠野中</v>
      </c>
      <c r="L3197" s="22" t="e">
        <f>IF($B3197="","",(VLOOKUP($B3197,所属・種目コード!$J$3:$K$59,2)))</f>
        <v>#N/A</v>
      </c>
    </row>
    <row r="3198" spans="1:12">
      <c r="A3198" s="11">
        <v>4116</v>
      </c>
      <c r="B3198" s="11">
        <v>1178</v>
      </c>
      <c r="C3198" s="11">
        <v>27</v>
      </c>
      <c r="E3198" s="11" t="s">
        <v>6496</v>
      </c>
      <c r="F3198" s="11" t="s">
        <v>6497</v>
      </c>
      <c r="G3198" s="11">
        <v>1</v>
      </c>
      <c r="K3198" s="25" t="str">
        <f>IF($B3198="","",(VLOOKUP($B3198,所属・種目コード!$M$3:$N$127,2)))</f>
        <v>遠野中</v>
      </c>
      <c r="L3198" s="22" t="e">
        <f>IF($B3198="","",(VLOOKUP($B3198,所属・種目コード!$J$3:$K$59,2)))</f>
        <v>#N/A</v>
      </c>
    </row>
    <row r="3199" spans="1:12">
      <c r="A3199" s="11">
        <v>4117</v>
      </c>
      <c r="B3199" s="11">
        <v>1178</v>
      </c>
      <c r="C3199" s="11">
        <v>28</v>
      </c>
      <c r="E3199" s="11" t="s">
        <v>5427</v>
      </c>
      <c r="F3199" s="11" t="s">
        <v>4039</v>
      </c>
      <c r="G3199" s="11">
        <v>1</v>
      </c>
      <c r="K3199" s="25" t="str">
        <f>IF($B3199="","",(VLOOKUP($B3199,所属・種目コード!$M$3:$N$127,2)))</f>
        <v>遠野中</v>
      </c>
      <c r="L3199" s="22" t="e">
        <f>IF($B3199="","",(VLOOKUP($B3199,所属・種目コード!$J$3:$K$59,2)))</f>
        <v>#N/A</v>
      </c>
    </row>
    <row r="3200" spans="1:12">
      <c r="A3200" s="11">
        <v>4118</v>
      </c>
      <c r="B3200" s="11">
        <v>1178</v>
      </c>
      <c r="C3200" s="11">
        <v>40</v>
      </c>
      <c r="E3200" s="11" t="s">
        <v>6498</v>
      </c>
      <c r="F3200" s="11" t="s">
        <v>6499</v>
      </c>
      <c r="G3200" s="11">
        <v>2</v>
      </c>
      <c r="K3200" s="25" t="str">
        <f>IF($B3200="","",(VLOOKUP($B3200,所属・種目コード!$M$3:$N$127,2)))</f>
        <v>遠野中</v>
      </c>
      <c r="L3200" s="22" t="e">
        <f>IF($B3200="","",(VLOOKUP($B3200,所属・種目コード!$J$3:$K$59,2)))</f>
        <v>#N/A</v>
      </c>
    </row>
    <row r="3201" spans="1:12">
      <c r="A3201" s="11">
        <v>4119</v>
      </c>
      <c r="B3201" s="11">
        <v>1178</v>
      </c>
      <c r="C3201" s="11">
        <v>32</v>
      </c>
      <c r="E3201" s="11" t="s">
        <v>6500</v>
      </c>
      <c r="F3201" s="11" t="s">
        <v>1148</v>
      </c>
      <c r="G3201" s="11">
        <v>1</v>
      </c>
      <c r="K3201" s="25" t="str">
        <f>IF($B3201="","",(VLOOKUP($B3201,所属・種目コード!$M$3:$N$127,2)))</f>
        <v>遠野中</v>
      </c>
      <c r="L3201" s="22" t="e">
        <f>IF($B3201="","",(VLOOKUP($B3201,所属・種目コード!$J$3:$K$59,2)))</f>
        <v>#N/A</v>
      </c>
    </row>
    <row r="3202" spans="1:12">
      <c r="A3202" s="11">
        <v>4120</v>
      </c>
      <c r="B3202" s="11">
        <v>1178</v>
      </c>
      <c r="C3202" s="11">
        <v>29</v>
      </c>
      <c r="E3202" s="11" t="s">
        <v>6501</v>
      </c>
      <c r="F3202" s="11" t="s">
        <v>6502</v>
      </c>
      <c r="G3202" s="11">
        <v>2</v>
      </c>
      <c r="K3202" s="25" t="str">
        <f>IF($B3202="","",(VLOOKUP($B3202,所属・種目コード!$M$3:$N$127,2)))</f>
        <v>遠野中</v>
      </c>
      <c r="L3202" s="22" t="e">
        <f>IF($B3202="","",(VLOOKUP($B3202,所属・種目コード!$J$3:$K$59,2)))</f>
        <v>#N/A</v>
      </c>
    </row>
    <row r="3203" spans="1:12">
      <c r="A3203" s="11">
        <v>4121</v>
      </c>
      <c r="B3203" s="11">
        <v>1178</v>
      </c>
      <c r="C3203" s="11">
        <v>30</v>
      </c>
      <c r="E3203" s="11" t="s">
        <v>6503</v>
      </c>
      <c r="F3203" s="11" t="s">
        <v>6504</v>
      </c>
      <c r="G3203" s="11">
        <v>2</v>
      </c>
      <c r="K3203" s="25" t="str">
        <f>IF($B3203="","",(VLOOKUP($B3203,所属・種目コード!$M$3:$N$127,2)))</f>
        <v>遠野中</v>
      </c>
      <c r="L3203" s="22" t="e">
        <f>IF($B3203="","",(VLOOKUP($B3203,所属・種目コード!$J$3:$K$59,2)))</f>
        <v>#N/A</v>
      </c>
    </row>
    <row r="3204" spans="1:12">
      <c r="A3204" s="11">
        <v>4122</v>
      </c>
      <c r="B3204" s="11">
        <v>1178</v>
      </c>
      <c r="C3204" s="11">
        <v>33</v>
      </c>
      <c r="E3204" s="11" t="s">
        <v>6505</v>
      </c>
      <c r="F3204" s="11" t="s">
        <v>6506</v>
      </c>
      <c r="G3204" s="11">
        <v>1</v>
      </c>
      <c r="K3204" s="25" t="str">
        <f>IF($B3204="","",(VLOOKUP($B3204,所属・種目コード!$M$3:$N$127,2)))</f>
        <v>遠野中</v>
      </c>
      <c r="L3204" s="22" t="e">
        <f>IF($B3204="","",(VLOOKUP($B3204,所属・種目コード!$J$3:$K$59,2)))</f>
        <v>#N/A</v>
      </c>
    </row>
    <row r="3205" spans="1:12">
      <c r="A3205" s="11">
        <v>4123</v>
      </c>
      <c r="B3205" s="11">
        <v>1178</v>
      </c>
      <c r="C3205" s="11">
        <v>31</v>
      </c>
      <c r="E3205" s="11" t="s">
        <v>6507</v>
      </c>
      <c r="F3205" s="11" t="s">
        <v>6508</v>
      </c>
      <c r="G3205" s="11">
        <v>2</v>
      </c>
      <c r="K3205" s="25" t="str">
        <f>IF($B3205="","",(VLOOKUP($B3205,所属・種目コード!$M$3:$N$127,2)))</f>
        <v>遠野中</v>
      </c>
      <c r="L3205" s="22" t="e">
        <f>IF($B3205="","",(VLOOKUP($B3205,所属・種目コード!$J$3:$K$59,2)))</f>
        <v>#N/A</v>
      </c>
    </row>
    <row r="3206" spans="1:12">
      <c r="A3206" s="11">
        <v>4124</v>
      </c>
      <c r="B3206" s="11">
        <v>1178</v>
      </c>
      <c r="C3206" s="11">
        <v>32</v>
      </c>
      <c r="E3206" s="11" t="s">
        <v>800</v>
      </c>
      <c r="F3206" s="11" t="s">
        <v>801</v>
      </c>
      <c r="G3206" s="11">
        <v>2</v>
      </c>
      <c r="K3206" s="25" t="str">
        <f>IF($B3206="","",(VLOOKUP($B3206,所属・種目コード!$M$3:$N$127,2)))</f>
        <v>遠野中</v>
      </c>
      <c r="L3206" s="22" t="e">
        <f>IF($B3206="","",(VLOOKUP($B3206,所属・種目コード!$J$3:$K$59,2)))</f>
        <v>#N/A</v>
      </c>
    </row>
    <row r="3207" spans="1:12">
      <c r="A3207" s="11">
        <v>4125</v>
      </c>
      <c r="B3207" s="11">
        <v>1178</v>
      </c>
      <c r="C3207" s="11">
        <v>34</v>
      </c>
      <c r="E3207" s="11" t="s">
        <v>6509</v>
      </c>
      <c r="F3207" s="11" t="s">
        <v>6510</v>
      </c>
      <c r="G3207" s="11">
        <v>1</v>
      </c>
      <c r="K3207" s="25" t="str">
        <f>IF($B3207="","",(VLOOKUP($B3207,所属・種目コード!$M$3:$N$127,2)))</f>
        <v>遠野中</v>
      </c>
      <c r="L3207" s="22" t="e">
        <f>IF($B3207="","",(VLOOKUP($B3207,所属・種目コード!$J$3:$K$59,2)))</f>
        <v>#N/A</v>
      </c>
    </row>
    <row r="3208" spans="1:12">
      <c r="A3208" s="11">
        <v>4126</v>
      </c>
      <c r="B3208" s="11">
        <v>1178</v>
      </c>
      <c r="C3208" s="11">
        <v>29</v>
      </c>
      <c r="E3208" s="11" t="s">
        <v>6511</v>
      </c>
      <c r="F3208" s="11" t="s">
        <v>6512</v>
      </c>
      <c r="G3208" s="11">
        <v>1</v>
      </c>
      <c r="K3208" s="25" t="str">
        <f>IF($B3208="","",(VLOOKUP($B3208,所属・種目コード!$M$3:$N$127,2)))</f>
        <v>遠野中</v>
      </c>
      <c r="L3208" s="22" t="e">
        <f>IF($B3208="","",(VLOOKUP($B3208,所属・種目コード!$J$3:$K$59,2)))</f>
        <v>#N/A</v>
      </c>
    </row>
    <row r="3209" spans="1:12">
      <c r="A3209" s="11">
        <v>4127</v>
      </c>
      <c r="B3209" s="11">
        <v>1178</v>
      </c>
      <c r="C3209" s="11">
        <v>35</v>
      </c>
      <c r="E3209" s="11" t="s">
        <v>6513</v>
      </c>
      <c r="F3209" s="11" t="s">
        <v>6514</v>
      </c>
      <c r="G3209" s="11">
        <v>1</v>
      </c>
      <c r="K3209" s="25" t="str">
        <f>IF($B3209="","",(VLOOKUP($B3209,所属・種目コード!$M$3:$N$127,2)))</f>
        <v>遠野中</v>
      </c>
      <c r="L3209" s="22" t="e">
        <f>IF($B3209="","",(VLOOKUP($B3209,所属・種目コード!$J$3:$K$59,2)))</f>
        <v>#N/A</v>
      </c>
    </row>
    <row r="3210" spans="1:12">
      <c r="A3210" s="11">
        <v>4128</v>
      </c>
      <c r="B3210" s="11">
        <v>1178</v>
      </c>
      <c r="C3210" s="11">
        <v>33</v>
      </c>
      <c r="E3210" s="11" t="s">
        <v>6515</v>
      </c>
      <c r="F3210" s="11" t="s">
        <v>6516</v>
      </c>
      <c r="G3210" s="11">
        <v>2</v>
      </c>
      <c r="K3210" s="25" t="str">
        <f>IF($B3210="","",(VLOOKUP($B3210,所属・種目コード!$M$3:$N$127,2)))</f>
        <v>遠野中</v>
      </c>
      <c r="L3210" s="22" t="e">
        <f>IF($B3210="","",(VLOOKUP($B3210,所属・種目コード!$J$3:$K$59,2)))</f>
        <v>#N/A</v>
      </c>
    </row>
    <row r="3211" spans="1:12">
      <c r="A3211" s="11">
        <v>4129</v>
      </c>
      <c r="B3211" s="11">
        <v>1178</v>
      </c>
      <c r="C3211" s="11">
        <v>41</v>
      </c>
      <c r="E3211" s="11" t="s">
        <v>6517</v>
      </c>
      <c r="F3211" s="11" t="s">
        <v>6518</v>
      </c>
      <c r="G3211" s="11">
        <v>2</v>
      </c>
      <c r="K3211" s="25" t="str">
        <f>IF($B3211="","",(VLOOKUP($B3211,所属・種目コード!$M$3:$N$127,2)))</f>
        <v>遠野中</v>
      </c>
      <c r="L3211" s="22" t="e">
        <f>IF($B3211="","",(VLOOKUP($B3211,所属・種目コード!$J$3:$K$59,2)))</f>
        <v>#N/A</v>
      </c>
    </row>
    <row r="3212" spans="1:12">
      <c r="A3212" s="11">
        <v>4130</v>
      </c>
      <c r="B3212" s="11">
        <v>1178</v>
      </c>
      <c r="C3212" s="11">
        <v>42</v>
      </c>
      <c r="E3212" s="11" t="s">
        <v>6519</v>
      </c>
      <c r="F3212" s="11" t="s">
        <v>6520</v>
      </c>
      <c r="G3212" s="11">
        <v>2</v>
      </c>
      <c r="K3212" s="25" t="str">
        <f>IF($B3212="","",(VLOOKUP($B3212,所属・種目コード!$M$3:$N$127,2)))</f>
        <v>遠野中</v>
      </c>
      <c r="L3212" s="22" t="e">
        <f>IF($B3212="","",(VLOOKUP($B3212,所属・種目コード!$J$3:$K$59,2)))</f>
        <v>#N/A</v>
      </c>
    </row>
    <row r="3213" spans="1:12">
      <c r="A3213" s="11">
        <v>4131</v>
      </c>
      <c r="B3213" s="11">
        <v>1178</v>
      </c>
      <c r="C3213" s="11">
        <v>36</v>
      </c>
      <c r="E3213" s="11" t="s">
        <v>6521</v>
      </c>
      <c r="F3213" s="11" t="s">
        <v>6522</v>
      </c>
      <c r="G3213" s="11">
        <v>1</v>
      </c>
      <c r="K3213" s="25" t="str">
        <f>IF($B3213="","",(VLOOKUP($B3213,所属・種目コード!$M$3:$N$127,2)))</f>
        <v>遠野中</v>
      </c>
      <c r="L3213" s="22" t="e">
        <f>IF($B3213="","",(VLOOKUP($B3213,所属・種目コード!$J$3:$K$59,2)))</f>
        <v>#N/A</v>
      </c>
    </row>
    <row r="3214" spans="1:12">
      <c r="A3214" s="11">
        <v>4132</v>
      </c>
      <c r="B3214" s="11">
        <v>1178</v>
      </c>
      <c r="C3214" s="11">
        <v>43</v>
      </c>
      <c r="E3214" s="11" t="s">
        <v>6523</v>
      </c>
      <c r="F3214" s="11" t="s">
        <v>6524</v>
      </c>
      <c r="G3214" s="11">
        <v>2</v>
      </c>
      <c r="K3214" s="25" t="str">
        <f>IF($B3214="","",(VLOOKUP($B3214,所属・種目コード!$M$3:$N$127,2)))</f>
        <v>遠野中</v>
      </c>
      <c r="L3214" s="22" t="e">
        <f>IF($B3214="","",(VLOOKUP($B3214,所属・種目コード!$J$3:$K$59,2)))</f>
        <v>#N/A</v>
      </c>
    </row>
    <row r="3215" spans="1:12">
      <c r="A3215" s="11">
        <v>4133</v>
      </c>
      <c r="B3215" s="11">
        <v>1178</v>
      </c>
      <c r="C3215" s="11">
        <v>34</v>
      </c>
      <c r="E3215" s="11" t="s">
        <v>6525</v>
      </c>
      <c r="F3215" s="11" t="s">
        <v>6526</v>
      </c>
      <c r="G3215" s="11">
        <v>2</v>
      </c>
      <c r="K3215" s="25" t="str">
        <f>IF($B3215="","",(VLOOKUP($B3215,所属・種目コード!$M$3:$N$127,2)))</f>
        <v>遠野中</v>
      </c>
      <c r="L3215" s="22" t="e">
        <f>IF($B3215="","",(VLOOKUP($B3215,所属・種目コード!$J$3:$K$59,2)))</f>
        <v>#N/A</v>
      </c>
    </row>
    <row r="3216" spans="1:12">
      <c r="A3216" s="11">
        <v>4134</v>
      </c>
      <c r="B3216" s="11">
        <v>1178</v>
      </c>
      <c r="C3216" s="11">
        <v>35</v>
      </c>
      <c r="E3216" s="11" t="s">
        <v>6527</v>
      </c>
      <c r="F3216" s="11" t="s">
        <v>6528</v>
      </c>
      <c r="G3216" s="11">
        <v>2</v>
      </c>
      <c r="K3216" s="25" t="str">
        <f>IF($B3216="","",(VLOOKUP($B3216,所属・種目コード!$M$3:$N$127,2)))</f>
        <v>遠野中</v>
      </c>
      <c r="L3216" s="22" t="e">
        <f>IF($B3216="","",(VLOOKUP($B3216,所属・種目コード!$J$3:$K$59,2)))</f>
        <v>#N/A</v>
      </c>
    </row>
    <row r="3217" spans="1:12">
      <c r="A3217" s="11">
        <v>4135</v>
      </c>
      <c r="B3217" s="11">
        <v>1180</v>
      </c>
      <c r="C3217" s="11">
        <v>1082</v>
      </c>
      <c r="E3217" s="11" t="s">
        <v>6529</v>
      </c>
      <c r="F3217" s="11" t="s">
        <v>6530</v>
      </c>
      <c r="G3217" s="11">
        <v>2</v>
      </c>
      <c r="K3217" s="25" t="str">
        <f>IF($B3217="","",(VLOOKUP($B3217,所属・種目コード!$M$3:$N$127,2)))</f>
        <v>遠野東中</v>
      </c>
      <c r="L3217" s="22" t="e">
        <f>IF($B3217="","",(VLOOKUP($B3217,所属・種目コード!$J$3:$K$59,2)))</f>
        <v>#N/A</v>
      </c>
    </row>
    <row r="3218" spans="1:12">
      <c r="A3218" s="11">
        <v>4136</v>
      </c>
      <c r="B3218" s="11">
        <v>1180</v>
      </c>
      <c r="C3218" s="11">
        <v>1789</v>
      </c>
      <c r="E3218" s="11" t="s">
        <v>6531</v>
      </c>
      <c r="F3218" s="11" t="s">
        <v>6532</v>
      </c>
      <c r="G3218" s="11">
        <v>1</v>
      </c>
      <c r="K3218" s="25" t="str">
        <f>IF($B3218="","",(VLOOKUP($B3218,所属・種目コード!$M$3:$N$127,2)))</f>
        <v>遠野東中</v>
      </c>
      <c r="L3218" s="22" t="e">
        <f>IF($B3218="","",(VLOOKUP($B3218,所属・種目コード!$J$3:$K$59,2)))</f>
        <v>#N/A</v>
      </c>
    </row>
    <row r="3219" spans="1:12">
      <c r="A3219" s="11">
        <v>4137</v>
      </c>
      <c r="B3219" s="11">
        <v>1180</v>
      </c>
      <c r="C3219" s="11">
        <v>1083</v>
      </c>
      <c r="E3219" s="11" t="s">
        <v>6533</v>
      </c>
      <c r="F3219" s="11" t="s">
        <v>6534</v>
      </c>
      <c r="G3219" s="11">
        <v>2</v>
      </c>
      <c r="K3219" s="25" t="str">
        <f>IF($B3219="","",(VLOOKUP($B3219,所属・種目コード!$M$3:$N$127,2)))</f>
        <v>遠野東中</v>
      </c>
      <c r="L3219" s="22" t="e">
        <f>IF($B3219="","",(VLOOKUP($B3219,所属・種目コード!$J$3:$K$59,2)))</f>
        <v>#N/A</v>
      </c>
    </row>
    <row r="3220" spans="1:12">
      <c r="A3220" s="11">
        <v>4138</v>
      </c>
      <c r="B3220" s="11">
        <v>1180</v>
      </c>
      <c r="C3220" s="11">
        <v>1790</v>
      </c>
      <c r="E3220" s="11" t="s">
        <v>6535</v>
      </c>
      <c r="F3220" s="11" t="s">
        <v>6536</v>
      </c>
      <c r="G3220" s="11">
        <v>1</v>
      </c>
      <c r="K3220" s="25" t="str">
        <f>IF($B3220="","",(VLOOKUP($B3220,所属・種目コード!$M$3:$N$127,2)))</f>
        <v>遠野東中</v>
      </c>
      <c r="L3220" s="22" t="e">
        <f>IF($B3220="","",(VLOOKUP($B3220,所属・種目コード!$J$3:$K$59,2)))</f>
        <v>#N/A</v>
      </c>
    </row>
    <row r="3221" spans="1:12">
      <c r="A3221" s="11">
        <v>4139</v>
      </c>
      <c r="B3221" s="11">
        <v>1180</v>
      </c>
      <c r="C3221" s="11">
        <v>1783</v>
      </c>
      <c r="E3221" s="11" t="s">
        <v>6537</v>
      </c>
      <c r="F3221" s="11" t="s">
        <v>6538</v>
      </c>
      <c r="G3221" s="11">
        <v>1</v>
      </c>
      <c r="K3221" s="25" t="str">
        <f>IF($B3221="","",(VLOOKUP($B3221,所属・種目コード!$M$3:$N$127,2)))</f>
        <v>遠野東中</v>
      </c>
      <c r="L3221" s="22" t="e">
        <f>IF($B3221="","",(VLOOKUP($B3221,所属・種目コード!$J$3:$K$59,2)))</f>
        <v>#N/A</v>
      </c>
    </row>
    <row r="3222" spans="1:12">
      <c r="A3222" s="11">
        <v>4140</v>
      </c>
      <c r="B3222" s="11">
        <v>1180</v>
      </c>
      <c r="C3222" s="11">
        <v>1089</v>
      </c>
      <c r="E3222" s="11" t="s">
        <v>6539</v>
      </c>
      <c r="F3222" s="11" t="s">
        <v>6540</v>
      </c>
      <c r="G3222" s="11">
        <v>2</v>
      </c>
      <c r="K3222" s="25" t="str">
        <f>IF($B3222="","",(VLOOKUP($B3222,所属・種目コード!$M$3:$N$127,2)))</f>
        <v>遠野東中</v>
      </c>
      <c r="L3222" s="22" t="e">
        <f>IF($B3222="","",(VLOOKUP($B3222,所属・種目コード!$J$3:$K$59,2)))</f>
        <v>#N/A</v>
      </c>
    </row>
    <row r="3223" spans="1:12">
      <c r="A3223" s="11">
        <v>4141</v>
      </c>
      <c r="B3223" s="11">
        <v>1180</v>
      </c>
      <c r="C3223" s="11">
        <v>1791</v>
      </c>
      <c r="E3223" s="11" t="s">
        <v>6541</v>
      </c>
      <c r="F3223" s="11" t="s">
        <v>6542</v>
      </c>
      <c r="G3223" s="11">
        <v>1</v>
      </c>
      <c r="K3223" s="25" t="str">
        <f>IF($B3223="","",(VLOOKUP($B3223,所属・種目コード!$M$3:$N$127,2)))</f>
        <v>遠野東中</v>
      </c>
      <c r="L3223" s="22" t="e">
        <f>IF($B3223="","",(VLOOKUP($B3223,所属・種目コード!$J$3:$K$59,2)))</f>
        <v>#N/A</v>
      </c>
    </row>
    <row r="3224" spans="1:12">
      <c r="A3224" s="11">
        <v>4142</v>
      </c>
      <c r="B3224" s="11">
        <v>1180</v>
      </c>
      <c r="C3224" s="11">
        <v>1792</v>
      </c>
      <c r="E3224" s="11" t="s">
        <v>6543</v>
      </c>
      <c r="F3224" s="11" t="s">
        <v>6544</v>
      </c>
      <c r="G3224" s="11">
        <v>1</v>
      </c>
      <c r="K3224" s="25" t="str">
        <f>IF($B3224="","",(VLOOKUP($B3224,所属・種目コード!$M$3:$N$127,2)))</f>
        <v>遠野東中</v>
      </c>
      <c r="L3224" s="22" t="e">
        <f>IF($B3224="","",(VLOOKUP($B3224,所属・種目コード!$J$3:$K$59,2)))</f>
        <v>#N/A</v>
      </c>
    </row>
    <row r="3225" spans="1:12">
      <c r="A3225" s="11">
        <v>4143</v>
      </c>
      <c r="B3225" s="11">
        <v>1180</v>
      </c>
      <c r="C3225" s="11">
        <v>1784</v>
      </c>
      <c r="E3225" s="11" t="s">
        <v>6545</v>
      </c>
      <c r="F3225" s="11" t="s">
        <v>6546</v>
      </c>
      <c r="G3225" s="11">
        <v>1</v>
      </c>
      <c r="K3225" s="25" t="str">
        <f>IF($B3225="","",(VLOOKUP($B3225,所属・種目コード!$M$3:$N$127,2)))</f>
        <v>遠野東中</v>
      </c>
      <c r="L3225" s="22" t="e">
        <f>IF($B3225="","",(VLOOKUP($B3225,所属・種目コード!$J$3:$K$59,2)))</f>
        <v>#N/A</v>
      </c>
    </row>
    <row r="3226" spans="1:12">
      <c r="A3226" s="11">
        <v>4144</v>
      </c>
      <c r="B3226" s="11">
        <v>1180</v>
      </c>
      <c r="C3226" s="11">
        <v>1084</v>
      </c>
      <c r="E3226" s="11" t="s">
        <v>6547</v>
      </c>
      <c r="F3226" s="11" t="s">
        <v>6548</v>
      </c>
      <c r="G3226" s="11">
        <v>2</v>
      </c>
      <c r="K3226" s="25" t="str">
        <f>IF($B3226="","",(VLOOKUP($B3226,所属・種目コード!$M$3:$N$127,2)))</f>
        <v>遠野東中</v>
      </c>
      <c r="L3226" s="22" t="e">
        <f>IF($B3226="","",(VLOOKUP($B3226,所属・種目コード!$J$3:$K$59,2)))</f>
        <v>#N/A</v>
      </c>
    </row>
    <row r="3227" spans="1:12">
      <c r="A3227" s="11">
        <v>4145</v>
      </c>
      <c r="B3227" s="11">
        <v>1180</v>
      </c>
      <c r="C3227" s="11">
        <v>1090</v>
      </c>
      <c r="E3227" s="11" t="s">
        <v>6549</v>
      </c>
      <c r="F3227" s="11" t="s">
        <v>6550</v>
      </c>
      <c r="G3227" s="11">
        <v>2</v>
      </c>
      <c r="K3227" s="25" t="str">
        <f>IF($B3227="","",(VLOOKUP($B3227,所属・種目コード!$M$3:$N$127,2)))</f>
        <v>遠野東中</v>
      </c>
      <c r="L3227" s="22" t="e">
        <f>IF($B3227="","",(VLOOKUP($B3227,所属・種目コード!$J$3:$K$59,2)))</f>
        <v>#N/A</v>
      </c>
    </row>
    <row r="3228" spans="1:12">
      <c r="A3228" s="11">
        <v>4146</v>
      </c>
      <c r="B3228" s="11">
        <v>1180</v>
      </c>
      <c r="C3228" s="11">
        <v>1785</v>
      </c>
      <c r="E3228" s="11" t="s">
        <v>6551</v>
      </c>
      <c r="F3228" s="11" t="s">
        <v>6552</v>
      </c>
      <c r="G3228" s="11">
        <v>1</v>
      </c>
      <c r="K3228" s="25" t="str">
        <f>IF($B3228="","",(VLOOKUP($B3228,所属・種目コード!$M$3:$N$127,2)))</f>
        <v>遠野東中</v>
      </c>
      <c r="L3228" s="22" t="e">
        <f>IF($B3228="","",(VLOOKUP($B3228,所属・種目コード!$J$3:$K$59,2)))</f>
        <v>#N/A</v>
      </c>
    </row>
    <row r="3229" spans="1:12">
      <c r="A3229" s="11">
        <v>4147</v>
      </c>
      <c r="B3229" s="11">
        <v>1180</v>
      </c>
      <c r="C3229" s="11">
        <v>1786</v>
      </c>
      <c r="E3229" s="11" t="s">
        <v>6553</v>
      </c>
      <c r="F3229" s="11" t="s">
        <v>5430</v>
      </c>
      <c r="G3229" s="11">
        <v>1</v>
      </c>
      <c r="K3229" s="25" t="str">
        <f>IF($B3229="","",(VLOOKUP($B3229,所属・種目コード!$M$3:$N$127,2)))</f>
        <v>遠野東中</v>
      </c>
      <c r="L3229" s="22" t="e">
        <f>IF($B3229="","",(VLOOKUP($B3229,所属・種目コード!$J$3:$K$59,2)))</f>
        <v>#N/A</v>
      </c>
    </row>
    <row r="3230" spans="1:12">
      <c r="A3230" s="11">
        <v>4148</v>
      </c>
      <c r="B3230" s="11">
        <v>1180</v>
      </c>
      <c r="C3230" s="11">
        <v>1085</v>
      </c>
      <c r="E3230" s="11" t="s">
        <v>6554</v>
      </c>
      <c r="F3230" s="11" t="s">
        <v>3391</v>
      </c>
      <c r="G3230" s="11">
        <v>2</v>
      </c>
      <c r="K3230" s="25" t="str">
        <f>IF($B3230="","",(VLOOKUP($B3230,所属・種目コード!$M$3:$N$127,2)))</f>
        <v>遠野東中</v>
      </c>
      <c r="L3230" s="22" t="e">
        <f>IF($B3230="","",(VLOOKUP($B3230,所属・種目コード!$J$3:$K$59,2)))</f>
        <v>#N/A</v>
      </c>
    </row>
    <row r="3231" spans="1:12">
      <c r="A3231" s="11">
        <v>4149</v>
      </c>
      <c r="B3231" s="11">
        <v>1180</v>
      </c>
      <c r="C3231" s="11">
        <v>1086</v>
      </c>
      <c r="E3231" s="11" t="s">
        <v>6555</v>
      </c>
      <c r="F3231" s="11" t="s">
        <v>6556</v>
      </c>
      <c r="G3231" s="11">
        <v>2</v>
      </c>
      <c r="K3231" s="25" t="str">
        <f>IF($B3231="","",(VLOOKUP($B3231,所属・種目コード!$M$3:$N$127,2)))</f>
        <v>遠野東中</v>
      </c>
      <c r="L3231" s="22" t="e">
        <f>IF($B3231="","",(VLOOKUP($B3231,所属・種目コード!$J$3:$K$59,2)))</f>
        <v>#N/A</v>
      </c>
    </row>
    <row r="3232" spans="1:12">
      <c r="A3232" s="11">
        <v>4150</v>
      </c>
      <c r="B3232" s="11">
        <v>1180</v>
      </c>
      <c r="C3232" s="11">
        <v>1793</v>
      </c>
      <c r="E3232" s="11" t="s">
        <v>6557</v>
      </c>
      <c r="F3232" s="11" t="s">
        <v>6558</v>
      </c>
      <c r="G3232" s="11">
        <v>1</v>
      </c>
      <c r="K3232" s="25" t="str">
        <f>IF($B3232="","",(VLOOKUP($B3232,所属・種目コード!$M$3:$N$127,2)))</f>
        <v>遠野東中</v>
      </c>
      <c r="L3232" s="22" t="e">
        <f>IF($B3232="","",(VLOOKUP($B3232,所属・種目コード!$J$3:$K$59,2)))</f>
        <v>#N/A</v>
      </c>
    </row>
    <row r="3233" spans="1:12">
      <c r="A3233" s="11">
        <v>4151</v>
      </c>
      <c r="B3233" s="11">
        <v>1180</v>
      </c>
      <c r="C3233" s="11">
        <v>1087</v>
      </c>
      <c r="E3233" s="11" t="s">
        <v>6559</v>
      </c>
      <c r="F3233" s="11" t="s">
        <v>6560</v>
      </c>
      <c r="G3233" s="11">
        <v>2</v>
      </c>
      <c r="K3233" s="25" t="str">
        <f>IF($B3233="","",(VLOOKUP($B3233,所属・種目コード!$M$3:$N$127,2)))</f>
        <v>遠野東中</v>
      </c>
      <c r="L3233" s="22" t="e">
        <f>IF($B3233="","",(VLOOKUP($B3233,所属・種目コード!$J$3:$K$59,2)))</f>
        <v>#N/A</v>
      </c>
    </row>
    <row r="3234" spans="1:12">
      <c r="A3234" s="11">
        <v>4152</v>
      </c>
      <c r="B3234" s="11">
        <v>1180</v>
      </c>
      <c r="C3234" s="11">
        <v>1787</v>
      </c>
      <c r="E3234" s="11" t="s">
        <v>6561</v>
      </c>
      <c r="F3234" s="11" t="s">
        <v>6562</v>
      </c>
      <c r="G3234" s="11">
        <v>1</v>
      </c>
      <c r="K3234" s="25" t="str">
        <f>IF($B3234="","",(VLOOKUP($B3234,所属・種目コード!$M$3:$N$127,2)))</f>
        <v>遠野東中</v>
      </c>
      <c r="L3234" s="22" t="e">
        <f>IF($B3234="","",(VLOOKUP($B3234,所属・種目コード!$J$3:$K$59,2)))</f>
        <v>#N/A</v>
      </c>
    </row>
    <row r="3235" spans="1:12">
      <c r="A3235" s="11">
        <v>4153</v>
      </c>
      <c r="B3235" s="11">
        <v>1180</v>
      </c>
      <c r="C3235" s="11">
        <v>1091</v>
      </c>
      <c r="E3235" s="11" t="s">
        <v>6563</v>
      </c>
      <c r="F3235" s="11" t="s">
        <v>6564</v>
      </c>
      <c r="G3235" s="11">
        <v>2</v>
      </c>
      <c r="K3235" s="25" t="str">
        <f>IF($B3235="","",(VLOOKUP($B3235,所属・種目コード!$M$3:$N$127,2)))</f>
        <v>遠野東中</v>
      </c>
      <c r="L3235" s="22" t="e">
        <f>IF($B3235="","",(VLOOKUP($B3235,所属・種目コード!$J$3:$K$59,2)))</f>
        <v>#N/A</v>
      </c>
    </row>
    <row r="3236" spans="1:12">
      <c r="A3236" s="11">
        <v>4154</v>
      </c>
      <c r="B3236" s="11">
        <v>1180</v>
      </c>
      <c r="C3236" s="11">
        <v>1794</v>
      </c>
      <c r="E3236" s="11" t="s">
        <v>6565</v>
      </c>
      <c r="F3236" s="11" t="s">
        <v>6566</v>
      </c>
      <c r="G3236" s="11">
        <v>1</v>
      </c>
      <c r="K3236" s="25" t="str">
        <f>IF($B3236="","",(VLOOKUP($B3236,所属・種目コード!$M$3:$N$127,2)))</f>
        <v>遠野東中</v>
      </c>
      <c r="L3236" s="22" t="e">
        <f>IF($B3236="","",(VLOOKUP($B3236,所属・種目コード!$J$3:$K$59,2)))</f>
        <v>#N/A</v>
      </c>
    </row>
    <row r="3237" spans="1:12">
      <c r="A3237" s="11">
        <v>4155</v>
      </c>
      <c r="B3237" s="11">
        <v>1180</v>
      </c>
      <c r="C3237" s="11">
        <v>1088</v>
      </c>
      <c r="E3237" s="11" t="s">
        <v>6567</v>
      </c>
      <c r="F3237" s="11" t="s">
        <v>6568</v>
      </c>
      <c r="G3237" s="11">
        <v>2</v>
      </c>
      <c r="K3237" s="25" t="str">
        <f>IF($B3237="","",(VLOOKUP($B3237,所属・種目コード!$M$3:$N$127,2)))</f>
        <v>遠野東中</v>
      </c>
      <c r="L3237" s="22" t="e">
        <f>IF($B3237="","",(VLOOKUP($B3237,所属・種目コード!$J$3:$K$59,2)))</f>
        <v>#N/A</v>
      </c>
    </row>
    <row r="3238" spans="1:12">
      <c r="A3238" s="11">
        <v>4156</v>
      </c>
      <c r="B3238" s="11">
        <v>1180</v>
      </c>
      <c r="C3238" s="11">
        <v>1788</v>
      </c>
      <c r="E3238" s="11" t="s">
        <v>6569</v>
      </c>
      <c r="F3238" s="11" t="s">
        <v>6570</v>
      </c>
      <c r="G3238" s="11">
        <v>1</v>
      </c>
      <c r="K3238" s="25" t="str">
        <f>IF($B3238="","",(VLOOKUP($B3238,所属・種目コード!$M$3:$N$127,2)))</f>
        <v>遠野東中</v>
      </c>
      <c r="L3238" s="22" t="e">
        <f>IF($B3238="","",(VLOOKUP($B3238,所属・種目コード!$J$3:$K$59,2)))</f>
        <v>#N/A</v>
      </c>
    </row>
    <row r="3239" spans="1:12">
      <c r="A3239" s="11">
        <v>4157</v>
      </c>
      <c r="B3239" s="11">
        <v>1181</v>
      </c>
      <c r="C3239" s="11">
        <v>1116</v>
      </c>
      <c r="E3239" s="11" t="s">
        <v>6571</v>
      </c>
      <c r="F3239" s="11" t="s">
        <v>6572</v>
      </c>
      <c r="G3239" s="11">
        <v>1</v>
      </c>
      <c r="K3239" s="25" t="str">
        <f>IF($B3239="","",(VLOOKUP($B3239,所属・種目コード!$M$3:$N$127,2)))</f>
        <v>西和賀沢内中</v>
      </c>
      <c r="L3239" s="22" t="e">
        <f>IF($B3239="","",(VLOOKUP($B3239,所属・種目コード!$J$3:$K$59,2)))</f>
        <v>#N/A</v>
      </c>
    </row>
    <row r="3240" spans="1:12">
      <c r="A3240" s="11">
        <v>4158</v>
      </c>
      <c r="B3240" s="11">
        <v>1181</v>
      </c>
      <c r="C3240" s="11">
        <v>933</v>
      </c>
      <c r="E3240" s="11" t="s">
        <v>6573</v>
      </c>
      <c r="F3240" s="11" t="s">
        <v>6574</v>
      </c>
      <c r="G3240" s="11">
        <v>2</v>
      </c>
      <c r="K3240" s="25" t="str">
        <f>IF($B3240="","",(VLOOKUP($B3240,所属・種目コード!$M$3:$N$127,2)))</f>
        <v>西和賀沢内中</v>
      </c>
      <c r="L3240" s="22" t="e">
        <f>IF($B3240="","",(VLOOKUP($B3240,所属・種目コード!$J$3:$K$59,2)))</f>
        <v>#N/A</v>
      </c>
    </row>
    <row r="3241" spans="1:12">
      <c r="A3241" s="11">
        <v>4159</v>
      </c>
      <c r="B3241" s="11">
        <v>1181</v>
      </c>
      <c r="C3241" s="11">
        <v>1117</v>
      </c>
      <c r="E3241" s="11" t="s">
        <v>6575</v>
      </c>
      <c r="F3241" s="11" t="s">
        <v>6576</v>
      </c>
      <c r="G3241" s="11">
        <v>1</v>
      </c>
      <c r="K3241" s="25" t="str">
        <f>IF($B3241="","",(VLOOKUP($B3241,所属・種目コード!$M$3:$N$127,2)))</f>
        <v>西和賀沢内中</v>
      </c>
      <c r="L3241" s="22" t="e">
        <f>IF($B3241="","",(VLOOKUP($B3241,所属・種目コード!$J$3:$K$59,2)))</f>
        <v>#N/A</v>
      </c>
    </row>
    <row r="3242" spans="1:12">
      <c r="A3242" s="11">
        <v>4160</v>
      </c>
      <c r="B3242" s="11">
        <v>1181</v>
      </c>
      <c r="C3242" s="11">
        <v>938</v>
      </c>
      <c r="E3242" s="11" t="s">
        <v>6577</v>
      </c>
      <c r="F3242" s="11" t="s">
        <v>6578</v>
      </c>
      <c r="G3242" s="11">
        <v>2</v>
      </c>
      <c r="K3242" s="25" t="str">
        <f>IF($B3242="","",(VLOOKUP($B3242,所属・種目コード!$M$3:$N$127,2)))</f>
        <v>西和賀沢内中</v>
      </c>
      <c r="L3242" s="22" t="e">
        <f>IF($B3242="","",(VLOOKUP($B3242,所属・種目コード!$J$3:$K$59,2)))</f>
        <v>#N/A</v>
      </c>
    </row>
    <row r="3243" spans="1:12">
      <c r="A3243" s="11">
        <v>4161</v>
      </c>
      <c r="B3243" s="11">
        <v>1181</v>
      </c>
      <c r="C3243" s="11">
        <v>934</v>
      </c>
      <c r="E3243" s="11" t="s">
        <v>6579</v>
      </c>
      <c r="F3243" s="11" t="s">
        <v>6580</v>
      </c>
      <c r="G3243" s="11">
        <v>2</v>
      </c>
      <c r="K3243" s="25" t="str">
        <f>IF($B3243="","",(VLOOKUP($B3243,所属・種目コード!$M$3:$N$127,2)))</f>
        <v>西和賀沢内中</v>
      </c>
      <c r="L3243" s="22" t="e">
        <f>IF($B3243="","",(VLOOKUP($B3243,所属・種目コード!$J$3:$K$59,2)))</f>
        <v>#N/A</v>
      </c>
    </row>
    <row r="3244" spans="1:12">
      <c r="A3244" s="11">
        <v>4162</v>
      </c>
      <c r="B3244" s="11">
        <v>1181</v>
      </c>
      <c r="C3244" s="11">
        <v>1122</v>
      </c>
      <c r="E3244" s="11" t="s">
        <v>6581</v>
      </c>
      <c r="F3244" s="11" t="s">
        <v>6582</v>
      </c>
      <c r="G3244" s="11">
        <v>1</v>
      </c>
      <c r="K3244" s="25" t="str">
        <f>IF($B3244="","",(VLOOKUP($B3244,所属・種目コード!$M$3:$N$127,2)))</f>
        <v>西和賀沢内中</v>
      </c>
      <c r="L3244" s="22" t="e">
        <f>IF($B3244="","",(VLOOKUP($B3244,所属・種目コード!$J$3:$K$59,2)))</f>
        <v>#N/A</v>
      </c>
    </row>
    <row r="3245" spans="1:12">
      <c r="A3245" s="11">
        <v>4163</v>
      </c>
      <c r="B3245" s="11">
        <v>1181</v>
      </c>
      <c r="C3245" s="11">
        <v>939</v>
      </c>
      <c r="E3245" s="11" t="s">
        <v>6583</v>
      </c>
      <c r="F3245" s="11" t="s">
        <v>6584</v>
      </c>
      <c r="G3245" s="11">
        <v>2</v>
      </c>
      <c r="K3245" s="25" t="str">
        <f>IF($B3245="","",(VLOOKUP($B3245,所属・種目コード!$M$3:$N$127,2)))</f>
        <v>西和賀沢内中</v>
      </c>
      <c r="L3245" s="22" t="e">
        <f>IF($B3245="","",(VLOOKUP($B3245,所属・種目コード!$J$3:$K$59,2)))</f>
        <v>#N/A</v>
      </c>
    </row>
    <row r="3246" spans="1:12">
      <c r="A3246" s="11">
        <v>4164</v>
      </c>
      <c r="B3246" s="11">
        <v>1181</v>
      </c>
      <c r="C3246" s="11">
        <v>940</v>
      </c>
      <c r="E3246" s="11" t="s">
        <v>6585</v>
      </c>
      <c r="F3246" s="11" t="s">
        <v>6586</v>
      </c>
      <c r="G3246" s="11">
        <v>2</v>
      </c>
      <c r="K3246" s="25" t="str">
        <f>IF($B3246="","",(VLOOKUP($B3246,所属・種目コード!$M$3:$N$127,2)))</f>
        <v>西和賀沢内中</v>
      </c>
      <c r="L3246" s="22" t="e">
        <f>IF($B3246="","",(VLOOKUP($B3246,所属・種目コード!$J$3:$K$59,2)))</f>
        <v>#N/A</v>
      </c>
    </row>
    <row r="3247" spans="1:12">
      <c r="A3247" s="11">
        <v>4165</v>
      </c>
      <c r="B3247" s="11">
        <v>1181</v>
      </c>
      <c r="C3247" s="11">
        <v>935</v>
      </c>
      <c r="E3247" s="11" t="s">
        <v>6587</v>
      </c>
      <c r="F3247" s="11" t="s">
        <v>6588</v>
      </c>
      <c r="G3247" s="11">
        <v>2</v>
      </c>
      <c r="K3247" s="25" t="str">
        <f>IF($B3247="","",(VLOOKUP($B3247,所属・種目コード!$M$3:$N$127,2)))</f>
        <v>西和賀沢内中</v>
      </c>
      <c r="L3247" s="22" t="e">
        <f>IF($B3247="","",(VLOOKUP($B3247,所属・種目コード!$J$3:$K$59,2)))</f>
        <v>#N/A</v>
      </c>
    </row>
    <row r="3248" spans="1:12">
      <c r="A3248" s="11">
        <v>4166</v>
      </c>
      <c r="B3248" s="11">
        <v>1181</v>
      </c>
      <c r="C3248" s="11">
        <v>1118</v>
      </c>
      <c r="E3248" s="11" t="s">
        <v>6589</v>
      </c>
      <c r="F3248" s="11" t="s">
        <v>6590</v>
      </c>
      <c r="G3248" s="11">
        <v>1</v>
      </c>
      <c r="K3248" s="25" t="str">
        <f>IF($B3248="","",(VLOOKUP($B3248,所属・種目コード!$M$3:$N$127,2)))</f>
        <v>西和賀沢内中</v>
      </c>
      <c r="L3248" s="22" t="e">
        <f>IF($B3248="","",(VLOOKUP($B3248,所属・種目コード!$J$3:$K$59,2)))</f>
        <v>#N/A</v>
      </c>
    </row>
    <row r="3249" spans="1:12">
      <c r="A3249" s="11">
        <v>4167</v>
      </c>
      <c r="B3249" s="11">
        <v>1181</v>
      </c>
      <c r="C3249" s="11">
        <v>1123</v>
      </c>
      <c r="E3249" s="11" t="s">
        <v>6591</v>
      </c>
      <c r="F3249" s="11" t="s">
        <v>2909</v>
      </c>
      <c r="G3249" s="11">
        <v>1</v>
      </c>
      <c r="K3249" s="25" t="str">
        <f>IF($B3249="","",(VLOOKUP($B3249,所属・種目コード!$M$3:$N$127,2)))</f>
        <v>西和賀沢内中</v>
      </c>
      <c r="L3249" s="22" t="e">
        <f>IF($B3249="","",(VLOOKUP($B3249,所属・種目コード!$J$3:$K$59,2)))</f>
        <v>#N/A</v>
      </c>
    </row>
    <row r="3250" spans="1:12">
      <c r="A3250" s="11">
        <v>4168</v>
      </c>
      <c r="B3250" s="11">
        <v>1181</v>
      </c>
      <c r="C3250" s="11">
        <v>1119</v>
      </c>
      <c r="E3250" s="11" t="s">
        <v>6592</v>
      </c>
      <c r="F3250" s="11" t="s">
        <v>6593</v>
      </c>
      <c r="G3250" s="11">
        <v>1</v>
      </c>
      <c r="K3250" s="25" t="str">
        <f>IF($B3250="","",(VLOOKUP($B3250,所属・種目コード!$M$3:$N$127,2)))</f>
        <v>西和賀沢内中</v>
      </c>
      <c r="L3250" s="22" t="e">
        <f>IF($B3250="","",(VLOOKUP($B3250,所属・種目コード!$J$3:$K$59,2)))</f>
        <v>#N/A</v>
      </c>
    </row>
    <row r="3251" spans="1:12">
      <c r="A3251" s="11">
        <v>4169</v>
      </c>
      <c r="B3251" s="11">
        <v>1181</v>
      </c>
      <c r="C3251" s="11">
        <v>941</v>
      </c>
      <c r="E3251" s="11" t="s">
        <v>6594</v>
      </c>
      <c r="F3251" s="11" t="s">
        <v>6595</v>
      </c>
      <c r="G3251" s="11">
        <v>2</v>
      </c>
      <c r="K3251" s="25" t="str">
        <f>IF($B3251="","",(VLOOKUP($B3251,所属・種目コード!$M$3:$N$127,2)))</f>
        <v>西和賀沢内中</v>
      </c>
      <c r="L3251" s="22" t="e">
        <f>IF($B3251="","",(VLOOKUP($B3251,所属・種目コード!$J$3:$K$59,2)))</f>
        <v>#N/A</v>
      </c>
    </row>
    <row r="3252" spans="1:12">
      <c r="A3252" s="11">
        <v>4170</v>
      </c>
      <c r="B3252" s="11">
        <v>1181</v>
      </c>
      <c r="C3252" s="11">
        <v>1120</v>
      </c>
      <c r="E3252" s="11" t="s">
        <v>6596</v>
      </c>
      <c r="F3252" s="11" t="s">
        <v>1305</v>
      </c>
      <c r="G3252" s="11">
        <v>1</v>
      </c>
      <c r="K3252" s="25" t="str">
        <f>IF($B3252="","",(VLOOKUP($B3252,所属・種目コード!$M$3:$N$127,2)))</f>
        <v>西和賀沢内中</v>
      </c>
      <c r="L3252" s="22" t="e">
        <f>IF($B3252="","",(VLOOKUP($B3252,所属・種目コード!$J$3:$K$59,2)))</f>
        <v>#N/A</v>
      </c>
    </row>
    <row r="3253" spans="1:12">
      <c r="A3253" s="11">
        <v>4171</v>
      </c>
      <c r="B3253" s="11">
        <v>1181</v>
      </c>
      <c r="C3253" s="11">
        <v>942</v>
      </c>
      <c r="E3253" s="11" t="s">
        <v>6597</v>
      </c>
      <c r="F3253" s="11" t="s">
        <v>6598</v>
      </c>
      <c r="G3253" s="11">
        <v>2</v>
      </c>
      <c r="K3253" s="25" t="str">
        <f>IF($B3253="","",(VLOOKUP($B3253,所属・種目コード!$M$3:$N$127,2)))</f>
        <v>西和賀沢内中</v>
      </c>
      <c r="L3253" s="22" t="e">
        <f>IF($B3253="","",(VLOOKUP($B3253,所属・種目コード!$J$3:$K$59,2)))</f>
        <v>#N/A</v>
      </c>
    </row>
    <row r="3254" spans="1:12">
      <c r="A3254" s="11">
        <v>4172</v>
      </c>
      <c r="B3254" s="11">
        <v>1181</v>
      </c>
      <c r="C3254" s="11">
        <v>936</v>
      </c>
      <c r="E3254" s="11" t="s">
        <v>6599</v>
      </c>
      <c r="F3254" s="11" t="s">
        <v>6600</v>
      </c>
      <c r="G3254" s="11">
        <v>2</v>
      </c>
      <c r="K3254" s="25" t="str">
        <f>IF($B3254="","",(VLOOKUP($B3254,所属・種目コード!$M$3:$N$127,2)))</f>
        <v>西和賀沢内中</v>
      </c>
      <c r="L3254" s="22" t="e">
        <f>IF($B3254="","",(VLOOKUP($B3254,所属・種目コード!$J$3:$K$59,2)))</f>
        <v>#N/A</v>
      </c>
    </row>
    <row r="3255" spans="1:12">
      <c r="A3255" s="11">
        <v>4173</v>
      </c>
      <c r="B3255" s="11">
        <v>1181</v>
      </c>
      <c r="C3255" s="11">
        <v>1124</v>
      </c>
      <c r="E3255" s="11" t="s">
        <v>6601</v>
      </c>
      <c r="F3255" s="11" t="s">
        <v>6602</v>
      </c>
      <c r="G3255" s="11">
        <v>1</v>
      </c>
      <c r="K3255" s="25" t="str">
        <f>IF($B3255="","",(VLOOKUP($B3255,所属・種目コード!$M$3:$N$127,2)))</f>
        <v>西和賀沢内中</v>
      </c>
      <c r="L3255" s="22" t="e">
        <f>IF($B3255="","",(VLOOKUP($B3255,所属・種目コード!$J$3:$K$59,2)))</f>
        <v>#N/A</v>
      </c>
    </row>
    <row r="3256" spans="1:12">
      <c r="A3256" s="11">
        <v>4174</v>
      </c>
      <c r="B3256" s="11">
        <v>1181</v>
      </c>
      <c r="C3256" s="11">
        <v>1121</v>
      </c>
      <c r="E3256" s="11" t="s">
        <v>6603</v>
      </c>
      <c r="F3256" s="11" t="s">
        <v>6604</v>
      </c>
      <c r="G3256" s="11">
        <v>1</v>
      </c>
      <c r="K3256" s="25" t="str">
        <f>IF($B3256="","",(VLOOKUP($B3256,所属・種目コード!$M$3:$N$127,2)))</f>
        <v>西和賀沢内中</v>
      </c>
      <c r="L3256" s="22" t="e">
        <f>IF($B3256="","",(VLOOKUP($B3256,所属・種目コード!$J$3:$K$59,2)))</f>
        <v>#N/A</v>
      </c>
    </row>
    <row r="3257" spans="1:12">
      <c r="A3257" s="11">
        <v>4175</v>
      </c>
      <c r="B3257" s="11">
        <v>1181</v>
      </c>
      <c r="C3257" s="11">
        <v>937</v>
      </c>
      <c r="E3257" s="11" t="s">
        <v>6605</v>
      </c>
      <c r="F3257" s="11" t="s">
        <v>6606</v>
      </c>
      <c r="G3257" s="11">
        <v>2</v>
      </c>
      <c r="K3257" s="25" t="str">
        <f>IF($B3257="","",(VLOOKUP($B3257,所属・種目コード!$M$3:$N$127,2)))</f>
        <v>西和賀沢内中</v>
      </c>
      <c r="L3257" s="22" t="e">
        <f>IF($B3257="","",(VLOOKUP($B3257,所属・種目コード!$J$3:$K$59,2)))</f>
        <v>#N/A</v>
      </c>
    </row>
    <row r="3258" spans="1:12">
      <c r="A3258" s="11">
        <v>4176</v>
      </c>
      <c r="B3258" s="11">
        <v>1181</v>
      </c>
      <c r="C3258" s="11">
        <v>943</v>
      </c>
      <c r="E3258" s="11" t="s">
        <v>6607</v>
      </c>
      <c r="F3258" s="11" t="s">
        <v>6608</v>
      </c>
      <c r="G3258" s="11">
        <v>2</v>
      </c>
      <c r="K3258" s="25" t="str">
        <f>IF($B3258="","",(VLOOKUP($B3258,所属・種目コード!$M$3:$N$127,2)))</f>
        <v>西和賀沢内中</v>
      </c>
      <c r="L3258" s="22" t="e">
        <f>IF($B3258="","",(VLOOKUP($B3258,所属・種目コード!$J$3:$K$59,2)))</f>
        <v>#N/A</v>
      </c>
    </row>
    <row r="3259" spans="1:12">
      <c r="A3259" s="11">
        <v>4177</v>
      </c>
      <c r="B3259" s="11">
        <v>1182</v>
      </c>
      <c r="C3259" s="11">
        <v>778</v>
      </c>
      <c r="E3259" s="11" t="s">
        <v>6609</v>
      </c>
      <c r="F3259" s="11" t="s">
        <v>4620</v>
      </c>
      <c r="G3259" s="11">
        <v>1</v>
      </c>
      <c r="K3259" s="25" t="str">
        <f>IF($B3259="","",(VLOOKUP($B3259,所属・種目コード!$M$3:$N$127,2)))</f>
        <v>二戸金田一中</v>
      </c>
      <c r="L3259" s="22" t="e">
        <f>IF($B3259="","",(VLOOKUP($B3259,所属・種目コード!$J$3:$K$59,2)))</f>
        <v>#N/A</v>
      </c>
    </row>
    <row r="3260" spans="1:12">
      <c r="A3260" s="11">
        <v>4178</v>
      </c>
      <c r="B3260" s="11">
        <v>1182</v>
      </c>
      <c r="C3260" s="11">
        <v>662</v>
      </c>
      <c r="E3260" s="11" t="s">
        <v>6610</v>
      </c>
      <c r="F3260" s="11" t="s">
        <v>6611</v>
      </c>
      <c r="G3260" s="11">
        <v>2</v>
      </c>
      <c r="K3260" s="25" t="str">
        <f>IF($B3260="","",(VLOOKUP($B3260,所属・種目コード!$M$3:$N$127,2)))</f>
        <v>二戸金田一中</v>
      </c>
      <c r="L3260" s="22" t="e">
        <f>IF($B3260="","",(VLOOKUP($B3260,所属・種目コード!$J$3:$K$59,2)))</f>
        <v>#N/A</v>
      </c>
    </row>
    <row r="3261" spans="1:12">
      <c r="A3261" s="11">
        <v>4179</v>
      </c>
      <c r="B3261" s="11">
        <v>1182</v>
      </c>
      <c r="C3261" s="11">
        <v>784</v>
      </c>
      <c r="E3261" s="11" t="s">
        <v>6612</v>
      </c>
      <c r="F3261" s="11" t="s">
        <v>6613</v>
      </c>
      <c r="G3261" s="11">
        <v>1</v>
      </c>
      <c r="K3261" s="25" t="str">
        <f>IF($B3261="","",(VLOOKUP($B3261,所属・種目コード!$M$3:$N$127,2)))</f>
        <v>二戸金田一中</v>
      </c>
      <c r="L3261" s="22" t="e">
        <f>IF($B3261="","",(VLOOKUP($B3261,所属・種目コード!$J$3:$K$59,2)))</f>
        <v>#N/A</v>
      </c>
    </row>
    <row r="3262" spans="1:12">
      <c r="A3262" s="11">
        <v>4180</v>
      </c>
      <c r="B3262" s="11">
        <v>1182</v>
      </c>
      <c r="C3262" s="11">
        <v>785</v>
      </c>
      <c r="E3262" s="11" t="s">
        <v>6614</v>
      </c>
      <c r="F3262" s="11" t="s">
        <v>6615</v>
      </c>
      <c r="G3262" s="11">
        <v>1</v>
      </c>
      <c r="K3262" s="25" t="str">
        <f>IF($B3262="","",(VLOOKUP($B3262,所属・種目コード!$M$3:$N$127,2)))</f>
        <v>二戸金田一中</v>
      </c>
      <c r="L3262" s="22" t="e">
        <f>IF($B3262="","",(VLOOKUP($B3262,所属・種目コード!$J$3:$K$59,2)))</f>
        <v>#N/A</v>
      </c>
    </row>
    <row r="3263" spans="1:12">
      <c r="A3263" s="11">
        <v>4181</v>
      </c>
      <c r="B3263" s="11">
        <v>1182</v>
      </c>
      <c r="C3263" s="11">
        <v>779</v>
      </c>
      <c r="E3263" s="11" t="s">
        <v>6616</v>
      </c>
      <c r="F3263" s="11" t="s">
        <v>6617</v>
      </c>
      <c r="G3263" s="11">
        <v>1</v>
      </c>
      <c r="K3263" s="25" t="str">
        <f>IF($B3263="","",(VLOOKUP($B3263,所属・種目コード!$M$3:$N$127,2)))</f>
        <v>二戸金田一中</v>
      </c>
      <c r="L3263" s="22" t="e">
        <f>IF($B3263="","",(VLOOKUP($B3263,所属・種目コード!$J$3:$K$59,2)))</f>
        <v>#N/A</v>
      </c>
    </row>
    <row r="3264" spans="1:12">
      <c r="A3264" s="11">
        <v>4182</v>
      </c>
      <c r="B3264" s="11">
        <v>1182</v>
      </c>
      <c r="C3264" s="11">
        <v>658</v>
      </c>
      <c r="E3264" s="11" t="s">
        <v>6618</v>
      </c>
      <c r="F3264" s="11" t="s">
        <v>6619</v>
      </c>
      <c r="G3264" s="11">
        <v>2</v>
      </c>
      <c r="K3264" s="25" t="str">
        <f>IF($B3264="","",(VLOOKUP($B3264,所属・種目コード!$M$3:$N$127,2)))</f>
        <v>二戸金田一中</v>
      </c>
      <c r="L3264" s="22" t="e">
        <f>IF($B3264="","",(VLOOKUP($B3264,所属・種目コード!$J$3:$K$59,2)))</f>
        <v>#N/A</v>
      </c>
    </row>
    <row r="3265" spans="1:12">
      <c r="A3265" s="11">
        <v>4183</v>
      </c>
      <c r="B3265" s="11">
        <v>1182</v>
      </c>
      <c r="C3265" s="11">
        <v>659</v>
      </c>
      <c r="E3265" s="11" t="s">
        <v>6620</v>
      </c>
      <c r="F3265" s="11" t="s">
        <v>6621</v>
      </c>
      <c r="G3265" s="11">
        <v>2</v>
      </c>
      <c r="K3265" s="25" t="str">
        <f>IF($B3265="","",(VLOOKUP($B3265,所属・種目コード!$M$3:$N$127,2)))</f>
        <v>二戸金田一中</v>
      </c>
      <c r="L3265" s="22" t="e">
        <f>IF($B3265="","",(VLOOKUP($B3265,所属・種目コード!$J$3:$K$59,2)))</f>
        <v>#N/A</v>
      </c>
    </row>
    <row r="3266" spans="1:12">
      <c r="A3266" s="11">
        <v>4184</v>
      </c>
      <c r="B3266" s="11">
        <v>1182</v>
      </c>
      <c r="C3266" s="11">
        <v>663</v>
      </c>
      <c r="E3266" s="11" t="s">
        <v>6622</v>
      </c>
      <c r="F3266" s="11" t="s">
        <v>6623</v>
      </c>
      <c r="G3266" s="11">
        <v>2</v>
      </c>
      <c r="K3266" s="25" t="str">
        <f>IF($B3266="","",(VLOOKUP($B3266,所属・種目コード!$M$3:$N$127,2)))</f>
        <v>二戸金田一中</v>
      </c>
      <c r="L3266" s="22" t="e">
        <f>IF($B3266="","",(VLOOKUP($B3266,所属・種目コード!$J$3:$K$59,2)))</f>
        <v>#N/A</v>
      </c>
    </row>
    <row r="3267" spans="1:12">
      <c r="A3267" s="11">
        <v>4185</v>
      </c>
      <c r="B3267" s="11">
        <v>1182</v>
      </c>
      <c r="C3267" s="11">
        <v>660</v>
      </c>
      <c r="E3267" s="11" t="s">
        <v>6624</v>
      </c>
      <c r="F3267" s="11" t="s">
        <v>6625</v>
      </c>
      <c r="G3267" s="11">
        <v>2</v>
      </c>
      <c r="K3267" s="25" t="str">
        <f>IF($B3267="","",(VLOOKUP($B3267,所属・種目コード!$M$3:$N$127,2)))</f>
        <v>二戸金田一中</v>
      </c>
      <c r="L3267" s="22" t="e">
        <f>IF($B3267="","",(VLOOKUP($B3267,所属・種目コード!$J$3:$K$59,2)))</f>
        <v>#N/A</v>
      </c>
    </row>
    <row r="3268" spans="1:12">
      <c r="A3268" s="11">
        <v>4186</v>
      </c>
      <c r="B3268" s="11">
        <v>1182</v>
      </c>
      <c r="C3268" s="11">
        <v>780</v>
      </c>
      <c r="E3268" s="11" t="s">
        <v>6626</v>
      </c>
      <c r="F3268" s="11" t="s">
        <v>6627</v>
      </c>
      <c r="G3268" s="11">
        <v>1</v>
      </c>
      <c r="K3268" s="25" t="str">
        <f>IF($B3268="","",(VLOOKUP($B3268,所属・種目コード!$M$3:$N$127,2)))</f>
        <v>二戸金田一中</v>
      </c>
      <c r="L3268" s="22" t="e">
        <f>IF($B3268="","",(VLOOKUP($B3268,所属・種目コード!$J$3:$K$59,2)))</f>
        <v>#N/A</v>
      </c>
    </row>
    <row r="3269" spans="1:12">
      <c r="A3269" s="11">
        <v>4187</v>
      </c>
      <c r="B3269" s="11">
        <v>1182</v>
      </c>
      <c r="C3269" s="11">
        <v>781</v>
      </c>
      <c r="E3269" s="11" t="s">
        <v>6628</v>
      </c>
      <c r="F3269" s="11" t="s">
        <v>6629</v>
      </c>
      <c r="G3269" s="11">
        <v>1</v>
      </c>
      <c r="K3269" s="25" t="str">
        <f>IF($B3269="","",(VLOOKUP($B3269,所属・種目コード!$M$3:$N$127,2)))</f>
        <v>二戸金田一中</v>
      </c>
      <c r="L3269" s="22" t="e">
        <f>IF($B3269="","",(VLOOKUP($B3269,所属・種目コード!$J$3:$K$59,2)))</f>
        <v>#N/A</v>
      </c>
    </row>
    <row r="3270" spans="1:12">
      <c r="A3270" s="11">
        <v>4188</v>
      </c>
      <c r="B3270" s="11">
        <v>1182</v>
      </c>
      <c r="C3270" s="11">
        <v>664</v>
      </c>
      <c r="E3270" s="11" t="s">
        <v>6630</v>
      </c>
      <c r="F3270" s="11" t="s">
        <v>6631</v>
      </c>
      <c r="G3270" s="11">
        <v>2</v>
      </c>
      <c r="K3270" s="25" t="str">
        <f>IF($B3270="","",(VLOOKUP($B3270,所属・種目コード!$M$3:$N$127,2)))</f>
        <v>二戸金田一中</v>
      </c>
      <c r="L3270" s="22" t="e">
        <f>IF($B3270="","",(VLOOKUP($B3270,所属・種目コード!$J$3:$K$59,2)))</f>
        <v>#N/A</v>
      </c>
    </row>
    <row r="3271" spans="1:12">
      <c r="A3271" s="11">
        <v>4189</v>
      </c>
      <c r="B3271" s="11">
        <v>1182</v>
      </c>
      <c r="C3271" s="11">
        <v>782</v>
      </c>
      <c r="E3271" s="11" t="s">
        <v>6632</v>
      </c>
      <c r="F3271" s="11" t="s">
        <v>6633</v>
      </c>
      <c r="G3271" s="11">
        <v>1</v>
      </c>
      <c r="K3271" s="25" t="str">
        <f>IF($B3271="","",(VLOOKUP($B3271,所属・種目コード!$M$3:$N$127,2)))</f>
        <v>二戸金田一中</v>
      </c>
      <c r="L3271" s="22" t="e">
        <f>IF($B3271="","",(VLOOKUP($B3271,所属・種目コード!$J$3:$K$59,2)))</f>
        <v>#N/A</v>
      </c>
    </row>
    <row r="3272" spans="1:12">
      <c r="A3272" s="11">
        <v>4190</v>
      </c>
      <c r="B3272" s="11">
        <v>1182</v>
      </c>
      <c r="C3272" s="11">
        <v>661</v>
      </c>
      <c r="E3272" s="11" t="s">
        <v>6634</v>
      </c>
      <c r="F3272" s="11" t="s">
        <v>6635</v>
      </c>
      <c r="G3272" s="11">
        <v>2</v>
      </c>
      <c r="K3272" s="25" t="str">
        <f>IF($B3272="","",(VLOOKUP($B3272,所属・種目コード!$M$3:$N$127,2)))</f>
        <v>二戸金田一中</v>
      </c>
      <c r="L3272" s="22" t="e">
        <f>IF($B3272="","",(VLOOKUP($B3272,所属・種目コード!$J$3:$K$59,2)))</f>
        <v>#N/A</v>
      </c>
    </row>
    <row r="3273" spans="1:12">
      <c r="A3273" s="11">
        <v>4191</v>
      </c>
      <c r="B3273" s="11">
        <v>1182</v>
      </c>
      <c r="C3273" s="11">
        <v>783</v>
      </c>
      <c r="E3273" s="11" t="s">
        <v>6636</v>
      </c>
      <c r="F3273" s="11" t="s">
        <v>6637</v>
      </c>
      <c r="G3273" s="11">
        <v>1</v>
      </c>
      <c r="K3273" s="25" t="str">
        <f>IF($B3273="","",(VLOOKUP($B3273,所属・種目コード!$M$3:$N$127,2)))</f>
        <v>二戸金田一中</v>
      </c>
      <c r="L3273" s="22" t="e">
        <f>IF($B3273="","",(VLOOKUP($B3273,所属・種目コード!$J$3:$K$59,2)))</f>
        <v>#N/A</v>
      </c>
    </row>
    <row r="3274" spans="1:12">
      <c r="A3274" s="11">
        <v>4192</v>
      </c>
      <c r="B3274" s="11">
        <v>1183</v>
      </c>
      <c r="C3274" s="11">
        <v>207</v>
      </c>
      <c r="E3274" s="11" t="s">
        <v>6638</v>
      </c>
      <c r="F3274" s="11" t="s">
        <v>6639</v>
      </c>
      <c r="G3274" s="11">
        <v>1</v>
      </c>
      <c r="K3274" s="25" t="str">
        <f>IF($B3274="","",(VLOOKUP($B3274,所属・種目コード!$M$3:$N$127,2)))</f>
        <v>御返地中</v>
      </c>
      <c r="L3274" s="22" t="e">
        <f>IF($B3274="","",(VLOOKUP($B3274,所属・種目コード!$J$3:$K$59,2)))</f>
        <v>#N/A</v>
      </c>
    </row>
    <row r="3275" spans="1:12">
      <c r="A3275" s="11">
        <v>4193</v>
      </c>
      <c r="B3275" s="11">
        <v>1183</v>
      </c>
      <c r="C3275" s="11">
        <v>201</v>
      </c>
      <c r="E3275" s="11" t="s">
        <v>6640</v>
      </c>
      <c r="F3275" s="11" t="s">
        <v>6641</v>
      </c>
      <c r="G3275" s="11">
        <v>1</v>
      </c>
      <c r="K3275" s="25" t="str">
        <f>IF($B3275="","",(VLOOKUP($B3275,所属・種目コード!$M$3:$N$127,2)))</f>
        <v>御返地中</v>
      </c>
      <c r="L3275" s="22" t="e">
        <f>IF($B3275="","",(VLOOKUP($B3275,所属・種目コード!$J$3:$K$59,2)))</f>
        <v>#N/A</v>
      </c>
    </row>
    <row r="3276" spans="1:12">
      <c r="A3276" s="11">
        <v>4194</v>
      </c>
      <c r="B3276" s="11">
        <v>1183</v>
      </c>
      <c r="C3276" s="11">
        <v>202</v>
      </c>
      <c r="E3276" s="11" t="s">
        <v>6642</v>
      </c>
      <c r="F3276" s="11" t="s">
        <v>6643</v>
      </c>
      <c r="G3276" s="11">
        <v>1</v>
      </c>
      <c r="K3276" s="25" t="str">
        <f>IF($B3276="","",(VLOOKUP($B3276,所属・種目コード!$M$3:$N$127,2)))</f>
        <v>御返地中</v>
      </c>
      <c r="L3276" s="22" t="e">
        <f>IF($B3276="","",(VLOOKUP($B3276,所属・種目コード!$J$3:$K$59,2)))</f>
        <v>#N/A</v>
      </c>
    </row>
    <row r="3277" spans="1:12">
      <c r="A3277" s="11">
        <v>4195</v>
      </c>
      <c r="B3277" s="11">
        <v>1183</v>
      </c>
      <c r="C3277" s="11">
        <v>203</v>
      </c>
      <c r="E3277" s="11" t="s">
        <v>6644</v>
      </c>
      <c r="F3277" s="11" t="s">
        <v>6645</v>
      </c>
      <c r="G3277" s="11">
        <v>1</v>
      </c>
      <c r="K3277" s="25" t="str">
        <f>IF($B3277="","",(VLOOKUP($B3277,所属・種目コード!$M$3:$N$127,2)))</f>
        <v>御返地中</v>
      </c>
      <c r="L3277" s="22" t="e">
        <f>IF($B3277="","",(VLOOKUP($B3277,所属・種目コード!$J$3:$K$59,2)))</f>
        <v>#N/A</v>
      </c>
    </row>
    <row r="3278" spans="1:12">
      <c r="A3278" s="11">
        <v>4196</v>
      </c>
      <c r="B3278" s="11">
        <v>1183</v>
      </c>
      <c r="C3278" s="11">
        <v>204</v>
      </c>
      <c r="E3278" s="11" t="s">
        <v>6646</v>
      </c>
      <c r="F3278" s="11" t="s">
        <v>6647</v>
      </c>
      <c r="G3278" s="11">
        <v>1</v>
      </c>
      <c r="K3278" s="25" t="str">
        <f>IF($B3278="","",(VLOOKUP($B3278,所属・種目コード!$M$3:$N$127,2)))</f>
        <v>御返地中</v>
      </c>
      <c r="L3278" s="22" t="e">
        <f>IF($B3278="","",(VLOOKUP($B3278,所属・種目コード!$J$3:$K$59,2)))</f>
        <v>#N/A</v>
      </c>
    </row>
    <row r="3279" spans="1:12">
      <c r="A3279" s="11">
        <v>4197</v>
      </c>
      <c r="B3279" s="11">
        <v>1183</v>
      </c>
      <c r="C3279" s="11">
        <v>205</v>
      </c>
      <c r="E3279" s="11" t="s">
        <v>6648</v>
      </c>
      <c r="F3279" s="11" t="s">
        <v>6649</v>
      </c>
      <c r="G3279" s="11">
        <v>1</v>
      </c>
      <c r="K3279" s="25" t="str">
        <f>IF($B3279="","",(VLOOKUP($B3279,所属・種目コード!$M$3:$N$127,2)))</f>
        <v>御返地中</v>
      </c>
      <c r="L3279" s="22" t="e">
        <f>IF($B3279="","",(VLOOKUP($B3279,所属・種目コード!$J$3:$K$59,2)))</f>
        <v>#N/A</v>
      </c>
    </row>
    <row r="3280" spans="1:12">
      <c r="A3280" s="11">
        <v>4198</v>
      </c>
      <c r="B3280" s="11">
        <v>1183</v>
      </c>
      <c r="C3280" s="11">
        <v>206</v>
      </c>
      <c r="E3280" s="11" t="s">
        <v>6650</v>
      </c>
      <c r="F3280" s="11" t="s">
        <v>6651</v>
      </c>
      <c r="G3280" s="11">
        <v>1</v>
      </c>
      <c r="K3280" s="25" t="str">
        <f>IF($B3280="","",(VLOOKUP($B3280,所属・種目コード!$M$3:$N$127,2)))</f>
        <v>御返地中</v>
      </c>
      <c r="L3280" s="22" t="e">
        <f>IF($B3280="","",(VLOOKUP($B3280,所属・種目コード!$J$3:$K$59,2)))</f>
        <v>#N/A</v>
      </c>
    </row>
    <row r="3281" spans="1:12">
      <c r="A3281" s="11">
        <v>4199</v>
      </c>
      <c r="B3281" s="11">
        <v>1185</v>
      </c>
      <c r="C3281" s="11">
        <v>819</v>
      </c>
      <c r="E3281" s="11" t="s">
        <v>6652</v>
      </c>
      <c r="F3281" s="11" t="s">
        <v>6653</v>
      </c>
      <c r="G3281" s="11">
        <v>1</v>
      </c>
      <c r="K3281" s="25" t="str">
        <f>IF($B3281="","",(VLOOKUP($B3281,所属・種目コード!$M$3:$N$127,2)))</f>
        <v>二戸福岡中</v>
      </c>
      <c r="L3281" s="22" t="e">
        <f>IF($B3281="","",(VLOOKUP($B3281,所属・種目コード!$J$3:$K$59,2)))</f>
        <v>#N/A</v>
      </c>
    </row>
    <row r="3282" spans="1:12">
      <c r="A3282" s="11">
        <v>4200</v>
      </c>
      <c r="B3282" s="11">
        <v>1186</v>
      </c>
      <c r="C3282" s="11">
        <v>693</v>
      </c>
      <c r="E3282" s="11" t="s">
        <v>6654</v>
      </c>
      <c r="F3282" s="11" t="s">
        <v>6655</v>
      </c>
      <c r="G3282" s="11">
        <v>1</v>
      </c>
      <c r="K3282" s="25" t="str">
        <f>IF($B3282="","",(VLOOKUP($B3282,所属・種目コード!$M$3:$N$127,2)))</f>
        <v>野田中中</v>
      </c>
      <c r="L3282" s="22" t="e">
        <f>IF($B3282="","",(VLOOKUP($B3282,所属・種目コード!$J$3:$K$59,2)))</f>
        <v>#N/A</v>
      </c>
    </row>
    <row r="3283" spans="1:12">
      <c r="A3283" s="11">
        <v>4201</v>
      </c>
      <c r="B3283" s="11">
        <v>1186</v>
      </c>
      <c r="C3283" s="11">
        <v>588</v>
      </c>
      <c r="E3283" s="11" t="s">
        <v>6656</v>
      </c>
      <c r="F3283" s="11" t="s">
        <v>6657</v>
      </c>
      <c r="G3283" s="11">
        <v>2</v>
      </c>
      <c r="K3283" s="25" t="str">
        <f>IF($B3283="","",(VLOOKUP($B3283,所属・種目コード!$M$3:$N$127,2)))</f>
        <v>野田中中</v>
      </c>
      <c r="L3283" s="22" t="e">
        <f>IF($B3283="","",(VLOOKUP($B3283,所属・種目コード!$J$3:$K$59,2)))</f>
        <v>#N/A</v>
      </c>
    </row>
    <row r="3284" spans="1:12">
      <c r="A3284" s="11">
        <v>4202</v>
      </c>
      <c r="B3284" s="11">
        <v>1186</v>
      </c>
      <c r="C3284" s="11">
        <v>596</v>
      </c>
      <c r="E3284" s="11" t="s">
        <v>6658</v>
      </c>
      <c r="F3284" s="11" t="s">
        <v>6659</v>
      </c>
      <c r="G3284" s="11">
        <v>2</v>
      </c>
      <c r="K3284" s="25" t="str">
        <f>IF($B3284="","",(VLOOKUP($B3284,所属・種目コード!$M$3:$N$127,2)))</f>
        <v>野田中中</v>
      </c>
      <c r="L3284" s="22" t="e">
        <f>IF($B3284="","",(VLOOKUP($B3284,所属・種目コード!$J$3:$K$59,2)))</f>
        <v>#N/A</v>
      </c>
    </row>
    <row r="3285" spans="1:12">
      <c r="A3285" s="11">
        <v>4203</v>
      </c>
      <c r="B3285" s="11">
        <v>1186</v>
      </c>
      <c r="C3285" s="11">
        <v>589</v>
      </c>
      <c r="E3285" s="11" t="s">
        <v>6660</v>
      </c>
      <c r="F3285" s="11" t="s">
        <v>6661</v>
      </c>
      <c r="G3285" s="11">
        <v>2</v>
      </c>
      <c r="K3285" s="25" t="str">
        <f>IF($B3285="","",(VLOOKUP($B3285,所属・種目コード!$M$3:$N$127,2)))</f>
        <v>野田中中</v>
      </c>
      <c r="L3285" s="22" t="e">
        <f>IF($B3285="","",(VLOOKUP($B3285,所属・種目コード!$J$3:$K$59,2)))</f>
        <v>#N/A</v>
      </c>
    </row>
    <row r="3286" spans="1:12">
      <c r="A3286" s="11">
        <v>4204</v>
      </c>
      <c r="B3286" s="11">
        <v>1186</v>
      </c>
      <c r="C3286" s="11">
        <v>590</v>
      </c>
      <c r="E3286" s="11" t="s">
        <v>6662</v>
      </c>
      <c r="F3286" s="11" t="s">
        <v>6663</v>
      </c>
      <c r="G3286" s="11">
        <v>2</v>
      </c>
      <c r="K3286" s="25" t="str">
        <f>IF($B3286="","",(VLOOKUP($B3286,所属・種目コード!$M$3:$N$127,2)))</f>
        <v>野田中中</v>
      </c>
      <c r="L3286" s="22" t="e">
        <f>IF($B3286="","",(VLOOKUP($B3286,所属・種目コード!$J$3:$K$59,2)))</f>
        <v>#N/A</v>
      </c>
    </row>
    <row r="3287" spans="1:12">
      <c r="A3287" s="11">
        <v>4205</v>
      </c>
      <c r="B3287" s="11">
        <v>1186</v>
      </c>
      <c r="C3287" s="11">
        <v>593</v>
      </c>
      <c r="E3287" s="11" t="s">
        <v>6664</v>
      </c>
      <c r="F3287" s="11" t="s">
        <v>6665</v>
      </c>
      <c r="G3287" s="11">
        <v>2</v>
      </c>
      <c r="K3287" s="25" t="str">
        <f>IF($B3287="","",(VLOOKUP($B3287,所属・種目コード!$M$3:$N$127,2)))</f>
        <v>野田中中</v>
      </c>
      <c r="L3287" s="22" t="e">
        <f>IF($B3287="","",(VLOOKUP($B3287,所属・種目コード!$J$3:$K$59,2)))</f>
        <v>#N/A</v>
      </c>
    </row>
    <row r="3288" spans="1:12">
      <c r="A3288" s="11">
        <v>4206</v>
      </c>
      <c r="B3288" s="11">
        <v>1186</v>
      </c>
      <c r="C3288" s="11">
        <v>685</v>
      </c>
      <c r="E3288" s="11" t="s">
        <v>6666</v>
      </c>
      <c r="F3288" s="11" t="s">
        <v>6667</v>
      </c>
      <c r="G3288" s="11">
        <v>1</v>
      </c>
      <c r="K3288" s="25" t="str">
        <f>IF($B3288="","",(VLOOKUP($B3288,所属・種目コード!$M$3:$N$127,2)))</f>
        <v>野田中中</v>
      </c>
      <c r="L3288" s="22" t="e">
        <f>IF($B3288="","",(VLOOKUP($B3288,所属・種目コード!$J$3:$K$59,2)))</f>
        <v>#N/A</v>
      </c>
    </row>
    <row r="3289" spans="1:12">
      <c r="A3289" s="11">
        <v>4207</v>
      </c>
      <c r="B3289" s="11">
        <v>1186</v>
      </c>
      <c r="C3289" s="11">
        <v>686</v>
      </c>
      <c r="E3289" s="11" t="s">
        <v>6668</v>
      </c>
      <c r="F3289" s="11" t="s">
        <v>6669</v>
      </c>
      <c r="G3289" s="11">
        <v>1</v>
      </c>
      <c r="K3289" s="25" t="str">
        <f>IF($B3289="","",(VLOOKUP($B3289,所属・種目コード!$M$3:$N$127,2)))</f>
        <v>野田中中</v>
      </c>
      <c r="L3289" s="22" t="e">
        <f>IF($B3289="","",(VLOOKUP($B3289,所属・種目コード!$J$3:$K$59,2)))</f>
        <v>#N/A</v>
      </c>
    </row>
    <row r="3290" spans="1:12">
      <c r="A3290" s="11">
        <v>4208</v>
      </c>
      <c r="B3290" s="11">
        <v>1186</v>
      </c>
      <c r="C3290" s="11">
        <v>591</v>
      </c>
      <c r="E3290" s="11" t="s">
        <v>6670</v>
      </c>
      <c r="F3290" s="11" t="s">
        <v>6671</v>
      </c>
      <c r="G3290" s="11">
        <v>2</v>
      </c>
      <c r="K3290" s="25" t="str">
        <f>IF($B3290="","",(VLOOKUP($B3290,所属・種目コード!$M$3:$N$127,2)))</f>
        <v>野田中中</v>
      </c>
      <c r="L3290" s="22" t="e">
        <f>IF($B3290="","",(VLOOKUP($B3290,所属・種目コード!$J$3:$K$59,2)))</f>
        <v>#N/A</v>
      </c>
    </row>
    <row r="3291" spans="1:12">
      <c r="A3291" s="11">
        <v>4209</v>
      </c>
      <c r="B3291" s="11">
        <v>1186</v>
      </c>
      <c r="C3291" s="11">
        <v>594</v>
      </c>
      <c r="E3291" s="11" t="s">
        <v>6672</v>
      </c>
      <c r="F3291" s="11" t="s">
        <v>6673</v>
      </c>
      <c r="G3291" s="11">
        <v>2</v>
      </c>
      <c r="K3291" s="25" t="str">
        <f>IF($B3291="","",(VLOOKUP($B3291,所属・種目コード!$M$3:$N$127,2)))</f>
        <v>野田中中</v>
      </c>
      <c r="L3291" s="22" t="e">
        <f>IF($B3291="","",(VLOOKUP($B3291,所属・種目コード!$J$3:$K$59,2)))</f>
        <v>#N/A</v>
      </c>
    </row>
    <row r="3292" spans="1:12">
      <c r="A3292" s="11">
        <v>4210</v>
      </c>
      <c r="B3292" s="11">
        <v>1186</v>
      </c>
      <c r="C3292" s="11">
        <v>687</v>
      </c>
      <c r="E3292" s="11" t="s">
        <v>6674</v>
      </c>
      <c r="F3292" s="11" t="s">
        <v>6675</v>
      </c>
      <c r="G3292" s="11">
        <v>1</v>
      </c>
      <c r="K3292" s="25" t="str">
        <f>IF($B3292="","",(VLOOKUP($B3292,所属・種目コード!$M$3:$N$127,2)))</f>
        <v>野田中中</v>
      </c>
      <c r="L3292" s="22" t="e">
        <f>IF($B3292="","",(VLOOKUP($B3292,所属・種目コード!$J$3:$K$59,2)))</f>
        <v>#N/A</v>
      </c>
    </row>
    <row r="3293" spans="1:12">
      <c r="A3293" s="11">
        <v>4211</v>
      </c>
      <c r="B3293" s="11">
        <v>1186</v>
      </c>
      <c r="C3293" s="11">
        <v>592</v>
      </c>
      <c r="E3293" s="11" t="s">
        <v>6676</v>
      </c>
      <c r="F3293" s="11" t="s">
        <v>6677</v>
      </c>
      <c r="G3293" s="11">
        <v>2</v>
      </c>
      <c r="K3293" s="25" t="str">
        <f>IF($B3293="","",(VLOOKUP($B3293,所属・種目コード!$M$3:$N$127,2)))</f>
        <v>野田中中</v>
      </c>
      <c r="L3293" s="22" t="e">
        <f>IF($B3293="","",(VLOOKUP($B3293,所属・種目コード!$J$3:$K$59,2)))</f>
        <v>#N/A</v>
      </c>
    </row>
    <row r="3294" spans="1:12">
      <c r="A3294" s="11">
        <v>4212</v>
      </c>
      <c r="B3294" s="11">
        <v>1186</v>
      </c>
      <c r="C3294" s="11">
        <v>688</v>
      </c>
      <c r="E3294" s="11" t="s">
        <v>6678</v>
      </c>
      <c r="F3294" s="11" t="s">
        <v>6679</v>
      </c>
      <c r="G3294" s="11">
        <v>1</v>
      </c>
      <c r="K3294" s="25" t="str">
        <f>IF($B3294="","",(VLOOKUP($B3294,所属・種目コード!$M$3:$N$127,2)))</f>
        <v>野田中中</v>
      </c>
      <c r="L3294" s="22" t="e">
        <f>IF($B3294="","",(VLOOKUP($B3294,所属・種目コード!$J$3:$K$59,2)))</f>
        <v>#N/A</v>
      </c>
    </row>
    <row r="3295" spans="1:12">
      <c r="A3295" s="11">
        <v>4213</v>
      </c>
      <c r="B3295" s="11">
        <v>1186</v>
      </c>
      <c r="C3295" s="11">
        <v>595</v>
      </c>
      <c r="E3295" s="11" t="s">
        <v>6680</v>
      </c>
      <c r="F3295" s="11" t="s">
        <v>6681</v>
      </c>
      <c r="G3295" s="11">
        <v>2</v>
      </c>
      <c r="K3295" s="25" t="str">
        <f>IF($B3295="","",(VLOOKUP($B3295,所属・種目コード!$M$3:$N$127,2)))</f>
        <v>野田中中</v>
      </c>
      <c r="L3295" s="22" t="e">
        <f>IF($B3295="","",(VLOOKUP($B3295,所属・種目コード!$J$3:$K$59,2)))</f>
        <v>#N/A</v>
      </c>
    </row>
    <row r="3296" spans="1:12">
      <c r="A3296" s="11">
        <v>4214</v>
      </c>
      <c r="B3296" s="11">
        <v>1186</v>
      </c>
      <c r="C3296" s="11">
        <v>689</v>
      </c>
      <c r="E3296" s="11" t="s">
        <v>6682</v>
      </c>
      <c r="F3296" s="11" t="s">
        <v>6683</v>
      </c>
      <c r="G3296" s="11">
        <v>1</v>
      </c>
      <c r="K3296" s="25" t="str">
        <f>IF($B3296="","",(VLOOKUP($B3296,所属・種目コード!$M$3:$N$127,2)))</f>
        <v>野田中中</v>
      </c>
      <c r="L3296" s="22" t="e">
        <f>IF($B3296="","",(VLOOKUP($B3296,所属・種目コード!$J$3:$K$59,2)))</f>
        <v>#N/A</v>
      </c>
    </row>
    <row r="3297" spans="1:12">
      <c r="A3297" s="11">
        <v>4215</v>
      </c>
      <c r="B3297" s="11">
        <v>1186</v>
      </c>
      <c r="C3297" s="11">
        <v>690</v>
      </c>
      <c r="E3297" s="11" t="s">
        <v>6684</v>
      </c>
      <c r="F3297" s="11" t="s">
        <v>6685</v>
      </c>
      <c r="G3297" s="11">
        <v>1</v>
      </c>
      <c r="K3297" s="25" t="str">
        <f>IF($B3297="","",(VLOOKUP($B3297,所属・種目コード!$M$3:$N$127,2)))</f>
        <v>野田中中</v>
      </c>
      <c r="L3297" s="22" t="e">
        <f>IF($B3297="","",(VLOOKUP($B3297,所属・種目コード!$J$3:$K$59,2)))</f>
        <v>#N/A</v>
      </c>
    </row>
    <row r="3298" spans="1:12">
      <c r="A3298" s="11">
        <v>4216</v>
      </c>
      <c r="B3298" s="11">
        <v>1186</v>
      </c>
      <c r="C3298" s="11">
        <v>694</v>
      </c>
      <c r="E3298" s="11" t="s">
        <v>6686</v>
      </c>
      <c r="F3298" s="11" t="s">
        <v>6687</v>
      </c>
      <c r="G3298" s="11">
        <v>1</v>
      </c>
      <c r="K3298" s="25" t="str">
        <f>IF($B3298="","",(VLOOKUP($B3298,所属・種目コード!$M$3:$N$127,2)))</f>
        <v>野田中中</v>
      </c>
      <c r="L3298" s="22" t="e">
        <f>IF($B3298="","",(VLOOKUP($B3298,所属・種目コード!$J$3:$K$59,2)))</f>
        <v>#N/A</v>
      </c>
    </row>
    <row r="3299" spans="1:12">
      <c r="A3299" s="11">
        <v>4217</v>
      </c>
      <c r="B3299" s="11">
        <v>1186</v>
      </c>
      <c r="C3299" s="11">
        <v>691</v>
      </c>
      <c r="E3299" s="11" t="s">
        <v>6688</v>
      </c>
      <c r="F3299" s="11" t="s">
        <v>6689</v>
      </c>
      <c r="G3299" s="11">
        <v>1</v>
      </c>
      <c r="K3299" s="25" t="str">
        <f>IF($B3299="","",(VLOOKUP($B3299,所属・種目コード!$M$3:$N$127,2)))</f>
        <v>野田中中</v>
      </c>
      <c r="L3299" s="22" t="e">
        <f>IF($B3299="","",(VLOOKUP($B3299,所属・種目コード!$J$3:$K$59,2)))</f>
        <v>#N/A</v>
      </c>
    </row>
    <row r="3300" spans="1:12">
      <c r="A3300" s="11">
        <v>4218</v>
      </c>
      <c r="B3300" s="11">
        <v>1186</v>
      </c>
      <c r="C3300" s="11">
        <v>692</v>
      </c>
      <c r="E3300" s="11" t="s">
        <v>6690</v>
      </c>
      <c r="F3300" s="11" t="s">
        <v>6691</v>
      </c>
      <c r="G3300" s="11">
        <v>1</v>
      </c>
      <c r="K3300" s="25" t="str">
        <f>IF($B3300="","",(VLOOKUP($B3300,所属・種目コード!$M$3:$N$127,2)))</f>
        <v>野田中中</v>
      </c>
      <c r="L3300" s="22" t="e">
        <f>IF($B3300="","",(VLOOKUP($B3300,所属・種目コード!$J$3:$K$59,2)))</f>
        <v>#N/A</v>
      </c>
    </row>
    <row r="3301" spans="1:12">
      <c r="A3301" s="11">
        <v>4219</v>
      </c>
      <c r="B3301" s="11">
        <v>1186</v>
      </c>
      <c r="C3301" s="11">
        <v>695</v>
      </c>
      <c r="E3301" s="11" t="s">
        <v>6692</v>
      </c>
      <c r="F3301" s="11" t="s">
        <v>6693</v>
      </c>
      <c r="G3301" s="11">
        <v>1</v>
      </c>
      <c r="K3301" s="25" t="str">
        <f>IF($B3301="","",(VLOOKUP($B3301,所属・種目コード!$M$3:$N$127,2)))</f>
        <v>野田中中</v>
      </c>
      <c r="L3301" s="22" t="e">
        <f>IF($B3301="","",(VLOOKUP($B3301,所属・種目コード!$J$3:$K$59,2)))</f>
        <v>#N/A</v>
      </c>
    </row>
    <row r="3302" spans="1:12">
      <c r="A3302" s="11">
        <v>4220</v>
      </c>
      <c r="B3302" s="11">
        <v>1186</v>
      </c>
      <c r="C3302" s="11">
        <v>696</v>
      </c>
      <c r="E3302" s="11" t="s">
        <v>6694</v>
      </c>
      <c r="F3302" s="11" t="s">
        <v>6695</v>
      </c>
      <c r="G3302" s="11">
        <v>1</v>
      </c>
      <c r="K3302" s="25" t="str">
        <f>IF($B3302="","",(VLOOKUP($B3302,所属・種目コード!$M$3:$N$127,2)))</f>
        <v>野田中中</v>
      </c>
      <c r="L3302" s="22" t="e">
        <f>IF($B3302="","",(VLOOKUP($B3302,所属・種目コード!$J$3:$K$59,2)))</f>
        <v>#N/A</v>
      </c>
    </row>
    <row r="3303" spans="1:12">
      <c r="A3303" s="11">
        <v>4221</v>
      </c>
      <c r="B3303" s="11">
        <v>1186</v>
      </c>
      <c r="C3303" s="11">
        <v>697</v>
      </c>
      <c r="E3303" s="11" t="s">
        <v>6696</v>
      </c>
      <c r="F3303" s="11" t="s">
        <v>6697</v>
      </c>
      <c r="G3303" s="11">
        <v>1</v>
      </c>
      <c r="K3303" s="25" t="str">
        <f>IF($B3303="","",(VLOOKUP($B3303,所属・種目コード!$M$3:$N$127,2)))</f>
        <v>野田中中</v>
      </c>
      <c r="L3303" s="22" t="e">
        <f>IF($B3303="","",(VLOOKUP($B3303,所属・種目コード!$J$3:$K$59,2)))</f>
        <v>#N/A</v>
      </c>
    </row>
    <row r="3304" spans="1:12">
      <c r="A3304" s="11">
        <v>4222</v>
      </c>
      <c r="B3304" s="11">
        <v>1187</v>
      </c>
      <c r="C3304" s="11">
        <v>471</v>
      </c>
      <c r="E3304" s="11" t="s">
        <v>6698</v>
      </c>
      <c r="F3304" s="11" t="s">
        <v>6699</v>
      </c>
      <c r="G3304" s="11">
        <v>2</v>
      </c>
      <c r="K3304" s="25" t="str">
        <f>IF($B3304="","",(VLOOKUP($B3304,所属・種目コード!$M$3:$N$127,2)))</f>
        <v>八幡平安代中</v>
      </c>
      <c r="L3304" s="22" t="e">
        <f>IF($B3304="","",(VLOOKUP($B3304,所属・種目コード!$J$3:$K$59,2)))</f>
        <v>#N/A</v>
      </c>
    </row>
    <row r="3305" spans="1:12">
      <c r="A3305" s="11">
        <v>4223</v>
      </c>
      <c r="B3305" s="11">
        <v>1187</v>
      </c>
      <c r="C3305" s="11">
        <v>547</v>
      </c>
      <c r="E3305" s="11" t="s">
        <v>6700</v>
      </c>
      <c r="F3305" s="11" t="s">
        <v>6701</v>
      </c>
      <c r="G3305" s="11">
        <v>1</v>
      </c>
      <c r="K3305" s="25" t="str">
        <f>IF($B3305="","",(VLOOKUP($B3305,所属・種目コード!$M$3:$N$127,2)))</f>
        <v>八幡平安代中</v>
      </c>
      <c r="L3305" s="22" t="e">
        <f>IF($B3305="","",(VLOOKUP($B3305,所属・種目コード!$J$3:$K$59,2)))</f>
        <v>#N/A</v>
      </c>
    </row>
    <row r="3306" spans="1:12">
      <c r="A3306" s="11">
        <v>4224</v>
      </c>
      <c r="B3306" s="11">
        <v>1187</v>
      </c>
      <c r="C3306" s="11">
        <v>548</v>
      </c>
      <c r="E3306" s="11" t="s">
        <v>6702</v>
      </c>
      <c r="F3306" s="11" t="s">
        <v>6703</v>
      </c>
      <c r="G3306" s="11">
        <v>1</v>
      </c>
      <c r="K3306" s="25" t="str">
        <f>IF($B3306="","",(VLOOKUP($B3306,所属・種目コード!$M$3:$N$127,2)))</f>
        <v>八幡平安代中</v>
      </c>
      <c r="L3306" s="22" t="e">
        <f>IF($B3306="","",(VLOOKUP($B3306,所属・種目コード!$J$3:$K$59,2)))</f>
        <v>#N/A</v>
      </c>
    </row>
    <row r="3307" spans="1:12">
      <c r="A3307" s="11">
        <v>4225</v>
      </c>
      <c r="B3307" s="11">
        <v>1187</v>
      </c>
      <c r="C3307" s="11">
        <v>538</v>
      </c>
      <c r="E3307" s="11" t="s">
        <v>6704</v>
      </c>
      <c r="F3307" s="11" t="s">
        <v>6705</v>
      </c>
      <c r="G3307" s="11">
        <v>1</v>
      </c>
      <c r="K3307" s="25" t="str">
        <f>IF($B3307="","",(VLOOKUP($B3307,所属・種目コード!$M$3:$N$127,2)))</f>
        <v>八幡平安代中</v>
      </c>
      <c r="L3307" s="22" t="e">
        <f>IF($B3307="","",(VLOOKUP($B3307,所属・種目コード!$J$3:$K$59,2)))</f>
        <v>#N/A</v>
      </c>
    </row>
    <row r="3308" spans="1:12">
      <c r="A3308" s="11">
        <v>4226</v>
      </c>
      <c r="B3308" s="11">
        <v>1187</v>
      </c>
      <c r="C3308" s="11">
        <v>472</v>
      </c>
      <c r="E3308" s="11" t="s">
        <v>6706</v>
      </c>
      <c r="F3308" s="11" t="s">
        <v>6707</v>
      </c>
      <c r="G3308" s="11">
        <v>2</v>
      </c>
      <c r="K3308" s="25" t="str">
        <f>IF($B3308="","",(VLOOKUP($B3308,所属・種目コード!$M$3:$N$127,2)))</f>
        <v>八幡平安代中</v>
      </c>
      <c r="L3308" s="22" t="e">
        <f>IF($B3308="","",(VLOOKUP($B3308,所属・種目コード!$J$3:$K$59,2)))</f>
        <v>#N/A</v>
      </c>
    </row>
    <row r="3309" spans="1:12">
      <c r="A3309" s="11">
        <v>4227</v>
      </c>
      <c r="B3309" s="11">
        <v>1187</v>
      </c>
      <c r="C3309" s="11">
        <v>473</v>
      </c>
      <c r="E3309" s="11" t="s">
        <v>6708</v>
      </c>
      <c r="F3309" s="11" t="s">
        <v>6709</v>
      </c>
      <c r="G3309" s="11">
        <v>2</v>
      </c>
      <c r="K3309" s="25" t="str">
        <f>IF($B3309="","",(VLOOKUP($B3309,所属・種目コード!$M$3:$N$127,2)))</f>
        <v>八幡平安代中</v>
      </c>
      <c r="L3309" s="22" t="e">
        <f>IF($B3309="","",(VLOOKUP($B3309,所属・種目コード!$J$3:$K$59,2)))</f>
        <v>#N/A</v>
      </c>
    </row>
    <row r="3310" spans="1:12">
      <c r="A3310" s="11">
        <v>4228</v>
      </c>
      <c r="B3310" s="11">
        <v>1187</v>
      </c>
      <c r="C3310" s="11">
        <v>474</v>
      </c>
      <c r="E3310" s="11" t="s">
        <v>6710</v>
      </c>
      <c r="F3310" s="11" t="s">
        <v>6711</v>
      </c>
      <c r="G3310" s="11">
        <v>2</v>
      </c>
      <c r="K3310" s="25" t="str">
        <f>IF($B3310="","",(VLOOKUP($B3310,所属・種目コード!$M$3:$N$127,2)))</f>
        <v>八幡平安代中</v>
      </c>
      <c r="L3310" s="22" t="e">
        <f>IF($B3310="","",(VLOOKUP($B3310,所属・種目コード!$J$3:$K$59,2)))</f>
        <v>#N/A</v>
      </c>
    </row>
    <row r="3311" spans="1:12">
      <c r="A3311" s="11">
        <v>4229</v>
      </c>
      <c r="B3311" s="11">
        <v>1187</v>
      </c>
      <c r="C3311" s="11">
        <v>539</v>
      </c>
      <c r="E3311" s="11" t="s">
        <v>6712</v>
      </c>
      <c r="F3311" s="11" t="s">
        <v>6713</v>
      </c>
      <c r="G3311" s="11">
        <v>1</v>
      </c>
      <c r="K3311" s="25" t="str">
        <f>IF($B3311="","",(VLOOKUP($B3311,所属・種目コード!$M$3:$N$127,2)))</f>
        <v>八幡平安代中</v>
      </c>
      <c r="L3311" s="22" t="e">
        <f>IF($B3311="","",(VLOOKUP($B3311,所属・種目コード!$J$3:$K$59,2)))</f>
        <v>#N/A</v>
      </c>
    </row>
    <row r="3312" spans="1:12">
      <c r="A3312" s="11">
        <v>4230</v>
      </c>
      <c r="B3312" s="11">
        <v>1187</v>
      </c>
      <c r="C3312" s="11">
        <v>540</v>
      </c>
      <c r="E3312" s="11" t="s">
        <v>6714</v>
      </c>
      <c r="F3312" s="11" t="s">
        <v>6715</v>
      </c>
      <c r="G3312" s="11">
        <v>1</v>
      </c>
      <c r="K3312" s="25" t="str">
        <f>IF($B3312="","",(VLOOKUP($B3312,所属・種目コード!$M$3:$N$127,2)))</f>
        <v>八幡平安代中</v>
      </c>
      <c r="L3312" s="22" t="e">
        <f>IF($B3312="","",(VLOOKUP($B3312,所属・種目コード!$J$3:$K$59,2)))</f>
        <v>#N/A</v>
      </c>
    </row>
    <row r="3313" spans="1:12">
      <c r="A3313" s="11">
        <v>4231</v>
      </c>
      <c r="B3313" s="11">
        <v>1187</v>
      </c>
      <c r="C3313" s="11">
        <v>541</v>
      </c>
      <c r="E3313" s="11" t="s">
        <v>6716</v>
      </c>
      <c r="F3313" s="11" t="s">
        <v>6076</v>
      </c>
      <c r="G3313" s="11">
        <v>1</v>
      </c>
      <c r="K3313" s="25" t="str">
        <f>IF($B3313="","",(VLOOKUP($B3313,所属・種目コード!$M$3:$N$127,2)))</f>
        <v>八幡平安代中</v>
      </c>
      <c r="L3313" s="22" t="e">
        <f>IF($B3313="","",(VLOOKUP($B3313,所属・種目コード!$J$3:$K$59,2)))</f>
        <v>#N/A</v>
      </c>
    </row>
    <row r="3314" spans="1:12">
      <c r="A3314" s="11">
        <v>4232</v>
      </c>
      <c r="B3314" s="11">
        <v>1187</v>
      </c>
      <c r="C3314" s="11">
        <v>549</v>
      </c>
      <c r="E3314" s="11" t="s">
        <v>6717</v>
      </c>
      <c r="F3314" s="11" t="s">
        <v>3580</v>
      </c>
      <c r="G3314" s="11">
        <v>1</v>
      </c>
      <c r="K3314" s="25" t="str">
        <f>IF($B3314="","",(VLOOKUP($B3314,所属・種目コード!$M$3:$N$127,2)))</f>
        <v>八幡平安代中</v>
      </c>
      <c r="L3314" s="22" t="e">
        <f>IF($B3314="","",(VLOOKUP($B3314,所属・種目コード!$J$3:$K$59,2)))</f>
        <v>#N/A</v>
      </c>
    </row>
    <row r="3315" spans="1:12">
      <c r="A3315" s="11">
        <v>4233</v>
      </c>
      <c r="B3315" s="11">
        <v>1187</v>
      </c>
      <c r="C3315" s="11">
        <v>542</v>
      </c>
      <c r="E3315" s="11" t="s">
        <v>6718</v>
      </c>
      <c r="F3315" s="11" t="s">
        <v>6719</v>
      </c>
      <c r="G3315" s="11">
        <v>1</v>
      </c>
      <c r="K3315" s="25" t="str">
        <f>IF($B3315="","",(VLOOKUP($B3315,所属・種目コード!$M$3:$N$127,2)))</f>
        <v>八幡平安代中</v>
      </c>
      <c r="L3315" s="22" t="e">
        <f>IF($B3315="","",(VLOOKUP($B3315,所属・種目コード!$J$3:$K$59,2)))</f>
        <v>#N/A</v>
      </c>
    </row>
    <row r="3316" spans="1:12">
      <c r="A3316" s="11">
        <v>4234</v>
      </c>
      <c r="B3316" s="11">
        <v>1187</v>
      </c>
      <c r="C3316" s="11">
        <v>477</v>
      </c>
      <c r="E3316" s="11" t="s">
        <v>6720</v>
      </c>
      <c r="F3316" s="11" t="s">
        <v>6721</v>
      </c>
      <c r="G3316" s="11">
        <v>2</v>
      </c>
      <c r="K3316" s="25" t="str">
        <f>IF($B3316="","",(VLOOKUP($B3316,所属・種目コード!$M$3:$N$127,2)))</f>
        <v>八幡平安代中</v>
      </c>
      <c r="L3316" s="22" t="e">
        <f>IF($B3316="","",(VLOOKUP($B3316,所属・種目コード!$J$3:$K$59,2)))</f>
        <v>#N/A</v>
      </c>
    </row>
    <row r="3317" spans="1:12">
      <c r="A3317" s="11">
        <v>4235</v>
      </c>
      <c r="B3317" s="11">
        <v>1187</v>
      </c>
      <c r="C3317" s="11">
        <v>550</v>
      </c>
      <c r="E3317" s="11" t="s">
        <v>6722</v>
      </c>
      <c r="F3317" s="11" t="s">
        <v>6723</v>
      </c>
      <c r="G3317" s="11">
        <v>1</v>
      </c>
      <c r="K3317" s="25" t="str">
        <f>IF($B3317="","",(VLOOKUP($B3317,所属・種目コード!$M$3:$N$127,2)))</f>
        <v>八幡平安代中</v>
      </c>
      <c r="L3317" s="22" t="e">
        <f>IF($B3317="","",(VLOOKUP($B3317,所属・種目コード!$J$3:$K$59,2)))</f>
        <v>#N/A</v>
      </c>
    </row>
    <row r="3318" spans="1:12">
      <c r="A3318" s="11">
        <v>4236</v>
      </c>
      <c r="B3318" s="11">
        <v>1187</v>
      </c>
      <c r="C3318" s="11">
        <v>543</v>
      </c>
      <c r="E3318" s="11" t="s">
        <v>6724</v>
      </c>
      <c r="F3318" s="11" t="s">
        <v>6725</v>
      </c>
      <c r="G3318" s="11">
        <v>1</v>
      </c>
      <c r="K3318" s="25" t="str">
        <f>IF($B3318="","",(VLOOKUP($B3318,所属・種目コード!$M$3:$N$127,2)))</f>
        <v>八幡平安代中</v>
      </c>
      <c r="L3318" s="22" t="e">
        <f>IF($B3318="","",(VLOOKUP($B3318,所属・種目コード!$J$3:$K$59,2)))</f>
        <v>#N/A</v>
      </c>
    </row>
    <row r="3319" spans="1:12">
      <c r="A3319" s="11">
        <v>4237</v>
      </c>
      <c r="B3319" s="11">
        <v>1187</v>
      </c>
      <c r="C3319" s="11">
        <v>544</v>
      </c>
      <c r="E3319" s="11" t="s">
        <v>6726</v>
      </c>
      <c r="F3319" s="11" t="s">
        <v>6727</v>
      </c>
      <c r="G3319" s="11">
        <v>1</v>
      </c>
      <c r="K3319" s="25" t="str">
        <f>IF($B3319="","",(VLOOKUP($B3319,所属・種目コード!$M$3:$N$127,2)))</f>
        <v>八幡平安代中</v>
      </c>
      <c r="L3319" s="22" t="e">
        <f>IF($B3319="","",(VLOOKUP($B3319,所属・種目コード!$J$3:$K$59,2)))</f>
        <v>#N/A</v>
      </c>
    </row>
    <row r="3320" spans="1:12">
      <c r="A3320" s="11">
        <v>4238</v>
      </c>
      <c r="B3320" s="11">
        <v>1187</v>
      </c>
      <c r="C3320" s="11">
        <v>475</v>
      </c>
      <c r="E3320" s="11" t="s">
        <v>6728</v>
      </c>
      <c r="F3320" s="11" t="s">
        <v>6729</v>
      </c>
      <c r="G3320" s="11">
        <v>2</v>
      </c>
      <c r="K3320" s="25" t="str">
        <f>IF($B3320="","",(VLOOKUP($B3320,所属・種目コード!$M$3:$N$127,2)))</f>
        <v>八幡平安代中</v>
      </c>
      <c r="L3320" s="22" t="e">
        <f>IF($B3320="","",(VLOOKUP($B3320,所属・種目コード!$J$3:$K$59,2)))</f>
        <v>#N/A</v>
      </c>
    </row>
    <row r="3321" spans="1:12">
      <c r="A3321" s="11">
        <v>4239</v>
      </c>
      <c r="B3321" s="11">
        <v>1187</v>
      </c>
      <c r="C3321" s="11">
        <v>545</v>
      </c>
      <c r="E3321" s="11" t="s">
        <v>6730</v>
      </c>
      <c r="F3321" s="11" t="s">
        <v>6731</v>
      </c>
      <c r="G3321" s="11">
        <v>1</v>
      </c>
      <c r="K3321" s="25" t="str">
        <f>IF($B3321="","",(VLOOKUP($B3321,所属・種目コード!$M$3:$N$127,2)))</f>
        <v>八幡平安代中</v>
      </c>
      <c r="L3321" s="22" t="e">
        <f>IF($B3321="","",(VLOOKUP($B3321,所属・種目コード!$J$3:$K$59,2)))</f>
        <v>#N/A</v>
      </c>
    </row>
    <row r="3322" spans="1:12">
      <c r="A3322" s="11">
        <v>4240</v>
      </c>
      <c r="B3322" s="11">
        <v>1187</v>
      </c>
      <c r="C3322" s="11">
        <v>546</v>
      </c>
      <c r="E3322" s="11" t="s">
        <v>6732</v>
      </c>
      <c r="F3322" s="11" t="s">
        <v>6733</v>
      </c>
      <c r="G3322" s="11">
        <v>1</v>
      </c>
      <c r="K3322" s="25" t="str">
        <f>IF($B3322="","",(VLOOKUP($B3322,所属・種目コード!$M$3:$N$127,2)))</f>
        <v>八幡平安代中</v>
      </c>
      <c r="L3322" s="22" t="e">
        <f>IF($B3322="","",(VLOOKUP($B3322,所属・種目コード!$J$3:$K$59,2)))</f>
        <v>#N/A</v>
      </c>
    </row>
    <row r="3323" spans="1:12">
      <c r="A3323" s="11">
        <v>4241</v>
      </c>
      <c r="B3323" s="11">
        <v>1187</v>
      </c>
      <c r="C3323" s="11">
        <v>476</v>
      </c>
      <c r="E3323" s="11" t="s">
        <v>6734</v>
      </c>
      <c r="F3323" s="11" t="s">
        <v>6735</v>
      </c>
      <c r="G3323" s="11">
        <v>2</v>
      </c>
      <c r="K3323" s="25" t="str">
        <f>IF($B3323="","",(VLOOKUP($B3323,所属・種目コード!$M$3:$N$127,2)))</f>
        <v>八幡平安代中</v>
      </c>
      <c r="L3323" s="22" t="e">
        <f>IF($B3323="","",(VLOOKUP($B3323,所属・種目コード!$J$3:$K$59,2)))</f>
        <v>#N/A</v>
      </c>
    </row>
    <row r="3324" spans="1:12">
      <c r="A3324" s="11">
        <v>4242</v>
      </c>
      <c r="B3324" s="11">
        <v>1187</v>
      </c>
      <c r="C3324" s="11">
        <v>551</v>
      </c>
      <c r="E3324" s="11" t="s">
        <v>6736</v>
      </c>
      <c r="F3324" s="11" t="s">
        <v>6737</v>
      </c>
      <c r="G3324" s="11">
        <v>1</v>
      </c>
      <c r="K3324" s="25" t="str">
        <f>IF($B3324="","",(VLOOKUP($B3324,所属・種目コード!$M$3:$N$127,2)))</f>
        <v>八幡平安代中</v>
      </c>
      <c r="L3324" s="22" t="e">
        <f>IF($B3324="","",(VLOOKUP($B3324,所属・種目コード!$J$3:$K$59,2)))</f>
        <v>#N/A</v>
      </c>
    </row>
    <row r="3325" spans="1:12">
      <c r="A3325" s="11">
        <v>4243</v>
      </c>
      <c r="B3325" s="11">
        <v>1189</v>
      </c>
      <c r="C3325" s="11">
        <v>510</v>
      </c>
      <c r="E3325" s="11" t="s">
        <v>6738</v>
      </c>
      <c r="F3325" s="11" t="s">
        <v>6739</v>
      </c>
      <c r="G3325" s="11">
        <v>1</v>
      </c>
      <c r="K3325" s="25" t="str">
        <f>IF($B3325="","",(VLOOKUP($B3325,所属・種目コード!$M$3:$N$127,2)))</f>
        <v>八幡平西根中</v>
      </c>
      <c r="L3325" s="22" t="e">
        <f>IF($B3325="","",(VLOOKUP($B3325,所属・種目コード!$J$3:$K$59,2)))</f>
        <v>#N/A</v>
      </c>
    </row>
    <row r="3326" spans="1:12">
      <c r="A3326" s="11">
        <v>4244</v>
      </c>
      <c r="B3326" s="11">
        <v>1189</v>
      </c>
      <c r="C3326" s="11">
        <v>437</v>
      </c>
      <c r="E3326" s="11" t="s">
        <v>6740</v>
      </c>
      <c r="F3326" s="11" t="s">
        <v>6741</v>
      </c>
      <c r="G3326" s="11">
        <v>2</v>
      </c>
      <c r="K3326" s="25" t="str">
        <f>IF($B3326="","",(VLOOKUP($B3326,所属・種目コード!$M$3:$N$127,2)))</f>
        <v>八幡平西根中</v>
      </c>
      <c r="L3326" s="22" t="e">
        <f>IF($B3326="","",(VLOOKUP($B3326,所属・種目コード!$J$3:$K$59,2)))</f>
        <v>#N/A</v>
      </c>
    </row>
    <row r="3327" spans="1:12">
      <c r="A3327" s="11">
        <v>4245</v>
      </c>
      <c r="B3327" s="11">
        <v>1189</v>
      </c>
      <c r="C3327" s="11">
        <v>430</v>
      </c>
      <c r="E3327" s="11" t="s">
        <v>6742</v>
      </c>
      <c r="F3327" s="11" t="s">
        <v>6743</v>
      </c>
      <c r="G3327" s="11">
        <v>2</v>
      </c>
      <c r="K3327" s="25" t="str">
        <f>IF($B3327="","",(VLOOKUP($B3327,所属・種目コード!$M$3:$N$127,2)))</f>
        <v>八幡平西根中</v>
      </c>
      <c r="L3327" s="22" t="e">
        <f>IF($B3327="","",(VLOOKUP($B3327,所属・種目コード!$J$3:$K$59,2)))</f>
        <v>#N/A</v>
      </c>
    </row>
    <row r="3328" spans="1:12">
      <c r="A3328" s="11">
        <v>4246</v>
      </c>
      <c r="B3328" s="11">
        <v>1189</v>
      </c>
      <c r="C3328" s="11">
        <v>518</v>
      </c>
      <c r="E3328" s="11" t="s">
        <v>6744</v>
      </c>
      <c r="F3328" s="11" t="s">
        <v>3041</v>
      </c>
      <c r="G3328" s="11">
        <v>1</v>
      </c>
      <c r="K3328" s="25" t="str">
        <f>IF($B3328="","",(VLOOKUP($B3328,所属・種目コード!$M$3:$N$127,2)))</f>
        <v>八幡平西根中</v>
      </c>
      <c r="L3328" s="22" t="e">
        <f>IF($B3328="","",(VLOOKUP($B3328,所属・種目コード!$J$3:$K$59,2)))</f>
        <v>#N/A</v>
      </c>
    </row>
    <row r="3329" spans="1:12">
      <c r="A3329" s="11">
        <v>4247</v>
      </c>
      <c r="B3329" s="11">
        <v>1189</v>
      </c>
      <c r="C3329" s="11">
        <v>816</v>
      </c>
      <c r="E3329" s="11" t="s">
        <v>6745</v>
      </c>
      <c r="F3329" s="11" t="s">
        <v>6746</v>
      </c>
      <c r="G3329" s="11">
        <v>2</v>
      </c>
      <c r="K3329" s="25" t="str">
        <f>IF($B3329="","",(VLOOKUP($B3329,所属・種目コード!$M$3:$N$127,2)))</f>
        <v>八幡平西根中</v>
      </c>
      <c r="L3329" s="22" t="e">
        <f>IF($B3329="","",(VLOOKUP($B3329,所属・種目コード!$J$3:$K$59,2)))</f>
        <v>#N/A</v>
      </c>
    </row>
    <row r="3330" spans="1:12">
      <c r="A3330" s="11">
        <v>4248</v>
      </c>
      <c r="B3330" s="11">
        <v>1189</v>
      </c>
      <c r="C3330" s="11">
        <v>431</v>
      </c>
      <c r="E3330" s="11" t="s">
        <v>6747</v>
      </c>
      <c r="F3330" s="11" t="s">
        <v>6748</v>
      </c>
      <c r="G3330" s="11">
        <v>2</v>
      </c>
      <c r="K3330" s="25" t="str">
        <f>IF($B3330="","",(VLOOKUP($B3330,所属・種目コード!$M$3:$N$127,2)))</f>
        <v>八幡平西根中</v>
      </c>
      <c r="L3330" s="22" t="e">
        <f>IF($B3330="","",(VLOOKUP($B3330,所属・種目コード!$J$3:$K$59,2)))</f>
        <v>#N/A</v>
      </c>
    </row>
    <row r="3331" spans="1:12">
      <c r="A3331" s="11">
        <v>4249</v>
      </c>
      <c r="B3331" s="11">
        <v>1189</v>
      </c>
      <c r="C3331" s="11">
        <v>761</v>
      </c>
      <c r="E3331" s="11" t="s">
        <v>6749</v>
      </c>
      <c r="F3331" s="11" t="s">
        <v>6750</v>
      </c>
      <c r="G3331" s="11">
        <v>1</v>
      </c>
      <c r="K3331" s="25" t="str">
        <f>IF($B3331="","",(VLOOKUP($B3331,所属・種目コード!$M$3:$N$127,2)))</f>
        <v>八幡平西根中</v>
      </c>
      <c r="L3331" s="22" t="e">
        <f>IF($B3331="","",(VLOOKUP($B3331,所属・種目コード!$J$3:$K$59,2)))</f>
        <v>#N/A</v>
      </c>
    </row>
    <row r="3332" spans="1:12">
      <c r="A3332" s="11">
        <v>4250</v>
      </c>
      <c r="B3332" s="11">
        <v>1189</v>
      </c>
      <c r="C3332" s="11">
        <v>438</v>
      </c>
      <c r="E3332" s="11" t="s">
        <v>6751</v>
      </c>
      <c r="F3332" s="11" t="s">
        <v>6752</v>
      </c>
      <c r="G3332" s="11">
        <v>2</v>
      </c>
      <c r="K3332" s="25" t="str">
        <f>IF($B3332="","",(VLOOKUP($B3332,所属・種目コード!$M$3:$N$127,2)))</f>
        <v>八幡平西根中</v>
      </c>
      <c r="L3332" s="22" t="e">
        <f>IF($B3332="","",(VLOOKUP($B3332,所属・種目コード!$J$3:$K$59,2)))</f>
        <v>#N/A</v>
      </c>
    </row>
    <row r="3333" spans="1:12">
      <c r="A3333" s="11">
        <v>4251</v>
      </c>
      <c r="B3333" s="11">
        <v>1189</v>
      </c>
      <c r="C3333" s="11">
        <v>511</v>
      </c>
      <c r="E3333" s="11" t="s">
        <v>6753</v>
      </c>
      <c r="F3333" s="11" t="s">
        <v>6754</v>
      </c>
      <c r="G3333" s="11">
        <v>1</v>
      </c>
      <c r="K3333" s="25" t="str">
        <f>IF($B3333="","",(VLOOKUP($B3333,所属・種目コード!$M$3:$N$127,2)))</f>
        <v>八幡平西根中</v>
      </c>
      <c r="L3333" s="22" t="e">
        <f>IF($B3333="","",(VLOOKUP($B3333,所属・種目コード!$J$3:$K$59,2)))</f>
        <v>#N/A</v>
      </c>
    </row>
    <row r="3334" spans="1:12">
      <c r="A3334" s="11">
        <v>4252</v>
      </c>
      <c r="B3334" s="11">
        <v>1189</v>
      </c>
      <c r="C3334" s="11">
        <v>432</v>
      </c>
      <c r="E3334" s="11" t="s">
        <v>6755</v>
      </c>
      <c r="F3334" s="11" t="s">
        <v>6756</v>
      </c>
      <c r="G3334" s="11">
        <v>2</v>
      </c>
      <c r="K3334" s="25" t="str">
        <f>IF($B3334="","",(VLOOKUP($B3334,所属・種目コード!$M$3:$N$127,2)))</f>
        <v>八幡平西根中</v>
      </c>
      <c r="L3334" s="22" t="e">
        <f>IF($B3334="","",(VLOOKUP($B3334,所属・種目コード!$J$3:$K$59,2)))</f>
        <v>#N/A</v>
      </c>
    </row>
    <row r="3335" spans="1:12">
      <c r="A3335" s="11">
        <v>4253</v>
      </c>
      <c r="B3335" s="11">
        <v>1189</v>
      </c>
      <c r="C3335" s="11">
        <v>433</v>
      </c>
      <c r="E3335" s="11" t="s">
        <v>6757</v>
      </c>
      <c r="F3335" s="11" t="s">
        <v>6758</v>
      </c>
      <c r="G3335" s="11">
        <v>2</v>
      </c>
      <c r="K3335" s="25" t="str">
        <f>IF($B3335="","",(VLOOKUP($B3335,所属・種目コード!$M$3:$N$127,2)))</f>
        <v>八幡平西根中</v>
      </c>
      <c r="L3335" s="22" t="e">
        <f>IF($B3335="","",(VLOOKUP($B3335,所属・種目コード!$J$3:$K$59,2)))</f>
        <v>#N/A</v>
      </c>
    </row>
    <row r="3336" spans="1:12">
      <c r="A3336" s="11">
        <v>4254</v>
      </c>
      <c r="B3336" s="11">
        <v>1189</v>
      </c>
      <c r="C3336" s="11">
        <v>519</v>
      </c>
      <c r="E3336" s="11" t="s">
        <v>6759</v>
      </c>
      <c r="F3336" s="11" t="s">
        <v>6760</v>
      </c>
      <c r="G3336" s="11">
        <v>1</v>
      </c>
      <c r="K3336" s="25" t="str">
        <f>IF($B3336="","",(VLOOKUP($B3336,所属・種目コード!$M$3:$N$127,2)))</f>
        <v>八幡平西根中</v>
      </c>
      <c r="L3336" s="22" t="e">
        <f>IF($B3336="","",(VLOOKUP($B3336,所属・種目コード!$J$3:$K$59,2)))</f>
        <v>#N/A</v>
      </c>
    </row>
    <row r="3337" spans="1:12">
      <c r="A3337" s="11">
        <v>4255</v>
      </c>
      <c r="B3337" s="11">
        <v>1189</v>
      </c>
      <c r="C3337" s="11">
        <v>520</v>
      </c>
      <c r="E3337" s="11" t="s">
        <v>6761</v>
      </c>
      <c r="F3337" s="11" t="s">
        <v>6762</v>
      </c>
      <c r="G3337" s="11">
        <v>1</v>
      </c>
      <c r="K3337" s="25" t="str">
        <f>IF($B3337="","",(VLOOKUP($B3337,所属・種目コード!$M$3:$N$127,2)))</f>
        <v>八幡平西根中</v>
      </c>
      <c r="L3337" s="22" t="e">
        <f>IF($B3337="","",(VLOOKUP($B3337,所属・種目コード!$J$3:$K$59,2)))</f>
        <v>#N/A</v>
      </c>
    </row>
    <row r="3338" spans="1:12">
      <c r="A3338" s="11">
        <v>4256</v>
      </c>
      <c r="B3338" s="11">
        <v>1189</v>
      </c>
      <c r="C3338" s="11">
        <v>512</v>
      </c>
      <c r="E3338" s="11" t="s">
        <v>6763</v>
      </c>
      <c r="F3338" s="11" t="s">
        <v>6764</v>
      </c>
      <c r="G3338" s="11">
        <v>1</v>
      </c>
      <c r="K3338" s="25" t="str">
        <f>IF($B3338="","",(VLOOKUP($B3338,所属・種目コード!$M$3:$N$127,2)))</f>
        <v>八幡平西根中</v>
      </c>
      <c r="L3338" s="22" t="e">
        <f>IF($B3338="","",(VLOOKUP($B3338,所属・種目コード!$J$3:$K$59,2)))</f>
        <v>#N/A</v>
      </c>
    </row>
    <row r="3339" spans="1:12">
      <c r="A3339" s="11">
        <v>4257</v>
      </c>
      <c r="B3339" s="11">
        <v>1189</v>
      </c>
      <c r="C3339" s="11">
        <v>513</v>
      </c>
      <c r="E3339" s="11" t="s">
        <v>6765</v>
      </c>
      <c r="F3339" s="11" t="s">
        <v>6766</v>
      </c>
      <c r="G3339" s="11">
        <v>1</v>
      </c>
      <c r="K3339" s="25" t="str">
        <f>IF($B3339="","",(VLOOKUP($B3339,所属・種目コード!$M$3:$N$127,2)))</f>
        <v>八幡平西根中</v>
      </c>
      <c r="L3339" s="22" t="e">
        <f>IF($B3339="","",(VLOOKUP($B3339,所属・種目コード!$J$3:$K$59,2)))</f>
        <v>#N/A</v>
      </c>
    </row>
    <row r="3340" spans="1:12">
      <c r="A3340" s="11">
        <v>4258</v>
      </c>
      <c r="B3340" s="11">
        <v>1189</v>
      </c>
      <c r="C3340" s="11">
        <v>514</v>
      </c>
      <c r="E3340" s="11" t="s">
        <v>6767</v>
      </c>
      <c r="F3340" s="11" t="s">
        <v>3736</v>
      </c>
      <c r="G3340" s="11">
        <v>1</v>
      </c>
      <c r="K3340" s="25" t="str">
        <f>IF($B3340="","",(VLOOKUP($B3340,所属・種目コード!$M$3:$N$127,2)))</f>
        <v>八幡平西根中</v>
      </c>
      <c r="L3340" s="22" t="e">
        <f>IF($B3340="","",(VLOOKUP($B3340,所属・種目コード!$J$3:$K$59,2)))</f>
        <v>#N/A</v>
      </c>
    </row>
    <row r="3341" spans="1:12">
      <c r="A3341" s="11">
        <v>4259</v>
      </c>
      <c r="B3341" s="11">
        <v>1189</v>
      </c>
      <c r="C3341" s="11">
        <v>434</v>
      </c>
      <c r="E3341" s="11" t="s">
        <v>6768</v>
      </c>
      <c r="F3341" s="11" t="s">
        <v>6769</v>
      </c>
      <c r="G3341" s="11">
        <v>2</v>
      </c>
      <c r="K3341" s="25" t="str">
        <f>IF($B3341="","",(VLOOKUP($B3341,所属・種目コード!$M$3:$N$127,2)))</f>
        <v>八幡平西根中</v>
      </c>
      <c r="L3341" s="22" t="e">
        <f>IF($B3341="","",(VLOOKUP($B3341,所属・種目コード!$J$3:$K$59,2)))</f>
        <v>#N/A</v>
      </c>
    </row>
    <row r="3342" spans="1:12">
      <c r="A3342" s="11">
        <v>4260</v>
      </c>
      <c r="B3342" s="11">
        <v>1189</v>
      </c>
      <c r="C3342" s="11">
        <v>439</v>
      </c>
      <c r="E3342" s="11" t="s">
        <v>6770</v>
      </c>
      <c r="F3342" s="11" t="s">
        <v>6771</v>
      </c>
      <c r="G3342" s="11">
        <v>2</v>
      </c>
      <c r="K3342" s="25" t="str">
        <f>IF($B3342="","",(VLOOKUP($B3342,所属・種目コード!$M$3:$N$127,2)))</f>
        <v>八幡平西根中</v>
      </c>
      <c r="L3342" s="22" t="e">
        <f>IF($B3342="","",(VLOOKUP($B3342,所属・種目コード!$J$3:$K$59,2)))</f>
        <v>#N/A</v>
      </c>
    </row>
    <row r="3343" spans="1:12">
      <c r="A3343" s="11">
        <v>4261</v>
      </c>
      <c r="B3343" s="11">
        <v>1189</v>
      </c>
      <c r="C3343" s="11">
        <v>435</v>
      </c>
      <c r="E3343" s="11" t="s">
        <v>6772</v>
      </c>
      <c r="F3343" s="11" t="s">
        <v>6773</v>
      </c>
      <c r="G3343" s="11">
        <v>2</v>
      </c>
      <c r="K3343" s="25" t="str">
        <f>IF($B3343="","",(VLOOKUP($B3343,所属・種目コード!$M$3:$N$127,2)))</f>
        <v>八幡平西根中</v>
      </c>
      <c r="L3343" s="22" t="e">
        <f>IF($B3343="","",(VLOOKUP($B3343,所属・種目コード!$J$3:$K$59,2)))</f>
        <v>#N/A</v>
      </c>
    </row>
    <row r="3344" spans="1:12">
      <c r="A3344" s="11">
        <v>4262</v>
      </c>
      <c r="B3344" s="11">
        <v>1189</v>
      </c>
      <c r="C3344" s="11">
        <v>515</v>
      </c>
      <c r="E3344" s="11" t="s">
        <v>6774</v>
      </c>
      <c r="F3344" s="11" t="s">
        <v>956</v>
      </c>
      <c r="G3344" s="11">
        <v>1</v>
      </c>
      <c r="K3344" s="25" t="str">
        <f>IF($B3344="","",(VLOOKUP($B3344,所属・種目コード!$M$3:$N$127,2)))</f>
        <v>八幡平西根中</v>
      </c>
      <c r="L3344" s="22" t="e">
        <f>IF($B3344="","",(VLOOKUP($B3344,所属・種目コード!$J$3:$K$59,2)))</f>
        <v>#N/A</v>
      </c>
    </row>
    <row r="3345" spans="1:12">
      <c r="A3345" s="11">
        <v>4263</v>
      </c>
      <c r="B3345" s="11">
        <v>1189</v>
      </c>
      <c r="C3345" s="11">
        <v>436</v>
      </c>
      <c r="E3345" s="11" t="s">
        <v>6775</v>
      </c>
      <c r="F3345" s="11" t="s">
        <v>6776</v>
      </c>
      <c r="G3345" s="11">
        <v>2</v>
      </c>
      <c r="K3345" s="25" t="str">
        <f>IF($B3345="","",(VLOOKUP($B3345,所属・種目コード!$M$3:$N$127,2)))</f>
        <v>八幡平西根中</v>
      </c>
      <c r="L3345" s="22" t="e">
        <f>IF($B3345="","",(VLOOKUP($B3345,所属・種目コード!$J$3:$K$59,2)))</f>
        <v>#N/A</v>
      </c>
    </row>
    <row r="3346" spans="1:12">
      <c r="A3346" s="11">
        <v>4264</v>
      </c>
      <c r="B3346" s="11">
        <v>1189</v>
      </c>
      <c r="C3346" s="11">
        <v>440</v>
      </c>
      <c r="E3346" s="11" t="s">
        <v>6777</v>
      </c>
      <c r="F3346" s="11" t="s">
        <v>6778</v>
      </c>
      <c r="G3346" s="11">
        <v>2</v>
      </c>
      <c r="K3346" s="25" t="str">
        <f>IF($B3346="","",(VLOOKUP($B3346,所属・種目コード!$M$3:$N$127,2)))</f>
        <v>八幡平西根中</v>
      </c>
      <c r="L3346" s="22" t="e">
        <f>IF($B3346="","",(VLOOKUP($B3346,所属・種目コード!$J$3:$K$59,2)))</f>
        <v>#N/A</v>
      </c>
    </row>
    <row r="3347" spans="1:12">
      <c r="A3347" s="11">
        <v>4265</v>
      </c>
      <c r="B3347" s="11">
        <v>1189</v>
      </c>
      <c r="C3347" s="11">
        <v>516</v>
      </c>
      <c r="E3347" s="11" t="s">
        <v>6779</v>
      </c>
      <c r="F3347" s="11" t="s">
        <v>6780</v>
      </c>
      <c r="G3347" s="11">
        <v>1</v>
      </c>
      <c r="K3347" s="25" t="str">
        <f>IF($B3347="","",(VLOOKUP($B3347,所属・種目コード!$M$3:$N$127,2)))</f>
        <v>八幡平西根中</v>
      </c>
      <c r="L3347" s="22" t="e">
        <f>IF($B3347="","",(VLOOKUP($B3347,所属・種目コード!$J$3:$K$59,2)))</f>
        <v>#N/A</v>
      </c>
    </row>
    <row r="3348" spans="1:12">
      <c r="A3348" s="11">
        <v>4266</v>
      </c>
      <c r="B3348" s="11">
        <v>1189</v>
      </c>
      <c r="C3348" s="11">
        <v>517</v>
      </c>
      <c r="E3348" s="11" t="s">
        <v>6781</v>
      </c>
      <c r="F3348" s="11" t="s">
        <v>6782</v>
      </c>
      <c r="G3348" s="11">
        <v>1</v>
      </c>
      <c r="K3348" s="25" t="str">
        <f>IF($B3348="","",(VLOOKUP($B3348,所属・種目コード!$M$3:$N$127,2)))</f>
        <v>八幡平西根中</v>
      </c>
      <c r="L3348" s="22" t="e">
        <f>IF($B3348="","",(VLOOKUP($B3348,所属・種目コード!$J$3:$K$59,2)))</f>
        <v>#N/A</v>
      </c>
    </row>
    <row r="3349" spans="1:12">
      <c r="A3349" s="11">
        <v>4267</v>
      </c>
      <c r="B3349" s="11">
        <v>1189</v>
      </c>
      <c r="C3349" s="11">
        <v>521</v>
      </c>
      <c r="E3349" s="11" t="s">
        <v>6783</v>
      </c>
      <c r="F3349" s="11" t="s">
        <v>6784</v>
      </c>
      <c r="G3349" s="11">
        <v>1</v>
      </c>
      <c r="K3349" s="25" t="str">
        <f>IF($B3349="","",(VLOOKUP($B3349,所属・種目コード!$M$3:$N$127,2)))</f>
        <v>八幡平西根中</v>
      </c>
      <c r="L3349" s="22" t="e">
        <f>IF($B3349="","",(VLOOKUP($B3349,所属・種目コード!$J$3:$K$59,2)))</f>
        <v>#N/A</v>
      </c>
    </row>
    <row r="3350" spans="1:12">
      <c r="A3350" s="11">
        <v>4268</v>
      </c>
      <c r="B3350" s="11">
        <v>1190</v>
      </c>
      <c r="C3350" s="11">
        <v>1185</v>
      </c>
      <c r="E3350" s="11" t="s">
        <v>6785</v>
      </c>
      <c r="F3350" s="11" t="s">
        <v>6786</v>
      </c>
      <c r="G3350" s="11">
        <v>1</v>
      </c>
      <c r="K3350" s="25" t="str">
        <f>IF($B3350="","",(VLOOKUP($B3350,所属・種目コード!$M$3:$N$127,2)))</f>
        <v>八幡平松尾中</v>
      </c>
      <c r="L3350" s="22" t="e">
        <f>IF($B3350="","",(VLOOKUP($B3350,所属・種目コード!$J$3:$K$59,2)))</f>
        <v>#N/A</v>
      </c>
    </row>
    <row r="3351" spans="1:12">
      <c r="A3351" s="11">
        <v>4269</v>
      </c>
      <c r="B3351" s="11">
        <v>1190</v>
      </c>
      <c r="C3351" s="11">
        <v>985</v>
      </c>
      <c r="E3351" s="11" t="s">
        <v>6787</v>
      </c>
      <c r="F3351" s="11" t="s">
        <v>6788</v>
      </c>
      <c r="G3351" s="11">
        <v>2</v>
      </c>
      <c r="K3351" s="25" t="str">
        <f>IF($B3351="","",(VLOOKUP($B3351,所属・種目コード!$M$3:$N$127,2)))</f>
        <v>八幡平松尾中</v>
      </c>
      <c r="L3351" s="22" t="e">
        <f>IF($B3351="","",(VLOOKUP($B3351,所属・種目コード!$J$3:$K$59,2)))</f>
        <v>#N/A</v>
      </c>
    </row>
    <row r="3352" spans="1:12">
      <c r="A3352" s="11">
        <v>4270</v>
      </c>
      <c r="B3352" s="11">
        <v>1190</v>
      </c>
      <c r="C3352" s="11">
        <v>986</v>
      </c>
      <c r="E3352" s="11" t="s">
        <v>6789</v>
      </c>
      <c r="F3352" s="11" t="s">
        <v>6790</v>
      </c>
      <c r="G3352" s="11">
        <v>2</v>
      </c>
      <c r="K3352" s="25" t="str">
        <f>IF($B3352="","",(VLOOKUP($B3352,所属・種目コード!$M$3:$N$127,2)))</f>
        <v>八幡平松尾中</v>
      </c>
      <c r="L3352" s="22" t="e">
        <f>IF($B3352="","",(VLOOKUP($B3352,所属・種目コード!$J$3:$K$59,2)))</f>
        <v>#N/A</v>
      </c>
    </row>
    <row r="3353" spans="1:12">
      <c r="A3353" s="11">
        <v>4271</v>
      </c>
      <c r="B3353" s="11">
        <v>1190</v>
      </c>
      <c r="C3353" s="11">
        <v>1186</v>
      </c>
      <c r="E3353" s="11" t="s">
        <v>6791</v>
      </c>
      <c r="F3353" s="11" t="s">
        <v>6792</v>
      </c>
      <c r="G3353" s="11">
        <v>1</v>
      </c>
      <c r="K3353" s="25" t="str">
        <f>IF($B3353="","",(VLOOKUP($B3353,所属・種目コード!$M$3:$N$127,2)))</f>
        <v>八幡平松尾中</v>
      </c>
      <c r="L3353" s="22" t="e">
        <f>IF($B3353="","",(VLOOKUP($B3353,所属・種目コード!$J$3:$K$59,2)))</f>
        <v>#N/A</v>
      </c>
    </row>
    <row r="3354" spans="1:12">
      <c r="A3354" s="11">
        <v>4272</v>
      </c>
      <c r="B3354" s="11">
        <v>1190</v>
      </c>
      <c r="C3354" s="11">
        <v>1187</v>
      </c>
      <c r="E3354" s="11" t="s">
        <v>6793</v>
      </c>
      <c r="F3354" s="11" t="s">
        <v>5339</v>
      </c>
      <c r="G3354" s="11">
        <v>1</v>
      </c>
      <c r="K3354" s="25" t="str">
        <f>IF($B3354="","",(VLOOKUP($B3354,所属・種目コード!$M$3:$N$127,2)))</f>
        <v>八幡平松尾中</v>
      </c>
      <c r="L3354" s="22" t="e">
        <f>IF($B3354="","",(VLOOKUP($B3354,所属・種目コード!$J$3:$K$59,2)))</f>
        <v>#N/A</v>
      </c>
    </row>
    <row r="3355" spans="1:12">
      <c r="A3355" s="11">
        <v>4273</v>
      </c>
      <c r="B3355" s="11">
        <v>1190</v>
      </c>
      <c r="C3355" s="11">
        <v>984</v>
      </c>
      <c r="E3355" s="11" t="s">
        <v>6794</v>
      </c>
      <c r="F3355" s="11" t="s">
        <v>6795</v>
      </c>
      <c r="G3355" s="11">
        <v>2</v>
      </c>
      <c r="K3355" s="25" t="str">
        <f>IF($B3355="","",(VLOOKUP($B3355,所属・種目コード!$M$3:$N$127,2)))</f>
        <v>八幡平松尾中</v>
      </c>
      <c r="L3355" s="22" t="e">
        <f>IF($B3355="","",(VLOOKUP($B3355,所属・種目コード!$J$3:$K$59,2)))</f>
        <v>#N/A</v>
      </c>
    </row>
    <row r="3356" spans="1:12">
      <c r="A3356" s="11">
        <v>4274</v>
      </c>
      <c r="B3356" s="11">
        <v>1190</v>
      </c>
      <c r="C3356" s="11">
        <v>1188</v>
      </c>
      <c r="E3356" s="11" t="s">
        <v>6796</v>
      </c>
      <c r="F3356" s="11" t="s">
        <v>6797</v>
      </c>
      <c r="G3356" s="11">
        <v>1</v>
      </c>
      <c r="K3356" s="25" t="str">
        <f>IF($B3356="","",(VLOOKUP($B3356,所属・種目コード!$M$3:$N$127,2)))</f>
        <v>八幡平松尾中</v>
      </c>
      <c r="L3356" s="22" t="e">
        <f>IF($B3356="","",(VLOOKUP($B3356,所属・種目コード!$J$3:$K$59,2)))</f>
        <v>#N/A</v>
      </c>
    </row>
    <row r="3357" spans="1:12">
      <c r="A3357" s="11">
        <v>4275</v>
      </c>
      <c r="B3357" s="11">
        <v>1190</v>
      </c>
      <c r="C3357" s="11">
        <v>987</v>
      </c>
      <c r="E3357" s="11" t="s">
        <v>6798</v>
      </c>
      <c r="F3357" s="11" t="s">
        <v>6799</v>
      </c>
      <c r="G3357" s="11">
        <v>2</v>
      </c>
      <c r="K3357" s="25" t="str">
        <f>IF($B3357="","",(VLOOKUP($B3357,所属・種目コード!$M$3:$N$127,2)))</f>
        <v>八幡平松尾中</v>
      </c>
      <c r="L3357" s="22" t="e">
        <f>IF($B3357="","",(VLOOKUP($B3357,所属・種目コード!$J$3:$K$59,2)))</f>
        <v>#N/A</v>
      </c>
    </row>
    <row r="3358" spans="1:12">
      <c r="A3358" s="11">
        <v>4276</v>
      </c>
      <c r="B3358" s="11">
        <v>1190</v>
      </c>
      <c r="C3358" s="11">
        <v>1189</v>
      </c>
      <c r="E3358" s="11" t="s">
        <v>6800</v>
      </c>
      <c r="F3358" s="11" t="s">
        <v>6801</v>
      </c>
      <c r="G3358" s="11">
        <v>1</v>
      </c>
      <c r="K3358" s="25" t="str">
        <f>IF($B3358="","",(VLOOKUP($B3358,所属・種目コード!$M$3:$N$127,2)))</f>
        <v>八幡平松尾中</v>
      </c>
      <c r="L3358" s="22" t="e">
        <f>IF($B3358="","",(VLOOKUP($B3358,所属・種目コード!$J$3:$K$59,2)))</f>
        <v>#N/A</v>
      </c>
    </row>
    <row r="3359" spans="1:12">
      <c r="A3359" s="11">
        <v>4277</v>
      </c>
      <c r="B3359" s="11">
        <v>1190</v>
      </c>
      <c r="C3359" s="11">
        <v>1192</v>
      </c>
      <c r="E3359" s="11" t="s">
        <v>6802</v>
      </c>
      <c r="F3359" s="11" t="s">
        <v>6803</v>
      </c>
      <c r="G3359" s="11">
        <v>1</v>
      </c>
      <c r="K3359" s="25" t="str">
        <f>IF($B3359="","",(VLOOKUP($B3359,所属・種目コード!$M$3:$N$127,2)))</f>
        <v>八幡平松尾中</v>
      </c>
      <c r="L3359" s="22" t="e">
        <f>IF($B3359="","",(VLOOKUP($B3359,所属・種目コード!$J$3:$K$59,2)))</f>
        <v>#N/A</v>
      </c>
    </row>
    <row r="3360" spans="1:12">
      <c r="A3360" s="11">
        <v>4278</v>
      </c>
      <c r="B3360" s="11">
        <v>1190</v>
      </c>
      <c r="C3360" s="11">
        <v>988</v>
      </c>
      <c r="E3360" s="11" t="s">
        <v>6804</v>
      </c>
      <c r="F3360" s="11" t="s">
        <v>6805</v>
      </c>
      <c r="G3360" s="11">
        <v>2</v>
      </c>
      <c r="K3360" s="25" t="str">
        <f>IF($B3360="","",(VLOOKUP($B3360,所属・種目コード!$M$3:$N$127,2)))</f>
        <v>八幡平松尾中</v>
      </c>
      <c r="L3360" s="22" t="e">
        <f>IF($B3360="","",(VLOOKUP($B3360,所属・種目コード!$J$3:$K$59,2)))</f>
        <v>#N/A</v>
      </c>
    </row>
    <row r="3361" spans="1:12">
      <c r="A3361" s="11">
        <v>4279</v>
      </c>
      <c r="B3361" s="11">
        <v>1190</v>
      </c>
      <c r="C3361" s="11">
        <v>1190</v>
      </c>
      <c r="E3361" s="11" t="s">
        <v>6806</v>
      </c>
      <c r="F3361" s="11" t="s">
        <v>6807</v>
      </c>
      <c r="G3361" s="11">
        <v>1</v>
      </c>
      <c r="K3361" s="25" t="str">
        <f>IF($B3361="","",(VLOOKUP($B3361,所属・種目コード!$M$3:$N$127,2)))</f>
        <v>八幡平松尾中</v>
      </c>
      <c r="L3361" s="22" t="e">
        <f>IF($B3361="","",(VLOOKUP($B3361,所属・種目コード!$J$3:$K$59,2)))</f>
        <v>#N/A</v>
      </c>
    </row>
    <row r="3362" spans="1:12">
      <c r="A3362" s="11">
        <v>4280</v>
      </c>
      <c r="B3362" s="11">
        <v>1190</v>
      </c>
      <c r="C3362" s="11">
        <v>1191</v>
      </c>
      <c r="E3362" s="11" t="s">
        <v>6808</v>
      </c>
      <c r="F3362" s="11" t="s">
        <v>6809</v>
      </c>
      <c r="G3362" s="11">
        <v>1</v>
      </c>
      <c r="K3362" s="25" t="str">
        <f>IF($B3362="","",(VLOOKUP($B3362,所属・種目コード!$M$3:$N$127,2)))</f>
        <v>八幡平松尾中</v>
      </c>
      <c r="L3362" s="22" t="e">
        <f>IF($B3362="","",(VLOOKUP($B3362,所属・種目コード!$J$3:$K$59,2)))</f>
        <v>#N/A</v>
      </c>
    </row>
    <row r="3363" spans="1:12">
      <c r="A3363" s="11">
        <v>4281</v>
      </c>
      <c r="B3363" s="11">
        <v>1190</v>
      </c>
      <c r="C3363" s="11">
        <v>989</v>
      </c>
      <c r="E3363" s="11" t="s">
        <v>6810</v>
      </c>
      <c r="F3363" s="11" t="s">
        <v>6811</v>
      </c>
      <c r="G3363" s="11">
        <v>2</v>
      </c>
      <c r="K3363" s="25" t="str">
        <f>IF($B3363="","",(VLOOKUP($B3363,所属・種目コード!$M$3:$N$127,2)))</f>
        <v>八幡平松尾中</v>
      </c>
      <c r="L3363" s="22" t="e">
        <f>IF($B3363="","",(VLOOKUP($B3363,所属・種目コード!$J$3:$K$59,2)))</f>
        <v>#N/A</v>
      </c>
    </row>
    <row r="3364" spans="1:12">
      <c r="A3364" s="11">
        <v>4282</v>
      </c>
      <c r="B3364" s="11">
        <v>1190</v>
      </c>
      <c r="C3364" s="11">
        <v>990</v>
      </c>
      <c r="E3364" s="11" t="s">
        <v>6812</v>
      </c>
      <c r="F3364" s="11" t="s">
        <v>6813</v>
      </c>
      <c r="G3364" s="11">
        <v>2</v>
      </c>
      <c r="K3364" s="25" t="str">
        <f>IF($B3364="","",(VLOOKUP($B3364,所属・種目コード!$M$3:$N$127,2)))</f>
        <v>八幡平松尾中</v>
      </c>
      <c r="L3364" s="22" t="e">
        <f>IF($B3364="","",(VLOOKUP($B3364,所属・種目コード!$J$3:$K$59,2)))</f>
        <v>#N/A</v>
      </c>
    </row>
    <row r="3365" spans="1:12">
      <c r="A3365" s="11">
        <v>4283</v>
      </c>
      <c r="B3365" s="11">
        <v>1191</v>
      </c>
      <c r="C3365" s="11">
        <v>132</v>
      </c>
      <c r="E3365" s="11" t="s">
        <v>6814</v>
      </c>
      <c r="F3365" s="11" t="s">
        <v>6815</v>
      </c>
      <c r="G3365" s="11">
        <v>1</v>
      </c>
      <c r="K3365" s="25" t="str">
        <f>IF($B3365="","",(VLOOKUP($B3365,所属・種目コード!$M$3:$N$127,2)))</f>
        <v>花巻石鳥谷中</v>
      </c>
      <c r="L3365" s="22" t="e">
        <f>IF($B3365="","",(VLOOKUP($B3365,所属・種目コード!$J$3:$K$59,2)))</f>
        <v>#N/A</v>
      </c>
    </row>
    <row r="3366" spans="1:12">
      <c r="A3366" s="11">
        <v>4284</v>
      </c>
      <c r="B3366" s="11">
        <v>1191</v>
      </c>
      <c r="C3366" s="11">
        <v>123</v>
      </c>
      <c r="E3366" s="11" t="s">
        <v>6816</v>
      </c>
      <c r="F3366" s="11" t="s">
        <v>6817</v>
      </c>
      <c r="G3366" s="11">
        <v>1</v>
      </c>
      <c r="K3366" s="25" t="str">
        <f>IF($B3366="","",(VLOOKUP($B3366,所属・種目コード!$M$3:$N$127,2)))</f>
        <v>花巻石鳥谷中</v>
      </c>
      <c r="L3366" s="22" t="e">
        <f>IF($B3366="","",(VLOOKUP($B3366,所属・種目コード!$J$3:$K$59,2)))</f>
        <v>#N/A</v>
      </c>
    </row>
    <row r="3367" spans="1:12">
      <c r="A3367" s="11">
        <v>4285</v>
      </c>
      <c r="B3367" s="11">
        <v>1191</v>
      </c>
      <c r="C3367" s="11">
        <v>136</v>
      </c>
      <c r="E3367" s="11" t="s">
        <v>6818</v>
      </c>
      <c r="F3367" s="11" t="s">
        <v>6819</v>
      </c>
      <c r="G3367" s="11">
        <v>2</v>
      </c>
      <c r="K3367" s="25" t="str">
        <f>IF($B3367="","",(VLOOKUP($B3367,所属・種目コード!$M$3:$N$127,2)))</f>
        <v>花巻石鳥谷中</v>
      </c>
      <c r="L3367" s="22" t="e">
        <f>IF($B3367="","",(VLOOKUP($B3367,所属・種目コード!$J$3:$K$59,2)))</f>
        <v>#N/A</v>
      </c>
    </row>
    <row r="3368" spans="1:12">
      <c r="A3368" s="11">
        <v>4286</v>
      </c>
      <c r="B3368" s="11">
        <v>1191</v>
      </c>
      <c r="C3368" s="11">
        <v>124</v>
      </c>
      <c r="E3368" s="11" t="s">
        <v>6820</v>
      </c>
      <c r="F3368" s="11" t="s">
        <v>6821</v>
      </c>
      <c r="G3368" s="11">
        <v>1</v>
      </c>
      <c r="K3368" s="25" t="str">
        <f>IF($B3368="","",(VLOOKUP($B3368,所属・種目コード!$M$3:$N$127,2)))</f>
        <v>花巻石鳥谷中</v>
      </c>
      <c r="L3368" s="22" t="e">
        <f>IF($B3368="","",(VLOOKUP($B3368,所属・種目コード!$J$3:$K$59,2)))</f>
        <v>#N/A</v>
      </c>
    </row>
    <row r="3369" spans="1:12">
      <c r="A3369" s="11">
        <v>4287</v>
      </c>
      <c r="B3369" s="11">
        <v>1191</v>
      </c>
      <c r="C3369" s="11">
        <v>133</v>
      </c>
      <c r="E3369" s="11" t="s">
        <v>6822</v>
      </c>
      <c r="F3369" s="11" t="s">
        <v>6823</v>
      </c>
      <c r="G3369" s="11">
        <v>1</v>
      </c>
      <c r="K3369" s="25" t="str">
        <f>IF($B3369="","",(VLOOKUP($B3369,所属・種目コード!$M$3:$N$127,2)))</f>
        <v>花巻石鳥谷中</v>
      </c>
      <c r="L3369" s="22" t="e">
        <f>IF($B3369="","",(VLOOKUP($B3369,所属・種目コード!$J$3:$K$59,2)))</f>
        <v>#N/A</v>
      </c>
    </row>
    <row r="3370" spans="1:12">
      <c r="A3370" s="11">
        <v>4288</v>
      </c>
      <c r="B3370" s="11">
        <v>1191</v>
      </c>
      <c r="C3370" s="11">
        <v>134</v>
      </c>
      <c r="E3370" s="11" t="s">
        <v>6824</v>
      </c>
      <c r="F3370" s="11" t="s">
        <v>6825</v>
      </c>
      <c r="G3370" s="11">
        <v>1</v>
      </c>
      <c r="K3370" s="25" t="str">
        <f>IF($B3370="","",(VLOOKUP($B3370,所属・種目コード!$M$3:$N$127,2)))</f>
        <v>花巻石鳥谷中</v>
      </c>
      <c r="L3370" s="22" t="e">
        <f>IF($B3370="","",(VLOOKUP($B3370,所属・種目コード!$J$3:$K$59,2)))</f>
        <v>#N/A</v>
      </c>
    </row>
    <row r="3371" spans="1:12">
      <c r="A3371" s="11">
        <v>4289</v>
      </c>
      <c r="B3371" s="11">
        <v>1191</v>
      </c>
      <c r="C3371" s="11">
        <v>137</v>
      </c>
      <c r="E3371" s="11" t="s">
        <v>6826</v>
      </c>
      <c r="F3371" s="11" t="s">
        <v>6827</v>
      </c>
      <c r="G3371" s="11">
        <v>2</v>
      </c>
      <c r="K3371" s="25" t="str">
        <f>IF($B3371="","",(VLOOKUP($B3371,所属・種目コード!$M$3:$N$127,2)))</f>
        <v>花巻石鳥谷中</v>
      </c>
      <c r="L3371" s="22" t="e">
        <f>IF($B3371="","",(VLOOKUP($B3371,所属・種目コード!$J$3:$K$59,2)))</f>
        <v>#N/A</v>
      </c>
    </row>
    <row r="3372" spans="1:12">
      <c r="A3372" s="11">
        <v>4290</v>
      </c>
      <c r="B3372" s="11">
        <v>1191</v>
      </c>
      <c r="C3372" s="11">
        <v>125</v>
      </c>
      <c r="E3372" s="11" t="s">
        <v>6828</v>
      </c>
      <c r="F3372" s="11" t="s">
        <v>6829</v>
      </c>
      <c r="G3372" s="11">
        <v>1</v>
      </c>
      <c r="K3372" s="25" t="str">
        <f>IF($B3372="","",(VLOOKUP($B3372,所属・種目コード!$M$3:$N$127,2)))</f>
        <v>花巻石鳥谷中</v>
      </c>
      <c r="L3372" s="22" t="e">
        <f>IF($B3372="","",(VLOOKUP($B3372,所属・種目コード!$J$3:$K$59,2)))</f>
        <v>#N/A</v>
      </c>
    </row>
    <row r="3373" spans="1:12">
      <c r="A3373" s="11">
        <v>4291</v>
      </c>
      <c r="B3373" s="11">
        <v>1191</v>
      </c>
      <c r="C3373" s="11">
        <v>138</v>
      </c>
      <c r="E3373" s="11" t="s">
        <v>6830</v>
      </c>
      <c r="F3373" s="11" t="s">
        <v>6831</v>
      </c>
      <c r="G3373" s="11">
        <v>2</v>
      </c>
      <c r="K3373" s="25" t="str">
        <f>IF($B3373="","",(VLOOKUP($B3373,所属・種目コード!$M$3:$N$127,2)))</f>
        <v>花巻石鳥谷中</v>
      </c>
      <c r="L3373" s="22" t="e">
        <f>IF($B3373="","",(VLOOKUP($B3373,所属・種目コード!$J$3:$K$59,2)))</f>
        <v>#N/A</v>
      </c>
    </row>
    <row r="3374" spans="1:12">
      <c r="A3374" s="11">
        <v>4292</v>
      </c>
      <c r="B3374" s="11">
        <v>1191</v>
      </c>
      <c r="C3374" s="11">
        <v>135</v>
      </c>
      <c r="E3374" s="11" t="s">
        <v>6832</v>
      </c>
      <c r="F3374" s="11" t="s">
        <v>6833</v>
      </c>
      <c r="G3374" s="11">
        <v>1</v>
      </c>
      <c r="K3374" s="25" t="str">
        <f>IF($B3374="","",(VLOOKUP($B3374,所属・種目コード!$M$3:$N$127,2)))</f>
        <v>花巻石鳥谷中</v>
      </c>
      <c r="L3374" s="22" t="e">
        <f>IF($B3374="","",(VLOOKUP($B3374,所属・種目コード!$J$3:$K$59,2)))</f>
        <v>#N/A</v>
      </c>
    </row>
    <row r="3375" spans="1:12">
      <c r="A3375" s="11">
        <v>4293</v>
      </c>
      <c r="B3375" s="11">
        <v>1191</v>
      </c>
      <c r="C3375" s="11">
        <v>130</v>
      </c>
      <c r="E3375" s="11" t="s">
        <v>6834</v>
      </c>
      <c r="F3375" s="11" t="s">
        <v>6835</v>
      </c>
      <c r="G3375" s="11">
        <v>2</v>
      </c>
      <c r="K3375" s="25" t="str">
        <f>IF($B3375="","",(VLOOKUP($B3375,所属・種目コード!$M$3:$N$127,2)))</f>
        <v>花巻石鳥谷中</v>
      </c>
      <c r="L3375" s="22" t="e">
        <f>IF($B3375="","",(VLOOKUP($B3375,所属・種目コード!$J$3:$K$59,2)))</f>
        <v>#N/A</v>
      </c>
    </row>
    <row r="3376" spans="1:12">
      <c r="A3376" s="11">
        <v>4294</v>
      </c>
      <c r="B3376" s="11">
        <v>1191</v>
      </c>
      <c r="C3376" s="11">
        <v>139</v>
      </c>
      <c r="E3376" s="11" t="s">
        <v>6836</v>
      </c>
      <c r="F3376" s="11" t="s">
        <v>6837</v>
      </c>
      <c r="G3376" s="11">
        <v>2</v>
      </c>
      <c r="K3376" s="25" t="str">
        <f>IF($B3376="","",(VLOOKUP($B3376,所属・種目コード!$M$3:$N$127,2)))</f>
        <v>花巻石鳥谷中</v>
      </c>
      <c r="L3376" s="22" t="e">
        <f>IF($B3376="","",(VLOOKUP($B3376,所属・種目コード!$J$3:$K$59,2)))</f>
        <v>#N/A</v>
      </c>
    </row>
    <row r="3377" spans="1:12">
      <c r="A3377" s="11">
        <v>4295</v>
      </c>
      <c r="B3377" s="11">
        <v>1191</v>
      </c>
      <c r="C3377" s="11">
        <v>126</v>
      </c>
      <c r="E3377" s="11" t="s">
        <v>6838</v>
      </c>
      <c r="F3377" s="11" t="s">
        <v>6839</v>
      </c>
      <c r="G3377" s="11">
        <v>1</v>
      </c>
      <c r="K3377" s="25" t="str">
        <f>IF($B3377="","",(VLOOKUP($B3377,所属・種目コード!$M$3:$N$127,2)))</f>
        <v>花巻石鳥谷中</v>
      </c>
      <c r="L3377" s="22" t="e">
        <f>IF($B3377="","",(VLOOKUP($B3377,所属・種目コード!$J$3:$K$59,2)))</f>
        <v>#N/A</v>
      </c>
    </row>
    <row r="3378" spans="1:12">
      <c r="A3378" s="11">
        <v>4296</v>
      </c>
      <c r="B3378" s="11">
        <v>1191</v>
      </c>
      <c r="C3378" s="11">
        <v>131</v>
      </c>
      <c r="E3378" s="11" t="s">
        <v>6840</v>
      </c>
      <c r="F3378" s="11" t="s">
        <v>6841</v>
      </c>
      <c r="G3378" s="11">
        <v>2</v>
      </c>
      <c r="K3378" s="25" t="str">
        <f>IF($B3378="","",(VLOOKUP($B3378,所属・種目コード!$M$3:$N$127,2)))</f>
        <v>花巻石鳥谷中</v>
      </c>
      <c r="L3378" s="22" t="e">
        <f>IF($B3378="","",(VLOOKUP($B3378,所属・種目コード!$J$3:$K$59,2)))</f>
        <v>#N/A</v>
      </c>
    </row>
    <row r="3379" spans="1:12">
      <c r="A3379" s="11">
        <v>4297</v>
      </c>
      <c r="B3379" s="11">
        <v>1191</v>
      </c>
      <c r="C3379" s="11">
        <v>136</v>
      </c>
      <c r="E3379" s="11" t="s">
        <v>6842</v>
      </c>
      <c r="F3379" s="11" t="s">
        <v>5622</v>
      </c>
      <c r="G3379" s="11">
        <v>1</v>
      </c>
      <c r="K3379" s="25" t="str">
        <f>IF($B3379="","",(VLOOKUP($B3379,所属・種目コード!$M$3:$N$127,2)))</f>
        <v>花巻石鳥谷中</v>
      </c>
      <c r="L3379" s="22" t="e">
        <f>IF($B3379="","",(VLOOKUP($B3379,所属・種目コード!$J$3:$K$59,2)))</f>
        <v>#N/A</v>
      </c>
    </row>
    <row r="3380" spans="1:12">
      <c r="A3380" s="11">
        <v>4298</v>
      </c>
      <c r="B3380" s="11">
        <v>1191</v>
      </c>
      <c r="C3380" s="11">
        <v>137</v>
      </c>
      <c r="E3380" s="11" t="s">
        <v>6843</v>
      </c>
      <c r="F3380" s="11" t="s">
        <v>6844</v>
      </c>
      <c r="G3380" s="11">
        <v>1</v>
      </c>
      <c r="K3380" s="25" t="str">
        <f>IF($B3380="","",(VLOOKUP($B3380,所属・種目コード!$M$3:$N$127,2)))</f>
        <v>花巻石鳥谷中</v>
      </c>
      <c r="L3380" s="22" t="e">
        <f>IF($B3380="","",(VLOOKUP($B3380,所属・種目コード!$J$3:$K$59,2)))</f>
        <v>#N/A</v>
      </c>
    </row>
    <row r="3381" spans="1:12">
      <c r="A3381" s="11">
        <v>4299</v>
      </c>
      <c r="B3381" s="11">
        <v>1191</v>
      </c>
      <c r="C3381" s="11">
        <v>127</v>
      </c>
      <c r="E3381" s="11" t="s">
        <v>6845</v>
      </c>
      <c r="F3381" s="11" t="s">
        <v>6846</v>
      </c>
      <c r="G3381" s="11">
        <v>1</v>
      </c>
      <c r="K3381" s="25" t="str">
        <f>IF($B3381="","",(VLOOKUP($B3381,所属・種目コード!$M$3:$N$127,2)))</f>
        <v>花巻石鳥谷中</v>
      </c>
      <c r="L3381" s="22" t="e">
        <f>IF($B3381="","",(VLOOKUP($B3381,所属・種目コード!$J$3:$K$59,2)))</f>
        <v>#N/A</v>
      </c>
    </row>
    <row r="3382" spans="1:12">
      <c r="A3382" s="11">
        <v>4300</v>
      </c>
      <c r="B3382" s="11">
        <v>1191</v>
      </c>
      <c r="C3382" s="11">
        <v>128</v>
      </c>
      <c r="E3382" s="11" t="s">
        <v>6847</v>
      </c>
      <c r="F3382" s="11" t="s">
        <v>6848</v>
      </c>
      <c r="G3382" s="11">
        <v>1</v>
      </c>
      <c r="K3382" s="25" t="str">
        <f>IF($B3382="","",(VLOOKUP($B3382,所属・種目コード!$M$3:$N$127,2)))</f>
        <v>花巻石鳥谷中</v>
      </c>
      <c r="L3382" s="22" t="e">
        <f>IF($B3382="","",(VLOOKUP($B3382,所属・種目コード!$J$3:$K$59,2)))</f>
        <v>#N/A</v>
      </c>
    </row>
    <row r="3383" spans="1:12">
      <c r="A3383" s="11">
        <v>4301</v>
      </c>
      <c r="B3383" s="11">
        <v>1191</v>
      </c>
      <c r="C3383" s="11">
        <v>140</v>
      </c>
      <c r="E3383" s="11" t="s">
        <v>6849</v>
      </c>
      <c r="F3383" s="11" t="s">
        <v>6850</v>
      </c>
      <c r="G3383" s="11">
        <v>2</v>
      </c>
      <c r="K3383" s="25" t="str">
        <f>IF($B3383="","",(VLOOKUP($B3383,所属・種目コード!$M$3:$N$127,2)))</f>
        <v>花巻石鳥谷中</v>
      </c>
      <c r="L3383" s="22" t="e">
        <f>IF($B3383="","",(VLOOKUP($B3383,所属・種目コード!$J$3:$K$59,2)))</f>
        <v>#N/A</v>
      </c>
    </row>
    <row r="3384" spans="1:12">
      <c r="A3384" s="11">
        <v>4302</v>
      </c>
      <c r="B3384" s="11">
        <v>1191</v>
      </c>
      <c r="C3384" s="11">
        <v>141</v>
      </c>
      <c r="E3384" s="11" t="s">
        <v>6851</v>
      </c>
      <c r="F3384" s="11" t="s">
        <v>6852</v>
      </c>
      <c r="G3384" s="11">
        <v>2</v>
      </c>
      <c r="K3384" s="25" t="str">
        <f>IF($B3384="","",(VLOOKUP($B3384,所属・種目コード!$M$3:$N$127,2)))</f>
        <v>花巻石鳥谷中</v>
      </c>
      <c r="L3384" s="22" t="e">
        <f>IF($B3384="","",(VLOOKUP($B3384,所属・種目コード!$J$3:$K$59,2)))</f>
        <v>#N/A</v>
      </c>
    </row>
    <row r="3385" spans="1:12">
      <c r="A3385" s="11">
        <v>4303</v>
      </c>
      <c r="B3385" s="11">
        <v>1191</v>
      </c>
      <c r="C3385" s="11">
        <v>138</v>
      </c>
      <c r="E3385" s="11" t="s">
        <v>6853</v>
      </c>
      <c r="F3385" s="11" t="s">
        <v>6854</v>
      </c>
      <c r="G3385" s="11">
        <v>1</v>
      </c>
      <c r="K3385" s="25" t="str">
        <f>IF($B3385="","",(VLOOKUP($B3385,所属・種目コード!$M$3:$N$127,2)))</f>
        <v>花巻石鳥谷中</v>
      </c>
      <c r="L3385" s="22" t="e">
        <f>IF($B3385="","",(VLOOKUP($B3385,所属・種目コード!$J$3:$K$59,2)))</f>
        <v>#N/A</v>
      </c>
    </row>
    <row r="3386" spans="1:12">
      <c r="A3386" s="11">
        <v>4304</v>
      </c>
      <c r="B3386" s="11">
        <v>1191</v>
      </c>
      <c r="C3386" s="11">
        <v>139</v>
      </c>
      <c r="E3386" s="11" t="s">
        <v>6855</v>
      </c>
      <c r="F3386" s="11" t="s">
        <v>6856</v>
      </c>
      <c r="G3386" s="11">
        <v>1</v>
      </c>
      <c r="K3386" s="25" t="str">
        <f>IF($B3386="","",(VLOOKUP($B3386,所属・種目コード!$M$3:$N$127,2)))</f>
        <v>花巻石鳥谷中</v>
      </c>
      <c r="L3386" s="22" t="e">
        <f>IF($B3386="","",(VLOOKUP($B3386,所属・種目コード!$J$3:$K$59,2)))</f>
        <v>#N/A</v>
      </c>
    </row>
    <row r="3387" spans="1:12">
      <c r="A3387" s="11">
        <v>4305</v>
      </c>
      <c r="B3387" s="11">
        <v>1191</v>
      </c>
      <c r="C3387" s="11">
        <v>142</v>
      </c>
      <c r="E3387" s="11" t="s">
        <v>6857</v>
      </c>
      <c r="F3387" s="11" t="s">
        <v>6858</v>
      </c>
      <c r="G3387" s="11">
        <v>2</v>
      </c>
      <c r="K3387" s="25" t="str">
        <f>IF($B3387="","",(VLOOKUP($B3387,所属・種目コード!$M$3:$N$127,2)))</f>
        <v>花巻石鳥谷中</v>
      </c>
      <c r="L3387" s="22" t="e">
        <f>IF($B3387="","",(VLOOKUP($B3387,所属・種目コード!$J$3:$K$59,2)))</f>
        <v>#N/A</v>
      </c>
    </row>
    <row r="3388" spans="1:12">
      <c r="A3388" s="11">
        <v>4306</v>
      </c>
      <c r="B3388" s="11">
        <v>1191</v>
      </c>
      <c r="C3388" s="11">
        <v>143</v>
      </c>
      <c r="E3388" s="11" t="s">
        <v>6859</v>
      </c>
      <c r="F3388" s="11" t="s">
        <v>6860</v>
      </c>
      <c r="G3388" s="11">
        <v>2</v>
      </c>
      <c r="K3388" s="25" t="str">
        <f>IF($B3388="","",(VLOOKUP($B3388,所属・種目コード!$M$3:$N$127,2)))</f>
        <v>花巻石鳥谷中</v>
      </c>
      <c r="L3388" s="22" t="e">
        <f>IF($B3388="","",(VLOOKUP($B3388,所属・種目コード!$J$3:$K$59,2)))</f>
        <v>#N/A</v>
      </c>
    </row>
    <row r="3389" spans="1:12">
      <c r="A3389" s="11">
        <v>4307</v>
      </c>
      <c r="B3389" s="11">
        <v>1191</v>
      </c>
      <c r="C3389" s="11">
        <v>132</v>
      </c>
      <c r="E3389" s="11" t="s">
        <v>6861</v>
      </c>
      <c r="F3389" s="11" t="s">
        <v>6862</v>
      </c>
      <c r="G3389" s="11">
        <v>2</v>
      </c>
      <c r="K3389" s="25" t="str">
        <f>IF($B3389="","",(VLOOKUP($B3389,所属・種目コード!$M$3:$N$127,2)))</f>
        <v>花巻石鳥谷中</v>
      </c>
      <c r="L3389" s="22" t="e">
        <f>IF($B3389="","",(VLOOKUP($B3389,所属・種目コード!$J$3:$K$59,2)))</f>
        <v>#N/A</v>
      </c>
    </row>
    <row r="3390" spans="1:12">
      <c r="A3390" s="11">
        <v>4308</v>
      </c>
      <c r="B3390" s="11">
        <v>1191</v>
      </c>
      <c r="C3390" s="11">
        <v>144</v>
      </c>
      <c r="E3390" s="11" t="s">
        <v>6863</v>
      </c>
      <c r="F3390" s="11" t="s">
        <v>6181</v>
      </c>
      <c r="G3390" s="11">
        <v>2</v>
      </c>
      <c r="K3390" s="25" t="str">
        <f>IF($B3390="","",(VLOOKUP($B3390,所属・種目コード!$M$3:$N$127,2)))</f>
        <v>花巻石鳥谷中</v>
      </c>
      <c r="L3390" s="22" t="e">
        <f>IF($B3390="","",(VLOOKUP($B3390,所属・種目コード!$J$3:$K$59,2)))</f>
        <v>#N/A</v>
      </c>
    </row>
    <row r="3391" spans="1:12">
      <c r="A3391" s="11">
        <v>4309</v>
      </c>
      <c r="B3391" s="11">
        <v>1191</v>
      </c>
      <c r="C3391" s="11">
        <v>133</v>
      </c>
      <c r="E3391" s="11" t="s">
        <v>6864</v>
      </c>
      <c r="F3391" s="11" t="s">
        <v>6865</v>
      </c>
      <c r="G3391" s="11">
        <v>2</v>
      </c>
      <c r="K3391" s="25" t="str">
        <f>IF($B3391="","",(VLOOKUP($B3391,所属・種目コード!$M$3:$N$127,2)))</f>
        <v>花巻石鳥谷中</v>
      </c>
      <c r="L3391" s="22" t="e">
        <f>IF($B3391="","",(VLOOKUP($B3391,所属・種目コード!$J$3:$K$59,2)))</f>
        <v>#N/A</v>
      </c>
    </row>
    <row r="3392" spans="1:12">
      <c r="A3392" s="11">
        <v>4310</v>
      </c>
      <c r="B3392" s="11">
        <v>1191</v>
      </c>
      <c r="C3392" s="11">
        <v>140</v>
      </c>
      <c r="E3392" s="11" t="s">
        <v>6866</v>
      </c>
      <c r="F3392" s="11" t="s">
        <v>6867</v>
      </c>
      <c r="G3392" s="11">
        <v>1</v>
      </c>
      <c r="K3392" s="25" t="str">
        <f>IF($B3392="","",(VLOOKUP($B3392,所属・種目コード!$M$3:$N$127,2)))</f>
        <v>花巻石鳥谷中</v>
      </c>
      <c r="L3392" s="22" t="e">
        <f>IF($B3392="","",(VLOOKUP($B3392,所属・種目コード!$J$3:$K$59,2)))</f>
        <v>#N/A</v>
      </c>
    </row>
    <row r="3393" spans="1:12">
      <c r="A3393" s="11">
        <v>4311</v>
      </c>
      <c r="B3393" s="11">
        <v>1191</v>
      </c>
      <c r="C3393" s="11">
        <v>145</v>
      </c>
      <c r="E3393" s="11" t="s">
        <v>6868</v>
      </c>
      <c r="F3393" s="11" t="s">
        <v>6869</v>
      </c>
      <c r="G3393" s="11">
        <v>2</v>
      </c>
      <c r="K3393" s="25" t="str">
        <f>IF($B3393="","",(VLOOKUP($B3393,所属・種目コード!$M$3:$N$127,2)))</f>
        <v>花巻石鳥谷中</v>
      </c>
      <c r="L3393" s="22" t="e">
        <f>IF($B3393="","",(VLOOKUP($B3393,所属・種目コード!$J$3:$K$59,2)))</f>
        <v>#N/A</v>
      </c>
    </row>
    <row r="3394" spans="1:12">
      <c r="A3394" s="11">
        <v>4312</v>
      </c>
      <c r="B3394" s="11">
        <v>1191</v>
      </c>
      <c r="C3394" s="11">
        <v>134</v>
      </c>
      <c r="E3394" s="11" t="s">
        <v>6870</v>
      </c>
      <c r="F3394" s="11" t="s">
        <v>6871</v>
      </c>
      <c r="G3394" s="11">
        <v>2</v>
      </c>
      <c r="K3394" s="25" t="str">
        <f>IF($B3394="","",(VLOOKUP($B3394,所属・種目コード!$M$3:$N$127,2)))</f>
        <v>花巻石鳥谷中</v>
      </c>
      <c r="L3394" s="22" t="e">
        <f>IF($B3394="","",(VLOOKUP($B3394,所属・種目コード!$J$3:$K$59,2)))</f>
        <v>#N/A</v>
      </c>
    </row>
    <row r="3395" spans="1:12">
      <c r="A3395" s="11">
        <v>4313</v>
      </c>
      <c r="B3395" s="11">
        <v>1191</v>
      </c>
      <c r="C3395" s="11">
        <v>129</v>
      </c>
      <c r="E3395" s="11" t="s">
        <v>6872</v>
      </c>
      <c r="F3395" s="11" t="s">
        <v>6873</v>
      </c>
      <c r="G3395" s="11">
        <v>1</v>
      </c>
      <c r="K3395" s="25" t="str">
        <f>IF($B3395="","",(VLOOKUP($B3395,所属・種目コード!$M$3:$N$127,2)))</f>
        <v>花巻石鳥谷中</v>
      </c>
      <c r="L3395" s="22" t="e">
        <f>IF($B3395="","",(VLOOKUP($B3395,所属・種目コード!$J$3:$K$59,2)))</f>
        <v>#N/A</v>
      </c>
    </row>
    <row r="3396" spans="1:12">
      <c r="A3396" s="11">
        <v>4314</v>
      </c>
      <c r="B3396" s="11">
        <v>1191</v>
      </c>
      <c r="C3396" s="11">
        <v>130</v>
      </c>
      <c r="E3396" s="11" t="s">
        <v>6874</v>
      </c>
      <c r="F3396" s="11" t="s">
        <v>6875</v>
      </c>
      <c r="G3396" s="11">
        <v>1</v>
      </c>
      <c r="K3396" s="25" t="str">
        <f>IF($B3396="","",(VLOOKUP($B3396,所属・種目コード!$M$3:$N$127,2)))</f>
        <v>花巻石鳥谷中</v>
      </c>
      <c r="L3396" s="22" t="e">
        <f>IF($B3396="","",(VLOOKUP($B3396,所属・種目コード!$J$3:$K$59,2)))</f>
        <v>#N/A</v>
      </c>
    </row>
    <row r="3397" spans="1:12">
      <c r="A3397" s="11">
        <v>4315</v>
      </c>
      <c r="B3397" s="11">
        <v>1191</v>
      </c>
      <c r="C3397" s="11">
        <v>131</v>
      </c>
      <c r="E3397" s="11" t="s">
        <v>6876</v>
      </c>
      <c r="F3397" s="11" t="s">
        <v>6877</v>
      </c>
      <c r="G3397" s="11">
        <v>1</v>
      </c>
      <c r="K3397" s="25" t="str">
        <f>IF($B3397="","",(VLOOKUP($B3397,所属・種目コード!$M$3:$N$127,2)))</f>
        <v>花巻石鳥谷中</v>
      </c>
      <c r="L3397" s="22" t="e">
        <f>IF($B3397="","",(VLOOKUP($B3397,所属・種目コード!$J$3:$K$59,2)))</f>
        <v>#N/A</v>
      </c>
    </row>
    <row r="3398" spans="1:12">
      <c r="A3398" s="11">
        <v>4316</v>
      </c>
      <c r="B3398" s="11">
        <v>1191</v>
      </c>
      <c r="C3398" s="11">
        <v>141</v>
      </c>
      <c r="E3398" s="11" t="s">
        <v>6878</v>
      </c>
      <c r="F3398" s="11" t="s">
        <v>6879</v>
      </c>
      <c r="G3398" s="11">
        <v>1</v>
      </c>
      <c r="K3398" s="25" t="str">
        <f>IF($B3398="","",(VLOOKUP($B3398,所属・種目コード!$M$3:$N$127,2)))</f>
        <v>花巻石鳥谷中</v>
      </c>
      <c r="L3398" s="22" t="e">
        <f>IF($B3398="","",(VLOOKUP($B3398,所属・種目コード!$J$3:$K$59,2)))</f>
        <v>#N/A</v>
      </c>
    </row>
    <row r="3399" spans="1:12">
      <c r="A3399" s="11">
        <v>4317</v>
      </c>
      <c r="B3399" s="11">
        <v>1191</v>
      </c>
      <c r="C3399" s="11">
        <v>142</v>
      </c>
      <c r="E3399" s="11" t="s">
        <v>6880</v>
      </c>
      <c r="F3399" s="11" t="s">
        <v>6881</v>
      </c>
      <c r="G3399" s="11">
        <v>1</v>
      </c>
      <c r="K3399" s="25" t="str">
        <f>IF($B3399="","",(VLOOKUP($B3399,所属・種目コード!$M$3:$N$127,2)))</f>
        <v>花巻石鳥谷中</v>
      </c>
      <c r="L3399" s="22" t="e">
        <f>IF($B3399="","",(VLOOKUP($B3399,所属・種目コード!$J$3:$K$59,2)))</f>
        <v>#N/A</v>
      </c>
    </row>
    <row r="3400" spans="1:12">
      <c r="A3400" s="11">
        <v>4318</v>
      </c>
      <c r="B3400" s="11">
        <v>1191</v>
      </c>
      <c r="C3400" s="11">
        <v>143</v>
      </c>
      <c r="E3400" s="11" t="s">
        <v>6882</v>
      </c>
      <c r="F3400" s="11" t="s">
        <v>6883</v>
      </c>
      <c r="G3400" s="11">
        <v>1</v>
      </c>
      <c r="K3400" s="25" t="str">
        <f>IF($B3400="","",(VLOOKUP($B3400,所属・種目コード!$M$3:$N$127,2)))</f>
        <v>花巻石鳥谷中</v>
      </c>
      <c r="L3400" s="22" t="e">
        <f>IF($B3400="","",(VLOOKUP($B3400,所属・種目コード!$J$3:$K$59,2)))</f>
        <v>#N/A</v>
      </c>
    </row>
    <row r="3401" spans="1:12">
      <c r="A3401" s="11">
        <v>4319</v>
      </c>
      <c r="B3401" s="11">
        <v>1191</v>
      </c>
      <c r="C3401" s="11">
        <v>144</v>
      </c>
      <c r="E3401" s="11" t="s">
        <v>6884</v>
      </c>
      <c r="F3401" s="11" t="s">
        <v>6885</v>
      </c>
      <c r="G3401" s="11">
        <v>1</v>
      </c>
      <c r="K3401" s="25" t="str">
        <f>IF($B3401="","",(VLOOKUP($B3401,所属・種目コード!$M$3:$N$127,2)))</f>
        <v>花巻石鳥谷中</v>
      </c>
      <c r="L3401" s="22" t="e">
        <f>IF($B3401="","",(VLOOKUP($B3401,所属・種目コード!$J$3:$K$59,2)))</f>
        <v>#N/A</v>
      </c>
    </row>
    <row r="3402" spans="1:12">
      <c r="A3402" s="11">
        <v>4320</v>
      </c>
      <c r="B3402" s="11">
        <v>1191</v>
      </c>
      <c r="C3402" s="11">
        <v>135</v>
      </c>
      <c r="E3402" s="11" t="s">
        <v>6886</v>
      </c>
      <c r="F3402" s="11" t="s">
        <v>6887</v>
      </c>
      <c r="G3402" s="11">
        <v>2</v>
      </c>
      <c r="K3402" s="25" t="str">
        <f>IF($B3402="","",(VLOOKUP($B3402,所属・種目コード!$M$3:$N$127,2)))</f>
        <v>花巻石鳥谷中</v>
      </c>
      <c r="L3402" s="22" t="e">
        <f>IF($B3402="","",(VLOOKUP($B3402,所属・種目コード!$J$3:$K$59,2)))</f>
        <v>#N/A</v>
      </c>
    </row>
    <row r="3403" spans="1:12">
      <c r="A3403" s="11">
        <v>4321</v>
      </c>
      <c r="B3403" s="11">
        <v>1192</v>
      </c>
      <c r="C3403" s="11">
        <v>901</v>
      </c>
      <c r="E3403" s="11" t="s">
        <v>6888</v>
      </c>
      <c r="F3403" s="11" t="s">
        <v>6889</v>
      </c>
      <c r="G3403" s="11">
        <v>1</v>
      </c>
      <c r="K3403" s="25" t="str">
        <f>IF($B3403="","",(VLOOKUP($B3403,所属・種目コード!$M$3:$N$127,2)))</f>
        <v>花巻大迫中</v>
      </c>
      <c r="L3403" s="22" t="e">
        <f>IF($B3403="","",(VLOOKUP($B3403,所属・種目コード!$J$3:$K$59,2)))</f>
        <v>#N/A</v>
      </c>
    </row>
    <row r="3404" spans="1:12">
      <c r="A3404" s="11">
        <v>4322</v>
      </c>
      <c r="B3404" s="11">
        <v>1192</v>
      </c>
      <c r="C3404" s="11">
        <v>902</v>
      </c>
      <c r="E3404" s="11" t="s">
        <v>3173</v>
      </c>
      <c r="F3404" s="11" t="s">
        <v>3174</v>
      </c>
      <c r="G3404" s="11">
        <v>1</v>
      </c>
      <c r="K3404" s="25" t="str">
        <f>IF($B3404="","",(VLOOKUP($B3404,所属・種目コード!$M$3:$N$127,2)))</f>
        <v>花巻大迫中</v>
      </c>
      <c r="L3404" s="22" t="e">
        <f>IF($B3404="","",(VLOOKUP($B3404,所属・種目コード!$J$3:$K$59,2)))</f>
        <v>#N/A</v>
      </c>
    </row>
    <row r="3405" spans="1:12">
      <c r="A3405" s="11">
        <v>4323</v>
      </c>
      <c r="B3405" s="11">
        <v>1192</v>
      </c>
      <c r="C3405" s="11">
        <v>896</v>
      </c>
      <c r="E3405" s="11" t="s">
        <v>6890</v>
      </c>
      <c r="F3405" s="11" t="s">
        <v>6891</v>
      </c>
      <c r="G3405" s="11">
        <v>1</v>
      </c>
      <c r="K3405" s="25" t="str">
        <f>IF($B3405="","",(VLOOKUP($B3405,所属・種目コード!$M$3:$N$127,2)))</f>
        <v>花巻大迫中</v>
      </c>
      <c r="L3405" s="22" t="e">
        <f>IF($B3405="","",(VLOOKUP($B3405,所属・種目コード!$J$3:$K$59,2)))</f>
        <v>#N/A</v>
      </c>
    </row>
    <row r="3406" spans="1:12">
      <c r="A3406" s="11">
        <v>4324</v>
      </c>
      <c r="B3406" s="11">
        <v>1192</v>
      </c>
      <c r="C3406" s="11">
        <v>903</v>
      </c>
      <c r="E3406" s="11" t="s">
        <v>6892</v>
      </c>
      <c r="F3406" s="11" t="s">
        <v>6893</v>
      </c>
      <c r="G3406" s="11">
        <v>1</v>
      </c>
      <c r="K3406" s="25" t="str">
        <f>IF($B3406="","",(VLOOKUP($B3406,所属・種目コード!$M$3:$N$127,2)))</f>
        <v>花巻大迫中</v>
      </c>
      <c r="L3406" s="22" t="e">
        <f>IF($B3406="","",(VLOOKUP($B3406,所属・種目コード!$J$3:$K$59,2)))</f>
        <v>#N/A</v>
      </c>
    </row>
    <row r="3407" spans="1:12">
      <c r="A3407" s="11">
        <v>4325</v>
      </c>
      <c r="B3407" s="11">
        <v>1192</v>
      </c>
      <c r="C3407" s="11">
        <v>769</v>
      </c>
      <c r="E3407" s="11" t="s">
        <v>6894</v>
      </c>
      <c r="F3407" s="11" t="s">
        <v>6895</v>
      </c>
      <c r="G3407" s="11">
        <v>2</v>
      </c>
      <c r="K3407" s="25" t="str">
        <f>IF($B3407="","",(VLOOKUP($B3407,所属・種目コード!$M$3:$N$127,2)))</f>
        <v>花巻大迫中</v>
      </c>
      <c r="L3407" s="22" t="e">
        <f>IF($B3407="","",(VLOOKUP($B3407,所属・種目コード!$J$3:$K$59,2)))</f>
        <v>#N/A</v>
      </c>
    </row>
    <row r="3408" spans="1:12">
      <c r="A3408" s="11">
        <v>4326</v>
      </c>
      <c r="B3408" s="11">
        <v>1192</v>
      </c>
      <c r="C3408" s="11">
        <v>770</v>
      </c>
      <c r="E3408" s="11" t="s">
        <v>6896</v>
      </c>
      <c r="F3408" s="11" t="s">
        <v>6897</v>
      </c>
      <c r="G3408" s="11">
        <v>2</v>
      </c>
      <c r="K3408" s="25" t="str">
        <f>IF($B3408="","",(VLOOKUP($B3408,所属・種目コード!$M$3:$N$127,2)))</f>
        <v>花巻大迫中</v>
      </c>
      <c r="L3408" s="22" t="e">
        <f>IF($B3408="","",(VLOOKUP($B3408,所属・種目コード!$J$3:$K$59,2)))</f>
        <v>#N/A</v>
      </c>
    </row>
    <row r="3409" spans="1:12">
      <c r="A3409" s="11">
        <v>4327</v>
      </c>
      <c r="B3409" s="11">
        <v>1192</v>
      </c>
      <c r="C3409" s="11">
        <v>771</v>
      </c>
      <c r="E3409" s="11" t="s">
        <v>6898</v>
      </c>
      <c r="F3409" s="11" t="s">
        <v>6899</v>
      </c>
      <c r="G3409" s="11">
        <v>2</v>
      </c>
      <c r="K3409" s="25" t="str">
        <f>IF($B3409="","",(VLOOKUP($B3409,所属・種目コード!$M$3:$N$127,2)))</f>
        <v>花巻大迫中</v>
      </c>
      <c r="L3409" s="22" t="e">
        <f>IF($B3409="","",(VLOOKUP($B3409,所属・種目コード!$J$3:$K$59,2)))</f>
        <v>#N/A</v>
      </c>
    </row>
    <row r="3410" spans="1:12">
      <c r="A3410" s="11">
        <v>4328</v>
      </c>
      <c r="B3410" s="11">
        <v>1192</v>
      </c>
      <c r="C3410" s="11">
        <v>772</v>
      </c>
      <c r="E3410" s="11" t="s">
        <v>6900</v>
      </c>
      <c r="F3410" s="11" t="s">
        <v>6901</v>
      </c>
      <c r="G3410" s="11">
        <v>2</v>
      </c>
      <c r="K3410" s="25" t="str">
        <f>IF($B3410="","",(VLOOKUP($B3410,所属・種目コード!$M$3:$N$127,2)))</f>
        <v>花巻大迫中</v>
      </c>
      <c r="L3410" s="22" t="e">
        <f>IF($B3410="","",(VLOOKUP($B3410,所属・種目コード!$J$3:$K$59,2)))</f>
        <v>#N/A</v>
      </c>
    </row>
    <row r="3411" spans="1:12">
      <c r="A3411" s="11">
        <v>4329</v>
      </c>
      <c r="B3411" s="11">
        <v>1192</v>
      </c>
      <c r="C3411" s="11">
        <v>765</v>
      </c>
      <c r="E3411" s="11" t="s">
        <v>6902</v>
      </c>
      <c r="F3411" s="11" t="s">
        <v>6903</v>
      </c>
      <c r="G3411" s="11">
        <v>2</v>
      </c>
      <c r="K3411" s="25" t="str">
        <f>IF($B3411="","",(VLOOKUP($B3411,所属・種目コード!$M$3:$N$127,2)))</f>
        <v>花巻大迫中</v>
      </c>
      <c r="L3411" s="22" t="e">
        <f>IF($B3411="","",(VLOOKUP($B3411,所属・種目コード!$J$3:$K$59,2)))</f>
        <v>#N/A</v>
      </c>
    </row>
    <row r="3412" spans="1:12">
      <c r="A3412" s="11">
        <v>4330</v>
      </c>
      <c r="B3412" s="11">
        <v>1192</v>
      </c>
      <c r="C3412" s="11">
        <v>766</v>
      </c>
      <c r="E3412" s="11" t="s">
        <v>6904</v>
      </c>
      <c r="F3412" s="11" t="s">
        <v>6905</v>
      </c>
      <c r="G3412" s="11">
        <v>2</v>
      </c>
      <c r="K3412" s="25" t="str">
        <f>IF($B3412="","",(VLOOKUP($B3412,所属・種目コード!$M$3:$N$127,2)))</f>
        <v>花巻大迫中</v>
      </c>
      <c r="L3412" s="22" t="e">
        <f>IF($B3412="","",(VLOOKUP($B3412,所属・種目コード!$J$3:$K$59,2)))</f>
        <v>#N/A</v>
      </c>
    </row>
    <row r="3413" spans="1:12">
      <c r="A3413" s="11">
        <v>4331</v>
      </c>
      <c r="B3413" s="11">
        <v>1192</v>
      </c>
      <c r="C3413" s="11">
        <v>897</v>
      </c>
      <c r="E3413" s="11" t="s">
        <v>6906</v>
      </c>
      <c r="F3413" s="11" t="s">
        <v>6907</v>
      </c>
      <c r="G3413" s="11">
        <v>1</v>
      </c>
      <c r="K3413" s="25" t="str">
        <f>IF($B3413="","",(VLOOKUP($B3413,所属・種目コード!$M$3:$N$127,2)))</f>
        <v>花巻大迫中</v>
      </c>
      <c r="L3413" s="22" t="e">
        <f>IF($B3413="","",(VLOOKUP($B3413,所属・種目コード!$J$3:$K$59,2)))</f>
        <v>#N/A</v>
      </c>
    </row>
    <row r="3414" spans="1:12">
      <c r="A3414" s="11">
        <v>4332</v>
      </c>
      <c r="B3414" s="11">
        <v>1192</v>
      </c>
      <c r="C3414" s="11">
        <v>767</v>
      </c>
      <c r="E3414" s="11" t="s">
        <v>6908</v>
      </c>
      <c r="F3414" s="11" t="s">
        <v>6909</v>
      </c>
      <c r="G3414" s="11">
        <v>2</v>
      </c>
      <c r="K3414" s="25" t="str">
        <f>IF($B3414="","",(VLOOKUP($B3414,所属・種目コード!$M$3:$N$127,2)))</f>
        <v>花巻大迫中</v>
      </c>
      <c r="L3414" s="22" t="e">
        <f>IF($B3414="","",(VLOOKUP($B3414,所属・種目コード!$J$3:$K$59,2)))</f>
        <v>#N/A</v>
      </c>
    </row>
    <row r="3415" spans="1:12">
      <c r="A3415" s="11">
        <v>4333</v>
      </c>
      <c r="B3415" s="11">
        <v>1192</v>
      </c>
      <c r="C3415" s="11">
        <v>898</v>
      </c>
      <c r="E3415" s="11" t="s">
        <v>6910</v>
      </c>
      <c r="F3415" s="11" t="s">
        <v>6911</v>
      </c>
      <c r="G3415" s="11">
        <v>1</v>
      </c>
      <c r="K3415" s="25" t="str">
        <f>IF($B3415="","",(VLOOKUP($B3415,所属・種目コード!$M$3:$N$127,2)))</f>
        <v>花巻大迫中</v>
      </c>
      <c r="L3415" s="22" t="e">
        <f>IF($B3415="","",(VLOOKUP($B3415,所属・種目コード!$J$3:$K$59,2)))</f>
        <v>#N/A</v>
      </c>
    </row>
    <row r="3416" spans="1:12">
      <c r="A3416" s="11">
        <v>4334</v>
      </c>
      <c r="B3416" s="11">
        <v>1192</v>
      </c>
      <c r="C3416" s="11">
        <v>904</v>
      </c>
      <c r="E3416" s="11" t="s">
        <v>6912</v>
      </c>
      <c r="F3416" s="11" t="s">
        <v>6913</v>
      </c>
      <c r="G3416" s="11">
        <v>1</v>
      </c>
      <c r="K3416" s="25" t="str">
        <f>IF($B3416="","",(VLOOKUP($B3416,所属・種目コード!$M$3:$N$127,2)))</f>
        <v>花巻大迫中</v>
      </c>
      <c r="L3416" s="22" t="e">
        <f>IF($B3416="","",(VLOOKUP($B3416,所属・種目コード!$J$3:$K$59,2)))</f>
        <v>#N/A</v>
      </c>
    </row>
    <row r="3417" spans="1:12">
      <c r="A3417" s="11">
        <v>4335</v>
      </c>
      <c r="B3417" s="11">
        <v>1192</v>
      </c>
      <c r="C3417" s="11">
        <v>899</v>
      </c>
      <c r="E3417" s="11" t="s">
        <v>6914</v>
      </c>
      <c r="F3417" s="11" t="s">
        <v>6915</v>
      </c>
      <c r="G3417" s="11">
        <v>1</v>
      </c>
      <c r="K3417" s="25" t="str">
        <f>IF($B3417="","",(VLOOKUP($B3417,所属・種目コード!$M$3:$N$127,2)))</f>
        <v>花巻大迫中</v>
      </c>
      <c r="L3417" s="22" t="e">
        <f>IF($B3417="","",(VLOOKUP($B3417,所属・種目コード!$J$3:$K$59,2)))</f>
        <v>#N/A</v>
      </c>
    </row>
    <row r="3418" spans="1:12">
      <c r="A3418" s="11">
        <v>4336</v>
      </c>
      <c r="B3418" s="11">
        <v>1192</v>
      </c>
      <c r="C3418" s="11">
        <v>768</v>
      </c>
      <c r="E3418" s="11" t="s">
        <v>6916</v>
      </c>
      <c r="F3418" s="11" t="s">
        <v>6917</v>
      </c>
      <c r="G3418" s="11">
        <v>2</v>
      </c>
      <c r="K3418" s="25" t="str">
        <f>IF($B3418="","",(VLOOKUP($B3418,所属・種目コード!$M$3:$N$127,2)))</f>
        <v>花巻大迫中</v>
      </c>
      <c r="L3418" s="22" t="e">
        <f>IF($B3418="","",(VLOOKUP($B3418,所属・種目コード!$J$3:$K$59,2)))</f>
        <v>#N/A</v>
      </c>
    </row>
    <row r="3419" spans="1:12">
      <c r="A3419" s="11">
        <v>4337</v>
      </c>
      <c r="B3419" s="11">
        <v>1192</v>
      </c>
      <c r="C3419" s="11">
        <v>900</v>
      </c>
      <c r="E3419" s="11" t="s">
        <v>6918</v>
      </c>
      <c r="F3419" s="11" t="s">
        <v>6919</v>
      </c>
      <c r="G3419" s="11">
        <v>1</v>
      </c>
      <c r="K3419" s="25" t="str">
        <f>IF($B3419="","",(VLOOKUP($B3419,所属・種目コード!$M$3:$N$127,2)))</f>
        <v>花巻大迫中</v>
      </c>
      <c r="L3419" s="22" t="e">
        <f>IF($B3419="","",(VLOOKUP($B3419,所属・種目コード!$J$3:$K$59,2)))</f>
        <v>#N/A</v>
      </c>
    </row>
    <row r="3420" spans="1:12">
      <c r="A3420" s="11">
        <v>4338</v>
      </c>
      <c r="B3420" s="11">
        <v>1193</v>
      </c>
      <c r="C3420" s="11">
        <v>153</v>
      </c>
      <c r="E3420" s="11" t="s">
        <v>6920</v>
      </c>
      <c r="F3420" s="11" t="s">
        <v>6921</v>
      </c>
      <c r="G3420" s="11">
        <v>1</v>
      </c>
      <c r="K3420" s="25" t="str">
        <f>IF($B3420="","",(VLOOKUP($B3420,所属・種目コード!$M$3:$N$127,2)))</f>
        <v>花巻西南中</v>
      </c>
      <c r="L3420" s="22" t="e">
        <f>IF($B3420="","",(VLOOKUP($B3420,所属・種目コード!$J$3:$K$59,2)))</f>
        <v>#N/A</v>
      </c>
    </row>
    <row r="3421" spans="1:12">
      <c r="A3421" s="11">
        <v>4339</v>
      </c>
      <c r="B3421" s="11">
        <v>1193</v>
      </c>
      <c r="C3421" s="11">
        <v>154</v>
      </c>
      <c r="E3421" s="11" t="s">
        <v>6922</v>
      </c>
      <c r="F3421" s="11" t="s">
        <v>6923</v>
      </c>
      <c r="G3421" s="11">
        <v>1</v>
      </c>
      <c r="K3421" s="25" t="str">
        <f>IF($B3421="","",(VLOOKUP($B3421,所属・種目コード!$M$3:$N$127,2)))</f>
        <v>花巻西南中</v>
      </c>
      <c r="L3421" s="22" t="e">
        <f>IF($B3421="","",(VLOOKUP($B3421,所属・種目コード!$J$3:$K$59,2)))</f>
        <v>#N/A</v>
      </c>
    </row>
    <row r="3422" spans="1:12">
      <c r="A3422" s="11">
        <v>4340</v>
      </c>
      <c r="B3422" s="11">
        <v>1193</v>
      </c>
      <c r="C3422" s="11">
        <v>158</v>
      </c>
      <c r="E3422" s="11" t="s">
        <v>6924</v>
      </c>
      <c r="F3422" s="11" t="s">
        <v>6925</v>
      </c>
      <c r="G3422" s="11">
        <v>1</v>
      </c>
      <c r="K3422" s="25" t="str">
        <f>IF($B3422="","",(VLOOKUP($B3422,所属・種目コード!$M$3:$N$127,2)))</f>
        <v>花巻西南中</v>
      </c>
      <c r="L3422" s="22" t="e">
        <f>IF($B3422="","",(VLOOKUP($B3422,所属・種目コード!$J$3:$K$59,2)))</f>
        <v>#N/A</v>
      </c>
    </row>
    <row r="3423" spans="1:12">
      <c r="A3423" s="11">
        <v>4341</v>
      </c>
      <c r="B3423" s="11">
        <v>1193</v>
      </c>
      <c r="C3423" s="11">
        <v>166</v>
      </c>
      <c r="E3423" s="11" t="s">
        <v>6926</v>
      </c>
      <c r="F3423" s="11" t="s">
        <v>6927</v>
      </c>
      <c r="G3423" s="11">
        <v>2</v>
      </c>
      <c r="K3423" s="25" t="str">
        <f>IF($B3423="","",(VLOOKUP($B3423,所属・種目コード!$M$3:$N$127,2)))</f>
        <v>花巻西南中</v>
      </c>
      <c r="L3423" s="22" t="e">
        <f>IF($B3423="","",(VLOOKUP($B3423,所属・種目コード!$J$3:$K$59,2)))</f>
        <v>#N/A</v>
      </c>
    </row>
    <row r="3424" spans="1:12">
      <c r="A3424" s="11">
        <v>4342</v>
      </c>
      <c r="B3424" s="11">
        <v>1193</v>
      </c>
      <c r="C3424" s="11">
        <v>167</v>
      </c>
      <c r="E3424" s="11" t="s">
        <v>6928</v>
      </c>
      <c r="F3424" s="11" t="s">
        <v>6929</v>
      </c>
      <c r="G3424" s="11">
        <v>2</v>
      </c>
      <c r="K3424" s="25" t="str">
        <f>IF($B3424="","",(VLOOKUP($B3424,所属・種目コード!$M$3:$N$127,2)))</f>
        <v>花巻西南中</v>
      </c>
      <c r="L3424" s="22" t="e">
        <f>IF($B3424="","",(VLOOKUP($B3424,所属・種目コード!$J$3:$K$59,2)))</f>
        <v>#N/A</v>
      </c>
    </row>
    <row r="3425" spans="1:12">
      <c r="A3425" s="11">
        <v>4343</v>
      </c>
      <c r="B3425" s="11">
        <v>1193</v>
      </c>
      <c r="C3425" s="11">
        <v>160</v>
      </c>
      <c r="E3425" s="11" t="s">
        <v>6930</v>
      </c>
      <c r="F3425" s="11" t="s">
        <v>6931</v>
      </c>
      <c r="G3425" s="11">
        <v>2</v>
      </c>
      <c r="K3425" s="25" t="str">
        <f>IF($B3425="","",(VLOOKUP($B3425,所属・種目コード!$M$3:$N$127,2)))</f>
        <v>花巻西南中</v>
      </c>
      <c r="L3425" s="22" t="e">
        <f>IF($B3425="","",(VLOOKUP($B3425,所属・種目コード!$J$3:$K$59,2)))</f>
        <v>#N/A</v>
      </c>
    </row>
    <row r="3426" spans="1:12">
      <c r="A3426" s="11">
        <v>4344</v>
      </c>
      <c r="B3426" s="11">
        <v>1193</v>
      </c>
      <c r="C3426" s="11">
        <v>155</v>
      </c>
      <c r="E3426" s="11" t="s">
        <v>6932</v>
      </c>
      <c r="F3426" s="11" t="s">
        <v>6933</v>
      </c>
      <c r="G3426" s="11">
        <v>1</v>
      </c>
      <c r="K3426" s="25" t="str">
        <f>IF($B3426="","",(VLOOKUP($B3426,所属・種目コード!$M$3:$N$127,2)))</f>
        <v>花巻西南中</v>
      </c>
      <c r="L3426" s="22" t="e">
        <f>IF($B3426="","",(VLOOKUP($B3426,所属・種目コード!$J$3:$K$59,2)))</f>
        <v>#N/A</v>
      </c>
    </row>
    <row r="3427" spans="1:12">
      <c r="A3427" s="11">
        <v>4345</v>
      </c>
      <c r="B3427" s="11">
        <v>1193</v>
      </c>
      <c r="C3427" s="11">
        <v>159</v>
      </c>
      <c r="E3427" s="11" t="s">
        <v>6934</v>
      </c>
      <c r="F3427" s="11" t="s">
        <v>6935</v>
      </c>
      <c r="G3427" s="11">
        <v>1</v>
      </c>
      <c r="K3427" s="25" t="str">
        <f>IF($B3427="","",(VLOOKUP($B3427,所属・種目コード!$M$3:$N$127,2)))</f>
        <v>花巻西南中</v>
      </c>
      <c r="L3427" s="22" t="e">
        <f>IF($B3427="","",(VLOOKUP($B3427,所属・種目コード!$J$3:$K$59,2)))</f>
        <v>#N/A</v>
      </c>
    </row>
    <row r="3428" spans="1:12">
      <c r="A3428" s="11">
        <v>4346</v>
      </c>
      <c r="B3428" s="11">
        <v>1193</v>
      </c>
      <c r="C3428" s="11">
        <v>168</v>
      </c>
      <c r="E3428" s="11" t="s">
        <v>6936</v>
      </c>
      <c r="F3428" s="11" t="s">
        <v>6937</v>
      </c>
      <c r="G3428" s="11">
        <v>2</v>
      </c>
      <c r="K3428" s="25" t="str">
        <f>IF($B3428="","",(VLOOKUP($B3428,所属・種目コード!$M$3:$N$127,2)))</f>
        <v>花巻西南中</v>
      </c>
      <c r="L3428" s="22" t="e">
        <f>IF($B3428="","",(VLOOKUP($B3428,所属・種目コード!$J$3:$K$59,2)))</f>
        <v>#N/A</v>
      </c>
    </row>
    <row r="3429" spans="1:12">
      <c r="A3429" s="11">
        <v>4347</v>
      </c>
      <c r="B3429" s="11">
        <v>1193</v>
      </c>
      <c r="C3429" s="11">
        <v>161</v>
      </c>
      <c r="E3429" s="11" t="s">
        <v>6938</v>
      </c>
      <c r="F3429" s="11" t="s">
        <v>6939</v>
      </c>
      <c r="G3429" s="11">
        <v>2</v>
      </c>
      <c r="K3429" s="25" t="str">
        <f>IF($B3429="","",(VLOOKUP($B3429,所属・種目コード!$M$3:$N$127,2)))</f>
        <v>花巻西南中</v>
      </c>
      <c r="L3429" s="22" t="e">
        <f>IF($B3429="","",(VLOOKUP($B3429,所属・種目コード!$J$3:$K$59,2)))</f>
        <v>#N/A</v>
      </c>
    </row>
    <row r="3430" spans="1:12">
      <c r="A3430" s="11">
        <v>4348</v>
      </c>
      <c r="B3430" s="11">
        <v>1193</v>
      </c>
      <c r="C3430" s="11">
        <v>169</v>
      </c>
      <c r="E3430" s="11" t="s">
        <v>6940</v>
      </c>
      <c r="F3430" s="11" t="s">
        <v>6941</v>
      </c>
      <c r="G3430" s="11">
        <v>2</v>
      </c>
      <c r="K3430" s="25" t="str">
        <f>IF($B3430="","",(VLOOKUP($B3430,所属・種目コード!$M$3:$N$127,2)))</f>
        <v>花巻西南中</v>
      </c>
      <c r="L3430" s="22" t="e">
        <f>IF($B3430="","",(VLOOKUP($B3430,所属・種目コード!$J$3:$K$59,2)))</f>
        <v>#N/A</v>
      </c>
    </row>
    <row r="3431" spans="1:12">
      <c r="A3431" s="11">
        <v>4349</v>
      </c>
      <c r="B3431" s="11">
        <v>1193</v>
      </c>
      <c r="C3431" s="11">
        <v>156</v>
      </c>
      <c r="E3431" s="11" t="s">
        <v>6942</v>
      </c>
      <c r="F3431" s="11" t="s">
        <v>6943</v>
      </c>
      <c r="G3431" s="11">
        <v>1</v>
      </c>
      <c r="K3431" s="25" t="str">
        <f>IF($B3431="","",(VLOOKUP($B3431,所属・種目コード!$M$3:$N$127,2)))</f>
        <v>花巻西南中</v>
      </c>
      <c r="L3431" s="22" t="e">
        <f>IF($B3431="","",(VLOOKUP($B3431,所属・種目コード!$J$3:$K$59,2)))</f>
        <v>#N/A</v>
      </c>
    </row>
    <row r="3432" spans="1:12">
      <c r="A3432" s="11">
        <v>4350</v>
      </c>
      <c r="B3432" s="11">
        <v>1193</v>
      </c>
      <c r="C3432" s="11">
        <v>160</v>
      </c>
      <c r="E3432" s="11" t="s">
        <v>6944</v>
      </c>
      <c r="F3432" s="11" t="s">
        <v>6945</v>
      </c>
      <c r="G3432" s="11">
        <v>1</v>
      </c>
      <c r="K3432" s="25" t="str">
        <f>IF($B3432="","",(VLOOKUP($B3432,所属・種目コード!$M$3:$N$127,2)))</f>
        <v>花巻西南中</v>
      </c>
      <c r="L3432" s="22" t="e">
        <f>IF($B3432="","",(VLOOKUP($B3432,所属・種目コード!$J$3:$K$59,2)))</f>
        <v>#N/A</v>
      </c>
    </row>
    <row r="3433" spans="1:12">
      <c r="A3433" s="11">
        <v>4351</v>
      </c>
      <c r="B3433" s="11">
        <v>1193</v>
      </c>
      <c r="C3433" s="11">
        <v>170</v>
      </c>
      <c r="E3433" s="11" t="s">
        <v>6946</v>
      </c>
      <c r="F3433" s="11" t="s">
        <v>6947</v>
      </c>
      <c r="G3433" s="11">
        <v>2</v>
      </c>
      <c r="K3433" s="25" t="str">
        <f>IF($B3433="","",(VLOOKUP($B3433,所属・種目コード!$M$3:$N$127,2)))</f>
        <v>花巻西南中</v>
      </c>
      <c r="L3433" s="22" t="e">
        <f>IF($B3433="","",(VLOOKUP($B3433,所属・種目コード!$J$3:$K$59,2)))</f>
        <v>#N/A</v>
      </c>
    </row>
    <row r="3434" spans="1:12">
      <c r="A3434" s="11">
        <v>4352</v>
      </c>
      <c r="B3434" s="11">
        <v>1193</v>
      </c>
      <c r="C3434" s="11">
        <v>161</v>
      </c>
      <c r="E3434" s="11" t="s">
        <v>6948</v>
      </c>
      <c r="F3434" s="11" t="s">
        <v>6949</v>
      </c>
      <c r="G3434" s="11">
        <v>1</v>
      </c>
      <c r="K3434" s="25" t="str">
        <f>IF($B3434="","",(VLOOKUP($B3434,所属・種目コード!$M$3:$N$127,2)))</f>
        <v>花巻西南中</v>
      </c>
      <c r="L3434" s="22" t="e">
        <f>IF($B3434="","",(VLOOKUP($B3434,所属・種目コード!$J$3:$K$59,2)))</f>
        <v>#N/A</v>
      </c>
    </row>
    <row r="3435" spans="1:12">
      <c r="A3435" s="11">
        <v>4353</v>
      </c>
      <c r="B3435" s="11">
        <v>1193</v>
      </c>
      <c r="C3435" s="11">
        <v>157</v>
      </c>
      <c r="E3435" s="11" t="s">
        <v>6950</v>
      </c>
      <c r="F3435" s="11" t="s">
        <v>6951</v>
      </c>
      <c r="G3435" s="11">
        <v>1</v>
      </c>
      <c r="K3435" s="25" t="str">
        <f>IF($B3435="","",(VLOOKUP($B3435,所属・種目コード!$M$3:$N$127,2)))</f>
        <v>花巻西南中</v>
      </c>
      <c r="L3435" s="22" t="e">
        <f>IF($B3435="","",(VLOOKUP($B3435,所属・種目コード!$J$3:$K$59,2)))</f>
        <v>#N/A</v>
      </c>
    </row>
    <row r="3436" spans="1:12">
      <c r="A3436" s="11">
        <v>4354</v>
      </c>
      <c r="B3436" s="11">
        <v>1193</v>
      </c>
      <c r="C3436" s="11">
        <v>171</v>
      </c>
      <c r="E3436" s="11" t="s">
        <v>6952</v>
      </c>
      <c r="F3436" s="11" t="s">
        <v>6953</v>
      </c>
      <c r="G3436" s="11">
        <v>2</v>
      </c>
      <c r="K3436" s="25" t="str">
        <f>IF($B3436="","",(VLOOKUP($B3436,所属・種目コード!$M$3:$N$127,2)))</f>
        <v>花巻西南中</v>
      </c>
      <c r="L3436" s="22" t="e">
        <f>IF($B3436="","",(VLOOKUP($B3436,所属・種目コード!$J$3:$K$59,2)))</f>
        <v>#N/A</v>
      </c>
    </row>
    <row r="3437" spans="1:12">
      <c r="A3437" s="11">
        <v>4355</v>
      </c>
      <c r="B3437" s="11">
        <v>1193</v>
      </c>
      <c r="C3437" s="11">
        <v>162</v>
      </c>
      <c r="E3437" s="11" t="s">
        <v>6954</v>
      </c>
      <c r="F3437" s="11" t="s">
        <v>6955</v>
      </c>
      <c r="G3437" s="11">
        <v>2</v>
      </c>
      <c r="K3437" s="25" t="str">
        <f>IF($B3437="","",(VLOOKUP($B3437,所属・種目コード!$M$3:$N$127,2)))</f>
        <v>花巻西南中</v>
      </c>
      <c r="L3437" s="22" t="e">
        <f>IF($B3437="","",(VLOOKUP($B3437,所属・種目コード!$J$3:$K$59,2)))</f>
        <v>#N/A</v>
      </c>
    </row>
    <row r="3438" spans="1:12">
      <c r="A3438" s="11">
        <v>4356</v>
      </c>
      <c r="B3438" s="11">
        <v>1193</v>
      </c>
      <c r="C3438" s="11">
        <v>172</v>
      </c>
      <c r="E3438" s="11" t="s">
        <v>6956</v>
      </c>
      <c r="F3438" s="11" t="s">
        <v>6957</v>
      </c>
      <c r="G3438" s="11">
        <v>2</v>
      </c>
      <c r="K3438" s="25" t="str">
        <f>IF($B3438="","",(VLOOKUP($B3438,所属・種目コード!$M$3:$N$127,2)))</f>
        <v>花巻西南中</v>
      </c>
      <c r="L3438" s="22" t="e">
        <f>IF($B3438="","",(VLOOKUP($B3438,所属・種目コード!$J$3:$K$59,2)))</f>
        <v>#N/A</v>
      </c>
    </row>
    <row r="3439" spans="1:12">
      <c r="A3439" s="11">
        <v>4357</v>
      </c>
      <c r="B3439" s="11">
        <v>1193</v>
      </c>
      <c r="C3439" s="11">
        <v>163</v>
      </c>
      <c r="E3439" s="11" t="s">
        <v>6958</v>
      </c>
      <c r="F3439" s="11" t="s">
        <v>6959</v>
      </c>
      <c r="G3439" s="11">
        <v>2</v>
      </c>
      <c r="K3439" s="25" t="str">
        <f>IF($B3439="","",(VLOOKUP($B3439,所属・種目コード!$M$3:$N$127,2)))</f>
        <v>花巻西南中</v>
      </c>
      <c r="L3439" s="22" t="e">
        <f>IF($B3439="","",(VLOOKUP($B3439,所属・種目コード!$J$3:$K$59,2)))</f>
        <v>#N/A</v>
      </c>
    </row>
    <row r="3440" spans="1:12">
      <c r="A3440" s="11">
        <v>4358</v>
      </c>
      <c r="B3440" s="11">
        <v>1193</v>
      </c>
      <c r="C3440" s="11">
        <v>164</v>
      </c>
      <c r="E3440" s="11" t="s">
        <v>6960</v>
      </c>
      <c r="F3440" s="11" t="s">
        <v>6961</v>
      </c>
      <c r="G3440" s="11">
        <v>2</v>
      </c>
      <c r="K3440" s="25" t="str">
        <f>IF($B3440="","",(VLOOKUP($B3440,所属・種目コード!$M$3:$N$127,2)))</f>
        <v>花巻西南中</v>
      </c>
      <c r="L3440" s="22" t="e">
        <f>IF($B3440="","",(VLOOKUP($B3440,所属・種目コード!$J$3:$K$59,2)))</f>
        <v>#N/A</v>
      </c>
    </row>
    <row r="3441" spans="1:12">
      <c r="A3441" s="11">
        <v>4359</v>
      </c>
      <c r="B3441" s="11">
        <v>1193</v>
      </c>
      <c r="C3441" s="11">
        <v>162</v>
      </c>
      <c r="E3441" s="11" t="s">
        <v>6962</v>
      </c>
      <c r="F3441" s="11" t="s">
        <v>6963</v>
      </c>
      <c r="G3441" s="11">
        <v>1</v>
      </c>
      <c r="K3441" s="25" t="str">
        <f>IF($B3441="","",(VLOOKUP($B3441,所属・種目コード!$M$3:$N$127,2)))</f>
        <v>花巻西南中</v>
      </c>
      <c r="L3441" s="22" t="e">
        <f>IF($B3441="","",(VLOOKUP($B3441,所属・種目コード!$J$3:$K$59,2)))</f>
        <v>#N/A</v>
      </c>
    </row>
    <row r="3442" spans="1:12">
      <c r="A3442" s="11">
        <v>4360</v>
      </c>
      <c r="B3442" s="11">
        <v>1193</v>
      </c>
      <c r="C3442" s="11">
        <v>165</v>
      </c>
      <c r="E3442" s="11" t="s">
        <v>6964</v>
      </c>
      <c r="F3442" s="11" t="s">
        <v>6965</v>
      </c>
      <c r="G3442" s="11">
        <v>2</v>
      </c>
      <c r="K3442" s="25" t="str">
        <f>IF($B3442="","",(VLOOKUP($B3442,所属・種目コード!$M$3:$N$127,2)))</f>
        <v>花巻西南中</v>
      </c>
      <c r="L3442" s="22" t="e">
        <f>IF($B3442="","",(VLOOKUP($B3442,所属・種目コード!$J$3:$K$59,2)))</f>
        <v>#N/A</v>
      </c>
    </row>
    <row r="3443" spans="1:12">
      <c r="A3443" s="11">
        <v>4361</v>
      </c>
      <c r="B3443" s="11">
        <v>1195</v>
      </c>
      <c r="C3443" s="11">
        <v>971</v>
      </c>
      <c r="E3443" s="11" t="s">
        <v>6966</v>
      </c>
      <c r="F3443" s="11" t="s">
        <v>6967</v>
      </c>
      <c r="G3443" s="11">
        <v>2</v>
      </c>
      <c r="K3443" s="25" t="str">
        <f>IF($B3443="","",(VLOOKUP($B3443,所属・種目コード!$M$3:$N$127,2)))</f>
        <v>花巻南城中</v>
      </c>
      <c r="L3443" s="22" t="e">
        <f>IF($B3443="","",(VLOOKUP($B3443,所属・種目コード!$J$3:$K$59,2)))</f>
        <v>#N/A</v>
      </c>
    </row>
    <row r="3444" spans="1:12">
      <c r="A3444" s="11">
        <v>4362</v>
      </c>
      <c r="B3444" s="11">
        <v>1195</v>
      </c>
      <c r="C3444" s="11">
        <v>972</v>
      </c>
      <c r="E3444" s="11" t="s">
        <v>6968</v>
      </c>
      <c r="F3444" s="11" t="s">
        <v>6969</v>
      </c>
      <c r="G3444" s="11">
        <v>2</v>
      </c>
      <c r="K3444" s="25" t="str">
        <f>IF($B3444="","",(VLOOKUP($B3444,所属・種目コード!$M$3:$N$127,2)))</f>
        <v>花巻南城中</v>
      </c>
      <c r="L3444" s="22" t="e">
        <f>IF($B3444="","",(VLOOKUP($B3444,所属・種目コード!$J$3:$K$59,2)))</f>
        <v>#N/A</v>
      </c>
    </row>
    <row r="3445" spans="1:12">
      <c r="A3445" s="11">
        <v>4363</v>
      </c>
      <c r="B3445" s="11">
        <v>1195</v>
      </c>
      <c r="C3445" s="11">
        <v>973</v>
      </c>
      <c r="E3445" s="11" t="s">
        <v>6970</v>
      </c>
      <c r="F3445" s="11" t="s">
        <v>6971</v>
      </c>
      <c r="G3445" s="11">
        <v>2</v>
      </c>
      <c r="K3445" s="25" t="str">
        <f>IF($B3445="","",(VLOOKUP($B3445,所属・種目コード!$M$3:$N$127,2)))</f>
        <v>花巻南城中</v>
      </c>
      <c r="L3445" s="22" t="e">
        <f>IF($B3445="","",(VLOOKUP($B3445,所属・種目コード!$J$3:$K$59,2)))</f>
        <v>#N/A</v>
      </c>
    </row>
    <row r="3446" spans="1:12">
      <c r="A3446" s="11">
        <v>4364</v>
      </c>
      <c r="B3446" s="11">
        <v>1195</v>
      </c>
      <c r="C3446" s="11">
        <v>974</v>
      </c>
      <c r="E3446" s="11" t="s">
        <v>6972</v>
      </c>
      <c r="F3446" s="11" t="s">
        <v>3337</v>
      </c>
      <c r="G3446" s="11">
        <v>2</v>
      </c>
      <c r="K3446" s="25" t="str">
        <f>IF($B3446="","",(VLOOKUP($B3446,所属・種目コード!$M$3:$N$127,2)))</f>
        <v>花巻南城中</v>
      </c>
      <c r="L3446" s="22" t="e">
        <f>IF($B3446="","",(VLOOKUP($B3446,所属・種目コード!$J$3:$K$59,2)))</f>
        <v>#N/A</v>
      </c>
    </row>
    <row r="3447" spans="1:12">
      <c r="A3447" s="11">
        <v>4365</v>
      </c>
      <c r="B3447" s="11">
        <v>1195</v>
      </c>
      <c r="C3447" s="11">
        <v>1168</v>
      </c>
      <c r="E3447" s="11" t="s">
        <v>6973</v>
      </c>
      <c r="F3447" s="11" t="s">
        <v>6974</v>
      </c>
      <c r="G3447" s="11">
        <v>1</v>
      </c>
      <c r="K3447" s="25" t="str">
        <f>IF($B3447="","",(VLOOKUP($B3447,所属・種目コード!$M$3:$N$127,2)))</f>
        <v>花巻南城中</v>
      </c>
      <c r="L3447" s="22" t="e">
        <f>IF($B3447="","",(VLOOKUP($B3447,所属・種目コード!$J$3:$K$59,2)))</f>
        <v>#N/A</v>
      </c>
    </row>
    <row r="3448" spans="1:12">
      <c r="A3448" s="11">
        <v>4366</v>
      </c>
      <c r="B3448" s="11">
        <v>1195</v>
      </c>
      <c r="C3448" s="11">
        <v>1173</v>
      </c>
      <c r="E3448" s="11" t="s">
        <v>6975</v>
      </c>
      <c r="F3448" s="11" t="s">
        <v>1068</v>
      </c>
      <c r="G3448" s="11">
        <v>1</v>
      </c>
      <c r="K3448" s="25" t="str">
        <f>IF($B3448="","",(VLOOKUP($B3448,所属・種目コード!$M$3:$N$127,2)))</f>
        <v>花巻南城中</v>
      </c>
      <c r="L3448" s="22" t="e">
        <f>IF($B3448="","",(VLOOKUP($B3448,所属・種目コード!$J$3:$K$59,2)))</f>
        <v>#N/A</v>
      </c>
    </row>
    <row r="3449" spans="1:12">
      <c r="A3449" s="11">
        <v>4367</v>
      </c>
      <c r="B3449" s="11">
        <v>1195</v>
      </c>
      <c r="C3449" s="11">
        <v>1169</v>
      </c>
      <c r="E3449" s="11" t="s">
        <v>6976</v>
      </c>
      <c r="F3449" s="11" t="s">
        <v>6977</v>
      </c>
      <c r="G3449" s="11">
        <v>1</v>
      </c>
      <c r="K3449" s="25" t="str">
        <f>IF($B3449="","",(VLOOKUP($B3449,所属・種目コード!$M$3:$N$127,2)))</f>
        <v>花巻南城中</v>
      </c>
      <c r="L3449" s="22" t="e">
        <f>IF($B3449="","",(VLOOKUP($B3449,所属・種目コード!$J$3:$K$59,2)))</f>
        <v>#N/A</v>
      </c>
    </row>
    <row r="3450" spans="1:12">
      <c r="A3450" s="11">
        <v>4368</v>
      </c>
      <c r="B3450" s="11">
        <v>1195</v>
      </c>
      <c r="C3450" s="11">
        <v>975</v>
      </c>
      <c r="E3450" s="11" t="s">
        <v>6978</v>
      </c>
      <c r="F3450" s="11" t="s">
        <v>6979</v>
      </c>
      <c r="G3450" s="11">
        <v>2</v>
      </c>
      <c r="K3450" s="25" t="str">
        <f>IF($B3450="","",(VLOOKUP($B3450,所属・種目コード!$M$3:$N$127,2)))</f>
        <v>花巻南城中</v>
      </c>
      <c r="L3450" s="22" t="e">
        <f>IF($B3450="","",(VLOOKUP($B3450,所属・種目コード!$J$3:$K$59,2)))</f>
        <v>#N/A</v>
      </c>
    </row>
    <row r="3451" spans="1:12">
      <c r="A3451" s="11">
        <v>4369</v>
      </c>
      <c r="B3451" s="11">
        <v>1195</v>
      </c>
      <c r="C3451" s="11">
        <v>1170</v>
      </c>
      <c r="E3451" s="11" t="s">
        <v>6980</v>
      </c>
      <c r="F3451" s="11" t="s">
        <v>6981</v>
      </c>
      <c r="G3451" s="11">
        <v>1</v>
      </c>
      <c r="K3451" s="25" t="str">
        <f>IF($B3451="","",(VLOOKUP($B3451,所属・種目コード!$M$3:$N$127,2)))</f>
        <v>花巻南城中</v>
      </c>
      <c r="L3451" s="22" t="e">
        <f>IF($B3451="","",(VLOOKUP($B3451,所属・種目コード!$J$3:$K$59,2)))</f>
        <v>#N/A</v>
      </c>
    </row>
    <row r="3452" spans="1:12">
      <c r="A3452" s="11">
        <v>4370</v>
      </c>
      <c r="B3452" s="11">
        <v>1195</v>
      </c>
      <c r="C3452" s="11">
        <v>1174</v>
      </c>
      <c r="E3452" s="11" t="s">
        <v>6982</v>
      </c>
      <c r="F3452" s="11" t="s">
        <v>6983</v>
      </c>
      <c r="G3452" s="11">
        <v>1</v>
      </c>
      <c r="K3452" s="25" t="str">
        <f>IF($B3452="","",(VLOOKUP($B3452,所属・種目コード!$M$3:$N$127,2)))</f>
        <v>花巻南城中</v>
      </c>
      <c r="L3452" s="22" t="e">
        <f>IF($B3452="","",(VLOOKUP($B3452,所属・種目コード!$J$3:$K$59,2)))</f>
        <v>#N/A</v>
      </c>
    </row>
    <row r="3453" spans="1:12">
      <c r="A3453" s="11">
        <v>4371</v>
      </c>
      <c r="B3453" s="11">
        <v>1195</v>
      </c>
      <c r="C3453" s="11">
        <v>1175</v>
      </c>
      <c r="E3453" s="11" t="s">
        <v>6984</v>
      </c>
      <c r="F3453" s="11" t="s">
        <v>6985</v>
      </c>
      <c r="G3453" s="11">
        <v>1</v>
      </c>
      <c r="K3453" s="25" t="str">
        <f>IF($B3453="","",(VLOOKUP($B3453,所属・種目コード!$M$3:$N$127,2)))</f>
        <v>花巻南城中</v>
      </c>
      <c r="L3453" s="22" t="e">
        <f>IF($B3453="","",(VLOOKUP($B3453,所属・種目コード!$J$3:$K$59,2)))</f>
        <v>#N/A</v>
      </c>
    </row>
    <row r="3454" spans="1:12">
      <c r="A3454" s="11">
        <v>4372</v>
      </c>
      <c r="B3454" s="11">
        <v>1195</v>
      </c>
      <c r="C3454" s="11">
        <v>1171</v>
      </c>
      <c r="E3454" s="11" t="s">
        <v>6986</v>
      </c>
      <c r="F3454" s="11" t="s">
        <v>6987</v>
      </c>
      <c r="G3454" s="11">
        <v>1</v>
      </c>
      <c r="K3454" s="25" t="str">
        <f>IF($B3454="","",(VLOOKUP($B3454,所属・種目コード!$M$3:$N$127,2)))</f>
        <v>花巻南城中</v>
      </c>
      <c r="L3454" s="22" t="e">
        <f>IF($B3454="","",(VLOOKUP($B3454,所属・種目コード!$J$3:$K$59,2)))</f>
        <v>#N/A</v>
      </c>
    </row>
    <row r="3455" spans="1:12">
      <c r="A3455" s="11">
        <v>4373</v>
      </c>
      <c r="B3455" s="11">
        <v>1195</v>
      </c>
      <c r="C3455" s="11">
        <v>1172</v>
      </c>
      <c r="E3455" s="11" t="s">
        <v>6988</v>
      </c>
      <c r="F3455" s="11" t="s">
        <v>5654</v>
      </c>
      <c r="G3455" s="11">
        <v>1</v>
      </c>
      <c r="K3455" s="25" t="str">
        <f>IF($B3455="","",(VLOOKUP($B3455,所属・種目コード!$M$3:$N$127,2)))</f>
        <v>花巻南城中</v>
      </c>
      <c r="L3455" s="22" t="e">
        <f>IF($B3455="","",(VLOOKUP($B3455,所属・種目コード!$J$3:$K$59,2)))</f>
        <v>#N/A</v>
      </c>
    </row>
    <row r="3456" spans="1:12">
      <c r="A3456" s="11">
        <v>4374</v>
      </c>
      <c r="B3456" s="11">
        <v>1195</v>
      </c>
      <c r="C3456" s="11">
        <v>1176</v>
      </c>
      <c r="E3456" s="11" t="s">
        <v>6989</v>
      </c>
      <c r="F3456" s="11" t="s">
        <v>6990</v>
      </c>
      <c r="G3456" s="11">
        <v>1</v>
      </c>
      <c r="K3456" s="25" t="str">
        <f>IF($B3456="","",(VLOOKUP($B3456,所属・種目コード!$M$3:$N$127,2)))</f>
        <v>花巻南城中</v>
      </c>
      <c r="L3456" s="22" t="e">
        <f>IF($B3456="","",(VLOOKUP($B3456,所属・種目コード!$J$3:$K$59,2)))</f>
        <v>#N/A</v>
      </c>
    </row>
    <row r="3457" spans="1:12">
      <c r="A3457" s="11">
        <v>4375</v>
      </c>
      <c r="B3457" s="11">
        <v>1195</v>
      </c>
      <c r="C3457" s="11">
        <v>976</v>
      </c>
      <c r="E3457" s="11" t="s">
        <v>6991</v>
      </c>
      <c r="F3457" s="11" t="s">
        <v>6992</v>
      </c>
      <c r="G3457" s="11">
        <v>2</v>
      </c>
      <c r="K3457" s="25" t="str">
        <f>IF($B3457="","",(VLOOKUP($B3457,所属・種目コード!$M$3:$N$127,2)))</f>
        <v>花巻南城中</v>
      </c>
      <c r="L3457" s="22" t="e">
        <f>IF($B3457="","",(VLOOKUP($B3457,所属・種目コード!$J$3:$K$59,2)))</f>
        <v>#N/A</v>
      </c>
    </row>
    <row r="3458" spans="1:12">
      <c r="A3458" s="11">
        <v>4376</v>
      </c>
      <c r="B3458" s="11">
        <v>1196</v>
      </c>
      <c r="C3458" s="11">
        <v>37</v>
      </c>
      <c r="E3458" s="11" t="s">
        <v>6993</v>
      </c>
      <c r="F3458" s="11" t="s">
        <v>6994</v>
      </c>
      <c r="G3458" s="11">
        <v>1</v>
      </c>
      <c r="K3458" s="25" t="str">
        <f>IF($B3458="","",(VLOOKUP($B3458,所属・種目コード!$M$3:$N$127,2)))</f>
        <v>花巻北中</v>
      </c>
      <c r="L3458" s="22" t="e">
        <f>IF($B3458="","",(VLOOKUP($B3458,所属・種目コード!$J$3:$K$59,2)))</f>
        <v>#N/A</v>
      </c>
    </row>
    <row r="3459" spans="1:12">
      <c r="A3459" s="11">
        <v>4377</v>
      </c>
      <c r="B3459" s="11">
        <v>1196</v>
      </c>
      <c r="C3459" s="11">
        <v>54</v>
      </c>
      <c r="E3459" s="11" t="s">
        <v>6995</v>
      </c>
      <c r="F3459" s="11" t="s">
        <v>6996</v>
      </c>
      <c r="G3459" s="11">
        <v>2</v>
      </c>
      <c r="K3459" s="25" t="str">
        <f>IF($B3459="","",(VLOOKUP($B3459,所属・種目コード!$M$3:$N$127,2)))</f>
        <v>花巻北中</v>
      </c>
      <c r="L3459" s="22" t="e">
        <f>IF($B3459="","",(VLOOKUP($B3459,所属・種目コード!$J$3:$K$59,2)))</f>
        <v>#N/A</v>
      </c>
    </row>
    <row r="3460" spans="1:12">
      <c r="A3460" s="11">
        <v>4378</v>
      </c>
      <c r="B3460" s="11">
        <v>1196</v>
      </c>
      <c r="C3460" s="11">
        <v>38</v>
      </c>
      <c r="E3460" s="11" t="s">
        <v>6997</v>
      </c>
      <c r="F3460" s="11" t="s">
        <v>6998</v>
      </c>
      <c r="G3460" s="11">
        <v>1</v>
      </c>
      <c r="K3460" s="25" t="str">
        <f>IF($B3460="","",(VLOOKUP($B3460,所属・種目コード!$M$3:$N$127,2)))</f>
        <v>花巻北中</v>
      </c>
      <c r="L3460" s="22" t="e">
        <f>IF($B3460="","",(VLOOKUP($B3460,所属・種目コード!$J$3:$K$59,2)))</f>
        <v>#N/A</v>
      </c>
    </row>
    <row r="3461" spans="1:12">
      <c r="A3461" s="11">
        <v>4379</v>
      </c>
      <c r="B3461" s="11">
        <v>1196</v>
      </c>
      <c r="C3461" s="11">
        <v>44</v>
      </c>
      <c r="E3461" s="11" t="s">
        <v>6999</v>
      </c>
      <c r="F3461" s="11" t="s">
        <v>7000</v>
      </c>
      <c r="G3461" s="11">
        <v>2</v>
      </c>
      <c r="K3461" s="25" t="str">
        <f>IF($B3461="","",(VLOOKUP($B3461,所属・種目コード!$M$3:$N$127,2)))</f>
        <v>花巻北中</v>
      </c>
      <c r="L3461" s="22" t="e">
        <f>IF($B3461="","",(VLOOKUP($B3461,所属・種目コード!$J$3:$K$59,2)))</f>
        <v>#N/A</v>
      </c>
    </row>
    <row r="3462" spans="1:12">
      <c r="A3462" s="11">
        <v>4380</v>
      </c>
      <c r="B3462" s="11">
        <v>1196</v>
      </c>
      <c r="C3462" s="11">
        <v>55</v>
      </c>
      <c r="E3462" s="11" t="s">
        <v>7001</v>
      </c>
      <c r="F3462" s="11" t="s">
        <v>7002</v>
      </c>
      <c r="G3462" s="11">
        <v>2</v>
      </c>
      <c r="K3462" s="25" t="str">
        <f>IF($B3462="","",(VLOOKUP($B3462,所属・種目コード!$M$3:$N$127,2)))</f>
        <v>花巻北中</v>
      </c>
      <c r="L3462" s="22" t="e">
        <f>IF($B3462="","",(VLOOKUP($B3462,所属・種目コード!$J$3:$K$59,2)))</f>
        <v>#N/A</v>
      </c>
    </row>
    <row r="3463" spans="1:12">
      <c r="A3463" s="11">
        <v>4381</v>
      </c>
      <c r="B3463" s="11">
        <v>1196</v>
      </c>
      <c r="C3463" s="11">
        <v>56</v>
      </c>
      <c r="E3463" s="11" t="s">
        <v>7003</v>
      </c>
      <c r="F3463" s="11" t="s">
        <v>7004</v>
      </c>
      <c r="G3463" s="11">
        <v>2</v>
      </c>
      <c r="K3463" s="25" t="str">
        <f>IF($B3463="","",(VLOOKUP($B3463,所属・種目コード!$M$3:$N$127,2)))</f>
        <v>花巻北中</v>
      </c>
      <c r="L3463" s="22" t="e">
        <f>IF($B3463="","",(VLOOKUP($B3463,所属・種目コード!$J$3:$K$59,2)))</f>
        <v>#N/A</v>
      </c>
    </row>
    <row r="3464" spans="1:12">
      <c r="A3464" s="11">
        <v>4382</v>
      </c>
      <c r="B3464" s="11">
        <v>1196</v>
      </c>
      <c r="C3464" s="11">
        <v>39</v>
      </c>
      <c r="E3464" s="11" t="s">
        <v>7005</v>
      </c>
      <c r="F3464" s="11" t="s">
        <v>7006</v>
      </c>
      <c r="G3464" s="11">
        <v>1</v>
      </c>
      <c r="K3464" s="25" t="str">
        <f>IF($B3464="","",(VLOOKUP($B3464,所属・種目コード!$M$3:$N$127,2)))</f>
        <v>花巻北中</v>
      </c>
      <c r="L3464" s="22" t="e">
        <f>IF($B3464="","",(VLOOKUP($B3464,所属・種目コード!$J$3:$K$59,2)))</f>
        <v>#N/A</v>
      </c>
    </row>
    <row r="3465" spans="1:12">
      <c r="A3465" s="11">
        <v>4383</v>
      </c>
      <c r="B3465" s="11">
        <v>1196</v>
      </c>
      <c r="C3465" s="11">
        <v>45</v>
      </c>
      <c r="E3465" s="11" t="s">
        <v>7007</v>
      </c>
      <c r="F3465" s="11" t="s">
        <v>7008</v>
      </c>
      <c r="G3465" s="11">
        <v>2</v>
      </c>
      <c r="K3465" s="25" t="str">
        <f>IF($B3465="","",(VLOOKUP($B3465,所属・種目コード!$M$3:$N$127,2)))</f>
        <v>花巻北中</v>
      </c>
      <c r="L3465" s="22" t="e">
        <f>IF($B3465="","",(VLOOKUP($B3465,所属・種目コード!$J$3:$K$59,2)))</f>
        <v>#N/A</v>
      </c>
    </row>
    <row r="3466" spans="1:12">
      <c r="A3466" s="11">
        <v>4384</v>
      </c>
      <c r="B3466" s="11">
        <v>1196</v>
      </c>
      <c r="C3466" s="11">
        <v>57</v>
      </c>
      <c r="E3466" s="11" t="s">
        <v>7009</v>
      </c>
      <c r="F3466" s="11" t="s">
        <v>7010</v>
      </c>
      <c r="G3466" s="11">
        <v>2</v>
      </c>
      <c r="K3466" s="25" t="str">
        <f>IF($B3466="","",(VLOOKUP($B3466,所属・種目コード!$M$3:$N$127,2)))</f>
        <v>花巻北中</v>
      </c>
      <c r="L3466" s="22" t="e">
        <f>IF($B3466="","",(VLOOKUP($B3466,所属・種目コード!$J$3:$K$59,2)))</f>
        <v>#N/A</v>
      </c>
    </row>
    <row r="3467" spans="1:12">
      <c r="A3467" s="11">
        <v>4385</v>
      </c>
      <c r="B3467" s="11">
        <v>1196</v>
      </c>
      <c r="C3467" s="11">
        <v>40</v>
      </c>
      <c r="E3467" s="11" t="s">
        <v>7011</v>
      </c>
      <c r="F3467" s="11" t="s">
        <v>7012</v>
      </c>
      <c r="G3467" s="11">
        <v>1</v>
      </c>
      <c r="K3467" s="25" t="str">
        <f>IF($B3467="","",(VLOOKUP($B3467,所属・種目コード!$M$3:$N$127,2)))</f>
        <v>花巻北中</v>
      </c>
      <c r="L3467" s="22" t="e">
        <f>IF($B3467="","",(VLOOKUP($B3467,所属・種目コード!$J$3:$K$59,2)))</f>
        <v>#N/A</v>
      </c>
    </row>
    <row r="3468" spans="1:12">
      <c r="A3468" s="11">
        <v>4386</v>
      </c>
      <c r="B3468" s="11">
        <v>1196</v>
      </c>
      <c r="C3468" s="11">
        <v>41</v>
      </c>
      <c r="E3468" s="11" t="s">
        <v>7013</v>
      </c>
      <c r="F3468" s="11" t="s">
        <v>7014</v>
      </c>
      <c r="G3468" s="11">
        <v>1</v>
      </c>
      <c r="K3468" s="25" t="str">
        <f>IF($B3468="","",(VLOOKUP($B3468,所属・種目コード!$M$3:$N$127,2)))</f>
        <v>花巻北中</v>
      </c>
      <c r="L3468" s="22" t="e">
        <f>IF($B3468="","",(VLOOKUP($B3468,所属・種目コード!$J$3:$K$59,2)))</f>
        <v>#N/A</v>
      </c>
    </row>
    <row r="3469" spans="1:12">
      <c r="A3469" s="11">
        <v>4387</v>
      </c>
      <c r="B3469" s="11">
        <v>1196</v>
      </c>
      <c r="C3469" s="11">
        <v>51</v>
      </c>
      <c r="E3469" s="11" t="s">
        <v>7015</v>
      </c>
      <c r="F3469" s="11" t="s">
        <v>7016</v>
      </c>
      <c r="G3469" s="11">
        <v>1</v>
      </c>
      <c r="K3469" s="25" t="str">
        <f>IF($B3469="","",(VLOOKUP($B3469,所属・種目コード!$M$3:$N$127,2)))</f>
        <v>花巻北中</v>
      </c>
      <c r="L3469" s="22" t="e">
        <f>IF($B3469="","",(VLOOKUP($B3469,所属・種目コード!$J$3:$K$59,2)))</f>
        <v>#N/A</v>
      </c>
    </row>
    <row r="3470" spans="1:12">
      <c r="A3470" s="11">
        <v>4388</v>
      </c>
      <c r="B3470" s="11">
        <v>1196</v>
      </c>
      <c r="C3470" s="11">
        <v>52</v>
      </c>
      <c r="E3470" s="11" t="s">
        <v>7017</v>
      </c>
      <c r="F3470" s="11" t="s">
        <v>7018</v>
      </c>
      <c r="G3470" s="11">
        <v>1</v>
      </c>
      <c r="K3470" s="25" t="str">
        <f>IF($B3470="","",(VLOOKUP($B3470,所属・種目コード!$M$3:$N$127,2)))</f>
        <v>花巻北中</v>
      </c>
      <c r="L3470" s="22" t="e">
        <f>IF($B3470="","",(VLOOKUP($B3470,所属・種目コード!$J$3:$K$59,2)))</f>
        <v>#N/A</v>
      </c>
    </row>
    <row r="3471" spans="1:12">
      <c r="A3471" s="11">
        <v>4389</v>
      </c>
      <c r="B3471" s="11">
        <v>1196</v>
      </c>
      <c r="C3471" s="11">
        <v>46</v>
      </c>
      <c r="E3471" s="11" t="s">
        <v>7019</v>
      </c>
      <c r="F3471" s="11" t="s">
        <v>7020</v>
      </c>
      <c r="G3471" s="11">
        <v>2</v>
      </c>
      <c r="K3471" s="25" t="str">
        <f>IF($B3471="","",(VLOOKUP($B3471,所属・種目コード!$M$3:$N$127,2)))</f>
        <v>花巻北中</v>
      </c>
      <c r="L3471" s="22" t="e">
        <f>IF($B3471="","",(VLOOKUP($B3471,所属・種目コード!$J$3:$K$59,2)))</f>
        <v>#N/A</v>
      </c>
    </row>
    <row r="3472" spans="1:12">
      <c r="A3472" s="11">
        <v>4390</v>
      </c>
      <c r="B3472" s="11">
        <v>1196</v>
      </c>
      <c r="C3472" s="11">
        <v>47</v>
      </c>
      <c r="E3472" s="11" t="s">
        <v>7021</v>
      </c>
      <c r="F3472" s="11" t="s">
        <v>7022</v>
      </c>
      <c r="G3472" s="11">
        <v>2</v>
      </c>
      <c r="K3472" s="25" t="str">
        <f>IF($B3472="","",(VLOOKUP($B3472,所属・種目コード!$M$3:$N$127,2)))</f>
        <v>花巻北中</v>
      </c>
      <c r="L3472" s="22" t="e">
        <f>IF($B3472="","",(VLOOKUP($B3472,所属・種目コード!$J$3:$K$59,2)))</f>
        <v>#N/A</v>
      </c>
    </row>
    <row r="3473" spans="1:12">
      <c r="A3473" s="11">
        <v>4391</v>
      </c>
      <c r="B3473" s="11">
        <v>1196</v>
      </c>
      <c r="C3473" s="11">
        <v>58</v>
      </c>
      <c r="E3473" s="11" t="s">
        <v>7023</v>
      </c>
      <c r="F3473" s="11" t="s">
        <v>7024</v>
      </c>
      <c r="G3473" s="11">
        <v>2</v>
      </c>
      <c r="K3473" s="25" t="str">
        <f>IF($B3473="","",(VLOOKUP($B3473,所属・種目コード!$M$3:$N$127,2)))</f>
        <v>花巻北中</v>
      </c>
      <c r="L3473" s="22" t="e">
        <f>IF($B3473="","",(VLOOKUP($B3473,所属・種目コード!$J$3:$K$59,2)))</f>
        <v>#N/A</v>
      </c>
    </row>
    <row r="3474" spans="1:12">
      <c r="A3474" s="11">
        <v>4392</v>
      </c>
      <c r="B3474" s="11">
        <v>1196</v>
      </c>
      <c r="C3474" s="11">
        <v>59</v>
      </c>
      <c r="E3474" s="11" t="s">
        <v>7025</v>
      </c>
      <c r="F3474" s="11" t="s">
        <v>7026</v>
      </c>
      <c r="G3474" s="11">
        <v>2</v>
      </c>
      <c r="K3474" s="25" t="str">
        <f>IF($B3474="","",(VLOOKUP($B3474,所属・種目コード!$M$3:$N$127,2)))</f>
        <v>花巻北中</v>
      </c>
      <c r="L3474" s="22" t="e">
        <f>IF($B3474="","",(VLOOKUP($B3474,所属・種目コード!$J$3:$K$59,2)))</f>
        <v>#N/A</v>
      </c>
    </row>
    <row r="3475" spans="1:12">
      <c r="A3475" s="11">
        <v>4393</v>
      </c>
      <c r="B3475" s="11">
        <v>1196</v>
      </c>
      <c r="C3475" s="11">
        <v>42</v>
      </c>
      <c r="E3475" s="11" t="s">
        <v>7027</v>
      </c>
      <c r="F3475" s="11" t="s">
        <v>7028</v>
      </c>
      <c r="G3475" s="11">
        <v>1</v>
      </c>
      <c r="K3475" s="25" t="str">
        <f>IF($B3475="","",(VLOOKUP($B3475,所属・種目コード!$M$3:$N$127,2)))</f>
        <v>花巻北中</v>
      </c>
      <c r="L3475" s="22" t="e">
        <f>IF($B3475="","",(VLOOKUP($B3475,所属・種目コード!$J$3:$K$59,2)))</f>
        <v>#N/A</v>
      </c>
    </row>
    <row r="3476" spans="1:12">
      <c r="A3476" s="11">
        <v>4394</v>
      </c>
      <c r="B3476" s="11">
        <v>1196</v>
      </c>
      <c r="C3476" s="11">
        <v>43</v>
      </c>
      <c r="E3476" s="11" t="s">
        <v>7029</v>
      </c>
      <c r="F3476" s="11" t="s">
        <v>7030</v>
      </c>
      <c r="G3476" s="11">
        <v>1</v>
      </c>
      <c r="K3476" s="25" t="str">
        <f>IF($B3476="","",(VLOOKUP($B3476,所属・種目コード!$M$3:$N$127,2)))</f>
        <v>花巻北中</v>
      </c>
      <c r="L3476" s="22" t="e">
        <f>IF($B3476="","",(VLOOKUP($B3476,所属・種目コード!$J$3:$K$59,2)))</f>
        <v>#N/A</v>
      </c>
    </row>
    <row r="3477" spans="1:12">
      <c r="A3477" s="11">
        <v>4395</v>
      </c>
      <c r="B3477" s="11">
        <v>1196</v>
      </c>
      <c r="C3477" s="11">
        <v>44</v>
      </c>
      <c r="E3477" s="11" t="s">
        <v>7031</v>
      </c>
      <c r="F3477" s="11" t="s">
        <v>7032</v>
      </c>
      <c r="G3477" s="11">
        <v>1</v>
      </c>
      <c r="K3477" s="25" t="str">
        <f>IF($B3477="","",(VLOOKUP($B3477,所属・種目コード!$M$3:$N$127,2)))</f>
        <v>花巻北中</v>
      </c>
      <c r="L3477" s="22" t="e">
        <f>IF($B3477="","",(VLOOKUP($B3477,所属・種目コード!$J$3:$K$59,2)))</f>
        <v>#N/A</v>
      </c>
    </row>
    <row r="3478" spans="1:12">
      <c r="A3478" s="11">
        <v>4396</v>
      </c>
      <c r="B3478" s="11">
        <v>1196</v>
      </c>
      <c r="C3478" s="11">
        <v>48</v>
      </c>
      <c r="E3478" s="11" t="s">
        <v>7033</v>
      </c>
      <c r="F3478" s="11" t="s">
        <v>7034</v>
      </c>
      <c r="G3478" s="11">
        <v>2</v>
      </c>
      <c r="K3478" s="25" t="str">
        <f>IF($B3478="","",(VLOOKUP($B3478,所属・種目コード!$M$3:$N$127,2)))</f>
        <v>花巻北中</v>
      </c>
      <c r="L3478" s="22" t="e">
        <f>IF($B3478="","",(VLOOKUP($B3478,所属・種目コード!$J$3:$K$59,2)))</f>
        <v>#N/A</v>
      </c>
    </row>
    <row r="3479" spans="1:12">
      <c r="A3479" s="11">
        <v>4397</v>
      </c>
      <c r="B3479" s="11">
        <v>1196</v>
      </c>
      <c r="C3479" s="11">
        <v>45</v>
      </c>
      <c r="E3479" s="11" t="s">
        <v>7035</v>
      </c>
      <c r="F3479" s="11" t="s">
        <v>2174</v>
      </c>
      <c r="G3479" s="11">
        <v>1</v>
      </c>
      <c r="K3479" s="25" t="str">
        <f>IF($B3479="","",(VLOOKUP($B3479,所属・種目コード!$M$3:$N$127,2)))</f>
        <v>花巻北中</v>
      </c>
      <c r="L3479" s="22" t="e">
        <f>IF($B3479="","",(VLOOKUP($B3479,所属・種目コード!$J$3:$K$59,2)))</f>
        <v>#N/A</v>
      </c>
    </row>
    <row r="3480" spans="1:12">
      <c r="A3480" s="11">
        <v>4398</v>
      </c>
      <c r="B3480" s="11">
        <v>1196</v>
      </c>
      <c r="C3480" s="11">
        <v>49</v>
      </c>
      <c r="E3480" s="11" t="s">
        <v>2173</v>
      </c>
      <c r="F3480" s="11" t="s">
        <v>7036</v>
      </c>
      <c r="G3480" s="11">
        <v>2</v>
      </c>
      <c r="K3480" s="25" t="str">
        <f>IF($B3480="","",(VLOOKUP($B3480,所属・種目コード!$M$3:$N$127,2)))</f>
        <v>花巻北中</v>
      </c>
      <c r="L3480" s="22" t="e">
        <f>IF($B3480="","",(VLOOKUP($B3480,所属・種目コード!$J$3:$K$59,2)))</f>
        <v>#N/A</v>
      </c>
    </row>
    <row r="3481" spans="1:12">
      <c r="A3481" s="11">
        <v>4399</v>
      </c>
      <c r="B3481" s="11">
        <v>1196</v>
      </c>
      <c r="C3481" s="11">
        <v>53</v>
      </c>
      <c r="E3481" s="11" t="s">
        <v>7037</v>
      </c>
      <c r="F3481" s="11" t="s">
        <v>7038</v>
      </c>
      <c r="G3481" s="11">
        <v>1</v>
      </c>
      <c r="K3481" s="25" t="str">
        <f>IF($B3481="","",(VLOOKUP($B3481,所属・種目コード!$M$3:$N$127,2)))</f>
        <v>花巻北中</v>
      </c>
      <c r="L3481" s="22" t="e">
        <f>IF($B3481="","",(VLOOKUP($B3481,所属・種目コード!$J$3:$K$59,2)))</f>
        <v>#N/A</v>
      </c>
    </row>
    <row r="3482" spans="1:12">
      <c r="A3482" s="11">
        <v>4400</v>
      </c>
      <c r="B3482" s="11">
        <v>1196</v>
      </c>
      <c r="C3482" s="11">
        <v>60</v>
      </c>
      <c r="E3482" s="11" t="s">
        <v>7039</v>
      </c>
      <c r="F3482" s="11" t="s">
        <v>7040</v>
      </c>
      <c r="G3482" s="11">
        <v>2</v>
      </c>
      <c r="K3482" s="25" t="str">
        <f>IF($B3482="","",(VLOOKUP($B3482,所属・種目コード!$M$3:$N$127,2)))</f>
        <v>花巻北中</v>
      </c>
      <c r="L3482" s="22" t="e">
        <f>IF($B3482="","",(VLOOKUP($B3482,所属・種目コード!$J$3:$K$59,2)))</f>
        <v>#N/A</v>
      </c>
    </row>
    <row r="3483" spans="1:12">
      <c r="A3483" s="11">
        <v>4401</v>
      </c>
      <c r="B3483" s="11">
        <v>1196</v>
      </c>
      <c r="C3483" s="11">
        <v>50</v>
      </c>
      <c r="E3483" s="11" t="s">
        <v>7041</v>
      </c>
      <c r="F3483" s="11" t="s">
        <v>7042</v>
      </c>
      <c r="G3483" s="11">
        <v>2</v>
      </c>
      <c r="K3483" s="25" t="str">
        <f>IF($B3483="","",(VLOOKUP($B3483,所属・種目コード!$M$3:$N$127,2)))</f>
        <v>花巻北中</v>
      </c>
      <c r="L3483" s="22" t="e">
        <f>IF($B3483="","",(VLOOKUP($B3483,所属・種目コード!$J$3:$K$59,2)))</f>
        <v>#N/A</v>
      </c>
    </row>
    <row r="3484" spans="1:12">
      <c r="A3484" s="11">
        <v>4402</v>
      </c>
      <c r="B3484" s="11">
        <v>1196</v>
      </c>
      <c r="C3484" s="11">
        <v>46</v>
      </c>
      <c r="E3484" s="11" t="s">
        <v>7043</v>
      </c>
      <c r="F3484" s="11" t="s">
        <v>7044</v>
      </c>
      <c r="G3484" s="11">
        <v>1</v>
      </c>
      <c r="K3484" s="25" t="str">
        <f>IF($B3484="","",(VLOOKUP($B3484,所属・種目コード!$M$3:$N$127,2)))</f>
        <v>花巻北中</v>
      </c>
      <c r="L3484" s="22" t="e">
        <f>IF($B3484="","",(VLOOKUP($B3484,所属・種目コード!$J$3:$K$59,2)))</f>
        <v>#N/A</v>
      </c>
    </row>
    <row r="3485" spans="1:12">
      <c r="A3485" s="11">
        <v>4403</v>
      </c>
      <c r="B3485" s="11">
        <v>1196</v>
      </c>
      <c r="C3485" s="11">
        <v>61</v>
      </c>
      <c r="E3485" s="11" t="s">
        <v>7045</v>
      </c>
      <c r="F3485" s="11" t="s">
        <v>7046</v>
      </c>
      <c r="G3485" s="11">
        <v>2</v>
      </c>
      <c r="K3485" s="25" t="str">
        <f>IF($B3485="","",(VLOOKUP($B3485,所属・種目コード!$M$3:$N$127,2)))</f>
        <v>花巻北中</v>
      </c>
      <c r="L3485" s="22" t="e">
        <f>IF($B3485="","",(VLOOKUP($B3485,所属・種目コード!$J$3:$K$59,2)))</f>
        <v>#N/A</v>
      </c>
    </row>
    <row r="3486" spans="1:12">
      <c r="A3486" s="11">
        <v>4404</v>
      </c>
      <c r="B3486" s="11">
        <v>1196</v>
      </c>
      <c r="C3486" s="11">
        <v>51</v>
      </c>
      <c r="E3486" s="11" t="s">
        <v>7047</v>
      </c>
      <c r="F3486" s="11" t="s">
        <v>3539</v>
      </c>
      <c r="G3486" s="11">
        <v>2</v>
      </c>
      <c r="K3486" s="25" t="str">
        <f>IF($B3486="","",(VLOOKUP($B3486,所属・種目コード!$M$3:$N$127,2)))</f>
        <v>花巻北中</v>
      </c>
      <c r="L3486" s="22" t="e">
        <f>IF($B3486="","",(VLOOKUP($B3486,所属・種目コード!$J$3:$K$59,2)))</f>
        <v>#N/A</v>
      </c>
    </row>
    <row r="3487" spans="1:12">
      <c r="A3487" s="11">
        <v>4405</v>
      </c>
      <c r="B3487" s="11">
        <v>1196</v>
      </c>
      <c r="C3487" s="11">
        <v>52</v>
      </c>
      <c r="E3487" s="11" t="s">
        <v>7048</v>
      </c>
      <c r="F3487" s="11" t="s">
        <v>3772</v>
      </c>
      <c r="G3487" s="11">
        <v>2</v>
      </c>
      <c r="K3487" s="25" t="str">
        <f>IF($B3487="","",(VLOOKUP($B3487,所属・種目コード!$M$3:$N$127,2)))</f>
        <v>花巻北中</v>
      </c>
      <c r="L3487" s="22" t="e">
        <f>IF($B3487="","",(VLOOKUP($B3487,所属・種目コード!$J$3:$K$59,2)))</f>
        <v>#N/A</v>
      </c>
    </row>
    <row r="3488" spans="1:12">
      <c r="A3488" s="11">
        <v>4406</v>
      </c>
      <c r="B3488" s="11">
        <v>1196</v>
      </c>
      <c r="C3488" s="11">
        <v>47</v>
      </c>
      <c r="E3488" s="11" t="s">
        <v>7049</v>
      </c>
      <c r="F3488" s="11" t="s">
        <v>7050</v>
      </c>
      <c r="G3488" s="11">
        <v>1</v>
      </c>
      <c r="K3488" s="25" t="str">
        <f>IF($B3488="","",(VLOOKUP($B3488,所属・種目コード!$M$3:$N$127,2)))</f>
        <v>花巻北中</v>
      </c>
      <c r="L3488" s="22" t="e">
        <f>IF($B3488="","",(VLOOKUP($B3488,所属・種目コード!$J$3:$K$59,2)))</f>
        <v>#N/A</v>
      </c>
    </row>
    <row r="3489" spans="1:12">
      <c r="A3489" s="11">
        <v>4407</v>
      </c>
      <c r="B3489" s="11">
        <v>1196</v>
      </c>
      <c r="C3489" s="11">
        <v>48</v>
      </c>
      <c r="E3489" s="11" t="s">
        <v>7051</v>
      </c>
      <c r="F3489" s="11" t="s">
        <v>7052</v>
      </c>
      <c r="G3489" s="11">
        <v>1</v>
      </c>
      <c r="K3489" s="25" t="str">
        <f>IF($B3489="","",(VLOOKUP($B3489,所属・種目コード!$M$3:$N$127,2)))</f>
        <v>花巻北中</v>
      </c>
      <c r="L3489" s="22" t="e">
        <f>IF($B3489="","",(VLOOKUP($B3489,所属・種目コード!$J$3:$K$59,2)))</f>
        <v>#N/A</v>
      </c>
    </row>
    <row r="3490" spans="1:12">
      <c r="A3490" s="11">
        <v>4408</v>
      </c>
      <c r="B3490" s="11">
        <v>1196</v>
      </c>
      <c r="C3490" s="11">
        <v>62</v>
      </c>
      <c r="E3490" s="11" t="s">
        <v>7053</v>
      </c>
      <c r="F3490" s="11" t="s">
        <v>7054</v>
      </c>
      <c r="G3490" s="11">
        <v>2</v>
      </c>
      <c r="K3490" s="25" t="str">
        <f>IF($B3490="","",(VLOOKUP($B3490,所属・種目コード!$M$3:$N$127,2)))</f>
        <v>花巻北中</v>
      </c>
      <c r="L3490" s="22" t="e">
        <f>IF($B3490="","",(VLOOKUP($B3490,所属・種目コード!$J$3:$K$59,2)))</f>
        <v>#N/A</v>
      </c>
    </row>
    <row r="3491" spans="1:12">
      <c r="A3491" s="11">
        <v>4409</v>
      </c>
      <c r="B3491" s="11">
        <v>1196</v>
      </c>
      <c r="C3491" s="11">
        <v>49</v>
      </c>
      <c r="E3491" s="11" t="s">
        <v>7055</v>
      </c>
      <c r="F3491" s="11" t="s">
        <v>7056</v>
      </c>
      <c r="G3491" s="11">
        <v>1</v>
      </c>
      <c r="K3491" s="25" t="str">
        <f>IF($B3491="","",(VLOOKUP($B3491,所属・種目コード!$M$3:$N$127,2)))</f>
        <v>花巻北中</v>
      </c>
      <c r="L3491" s="22" t="e">
        <f>IF($B3491="","",(VLOOKUP($B3491,所属・種目コード!$J$3:$K$59,2)))</f>
        <v>#N/A</v>
      </c>
    </row>
    <row r="3492" spans="1:12">
      <c r="A3492" s="11">
        <v>4410</v>
      </c>
      <c r="B3492" s="11">
        <v>1196</v>
      </c>
      <c r="C3492" s="11">
        <v>63</v>
      </c>
      <c r="E3492" s="11" t="s">
        <v>7057</v>
      </c>
      <c r="F3492" s="11" t="s">
        <v>7058</v>
      </c>
      <c r="G3492" s="11">
        <v>2</v>
      </c>
      <c r="K3492" s="25" t="str">
        <f>IF($B3492="","",(VLOOKUP($B3492,所属・種目コード!$M$3:$N$127,2)))</f>
        <v>花巻北中</v>
      </c>
      <c r="L3492" s="22" t="e">
        <f>IF($B3492="","",(VLOOKUP($B3492,所属・種目コード!$J$3:$K$59,2)))</f>
        <v>#N/A</v>
      </c>
    </row>
    <row r="3493" spans="1:12">
      <c r="A3493" s="11">
        <v>4411</v>
      </c>
      <c r="B3493" s="11">
        <v>1196</v>
      </c>
      <c r="C3493" s="11">
        <v>54</v>
      </c>
      <c r="E3493" s="11" t="s">
        <v>7059</v>
      </c>
      <c r="F3493" s="11" t="s">
        <v>7060</v>
      </c>
      <c r="G3493" s="11">
        <v>1</v>
      </c>
      <c r="K3493" s="25" t="str">
        <f>IF($B3493="","",(VLOOKUP($B3493,所属・種目コード!$M$3:$N$127,2)))</f>
        <v>花巻北中</v>
      </c>
      <c r="L3493" s="22" t="e">
        <f>IF($B3493="","",(VLOOKUP($B3493,所属・種目コード!$J$3:$K$59,2)))</f>
        <v>#N/A</v>
      </c>
    </row>
    <row r="3494" spans="1:12">
      <c r="A3494" s="11">
        <v>4412</v>
      </c>
      <c r="B3494" s="11">
        <v>1196</v>
      </c>
      <c r="C3494" s="11">
        <v>50</v>
      </c>
      <c r="E3494" s="11" t="s">
        <v>7061</v>
      </c>
      <c r="F3494" s="11" t="s">
        <v>7062</v>
      </c>
      <c r="G3494" s="11">
        <v>1</v>
      </c>
      <c r="K3494" s="25" t="str">
        <f>IF($B3494="","",(VLOOKUP($B3494,所属・種目コード!$M$3:$N$127,2)))</f>
        <v>花巻北中</v>
      </c>
      <c r="L3494" s="22" t="e">
        <f>IF($B3494="","",(VLOOKUP($B3494,所属・種目コード!$J$3:$K$59,2)))</f>
        <v>#N/A</v>
      </c>
    </row>
    <row r="3495" spans="1:12">
      <c r="A3495" s="11">
        <v>4413</v>
      </c>
      <c r="B3495" s="11">
        <v>1196</v>
      </c>
      <c r="C3495" s="11">
        <v>53</v>
      </c>
      <c r="E3495" s="11" t="s">
        <v>7063</v>
      </c>
      <c r="F3495" s="11" t="s">
        <v>7064</v>
      </c>
      <c r="G3495" s="11">
        <v>2</v>
      </c>
      <c r="K3495" s="25" t="str">
        <f>IF($B3495="","",(VLOOKUP($B3495,所属・種目コード!$M$3:$N$127,2)))</f>
        <v>花巻北中</v>
      </c>
      <c r="L3495" s="22" t="e">
        <f>IF($B3495="","",(VLOOKUP($B3495,所属・種目コード!$J$3:$K$59,2)))</f>
        <v>#N/A</v>
      </c>
    </row>
    <row r="3496" spans="1:12">
      <c r="A3496" s="11">
        <v>4414</v>
      </c>
      <c r="B3496" s="11">
        <v>1197</v>
      </c>
      <c r="C3496" s="11">
        <v>824</v>
      </c>
      <c r="E3496" s="11" t="s">
        <v>7065</v>
      </c>
      <c r="F3496" s="11" t="s">
        <v>7066</v>
      </c>
      <c r="G3496" s="11">
        <v>2</v>
      </c>
      <c r="K3496" s="25" t="str">
        <f>IF($B3496="","",(VLOOKUP($B3496,所属・種目コード!$M$3:$N$127,2)))</f>
        <v>花巻中</v>
      </c>
      <c r="L3496" s="22" t="e">
        <f>IF($B3496="","",(VLOOKUP($B3496,所属・種目コード!$J$3:$K$59,2)))</f>
        <v>#N/A</v>
      </c>
    </row>
    <row r="3497" spans="1:12">
      <c r="A3497" s="11">
        <v>4415</v>
      </c>
      <c r="B3497" s="11">
        <v>1197</v>
      </c>
      <c r="C3497" s="11">
        <v>827</v>
      </c>
      <c r="E3497" s="11" t="s">
        <v>7067</v>
      </c>
      <c r="F3497" s="11" t="s">
        <v>7068</v>
      </c>
      <c r="G3497" s="11">
        <v>2</v>
      </c>
      <c r="K3497" s="25" t="str">
        <f>IF($B3497="","",(VLOOKUP($B3497,所属・種目コード!$M$3:$N$127,2)))</f>
        <v>花巻中</v>
      </c>
      <c r="L3497" s="22" t="e">
        <f>IF($B3497="","",(VLOOKUP($B3497,所属・種目コード!$J$3:$K$59,2)))</f>
        <v>#N/A</v>
      </c>
    </row>
    <row r="3498" spans="1:12">
      <c r="A3498" s="11">
        <v>4416</v>
      </c>
      <c r="B3498" s="11">
        <v>1197</v>
      </c>
      <c r="C3498" s="11">
        <v>828</v>
      </c>
      <c r="E3498" s="11" t="s">
        <v>7069</v>
      </c>
      <c r="F3498" s="11" t="s">
        <v>7070</v>
      </c>
      <c r="G3498" s="11">
        <v>2</v>
      </c>
      <c r="K3498" s="25" t="str">
        <f>IF($B3498="","",(VLOOKUP($B3498,所属・種目コード!$M$3:$N$127,2)))</f>
        <v>花巻中</v>
      </c>
      <c r="L3498" s="22" t="e">
        <f>IF($B3498="","",(VLOOKUP($B3498,所属・種目コード!$J$3:$K$59,2)))</f>
        <v>#N/A</v>
      </c>
    </row>
    <row r="3499" spans="1:12">
      <c r="A3499" s="11">
        <v>4417</v>
      </c>
      <c r="B3499" s="11">
        <v>1197</v>
      </c>
      <c r="C3499" s="11">
        <v>829</v>
      </c>
      <c r="E3499" s="11" t="s">
        <v>7071</v>
      </c>
      <c r="F3499" s="11" t="s">
        <v>7072</v>
      </c>
      <c r="G3499" s="11">
        <v>2</v>
      </c>
      <c r="K3499" s="25" t="str">
        <f>IF($B3499="","",(VLOOKUP($B3499,所属・種目コード!$M$3:$N$127,2)))</f>
        <v>花巻中</v>
      </c>
      <c r="L3499" s="22" t="e">
        <f>IF($B3499="","",(VLOOKUP($B3499,所属・種目コード!$J$3:$K$59,2)))</f>
        <v>#N/A</v>
      </c>
    </row>
    <row r="3500" spans="1:12">
      <c r="A3500" s="11">
        <v>4418</v>
      </c>
      <c r="B3500" s="11">
        <v>1197</v>
      </c>
      <c r="C3500" s="11">
        <v>830</v>
      </c>
      <c r="E3500" s="11" t="s">
        <v>7073</v>
      </c>
      <c r="F3500" s="11" t="s">
        <v>7074</v>
      </c>
      <c r="G3500" s="11">
        <v>2</v>
      </c>
      <c r="K3500" s="25" t="str">
        <f>IF($B3500="","",(VLOOKUP($B3500,所属・種目コード!$M$3:$N$127,2)))</f>
        <v>花巻中</v>
      </c>
      <c r="L3500" s="22" t="e">
        <f>IF($B3500="","",(VLOOKUP($B3500,所属・種目コード!$J$3:$K$59,2)))</f>
        <v>#N/A</v>
      </c>
    </row>
    <row r="3501" spans="1:12">
      <c r="A3501" s="11">
        <v>4419</v>
      </c>
      <c r="B3501" s="11">
        <v>1197</v>
      </c>
      <c r="C3501" s="11">
        <v>94</v>
      </c>
      <c r="E3501" s="11" t="s">
        <v>7075</v>
      </c>
      <c r="F3501" s="11" t="s">
        <v>7076</v>
      </c>
      <c r="G3501" s="11">
        <v>2</v>
      </c>
      <c r="K3501" s="25" t="str">
        <f>IF($B3501="","",(VLOOKUP($B3501,所属・種目コード!$M$3:$N$127,2)))</f>
        <v>花巻中</v>
      </c>
      <c r="L3501" s="22" t="e">
        <f>IF($B3501="","",(VLOOKUP($B3501,所属・種目コード!$J$3:$K$59,2)))</f>
        <v>#N/A</v>
      </c>
    </row>
    <row r="3502" spans="1:12">
      <c r="A3502" s="11">
        <v>4420</v>
      </c>
      <c r="B3502" s="11">
        <v>1197</v>
      </c>
      <c r="C3502" s="11">
        <v>84</v>
      </c>
      <c r="E3502" s="11" t="s">
        <v>7077</v>
      </c>
      <c r="F3502" s="11" t="s">
        <v>7078</v>
      </c>
      <c r="G3502" s="11">
        <v>1</v>
      </c>
      <c r="K3502" s="25" t="str">
        <f>IF($B3502="","",(VLOOKUP($B3502,所属・種目コード!$M$3:$N$127,2)))</f>
        <v>花巻中</v>
      </c>
      <c r="L3502" s="22" t="e">
        <f>IF($B3502="","",(VLOOKUP($B3502,所属・種目コード!$J$3:$K$59,2)))</f>
        <v>#N/A</v>
      </c>
    </row>
    <row r="3503" spans="1:12">
      <c r="A3503" s="11">
        <v>4421</v>
      </c>
      <c r="B3503" s="11">
        <v>1197</v>
      </c>
      <c r="C3503" s="11">
        <v>85</v>
      </c>
      <c r="E3503" s="11" t="s">
        <v>7079</v>
      </c>
      <c r="F3503" s="11" t="s">
        <v>7080</v>
      </c>
      <c r="G3503" s="11">
        <v>1</v>
      </c>
      <c r="K3503" s="25" t="str">
        <f>IF($B3503="","",(VLOOKUP($B3503,所属・種目コード!$M$3:$N$127,2)))</f>
        <v>花巻中</v>
      </c>
      <c r="L3503" s="22" t="e">
        <f>IF($B3503="","",(VLOOKUP($B3503,所属・種目コード!$J$3:$K$59,2)))</f>
        <v>#N/A</v>
      </c>
    </row>
    <row r="3504" spans="1:12">
      <c r="A3504" s="11">
        <v>4422</v>
      </c>
      <c r="B3504" s="11">
        <v>1197</v>
      </c>
      <c r="C3504" s="11">
        <v>980</v>
      </c>
      <c r="E3504" s="11" t="s">
        <v>7081</v>
      </c>
      <c r="F3504" s="11" t="s">
        <v>7082</v>
      </c>
      <c r="G3504" s="11">
        <v>1</v>
      </c>
      <c r="K3504" s="25" t="str">
        <f>IF($B3504="","",(VLOOKUP($B3504,所属・種目コード!$M$3:$N$127,2)))</f>
        <v>花巻中</v>
      </c>
      <c r="L3504" s="22" t="e">
        <f>IF($B3504="","",(VLOOKUP($B3504,所属・種目コード!$J$3:$K$59,2)))</f>
        <v>#N/A</v>
      </c>
    </row>
    <row r="3505" spans="1:12">
      <c r="A3505" s="11">
        <v>4423</v>
      </c>
      <c r="B3505" s="11">
        <v>1197</v>
      </c>
      <c r="C3505" s="11">
        <v>981</v>
      </c>
      <c r="E3505" s="11" t="s">
        <v>7083</v>
      </c>
      <c r="F3505" s="11" t="s">
        <v>7084</v>
      </c>
      <c r="G3505" s="11">
        <v>1</v>
      </c>
      <c r="K3505" s="25" t="str">
        <f>IF($B3505="","",(VLOOKUP($B3505,所属・種目コード!$M$3:$N$127,2)))</f>
        <v>花巻中</v>
      </c>
      <c r="L3505" s="22" t="e">
        <f>IF($B3505="","",(VLOOKUP($B3505,所属・種目コード!$J$3:$K$59,2)))</f>
        <v>#N/A</v>
      </c>
    </row>
    <row r="3506" spans="1:12">
      <c r="A3506" s="11">
        <v>4424</v>
      </c>
      <c r="B3506" s="11">
        <v>1197</v>
      </c>
      <c r="C3506" s="11">
        <v>982</v>
      </c>
      <c r="E3506" s="11" t="s">
        <v>7085</v>
      </c>
      <c r="F3506" s="11" t="s">
        <v>7086</v>
      </c>
      <c r="G3506" s="11">
        <v>1</v>
      </c>
      <c r="K3506" s="25" t="str">
        <f>IF($B3506="","",(VLOOKUP($B3506,所属・種目コード!$M$3:$N$127,2)))</f>
        <v>花巻中</v>
      </c>
      <c r="L3506" s="22" t="e">
        <f>IF($B3506="","",(VLOOKUP($B3506,所属・種目コード!$J$3:$K$59,2)))</f>
        <v>#N/A</v>
      </c>
    </row>
    <row r="3507" spans="1:12">
      <c r="A3507" s="11">
        <v>4425</v>
      </c>
      <c r="B3507" s="11">
        <v>1197</v>
      </c>
      <c r="C3507" s="11">
        <v>978</v>
      </c>
      <c r="E3507" s="11" t="s">
        <v>7087</v>
      </c>
      <c r="F3507" s="11" t="s">
        <v>7088</v>
      </c>
      <c r="G3507" s="11">
        <v>1</v>
      </c>
      <c r="K3507" s="25" t="str">
        <f>IF($B3507="","",(VLOOKUP($B3507,所属・種目コード!$M$3:$N$127,2)))</f>
        <v>花巻中</v>
      </c>
      <c r="L3507" s="22" t="e">
        <f>IF($B3507="","",(VLOOKUP($B3507,所属・種目コード!$J$3:$K$59,2)))</f>
        <v>#N/A</v>
      </c>
    </row>
    <row r="3508" spans="1:12">
      <c r="A3508" s="11">
        <v>4426</v>
      </c>
      <c r="B3508" s="11">
        <v>1197</v>
      </c>
      <c r="C3508" s="11">
        <v>983</v>
      </c>
      <c r="E3508" s="11" t="s">
        <v>7089</v>
      </c>
      <c r="F3508" s="11" t="s">
        <v>1875</v>
      </c>
      <c r="G3508" s="11">
        <v>1</v>
      </c>
      <c r="K3508" s="25" t="str">
        <f>IF($B3508="","",(VLOOKUP($B3508,所属・種目コード!$M$3:$N$127,2)))</f>
        <v>花巻中</v>
      </c>
      <c r="L3508" s="22" t="e">
        <f>IF($B3508="","",(VLOOKUP($B3508,所属・種目コード!$J$3:$K$59,2)))</f>
        <v>#N/A</v>
      </c>
    </row>
    <row r="3509" spans="1:12">
      <c r="A3509" s="11">
        <v>4427</v>
      </c>
      <c r="B3509" s="11">
        <v>1197</v>
      </c>
      <c r="C3509" s="11">
        <v>831</v>
      </c>
      <c r="E3509" s="11" t="s">
        <v>7090</v>
      </c>
      <c r="F3509" s="11" t="s">
        <v>7091</v>
      </c>
      <c r="G3509" s="11">
        <v>2</v>
      </c>
      <c r="K3509" s="25" t="str">
        <f>IF($B3509="","",(VLOOKUP($B3509,所属・種目コード!$M$3:$N$127,2)))</f>
        <v>花巻中</v>
      </c>
      <c r="L3509" s="22" t="e">
        <f>IF($B3509="","",(VLOOKUP($B3509,所属・種目コード!$J$3:$K$59,2)))</f>
        <v>#N/A</v>
      </c>
    </row>
    <row r="3510" spans="1:12">
      <c r="A3510" s="11">
        <v>4428</v>
      </c>
      <c r="B3510" s="11">
        <v>1197</v>
      </c>
      <c r="C3510" s="11">
        <v>87</v>
      </c>
      <c r="E3510" s="11" t="s">
        <v>7092</v>
      </c>
      <c r="F3510" s="11" t="s">
        <v>2787</v>
      </c>
      <c r="G3510" s="11">
        <v>1</v>
      </c>
      <c r="K3510" s="25" t="str">
        <f>IF($B3510="","",(VLOOKUP($B3510,所属・種目コード!$M$3:$N$127,2)))</f>
        <v>花巻中</v>
      </c>
      <c r="L3510" s="22" t="e">
        <f>IF($B3510="","",(VLOOKUP($B3510,所属・種目コード!$J$3:$K$59,2)))</f>
        <v>#N/A</v>
      </c>
    </row>
    <row r="3511" spans="1:12">
      <c r="A3511" s="11">
        <v>4429</v>
      </c>
      <c r="B3511" s="11">
        <v>1197</v>
      </c>
      <c r="C3511" s="11">
        <v>832</v>
      </c>
      <c r="E3511" s="11" t="s">
        <v>7093</v>
      </c>
      <c r="F3511" s="11" t="s">
        <v>7094</v>
      </c>
      <c r="G3511" s="11">
        <v>2</v>
      </c>
      <c r="K3511" s="25" t="str">
        <f>IF($B3511="","",(VLOOKUP($B3511,所属・種目コード!$M$3:$N$127,2)))</f>
        <v>花巻中</v>
      </c>
      <c r="L3511" s="22" t="e">
        <f>IF($B3511="","",(VLOOKUP($B3511,所属・種目コード!$J$3:$K$59,2)))</f>
        <v>#N/A</v>
      </c>
    </row>
    <row r="3512" spans="1:12">
      <c r="A3512" s="11">
        <v>4430</v>
      </c>
      <c r="B3512" s="11">
        <v>1197</v>
      </c>
      <c r="C3512" s="11">
        <v>97</v>
      </c>
      <c r="E3512" s="11" t="s">
        <v>7095</v>
      </c>
      <c r="F3512" s="11" t="s">
        <v>7096</v>
      </c>
      <c r="G3512" s="11">
        <v>2</v>
      </c>
      <c r="K3512" s="25" t="str">
        <f>IF($B3512="","",(VLOOKUP($B3512,所属・種目コード!$M$3:$N$127,2)))</f>
        <v>花巻中</v>
      </c>
      <c r="L3512" s="22" t="e">
        <f>IF($B3512="","",(VLOOKUP($B3512,所属・種目コード!$J$3:$K$59,2)))</f>
        <v>#N/A</v>
      </c>
    </row>
    <row r="3513" spans="1:12">
      <c r="A3513" s="11">
        <v>4431</v>
      </c>
      <c r="B3513" s="11">
        <v>1197</v>
      </c>
      <c r="C3513" s="11">
        <v>833</v>
      </c>
      <c r="E3513" s="11" t="s">
        <v>7097</v>
      </c>
      <c r="F3513" s="11" t="s">
        <v>7098</v>
      </c>
      <c r="G3513" s="11">
        <v>2</v>
      </c>
      <c r="K3513" s="25" t="str">
        <f>IF($B3513="","",(VLOOKUP($B3513,所属・種目コード!$M$3:$N$127,2)))</f>
        <v>花巻中</v>
      </c>
      <c r="L3513" s="22" t="e">
        <f>IF($B3513="","",(VLOOKUP($B3513,所属・種目コード!$J$3:$K$59,2)))</f>
        <v>#N/A</v>
      </c>
    </row>
    <row r="3514" spans="1:12">
      <c r="A3514" s="11">
        <v>4432</v>
      </c>
      <c r="B3514" s="11">
        <v>1197</v>
      </c>
      <c r="C3514" s="11">
        <v>825</v>
      </c>
      <c r="E3514" s="11" t="s">
        <v>7099</v>
      </c>
      <c r="F3514" s="11" t="s">
        <v>7100</v>
      </c>
      <c r="G3514" s="11">
        <v>2</v>
      </c>
      <c r="K3514" s="25" t="str">
        <f>IF($B3514="","",(VLOOKUP($B3514,所属・種目コード!$M$3:$N$127,2)))</f>
        <v>花巻中</v>
      </c>
      <c r="L3514" s="22" t="e">
        <f>IF($B3514="","",(VLOOKUP($B3514,所属・種目コード!$J$3:$K$59,2)))</f>
        <v>#N/A</v>
      </c>
    </row>
    <row r="3515" spans="1:12">
      <c r="A3515" s="11">
        <v>4433</v>
      </c>
      <c r="B3515" s="11">
        <v>1197</v>
      </c>
      <c r="C3515" s="11">
        <v>88</v>
      </c>
      <c r="E3515" s="11" t="s">
        <v>7101</v>
      </c>
      <c r="F3515" s="11" t="s">
        <v>7102</v>
      </c>
      <c r="G3515" s="11">
        <v>1</v>
      </c>
      <c r="K3515" s="25" t="str">
        <f>IF($B3515="","",(VLOOKUP($B3515,所属・種目コード!$M$3:$N$127,2)))</f>
        <v>花巻中</v>
      </c>
      <c r="L3515" s="22" t="e">
        <f>IF($B3515="","",(VLOOKUP($B3515,所属・種目コード!$J$3:$K$59,2)))</f>
        <v>#N/A</v>
      </c>
    </row>
    <row r="3516" spans="1:12">
      <c r="A3516" s="11">
        <v>4434</v>
      </c>
      <c r="B3516" s="11">
        <v>1197</v>
      </c>
      <c r="C3516" s="11">
        <v>834</v>
      </c>
      <c r="E3516" s="11" t="s">
        <v>7103</v>
      </c>
      <c r="F3516" s="11" t="s">
        <v>7104</v>
      </c>
      <c r="G3516" s="11">
        <v>2</v>
      </c>
      <c r="K3516" s="25" t="str">
        <f>IF($B3516="","",(VLOOKUP($B3516,所属・種目コード!$M$3:$N$127,2)))</f>
        <v>花巻中</v>
      </c>
      <c r="L3516" s="22" t="e">
        <f>IF($B3516="","",(VLOOKUP($B3516,所属・種目コード!$J$3:$K$59,2)))</f>
        <v>#N/A</v>
      </c>
    </row>
    <row r="3517" spans="1:12">
      <c r="A3517" s="11">
        <v>4435</v>
      </c>
      <c r="B3517" s="11">
        <v>1197</v>
      </c>
      <c r="C3517" s="11">
        <v>979</v>
      </c>
      <c r="E3517" s="11" t="s">
        <v>7105</v>
      </c>
      <c r="F3517" s="11" t="s">
        <v>7106</v>
      </c>
      <c r="G3517" s="11">
        <v>1</v>
      </c>
      <c r="K3517" s="25" t="str">
        <f>IF($B3517="","",(VLOOKUP($B3517,所属・種目コード!$M$3:$N$127,2)))</f>
        <v>花巻中</v>
      </c>
      <c r="L3517" s="22" t="e">
        <f>IF($B3517="","",(VLOOKUP($B3517,所属・種目コード!$J$3:$K$59,2)))</f>
        <v>#N/A</v>
      </c>
    </row>
    <row r="3518" spans="1:12">
      <c r="A3518" s="11">
        <v>4436</v>
      </c>
      <c r="B3518" s="11">
        <v>1197</v>
      </c>
      <c r="C3518" s="11">
        <v>89</v>
      </c>
      <c r="E3518" s="11" t="s">
        <v>7107</v>
      </c>
      <c r="F3518" s="11" t="s">
        <v>7108</v>
      </c>
      <c r="G3518" s="11">
        <v>1</v>
      </c>
      <c r="K3518" s="25" t="str">
        <f>IF($B3518="","",(VLOOKUP($B3518,所属・種目コード!$M$3:$N$127,2)))</f>
        <v>花巻中</v>
      </c>
      <c r="L3518" s="22" t="e">
        <f>IF($B3518="","",(VLOOKUP($B3518,所属・種目コード!$J$3:$K$59,2)))</f>
        <v>#N/A</v>
      </c>
    </row>
    <row r="3519" spans="1:12">
      <c r="A3519" s="11">
        <v>4437</v>
      </c>
      <c r="B3519" s="11">
        <v>1197</v>
      </c>
      <c r="C3519" s="11">
        <v>86</v>
      </c>
      <c r="E3519" s="11" t="s">
        <v>3159</v>
      </c>
      <c r="F3519" s="11" t="s">
        <v>3160</v>
      </c>
      <c r="G3519" s="11">
        <v>1</v>
      </c>
      <c r="K3519" s="25" t="str">
        <f>IF($B3519="","",(VLOOKUP($B3519,所属・種目コード!$M$3:$N$127,2)))</f>
        <v>花巻中</v>
      </c>
      <c r="L3519" s="22" t="e">
        <f>IF($B3519="","",(VLOOKUP($B3519,所属・種目コード!$J$3:$K$59,2)))</f>
        <v>#N/A</v>
      </c>
    </row>
    <row r="3520" spans="1:12">
      <c r="A3520" s="11">
        <v>4438</v>
      </c>
      <c r="B3520" s="11">
        <v>1197</v>
      </c>
      <c r="C3520" s="11">
        <v>95</v>
      </c>
      <c r="E3520" s="11" t="s">
        <v>7109</v>
      </c>
      <c r="F3520" s="11" t="s">
        <v>7110</v>
      </c>
      <c r="G3520" s="11">
        <v>2</v>
      </c>
      <c r="K3520" s="25" t="str">
        <f>IF($B3520="","",(VLOOKUP($B3520,所属・種目コード!$M$3:$N$127,2)))</f>
        <v>花巻中</v>
      </c>
      <c r="L3520" s="22" t="e">
        <f>IF($B3520="","",(VLOOKUP($B3520,所属・種目コード!$J$3:$K$59,2)))</f>
        <v>#N/A</v>
      </c>
    </row>
    <row r="3521" spans="1:12">
      <c r="A3521" s="11">
        <v>4439</v>
      </c>
      <c r="B3521" s="11">
        <v>1197</v>
      </c>
      <c r="C3521" s="11">
        <v>98</v>
      </c>
      <c r="E3521" s="11" t="s">
        <v>7111</v>
      </c>
      <c r="F3521" s="11" t="s">
        <v>7112</v>
      </c>
      <c r="G3521" s="11">
        <v>2</v>
      </c>
      <c r="K3521" s="25" t="str">
        <f>IF($B3521="","",(VLOOKUP($B3521,所属・種目コード!$M$3:$N$127,2)))</f>
        <v>花巻中</v>
      </c>
      <c r="L3521" s="22" t="e">
        <f>IF($B3521="","",(VLOOKUP($B3521,所属・種目コード!$J$3:$K$59,2)))</f>
        <v>#N/A</v>
      </c>
    </row>
    <row r="3522" spans="1:12">
      <c r="A3522" s="11">
        <v>4440</v>
      </c>
      <c r="B3522" s="11">
        <v>1197</v>
      </c>
      <c r="C3522" s="11">
        <v>90</v>
      </c>
      <c r="E3522" s="11" t="s">
        <v>7113</v>
      </c>
      <c r="F3522" s="11" t="s">
        <v>7114</v>
      </c>
      <c r="G3522" s="11">
        <v>1</v>
      </c>
      <c r="K3522" s="25" t="str">
        <f>IF($B3522="","",(VLOOKUP($B3522,所属・種目コード!$M$3:$N$127,2)))</f>
        <v>花巻中</v>
      </c>
      <c r="L3522" s="22" t="e">
        <f>IF($B3522="","",(VLOOKUP($B3522,所属・種目コード!$J$3:$K$59,2)))</f>
        <v>#N/A</v>
      </c>
    </row>
    <row r="3523" spans="1:12">
      <c r="A3523" s="11">
        <v>4441</v>
      </c>
      <c r="B3523" s="11">
        <v>1197</v>
      </c>
      <c r="C3523" s="11">
        <v>835</v>
      </c>
      <c r="E3523" s="11" t="s">
        <v>7115</v>
      </c>
      <c r="F3523" s="11" t="s">
        <v>7116</v>
      </c>
      <c r="G3523" s="11">
        <v>2</v>
      </c>
      <c r="K3523" s="25" t="str">
        <f>IF($B3523="","",(VLOOKUP($B3523,所属・種目コード!$M$3:$N$127,2)))</f>
        <v>花巻中</v>
      </c>
      <c r="L3523" s="22" t="e">
        <f>IF($B3523="","",(VLOOKUP($B3523,所属・種目コード!$J$3:$K$59,2)))</f>
        <v>#N/A</v>
      </c>
    </row>
    <row r="3524" spans="1:12">
      <c r="A3524" s="11">
        <v>4442</v>
      </c>
      <c r="B3524" s="11">
        <v>1197</v>
      </c>
      <c r="C3524" s="11">
        <v>99</v>
      </c>
      <c r="E3524" s="11" t="s">
        <v>7117</v>
      </c>
      <c r="F3524" s="11" t="s">
        <v>7118</v>
      </c>
      <c r="G3524" s="11">
        <v>2</v>
      </c>
      <c r="K3524" s="25" t="str">
        <f>IF($B3524="","",(VLOOKUP($B3524,所属・種目コード!$M$3:$N$127,2)))</f>
        <v>花巻中</v>
      </c>
      <c r="L3524" s="22" t="e">
        <f>IF($B3524="","",(VLOOKUP($B3524,所属・種目コード!$J$3:$K$59,2)))</f>
        <v>#N/A</v>
      </c>
    </row>
    <row r="3525" spans="1:12">
      <c r="A3525" s="11">
        <v>4443</v>
      </c>
      <c r="B3525" s="11">
        <v>1197</v>
      </c>
      <c r="C3525" s="11">
        <v>91</v>
      </c>
      <c r="E3525" s="11" t="s">
        <v>7119</v>
      </c>
      <c r="F3525" s="11" t="s">
        <v>7120</v>
      </c>
      <c r="G3525" s="11">
        <v>1</v>
      </c>
      <c r="K3525" s="25" t="str">
        <f>IF($B3525="","",(VLOOKUP($B3525,所属・種目コード!$M$3:$N$127,2)))</f>
        <v>花巻中</v>
      </c>
      <c r="L3525" s="22" t="e">
        <f>IF($B3525="","",(VLOOKUP($B3525,所属・種目コード!$J$3:$K$59,2)))</f>
        <v>#N/A</v>
      </c>
    </row>
    <row r="3526" spans="1:12">
      <c r="A3526" s="11">
        <v>4444</v>
      </c>
      <c r="B3526" s="11">
        <v>1197</v>
      </c>
      <c r="C3526" s="11">
        <v>96</v>
      </c>
      <c r="E3526" s="11" t="s">
        <v>7121</v>
      </c>
      <c r="F3526" s="11" t="s">
        <v>7122</v>
      </c>
      <c r="G3526" s="11">
        <v>2</v>
      </c>
      <c r="K3526" s="25" t="str">
        <f>IF($B3526="","",(VLOOKUP($B3526,所属・種目コード!$M$3:$N$127,2)))</f>
        <v>花巻中</v>
      </c>
      <c r="L3526" s="22" t="e">
        <f>IF($B3526="","",(VLOOKUP($B3526,所属・種目コード!$J$3:$K$59,2)))</f>
        <v>#N/A</v>
      </c>
    </row>
    <row r="3527" spans="1:12">
      <c r="A3527" s="11">
        <v>4445</v>
      </c>
      <c r="B3527" s="11">
        <v>1197</v>
      </c>
      <c r="C3527" s="11">
        <v>836</v>
      </c>
      <c r="E3527" s="11" t="s">
        <v>7123</v>
      </c>
      <c r="F3527" s="11" t="s">
        <v>7124</v>
      </c>
      <c r="G3527" s="11">
        <v>2</v>
      </c>
      <c r="K3527" s="25" t="str">
        <f>IF($B3527="","",(VLOOKUP($B3527,所属・種目コード!$M$3:$N$127,2)))</f>
        <v>花巻中</v>
      </c>
      <c r="L3527" s="22" t="e">
        <f>IF($B3527="","",(VLOOKUP($B3527,所属・種目コード!$J$3:$K$59,2)))</f>
        <v>#N/A</v>
      </c>
    </row>
    <row r="3528" spans="1:12">
      <c r="A3528" s="11">
        <v>4446</v>
      </c>
      <c r="B3528" s="11">
        <v>1197</v>
      </c>
      <c r="C3528" s="11">
        <v>100</v>
      </c>
      <c r="E3528" s="11" t="s">
        <v>7125</v>
      </c>
      <c r="F3528" s="11" t="s">
        <v>7126</v>
      </c>
      <c r="G3528" s="11">
        <v>2</v>
      </c>
      <c r="K3528" s="25" t="str">
        <f>IF($B3528="","",(VLOOKUP($B3528,所属・種目コード!$M$3:$N$127,2)))</f>
        <v>花巻中</v>
      </c>
      <c r="L3528" s="22" t="e">
        <f>IF($B3528="","",(VLOOKUP($B3528,所属・種目コード!$J$3:$K$59,2)))</f>
        <v>#N/A</v>
      </c>
    </row>
    <row r="3529" spans="1:12">
      <c r="A3529" s="11">
        <v>4447</v>
      </c>
      <c r="B3529" s="11">
        <v>1197</v>
      </c>
      <c r="C3529" s="11">
        <v>826</v>
      </c>
      <c r="E3529" s="11" t="s">
        <v>7127</v>
      </c>
      <c r="F3529" s="11" t="s">
        <v>7128</v>
      </c>
      <c r="G3529" s="11">
        <v>2</v>
      </c>
      <c r="K3529" s="25" t="str">
        <f>IF($B3529="","",(VLOOKUP($B3529,所属・種目コード!$M$3:$N$127,2)))</f>
        <v>花巻中</v>
      </c>
      <c r="L3529" s="22" t="e">
        <f>IF($B3529="","",(VLOOKUP($B3529,所属・種目コード!$J$3:$K$59,2)))</f>
        <v>#N/A</v>
      </c>
    </row>
    <row r="3530" spans="1:12">
      <c r="A3530" s="11">
        <v>4448</v>
      </c>
      <c r="B3530" s="11">
        <v>1197</v>
      </c>
      <c r="C3530" s="11">
        <v>837</v>
      </c>
      <c r="E3530" s="11" t="s">
        <v>7129</v>
      </c>
      <c r="F3530" s="11" t="s">
        <v>7130</v>
      </c>
      <c r="G3530" s="11">
        <v>2</v>
      </c>
      <c r="K3530" s="25" t="str">
        <f>IF($B3530="","",(VLOOKUP($B3530,所属・種目コード!$M$3:$N$127,2)))</f>
        <v>花巻中</v>
      </c>
      <c r="L3530" s="22" t="e">
        <f>IF($B3530="","",(VLOOKUP($B3530,所属・種目コード!$J$3:$K$59,2)))</f>
        <v>#N/A</v>
      </c>
    </row>
    <row r="3531" spans="1:12">
      <c r="A3531" s="11">
        <v>4449</v>
      </c>
      <c r="B3531" s="11">
        <v>1197</v>
      </c>
      <c r="C3531" s="11">
        <v>984</v>
      </c>
      <c r="E3531" s="11" t="s">
        <v>7131</v>
      </c>
      <c r="F3531" s="11" t="s">
        <v>7132</v>
      </c>
      <c r="G3531" s="11">
        <v>1</v>
      </c>
      <c r="K3531" s="25" t="str">
        <f>IF($B3531="","",(VLOOKUP($B3531,所属・種目コード!$M$3:$N$127,2)))</f>
        <v>花巻中</v>
      </c>
      <c r="L3531" s="22" t="e">
        <f>IF($B3531="","",(VLOOKUP($B3531,所属・種目コード!$J$3:$K$59,2)))</f>
        <v>#N/A</v>
      </c>
    </row>
    <row r="3532" spans="1:12">
      <c r="A3532" s="11">
        <v>4450</v>
      </c>
      <c r="B3532" s="11">
        <v>1199</v>
      </c>
      <c r="C3532" s="11">
        <v>929</v>
      </c>
      <c r="E3532" s="11" t="s">
        <v>7133</v>
      </c>
      <c r="F3532" s="11" t="s">
        <v>7134</v>
      </c>
      <c r="G3532" s="11">
        <v>2</v>
      </c>
      <c r="K3532" s="25" t="str">
        <f>IF($B3532="","",(VLOOKUP($B3532,所属・種目コード!$M$3:$N$127,2)))</f>
        <v>花巻矢沢中</v>
      </c>
      <c r="L3532" s="22" t="e">
        <f>IF($B3532="","",(VLOOKUP($B3532,所属・種目コード!$J$3:$K$59,2)))</f>
        <v>#N/A</v>
      </c>
    </row>
    <row r="3533" spans="1:12">
      <c r="A3533" s="11">
        <v>4451</v>
      </c>
      <c r="B3533" s="11">
        <v>1199</v>
      </c>
      <c r="C3533" s="11">
        <v>1112</v>
      </c>
      <c r="E3533" s="11" t="s">
        <v>7135</v>
      </c>
      <c r="F3533" s="11" t="s">
        <v>7136</v>
      </c>
      <c r="G3533" s="11">
        <v>1</v>
      </c>
      <c r="K3533" s="25" t="str">
        <f>IF($B3533="","",(VLOOKUP($B3533,所属・種目コード!$M$3:$N$127,2)))</f>
        <v>花巻矢沢中</v>
      </c>
      <c r="L3533" s="22" t="e">
        <f>IF($B3533="","",(VLOOKUP($B3533,所属・種目コード!$J$3:$K$59,2)))</f>
        <v>#N/A</v>
      </c>
    </row>
    <row r="3534" spans="1:12">
      <c r="A3534" s="11">
        <v>4452</v>
      </c>
      <c r="B3534" s="11">
        <v>1199</v>
      </c>
      <c r="C3534" s="11">
        <v>930</v>
      </c>
      <c r="E3534" s="11" t="s">
        <v>7137</v>
      </c>
      <c r="F3534" s="11" t="s">
        <v>7138</v>
      </c>
      <c r="G3534" s="11">
        <v>2</v>
      </c>
      <c r="K3534" s="25" t="str">
        <f>IF($B3534="","",(VLOOKUP($B3534,所属・種目コード!$M$3:$N$127,2)))</f>
        <v>花巻矢沢中</v>
      </c>
      <c r="L3534" s="22" t="e">
        <f>IF($B3534="","",(VLOOKUP($B3534,所属・種目コード!$J$3:$K$59,2)))</f>
        <v>#N/A</v>
      </c>
    </row>
    <row r="3535" spans="1:12">
      <c r="A3535" s="11">
        <v>4453</v>
      </c>
      <c r="B3535" s="11">
        <v>1199</v>
      </c>
      <c r="C3535" s="11">
        <v>926</v>
      </c>
      <c r="E3535" s="11" t="s">
        <v>7139</v>
      </c>
      <c r="F3535" s="11" t="s">
        <v>7140</v>
      </c>
      <c r="G3535" s="11">
        <v>2</v>
      </c>
      <c r="K3535" s="25" t="str">
        <f>IF($B3535="","",(VLOOKUP($B3535,所属・種目コード!$M$3:$N$127,2)))</f>
        <v>花巻矢沢中</v>
      </c>
      <c r="L3535" s="22" t="e">
        <f>IF($B3535="","",(VLOOKUP($B3535,所属・種目コード!$J$3:$K$59,2)))</f>
        <v>#N/A</v>
      </c>
    </row>
    <row r="3536" spans="1:12">
      <c r="A3536" s="11">
        <v>4454</v>
      </c>
      <c r="B3536" s="11">
        <v>1199</v>
      </c>
      <c r="C3536" s="11">
        <v>1113</v>
      </c>
      <c r="E3536" s="11" t="s">
        <v>6495</v>
      </c>
      <c r="F3536" s="11" t="s">
        <v>2386</v>
      </c>
      <c r="G3536" s="11">
        <v>1</v>
      </c>
      <c r="K3536" s="25" t="str">
        <f>IF($B3536="","",(VLOOKUP($B3536,所属・種目コード!$M$3:$N$127,2)))</f>
        <v>花巻矢沢中</v>
      </c>
      <c r="L3536" s="22" t="e">
        <f>IF($B3536="","",(VLOOKUP($B3536,所属・種目コード!$J$3:$K$59,2)))</f>
        <v>#N/A</v>
      </c>
    </row>
    <row r="3537" spans="1:12">
      <c r="A3537" s="11">
        <v>4455</v>
      </c>
      <c r="B3537" s="11">
        <v>1199</v>
      </c>
      <c r="C3537" s="11">
        <v>1108</v>
      </c>
      <c r="E3537" s="11" t="s">
        <v>7141</v>
      </c>
      <c r="F3537" s="11" t="s">
        <v>7142</v>
      </c>
      <c r="G3537" s="11">
        <v>1</v>
      </c>
      <c r="K3537" s="25" t="str">
        <f>IF($B3537="","",(VLOOKUP($B3537,所属・種目コード!$M$3:$N$127,2)))</f>
        <v>花巻矢沢中</v>
      </c>
      <c r="L3537" s="22" t="e">
        <f>IF($B3537="","",(VLOOKUP($B3537,所属・種目コード!$J$3:$K$59,2)))</f>
        <v>#N/A</v>
      </c>
    </row>
    <row r="3538" spans="1:12">
      <c r="A3538" s="11">
        <v>4456</v>
      </c>
      <c r="B3538" s="11">
        <v>1199</v>
      </c>
      <c r="C3538" s="11">
        <v>1114</v>
      </c>
      <c r="E3538" s="11" t="s">
        <v>7143</v>
      </c>
      <c r="F3538" s="11" t="s">
        <v>7144</v>
      </c>
      <c r="G3538" s="11">
        <v>1</v>
      </c>
      <c r="K3538" s="25" t="str">
        <f>IF($B3538="","",(VLOOKUP($B3538,所属・種目コード!$M$3:$N$127,2)))</f>
        <v>花巻矢沢中</v>
      </c>
      <c r="L3538" s="22" t="e">
        <f>IF($B3538="","",(VLOOKUP($B3538,所属・種目コード!$J$3:$K$59,2)))</f>
        <v>#N/A</v>
      </c>
    </row>
    <row r="3539" spans="1:12">
      <c r="A3539" s="11">
        <v>4457</v>
      </c>
      <c r="B3539" s="11">
        <v>1199</v>
      </c>
      <c r="C3539" s="11">
        <v>931</v>
      </c>
      <c r="E3539" s="11" t="s">
        <v>7145</v>
      </c>
      <c r="F3539" s="11" t="s">
        <v>7146</v>
      </c>
      <c r="G3539" s="11">
        <v>2</v>
      </c>
      <c r="K3539" s="25" t="str">
        <f>IF($B3539="","",(VLOOKUP($B3539,所属・種目コード!$M$3:$N$127,2)))</f>
        <v>花巻矢沢中</v>
      </c>
      <c r="L3539" s="22" t="e">
        <f>IF($B3539="","",(VLOOKUP($B3539,所属・種目コード!$J$3:$K$59,2)))</f>
        <v>#N/A</v>
      </c>
    </row>
    <row r="3540" spans="1:12">
      <c r="A3540" s="11">
        <v>4458</v>
      </c>
      <c r="B3540" s="11">
        <v>1199</v>
      </c>
      <c r="C3540" s="11">
        <v>1109</v>
      </c>
      <c r="E3540" s="11" t="s">
        <v>7147</v>
      </c>
      <c r="F3540" s="11" t="s">
        <v>7148</v>
      </c>
      <c r="G3540" s="11">
        <v>1</v>
      </c>
      <c r="K3540" s="25" t="str">
        <f>IF($B3540="","",(VLOOKUP($B3540,所属・種目コード!$M$3:$N$127,2)))</f>
        <v>花巻矢沢中</v>
      </c>
      <c r="L3540" s="22" t="e">
        <f>IF($B3540="","",(VLOOKUP($B3540,所属・種目コード!$J$3:$K$59,2)))</f>
        <v>#N/A</v>
      </c>
    </row>
    <row r="3541" spans="1:12">
      <c r="A3541" s="11">
        <v>4459</v>
      </c>
      <c r="B3541" s="11">
        <v>1199</v>
      </c>
      <c r="C3541" s="11">
        <v>1110</v>
      </c>
      <c r="E3541" s="11" t="s">
        <v>7149</v>
      </c>
      <c r="F3541" s="11" t="s">
        <v>7150</v>
      </c>
      <c r="G3541" s="11">
        <v>1</v>
      </c>
      <c r="K3541" s="25" t="str">
        <f>IF($B3541="","",(VLOOKUP($B3541,所属・種目コード!$M$3:$N$127,2)))</f>
        <v>花巻矢沢中</v>
      </c>
      <c r="L3541" s="22" t="e">
        <f>IF($B3541="","",(VLOOKUP($B3541,所属・種目コード!$J$3:$K$59,2)))</f>
        <v>#N/A</v>
      </c>
    </row>
    <row r="3542" spans="1:12">
      <c r="A3542" s="11">
        <v>4460</v>
      </c>
      <c r="B3542" s="11">
        <v>1199</v>
      </c>
      <c r="C3542" s="11">
        <v>1115</v>
      </c>
      <c r="E3542" s="11" t="s">
        <v>7151</v>
      </c>
      <c r="F3542" s="11" t="s">
        <v>2316</v>
      </c>
      <c r="G3542" s="11">
        <v>1</v>
      </c>
      <c r="K3542" s="25" t="str">
        <f>IF($B3542="","",(VLOOKUP($B3542,所属・種目コード!$M$3:$N$127,2)))</f>
        <v>花巻矢沢中</v>
      </c>
      <c r="L3542" s="22" t="e">
        <f>IF($B3542="","",(VLOOKUP($B3542,所属・種目コード!$J$3:$K$59,2)))</f>
        <v>#N/A</v>
      </c>
    </row>
    <row r="3543" spans="1:12">
      <c r="A3543" s="11">
        <v>4461</v>
      </c>
      <c r="B3543" s="11">
        <v>1199</v>
      </c>
      <c r="C3543" s="11">
        <v>932</v>
      </c>
      <c r="E3543" s="11" t="s">
        <v>7152</v>
      </c>
      <c r="F3543" s="11" t="s">
        <v>7153</v>
      </c>
      <c r="G3543" s="11">
        <v>2</v>
      </c>
      <c r="K3543" s="25" t="str">
        <f>IF($B3543="","",(VLOOKUP($B3543,所属・種目コード!$M$3:$N$127,2)))</f>
        <v>花巻矢沢中</v>
      </c>
      <c r="L3543" s="22" t="e">
        <f>IF($B3543="","",(VLOOKUP($B3543,所属・種目コード!$J$3:$K$59,2)))</f>
        <v>#N/A</v>
      </c>
    </row>
    <row r="3544" spans="1:12">
      <c r="A3544" s="11">
        <v>4462</v>
      </c>
      <c r="B3544" s="11">
        <v>1199</v>
      </c>
      <c r="C3544" s="11">
        <v>927</v>
      </c>
      <c r="E3544" s="11" t="s">
        <v>7154</v>
      </c>
      <c r="F3544" s="11" t="s">
        <v>3539</v>
      </c>
      <c r="G3544" s="11">
        <v>2</v>
      </c>
      <c r="K3544" s="25" t="str">
        <f>IF($B3544="","",(VLOOKUP($B3544,所属・種目コード!$M$3:$N$127,2)))</f>
        <v>花巻矢沢中</v>
      </c>
      <c r="L3544" s="22" t="e">
        <f>IF($B3544="","",(VLOOKUP($B3544,所属・種目コード!$J$3:$K$59,2)))</f>
        <v>#N/A</v>
      </c>
    </row>
    <row r="3545" spans="1:12">
      <c r="A3545" s="11">
        <v>4463</v>
      </c>
      <c r="B3545" s="11">
        <v>1199</v>
      </c>
      <c r="C3545" s="11">
        <v>1111</v>
      </c>
      <c r="E3545" s="11" t="s">
        <v>7155</v>
      </c>
      <c r="F3545" s="11" t="s">
        <v>7156</v>
      </c>
      <c r="G3545" s="11">
        <v>1</v>
      </c>
      <c r="K3545" s="25" t="str">
        <f>IF($B3545="","",(VLOOKUP($B3545,所属・種目コード!$M$3:$N$127,2)))</f>
        <v>花巻矢沢中</v>
      </c>
      <c r="L3545" s="22" t="e">
        <f>IF($B3545="","",(VLOOKUP($B3545,所属・種目コード!$J$3:$K$59,2)))</f>
        <v>#N/A</v>
      </c>
    </row>
    <row r="3546" spans="1:12">
      <c r="A3546" s="11">
        <v>4464</v>
      </c>
      <c r="B3546" s="11">
        <v>1199</v>
      </c>
      <c r="C3546" s="11">
        <v>928</v>
      </c>
      <c r="E3546" s="11" t="s">
        <v>7157</v>
      </c>
      <c r="F3546" s="11" t="s">
        <v>7158</v>
      </c>
      <c r="G3546" s="11">
        <v>2</v>
      </c>
      <c r="K3546" s="25" t="str">
        <f>IF($B3546="","",(VLOOKUP($B3546,所属・種目コード!$M$3:$N$127,2)))</f>
        <v>花巻矢沢中</v>
      </c>
      <c r="L3546" s="22" t="e">
        <f>IF($B3546="","",(VLOOKUP($B3546,所属・種目コード!$J$3:$K$59,2)))</f>
        <v>#N/A</v>
      </c>
    </row>
    <row r="3547" spans="1:12">
      <c r="A3547" s="11">
        <v>4465</v>
      </c>
      <c r="B3547" s="11">
        <v>1200</v>
      </c>
      <c r="C3547" s="11">
        <v>397</v>
      </c>
      <c r="E3547" s="11" t="s">
        <v>7159</v>
      </c>
      <c r="F3547" s="11" t="s">
        <v>7160</v>
      </c>
      <c r="G3547" s="11">
        <v>1</v>
      </c>
      <c r="K3547" s="25" t="str">
        <f>IF($B3547="","",(VLOOKUP($B3547,所属・種目コード!$M$3:$N$127,2)))</f>
        <v>花巻湯口中</v>
      </c>
      <c r="L3547" s="22" t="e">
        <f>IF($B3547="","",(VLOOKUP($B3547,所属・種目コード!$J$3:$K$59,2)))</f>
        <v>#N/A</v>
      </c>
    </row>
    <row r="3548" spans="1:12">
      <c r="A3548" s="11">
        <v>4466</v>
      </c>
      <c r="B3548" s="11">
        <v>1200</v>
      </c>
      <c r="C3548" s="11">
        <v>342</v>
      </c>
      <c r="E3548" s="11" t="s">
        <v>7161</v>
      </c>
      <c r="F3548" s="11" t="s">
        <v>7162</v>
      </c>
      <c r="G3548" s="11">
        <v>2</v>
      </c>
      <c r="K3548" s="25" t="str">
        <f>IF($B3548="","",(VLOOKUP($B3548,所属・種目コード!$M$3:$N$127,2)))</f>
        <v>花巻湯口中</v>
      </c>
      <c r="L3548" s="22" t="e">
        <f>IF($B3548="","",(VLOOKUP($B3548,所属・種目コード!$J$3:$K$59,2)))</f>
        <v>#N/A</v>
      </c>
    </row>
    <row r="3549" spans="1:12">
      <c r="A3549" s="11">
        <v>4467</v>
      </c>
      <c r="B3549" s="11">
        <v>1200</v>
      </c>
      <c r="C3549" s="11">
        <v>343</v>
      </c>
      <c r="E3549" s="11" t="s">
        <v>7163</v>
      </c>
      <c r="F3549" s="11" t="s">
        <v>7164</v>
      </c>
      <c r="G3549" s="11">
        <v>2</v>
      </c>
      <c r="K3549" s="25" t="str">
        <f>IF($B3549="","",(VLOOKUP($B3549,所属・種目コード!$M$3:$N$127,2)))</f>
        <v>花巻湯口中</v>
      </c>
      <c r="L3549" s="22" t="e">
        <f>IF($B3549="","",(VLOOKUP($B3549,所属・種目コード!$J$3:$K$59,2)))</f>
        <v>#N/A</v>
      </c>
    </row>
    <row r="3550" spans="1:12">
      <c r="A3550" s="11">
        <v>4468</v>
      </c>
      <c r="B3550" s="11">
        <v>1200</v>
      </c>
      <c r="C3550" s="11">
        <v>392</v>
      </c>
      <c r="E3550" s="11" t="s">
        <v>7165</v>
      </c>
      <c r="F3550" s="11" t="s">
        <v>7166</v>
      </c>
      <c r="G3550" s="11">
        <v>1</v>
      </c>
      <c r="K3550" s="25" t="str">
        <f>IF($B3550="","",(VLOOKUP($B3550,所属・種目コード!$M$3:$N$127,2)))</f>
        <v>花巻湯口中</v>
      </c>
      <c r="L3550" s="22" t="e">
        <f>IF($B3550="","",(VLOOKUP($B3550,所属・種目コード!$J$3:$K$59,2)))</f>
        <v>#N/A</v>
      </c>
    </row>
    <row r="3551" spans="1:12">
      <c r="A3551" s="11">
        <v>4469</v>
      </c>
      <c r="B3551" s="11">
        <v>1200</v>
      </c>
      <c r="C3551" s="11">
        <v>398</v>
      </c>
      <c r="E3551" s="11" t="s">
        <v>7167</v>
      </c>
      <c r="F3551" s="11" t="s">
        <v>7168</v>
      </c>
      <c r="G3551" s="11">
        <v>1</v>
      </c>
      <c r="K3551" s="25" t="str">
        <f>IF($B3551="","",(VLOOKUP($B3551,所属・種目コード!$M$3:$N$127,2)))</f>
        <v>花巻湯口中</v>
      </c>
      <c r="L3551" s="22" t="e">
        <f>IF($B3551="","",(VLOOKUP($B3551,所属・種目コード!$J$3:$K$59,2)))</f>
        <v>#N/A</v>
      </c>
    </row>
    <row r="3552" spans="1:12">
      <c r="A3552" s="11">
        <v>4470</v>
      </c>
      <c r="B3552" s="11">
        <v>1200</v>
      </c>
      <c r="C3552" s="11">
        <v>393</v>
      </c>
      <c r="E3552" s="11" t="s">
        <v>7169</v>
      </c>
      <c r="F3552" s="11" t="s">
        <v>7170</v>
      </c>
      <c r="G3552" s="11">
        <v>1</v>
      </c>
      <c r="K3552" s="25" t="str">
        <f>IF($B3552="","",(VLOOKUP($B3552,所属・種目コード!$M$3:$N$127,2)))</f>
        <v>花巻湯口中</v>
      </c>
      <c r="L3552" s="22" t="e">
        <f>IF($B3552="","",(VLOOKUP($B3552,所属・種目コード!$J$3:$K$59,2)))</f>
        <v>#N/A</v>
      </c>
    </row>
    <row r="3553" spans="1:12">
      <c r="A3553" s="11">
        <v>4471</v>
      </c>
      <c r="B3553" s="11">
        <v>1200</v>
      </c>
      <c r="C3553" s="11">
        <v>338</v>
      </c>
      <c r="E3553" s="11" t="s">
        <v>7171</v>
      </c>
      <c r="F3553" s="11" t="s">
        <v>7172</v>
      </c>
      <c r="G3553" s="11">
        <v>2</v>
      </c>
      <c r="K3553" s="25" t="str">
        <f>IF($B3553="","",(VLOOKUP($B3553,所属・種目コード!$M$3:$N$127,2)))</f>
        <v>花巻湯口中</v>
      </c>
      <c r="L3553" s="22" t="e">
        <f>IF($B3553="","",(VLOOKUP($B3553,所属・種目コード!$J$3:$K$59,2)))</f>
        <v>#N/A</v>
      </c>
    </row>
    <row r="3554" spans="1:12">
      <c r="A3554" s="11">
        <v>4472</v>
      </c>
      <c r="B3554" s="11">
        <v>1200</v>
      </c>
      <c r="C3554" s="11">
        <v>394</v>
      </c>
      <c r="E3554" s="11" t="s">
        <v>7173</v>
      </c>
      <c r="F3554" s="11" t="s">
        <v>6974</v>
      </c>
      <c r="G3554" s="11">
        <v>1</v>
      </c>
      <c r="K3554" s="25" t="str">
        <f>IF($B3554="","",(VLOOKUP($B3554,所属・種目コード!$M$3:$N$127,2)))</f>
        <v>花巻湯口中</v>
      </c>
      <c r="L3554" s="22" t="e">
        <f>IF($B3554="","",(VLOOKUP($B3554,所属・種目コード!$J$3:$K$59,2)))</f>
        <v>#N/A</v>
      </c>
    </row>
    <row r="3555" spans="1:12">
      <c r="A3555" s="11">
        <v>4473</v>
      </c>
      <c r="B3555" s="11">
        <v>1200</v>
      </c>
      <c r="C3555" s="11">
        <v>344</v>
      </c>
      <c r="E3555" s="11" t="s">
        <v>7174</v>
      </c>
      <c r="F3555" s="11" t="s">
        <v>7175</v>
      </c>
      <c r="G3555" s="11">
        <v>2</v>
      </c>
      <c r="K3555" s="25" t="str">
        <f>IF($B3555="","",(VLOOKUP($B3555,所属・種目コード!$M$3:$N$127,2)))</f>
        <v>花巻湯口中</v>
      </c>
      <c r="L3555" s="22" t="e">
        <f>IF($B3555="","",(VLOOKUP($B3555,所属・種目コード!$J$3:$K$59,2)))</f>
        <v>#N/A</v>
      </c>
    </row>
    <row r="3556" spans="1:12">
      <c r="A3556" s="11">
        <v>4474</v>
      </c>
      <c r="B3556" s="11">
        <v>1200</v>
      </c>
      <c r="C3556" s="11">
        <v>399</v>
      </c>
      <c r="E3556" s="11" t="s">
        <v>7176</v>
      </c>
      <c r="F3556" s="11" t="s">
        <v>7177</v>
      </c>
      <c r="G3556" s="11">
        <v>1</v>
      </c>
      <c r="K3556" s="25" t="str">
        <f>IF($B3556="","",(VLOOKUP($B3556,所属・種目コード!$M$3:$N$127,2)))</f>
        <v>花巻湯口中</v>
      </c>
      <c r="L3556" s="22" t="e">
        <f>IF($B3556="","",(VLOOKUP($B3556,所属・種目コード!$J$3:$K$59,2)))</f>
        <v>#N/A</v>
      </c>
    </row>
    <row r="3557" spans="1:12">
      <c r="A3557" s="11">
        <v>4475</v>
      </c>
      <c r="B3557" s="11">
        <v>1200</v>
      </c>
      <c r="C3557" s="11">
        <v>395</v>
      </c>
      <c r="E3557" s="11" t="s">
        <v>7178</v>
      </c>
      <c r="F3557" s="11" t="s">
        <v>5577</v>
      </c>
      <c r="G3557" s="11">
        <v>1</v>
      </c>
      <c r="K3557" s="25" t="str">
        <f>IF($B3557="","",(VLOOKUP($B3557,所属・種目コード!$M$3:$N$127,2)))</f>
        <v>花巻湯口中</v>
      </c>
      <c r="L3557" s="22" t="e">
        <f>IF($B3557="","",(VLOOKUP($B3557,所属・種目コード!$J$3:$K$59,2)))</f>
        <v>#N/A</v>
      </c>
    </row>
    <row r="3558" spans="1:12">
      <c r="A3558" s="11">
        <v>4476</v>
      </c>
      <c r="B3558" s="11">
        <v>1200</v>
      </c>
      <c r="C3558" s="11">
        <v>396</v>
      </c>
      <c r="E3558" s="11" t="s">
        <v>7179</v>
      </c>
      <c r="F3558" s="11" t="s">
        <v>7180</v>
      </c>
      <c r="G3558" s="11">
        <v>1</v>
      </c>
      <c r="K3558" s="25" t="str">
        <f>IF($B3558="","",(VLOOKUP($B3558,所属・種目コード!$M$3:$N$127,2)))</f>
        <v>花巻湯口中</v>
      </c>
      <c r="L3558" s="22" t="e">
        <f>IF($B3558="","",(VLOOKUP($B3558,所属・種目コード!$J$3:$K$59,2)))</f>
        <v>#N/A</v>
      </c>
    </row>
    <row r="3559" spans="1:12">
      <c r="A3559" s="11">
        <v>4477</v>
      </c>
      <c r="B3559" s="11">
        <v>1200</v>
      </c>
      <c r="C3559" s="11">
        <v>400</v>
      </c>
      <c r="E3559" s="11" t="s">
        <v>7181</v>
      </c>
      <c r="F3559" s="11" t="s">
        <v>7182</v>
      </c>
      <c r="G3559" s="11">
        <v>1</v>
      </c>
      <c r="K3559" s="25" t="str">
        <f>IF($B3559="","",(VLOOKUP($B3559,所属・種目コード!$M$3:$N$127,2)))</f>
        <v>花巻湯口中</v>
      </c>
      <c r="L3559" s="22" t="e">
        <f>IF($B3559="","",(VLOOKUP($B3559,所属・種目コード!$J$3:$K$59,2)))</f>
        <v>#N/A</v>
      </c>
    </row>
    <row r="3560" spans="1:12">
      <c r="A3560" s="11">
        <v>4478</v>
      </c>
      <c r="B3560" s="11">
        <v>1200</v>
      </c>
      <c r="C3560" s="11">
        <v>339</v>
      </c>
      <c r="E3560" s="11" t="s">
        <v>7183</v>
      </c>
      <c r="F3560" s="11" t="s">
        <v>7184</v>
      </c>
      <c r="G3560" s="11">
        <v>2</v>
      </c>
      <c r="K3560" s="25" t="str">
        <f>IF($B3560="","",(VLOOKUP($B3560,所属・種目コード!$M$3:$N$127,2)))</f>
        <v>花巻湯口中</v>
      </c>
      <c r="L3560" s="22" t="e">
        <f>IF($B3560="","",(VLOOKUP($B3560,所属・種目コード!$J$3:$K$59,2)))</f>
        <v>#N/A</v>
      </c>
    </row>
    <row r="3561" spans="1:12">
      <c r="A3561" s="11">
        <v>4479</v>
      </c>
      <c r="B3561" s="11">
        <v>1200</v>
      </c>
      <c r="C3561" s="11">
        <v>345</v>
      </c>
      <c r="E3561" s="11" t="s">
        <v>7185</v>
      </c>
      <c r="F3561" s="11" t="s">
        <v>7186</v>
      </c>
      <c r="G3561" s="11">
        <v>2</v>
      </c>
      <c r="K3561" s="25" t="str">
        <f>IF($B3561="","",(VLOOKUP($B3561,所属・種目コード!$M$3:$N$127,2)))</f>
        <v>花巻湯口中</v>
      </c>
      <c r="L3561" s="22" t="e">
        <f>IF($B3561="","",(VLOOKUP($B3561,所属・種目コード!$J$3:$K$59,2)))</f>
        <v>#N/A</v>
      </c>
    </row>
    <row r="3562" spans="1:12">
      <c r="A3562" s="11">
        <v>4480</v>
      </c>
      <c r="B3562" s="11">
        <v>1200</v>
      </c>
      <c r="C3562" s="11">
        <v>340</v>
      </c>
      <c r="E3562" s="11" t="s">
        <v>7187</v>
      </c>
      <c r="F3562" s="11" t="s">
        <v>7188</v>
      </c>
      <c r="G3562" s="11">
        <v>2</v>
      </c>
      <c r="K3562" s="25" t="str">
        <f>IF($B3562="","",(VLOOKUP($B3562,所属・種目コード!$M$3:$N$127,2)))</f>
        <v>花巻湯口中</v>
      </c>
      <c r="L3562" s="22" t="e">
        <f>IF($B3562="","",(VLOOKUP($B3562,所属・種目コード!$J$3:$K$59,2)))</f>
        <v>#N/A</v>
      </c>
    </row>
    <row r="3563" spans="1:12">
      <c r="A3563" s="11">
        <v>4481</v>
      </c>
      <c r="B3563" s="11">
        <v>1200</v>
      </c>
      <c r="C3563" s="11">
        <v>341</v>
      </c>
      <c r="E3563" s="11" t="s">
        <v>7189</v>
      </c>
      <c r="F3563" s="11" t="s">
        <v>7190</v>
      </c>
      <c r="G3563" s="11">
        <v>2</v>
      </c>
      <c r="K3563" s="25" t="str">
        <f>IF($B3563="","",(VLOOKUP($B3563,所属・種目コード!$M$3:$N$127,2)))</f>
        <v>花巻湯口中</v>
      </c>
      <c r="L3563" s="22" t="e">
        <f>IF($B3563="","",(VLOOKUP($B3563,所属・種目コード!$J$3:$K$59,2)))</f>
        <v>#N/A</v>
      </c>
    </row>
    <row r="3564" spans="1:12">
      <c r="A3564" s="11">
        <v>4482</v>
      </c>
      <c r="B3564" s="11">
        <v>1202</v>
      </c>
      <c r="C3564" s="11">
        <v>703</v>
      </c>
      <c r="E3564" s="11" t="s">
        <v>7191</v>
      </c>
      <c r="F3564" s="11" t="s">
        <v>7192</v>
      </c>
      <c r="G3564" s="11">
        <v>2</v>
      </c>
      <c r="K3564" s="25" t="str">
        <f>IF($B3564="","",(VLOOKUP($B3564,所属・種目コード!$M$3:$N$127,2)))</f>
        <v>平泉中</v>
      </c>
      <c r="L3564" s="22" t="e">
        <f>IF($B3564="","",(VLOOKUP($B3564,所属・種目コード!$J$3:$K$59,2)))</f>
        <v>#N/A</v>
      </c>
    </row>
    <row r="3565" spans="1:12">
      <c r="A3565" s="11">
        <v>4483</v>
      </c>
      <c r="B3565" s="11">
        <v>1202</v>
      </c>
      <c r="C3565" s="11">
        <v>704</v>
      </c>
      <c r="E3565" s="11" t="s">
        <v>7193</v>
      </c>
      <c r="F3565" s="11" t="s">
        <v>7194</v>
      </c>
      <c r="G3565" s="11">
        <v>2</v>
      </c>
      <c r="K3565" s="25" t="str">
        <f>IF($B3565="","",(VLOOKUP($B3565,所属・種目コード!$M$3:$N$127,2)))</f>
        <v>平泉中</v>
      </c>
      <c r="L3565" s="22" t="e">
        <f>IF($B3565="","",(VLOOKUP($B3565,所属・種目コード!$J$3:$K$59,2)))</f>
        <v>#N/A</v>
      </c>
    </row>
    <row r="3566" spans="1:12">
      <c r="A3566" s="11">
        <v>4484</v>
      </c>
      <c r="B3566" s="11">
        <v>1202</v>
      </c>
      <c r="C3566" s="11">
        <v>811</v>
      </c>
      <c r="E3566" s="11" t="s">
        <v>7195</v>
      </c>
      <c r="F3566" s="11" t="s">
        <v>7196</v>
      </c>
      <c r="G3566" s="11">
        <v>1</v>
      </c>
      <c r="K3566" s="25" t="str">
        <f>IF($B3566="","",(VLOOKUP($B3566,所属・種目コード!$M$3:$N$127,2)))</f>
        <v>平泉中</v>
      </c>
      <c r="L3566" s="22" t="e">
        <f>IF($B3566="","",(VLOOKUP($B3566,所属・種目コード!$J$3:$K$59,2)))</f>
        <v>#N/A</v>
      </c>
    </row>
    <row r="3567" spans="1:12">
      <c r="A3567" s="11">
        <v>4485</v>
      </c>
      <c r="B3567" s="11">
        <v>1202</v>
      </c>
      <c r="C3567" s="11">
        <v>812</v>
      </c>
      <c r="E3567" s="11" t="s">
        <v>7197</v>
      </c>
      <c r="F3567" s="11" t="s">
        <v>7198</v>
      </c>
      <c r="G3567" s="11">
        <v>1</v>
      </c>
      <c r="K3567" s="25" t="str">
        <f>IF($B3567="","",(VLOOKUP($B3567,所属・種目コード!$M$3:$N$127,2)))</f>
        <v>平泉中</v>
      </c>
      <c r="L3567" s="22" t="e">
        <f>IF($B3567="","",(VLOOKUP($B3567,所属・種目コード!$J$3:$K$59,2)))</f>
        <v>#N/A</v>
      </c>
    </row>
    <row r="3568" spans="1:12">
      <c r="A3568" s="11">
        <v>4486</v>
      </c>
      <c r="B3568" s="11">
        <v>1202</v>
      </c>
      <c r="C3568" s="11">
        <v>813</v>
      </c>
      <c r="E3568" s="11" t="s">
        <v>7199</v>
      </c>
      <c r="F3568" s="11" t="s">
        <v>7200</v>
      </c>
      <c r="G3568" s="11">
        <v>1</v>
      </c>
      <c r="K3568" s="25" t="str">
        <f>IF($B3568="","",(VLOOKUP($B3568,所属・種目コード!$M$3:$N$127,2)))</f>
        <v>平泉中</v>
      </c>
      <c r="L3568" s="22" t="e">
        <f>IF($B3568="","",(VLOOKUP($B3568,所属・種目コード!$J$3:$K$59,2)))</f>
        <v>#N/A</v>
      </c>
    </row>
    <row r="3569" spans="1:12">
      <c r="A3569" s="11">
        <v>4487</v>
      </c>
      <c r="B3569" s="11">
        <v>1202</v>
      </c>
      <c r="C3569" s="11">
        <v>700</v>
      </c>
      <c r="E3569" s="11" t="s">
        <v>7201</v>
      </c>
      <c r="F3569" s="11" t="s">
        <v>7202</v>
      </c>
      <c r="G3569" s="11">
        <v>2</v>
      </c>
      <c r="K3569" s="25" t="str">
        <f>IF($B3569="","",(VLOOKUP($B3569,所属・種目コード!$M$3:$N$127,2)))</f>
        <v>平泉中</v>
      </c>
      <c r="L3569" s="22" t="e">
        <f>IF($B3569="","",(VLOOKUP($B3569,所属・種目コード!$J$3:$K$59,2)))</f>
        <v>#N/A</v>
      </c>
    </row>
    <row r="3570" spans="1:12">
      <c r="A3570" s="11">
        <v>4488</v>
      </c>
      <c r="B3570" s="11">
        <v>1202</v>
      </c>
      <c r="C3570" s="11">
        <v>705</v>
      </c>
      <c r="E3570" s="11" t="s">
        <v>7203</v>
      </c>
      <c r="F3570" s="11" t="s">
        <v>7204</v>
      </c>
      <c r="G3570" s="11">
        <v>2</v>
      </c>
      <c r="K3570" s="25" t="str">
        <f>IF($B3570="","",(VLOOKUP($B3570,所属・種目コード!$M$3:$N$127,2)))</f>
        <v>平泉中</v>
      </c>
      <c r="L3570" s="22" t="e">
        <f>IF($B3570="","",(VLOOKUP($B3570,所属・種目コード!$J$3:$K$59,2)))</f>
        <v>#N/A</v>
      </c>
    </row>
    <row r="3571" spans="1:12">
      <c r="A3571" s="11">
        <v>4489</v>
      </c>
      <c r="B3571" s="11">
        <v>1202</v>
      </c>
      <c r="C3571" s="11">
        <v>706</v>
      </c>
      <c r="E3571" s="11" t="s">
        <v>7205</v>
      </c>
      <c r="F3571" s="11" t="s">
        <v>7206</v>
      </c>
      <c r="G3571" s="11">
        <v>2</v>
      </c>
      <c r="K3571" s="25" t="str">
        <f>IF($B3571="","",(VLOOKUP($B3571,所属・種目コード!$M$3:$N$127,2)))</f>
        <v>平泉中</v>
      </c>
      <c r="L3571" s="22" t="e">
        <f>IF($B3571="","",(VLOOKUP($B3571,所属・種目コード!$J$3:$K$59,2)))</f>
        <v>#N/A</v>
      </c>
    </row>
    <row r="3572" spans="1:12">
      <c r="A3572" s="11">
        <v>4490</v>
      </c>
      <c r="B3572" s="11">
        <v>1202</v>
      </c>
      <c r="C3572" s="11">
        <v>814</v>
      </c>
      <c r="E3572" s="11" t="s">
        <v>7207</v>
      </c>
      <c r="F3572" s="11" t="s">
        <v>5634</v>
      </c>
      <c r="G3572" s="11">
        <v>1</v>
      </c>
      <c r="K3572" s="25" t="str">
        <f>IF($B3572="","",(VLOOKUP($B3572,所属・種目コード!$M$3:$N$127,2)))</f>
        <v>平泉中</v>
      </c>
      <c r="L3572" s="22" t="e">
        <f>IF($B3572="","",(VLOOKUP($B3572,所属・種目コード!$J$3:$K$59,2)))</f>
        <v>#N/A</v>
      </c>
    </row>
    <row r="3573" spans="1:12">
      <c r="A3573" s="11">
        <v>4491</v>
      </c>
      <c r="B3573" s="11">
        <v>1202</v>
      </c>
      <c r="C3573" s="11">
        <v>701</v>
      </c>
      <c r="E3573" s="11" t="s">
        <v>7208</v>
      </c>
      <c r="F3573" s="11" t="s">
        <v>7209</v>
      </c>
      <c r="G3573" s="11">
        <v>2</v>
      </c>
      <c r="K3573" s="25" t="str">
        <f>IF($B3573="","",(VLOOKUP($B3573,所属・種目コード!$M$3:$N$127,2)))</f>
        <v>平泉中</v>
      </c>
      <c r="L3573" s="22" t="e">
        <f>IF($B3573="","",(VLOOKUP($B3573,所属・種目コード!$J$3:$K$59,2)))</f>
        <v>#N/A</v>
      </c>
    </row>
    <row r="3574" spans="1:12">
      <c r="A3574" s="11">
        <v>4492</v>
      </c>
      <c r="B3574" s="11">
        <v>1202</v>
      </c>
      <c r="C3574" s="11">
        <v>816</v>
      </c>
      <c r="E3574" s="11" t="s">
        <v>7210</v>
      </c>
      <c r="F3574" s="11" t="s">
        <v>7211</v>
      </c>
      <c r="G3574" s="11">
        <v>1</v>
      </c>
      <c r="K3574" s="25" t="str">
        <f>IF($B3574="","",(VLOOKUP($B3574,所属・種目コード!$M$3:$N$127,2)))</f>
        <v>平泉中</v>
      </c>
      <c r="L3574" s="22" t="e">
        <f>IF($B3574="","",(VLOOKUP($B3574,所属・種目コード!$J$3:$K$59,2)))</f>
        <v>#N/A</v>
      </c>
    </row>
    <row r="3575" spans="1:12">
      <c r="A3575" s="11">
        <v>4493</v>
      </c>
      <c r="B3575" s="11">
        <v>1202</v>
      </c>
      <c r="C3575" s="11">
        <v>817</v>
      </c>
      <c r="E3575" s="11" t="s">
        <v>7212</v>
      </c>
      <c r="F3575" s="11" t="s">
        <v>7213</v>
      </c>
      <c r="G3575" s="11">
        <v>1</v>
      </c>
      <c r="K3575" s="25" t="str">
        <f>IF($B3575="","",(VLOOKUP($B3575,所属・種目コード!$M$3:$N$127,2)))</f>
        <v>平泉中</v>
      </c>
      <c r="L3575" s="22" t="e">
        <f>IF($B3575="","",(VLOOKUP($B3575,所属・種目コード!$J$3:$K$59,2)))</f>
        <v>#N/A</v>
      </c>
    </row>
    <row r="3576" spans="1:12">
      <c r="A3576" s="11">
        <v>4494</v>
      </c>
      <c r="B3576" s="11">
        <v>1202</v>
      </c>
      <c r="C3576" s="11">
        <v>702</v>
      </c>
      <c r="E3576" s="11" t="s">
        <v>7214</v>
      </c>
      <c r="F3576" s="11" t="s">
        <v>7215</v>
      </c>
      <c r="G3576" s="11">
        <v>2</v>
      </c>
      <c r="K3576" s="25" t="str">
        <f>IF($B3576="","",(VLOOKUP($B3576,所属・種目コード!$M$3:$N$127,2)))</f>
        <v>平泉中</v>
      </c>
      <c r="L3576" s="22" t="e">
        <f>IF($B3576="","",(VLOOKUP($B3576,所属・種目コード!$J$3:$K$59,2)))</f>
        <v>#N/A</v>
      </c>
    </row>
    <row r="3577" spans="1:12">
      <c r="A3577" s="11">
        <v>4495</v>
      </c>
      <c r="B3577" s="11">
        <v>1202</v>
      </c>
      <c r="C3577" s="11">
        <v>815</v>
      </c>
      <c r="E3577" s="11" t="s">
        <v>7216</v>
      </c>
      <c r="F3577" s="11" t="s">
        <v>7217</v>
      </c>
      <c r="G3577" s="11">
        <v>1</v>
      </c>
      <c r="K3577" s="25" t="str">
        <f>IF($B3577="","",(VLOOKUP($B3577,所属・種目コード!$M$3:$N$127,2)))</f>
        <v>平泉中</v>
      </c>
      <c r="L3577" s="22" t="e">
        <f>IF($B3577="","",(VLOOKUP($B3577,所属・種目コード!$J$3:$K$59,2)))</f>
        <v>#N/A</v>
      </c>
    </row>
    <row r="3578" spans="1:12">
      <c r="A3578" s="11">
        <v>4496</v>
      </c>
      <c r="B3578" s="11">
        <v>1202</v>
      </c>
      <c r="C3578" s="11">
        <v>818</v>
      </c>
      <c r="E3578" s="11" t="s">
        <v>7218</v>
      </c>
      <c r="F3578" s="11" t="s">
        <v>7219</v>
      </c>
      <c r="G3578" s="11">
        <v>1</v>
      </c>
      <c r="K3578" s="25" t="str">
        <f>IF($B3578="","",(VLOOKUP($B3578,所属・種目コード!$M$3:$N$127,2)))</f>
        <v>平泉中</v>
      </c>
      <c r="L3578" s="22" t="e">
        <f>IF($B3578="","",(VLOOKUP($B3578,所属・種目コード!$J$3:$K$59,2)))</f>
        <v>#N/A</v>
      </c>
    </row>
    <row r="3579" spans="1:12">
      <c r="A3579" s="11">
        <v>4497</v>
      </c>
      <c r="B3579" s="11">
        <v>1205</v>
      </c>
      <c r="C3579" s="11">
        <v>257</v>
      </c>
      <c r="E3579" s="11" t="s">
        <v>7220</v>
      </c>
      <c r="F3579" s="11" t="s">
        <v>7221</v>
      </c>
      <c r="G3579" s="11">
        <v>1</v>
      </c>
      <c r="K3579" s="25" t="str">
        <f>IF($B3579="","",(VLOOKUP($B3579,所属・種目コード!$M$3:$N$127,2)))</f>
        <v>洋野種市中</v>
      </c>
      <c r="L3579" s="22" t="e">
        <f>IF($B3579="","",(VLOOKUP($B3579,所属・種目コード!$J$3:$K$59,2)))</f>
        <v>#N/A</v>
      </c>
    </row>
    <row r="3580" spans="1:12">
      <c r="A3580" s="11">
        <v>4498</v>
      </c>
      <c r="B3580" s="11">
        <v>1205</v>
      </c>
      <c r="C3580" s="11">
        <v>238</v>
      </c>
      <c r="E3580" s="11" t="s">
        <v>7222</v>
      </c>
      <c r="F3580" s="11" t="s">
        <v>7223</v>
      </c>
      <c r="G3580" s="11">
        <v>2</v>
      </c>
      <c r="K3580" s="25" t="str">
        <f>IF($B3580="","",(VLOOKUP($B3580,所属・種目コード!$M$3:$N$127,2)))</f>
        <v>洋野種市中</v>
      </c>
      <c r="L3580" s="22" t="e">
        <f>IF($B3580="","",(VLOOKUP($B3580,所属・種目コード!$J$3:$K$59,2)))</f>
        <v>#N/A</v>
      </c>
    </row>
    <row r="3581" spans="1:12">
      <c r="A3581" s="11">
        <v>4499</v>
      </c>
      <c r="B3581" s="11">
        <v>1205</v>
      </c>
      <c r="C3581" s="11">
        <v>243</v>
      </c>
      <c r="E3581" s="11" t="s">
        <v>7224</v>
      </c>
      <c r="F3581" s="11" t="s">
        <v>7225</v>
      </c>
      <c r="G3581" s="11">
        <v>2</v>
      </c>
      <c r="K3581" s="25" t="str">
        <f>IF($B3581="","",(VLOOKUP($B3581,所属・種目コード!$M$3:$N$127,2)))</f>
        <v>洋野種市中</v>
      </c>
      <c r="L3581" s="22" t="e">
        <f>IF($B3581="","",(VLOOKUP($B3581,所属・種目コード!$J$3:$K$59,2)))</f>
        <v>#N/A</v>
      </c>
    </row>
    <row r="3582" spans="1:12">
      <c r="A3582" s="11">
        <v>4500</v>
      </c>
      <c r="B3582" s="11">
        <v>1205</v>
      </c>
      <c r="C3582" s="11">
        <v>244</v>
      </c>
      <c r="E3582" s="11" t="s">
        <v>7226</v>
      </c>
      <c r="F3582" s="11" t="s">
        <v>7227</v>
      </c>
      <c r="G3582" s="11">
        <v>2</v>
      </c>
      <c r="K3582" s="25" t="str">
        <f>IF($B3582="","",(VLOOKUP($B3582,所属・種目コード!$M$3:$N$127,2)))</f>
        <v>洋野種市中</v>
      </c>
      <c r="L3582" s="22" t="e">
        <f>IF($B3582="","",(VLOOKUP($B3582,所属・種目コード!$J$3:$K$59,2)))</f>
        <v>#N/A</v>
      </c>
    </row>
    <row r="3583" spans="1:12">
      <c r="A3583" s="11">
        <v>4501</v>
      </c>
      <c r="B3583" s="11">
        <v>1205</v>
      </c>
      <c r="C3583" s="11">
        <v>258</v>
      </c>
      <c r="E3583" s="11" t="s">
        <v>7228</v>
      </c>
      <c r="F3583" s="11" t="s">
        <v>7229</v>
      </c>
      <c r="G3583" s="11">
        <v>1</v>
      </c>
      <c r="K3583" s="25" t="str">
        <f>IF($B3583="","",(VLOOKUP($B3583,所属・種目コード!$M$3:$N$127,2)))</f>
        <v>洋野種市中</v>
      </c>
      <c r="L3583" s="22" t="e">
        <f>IF($B3583="","",(VLOOKUP($B3583,所属・種目コード!$J$3:$K$59,2)))</f>
        <v>#N/A</v>
      </c>
    </row>
    <row r="3584" spans="1:12">
      <c r="A3584" s="11">
        <v>4502</v>
      </c>
      <c r="B3584" s="11">
        <v>1205</v>
      </c>
      <c r="C3584" s="11">
        <v>259</v>
      </c>
      <c r="E3584" s="11" t="s">
        <v>7230</v>
      </c>
      <c r="F3584" s="11" t="s">
        <v>7231</v>
      </c>
      <c r="G3584" s="11">
        <v>1</v>
      </c>
      <c r="K3584" s="25" t="str">
        <f>IF($B3584="","",(VLOOKUP($B3584,所属・種目コード!$M$3:$N$127,2)))</f>
        <v>洋野種市中</v>
      </c>
      <c r="L3584" s="22" t="e">
        <f>IF($B3584="","",(VLOOKUP($B3584,所属・種目コード!$J$3:$K$59,2)))</f>
        <v>#N/A</v>
      </c>
    </row>
    <row r="3585" spans="1:12">
      <c r="A3585" s="11">
        <v>4503</v>
      </c>
      <c r="B3585" s="11">
        <v>1205</v>
      </c>
      <c r="C3585" s="11">
        <v>252</v>
      </c>
      <c r="E3585" s="11" t="s">
        <v>7232</v>
      </c>
      <c r="F3585" s="11" t="s">
        <v>7233</v>
      </c>
      <c r="G3585" s="11">
        <v>1</v>
      </c>
      <c r="K3585" s="25" t="str">
        <f>IF($B3585="","",(VLOOKUP($B3585,所属・種目コード!$M$3:$N$127,2)))</f>
        <v>洋野種市中</v>
      </c>
      <c r="L3585" s="22" t="e">
        <f>IF($B3585="","",(VLOOKUP($B3585,所属・種目コード!$J$3:$K$59,2)))</f>
        <v>#N/A</v>
      </c>
    </row>
    <row r="3586" spans="1:12">
      <c r="A3586" s="11">
        <v>4504</v>
      </c>
      <c r="B3586" s="11">
        <v>1205</v>
      </c>
      <c r="C3586" s="11">
        <v>245</v>
      </c>
      <c r="E3586" s="11" t="s">
        <v>7234</v>
      </c>
      <c r="F3586" s="11" t="s">
        <v>7235</v>
      </c>
      <c r="G3586" s="11">
        <v>2</v>
      </c>
      <c r="K3586" s="25" t="str">
        <f>IF($B3586="","",(VLOOKUP($B3586,所属・種目コード!$M$3:$N$127,2)))</f>
        <v>洋野種市中</v>
      </c>
      <c r="L3586" s="22" t="e">
        <f>IF($B3586="","",(VLOOKUP($B3586,所属・種目コード!$J$3:$K$59,2)))</f>
        <v>#N/A</v>
      </c>
    </row>
    <row r="3587" spans="1:12">
      <c r="A3587" s="11">
        <v>4505</v>
      </c>
      <c r="B3587" s="11">
        <v>1205</v>
      </c>
      <c r="C3587" s="11">
        <v>239</v>
      </c>
      <c r="E3587" s="11" t="s">
        <v>7236</v>
      </c>
      <c r="F3587" s="11" t="s">
        <v>7237</v>
      </c>
      <c r="G3587" s="11">
        <v>2</v>
      </c>
      <c r="K3587" s="25" t="str">
        <f>IF($B3587="","",(VLOOKUP($B3587,所属・種目コード!$M$3:$N$127,2)))</f>
        <v>洋野種市中</v>
      </c>
      <c r="L3587" s="22" t="e">
        <f>IF($B3587="","",(VLOOKUP($B3587,所属・種目コード!$J$3:$K$59,2)))</f>
        <v>#N/A</v>
      </c>
    </row>
    <row r="3588" spans="1:12">
      <c r="A3588" s="11">
        <v>4506</v>
      </c>
      <c r="B3588" s="11">
        <v>1205</v>
      </c>
      <c r="C3588" s="11">
        <v>246</v>
      </c>
      <c r="E3588" s="11" t="s">
        <v>7238</v>
      </c>
      <c r="F3588" s="11" t="s">
        <v>7239</v>
      </c>
      <c r="G3588" s="11">
        <v>2</v>
      </c>
      <c r="K3588" s="25" t="str">
        <f>IF($B3588="","",(VLOOKUP($B3588,所属・種目コード!$M$3:$N$127,2)))</f>
        <v>洋野種市中</v>
      </c>
      <c r="L3588" s="22" t="e">
        <f>IF($B3588="","",(VLOOKUP($B3588,所属・種目コード!$J$3:$K$59,2)))</f>
        <v>#N/A</v>
      </c>
    </row>
    <row r="3589" spans="1:12">
      <c r="A3589" s="11">
        <v>4507</v>
      </c>
      <c r="B3589" s="11">
        <v>1205</v>
      </c>
      <c r="C3589" s="11">
        <v>240</v>
      </c>
      <c r="E3589" s="11" t="s">
        <v>7240</v>
      </c>
      <c r="F3589" s="11" t="s">
        <v>7241</v>
      </c>
      <c r="G3589" s="11">
        <v>2</v>
      </c>
      <c r="K3589" s="25" t="str">
        <f>IF($B3589="","",(VLOOKUP($B3589,所属・種目コード!$M$3:$N$127,2)))</f>
        <v>洋野種市中</v>
      </c>
      <c r="L3589" s="22" t="e">
        <f>IF($B3589="","",(VLOOKUP($B3589,所属・種目コード!$J$3:$K$59,2)))</f>
        <v>#N/A</v>
      </c>
    </row>
    <row r="3590" spans="1:12">
      <c r="A3590" s="11">
        <v>4508</v>
      </c>
      <c r="B3590" s="11">
        <v>1205</v>
      </c>
      <c r="C3590" s="11">
        <v>247</v>
      </c>
      <c r="E3590" s="11" t="s">
        <v>7242</v>
      </c>
      <c r="F3590" s="11" t="s">
        <v>7243</v>
      </c>
      <c r="G3590" s="11">
        <v>2</v>
      </c>
      <c r="K3590" s="25" t="str">
        <f>IF($B3590="","",(VLOOKUP($B3590,所属・種目コード!$M$3:$N$127,2)))</f>
        <v>洋野種市中</v>
      </c>
      <c r="L3590" s="22" t="e">
        <f>IF($B3590="","",(VLOOKUP($B3590,所属・種目コード!$J$3:$K$59,2)))</f>
        <v>#N/A</v>
      </c>
    </row>
    <row r="3591" spans="1:12">
      <c r="A3591" s="11">
        <v>4509</v>
      </c>
      <c r="B3591" s="11">
        <v>1205</v>
      </c>
      <c r="C3591" s="11">
        <v>248</v>
      </c>
      <c r="E3591" s="11" t="s">
        <v>7244</v>
      </c>
      <c r="F3591" s="11" t="s">
        <v>7245</v>
      </c>
      <c r="G3591" s="11">
        <v>2</v>
      </c>
      <c r="K3591" s="25" t="str">
        <f>IF($B3591="","",(VLOOKUP($B3591,所属・種目コード!$M$3:$N$127,2)))</f>
        <v>洋野種市中</v>
      </c>
      <c r="L3591" s="22" t="e">
        <f>IF($B3591="","",(VLOOKUP($B3591,所属・種目コード!$J$3:$K$59,2)))</f>
        <v>#N/A</v>
      </c>
    </row>
    <row r="3592" spans="1:12">
      <c r="A3592" s="11">
        <v>4510</v>
      </c>
      <c r="B3592" s="11">
        <v>1205</v>
      </c>
      <c r="C3592" s="11">
        <v>249</v>
      </c>
      <c r="E3592" s="11" t="s">
        <v>7246</v>
      </c>
      <c r="F3592" s="11" t="s">
        <v>7247</v>
      </c>
      <c r="G3592" s="11">
        <v>2</v>
      </c>
      <c r="K3592" s="25" t="str">
        <f>IF($B3592="","",(VLOOKUP($B3592,所属・種目コード!$M$3:$N$127,2)))</f>
        <v>洋野種市中</v>
      </c>
      <c r="L3592" s="22" t="e">
        <f>IF($B3592="","",(VLOOKUP($B3592,所属・種目コード!$J$3:$K$59,2)))</f>
        <v>#N/A</v>
      </c>
    </row>
    <row r="3593" spans="1:12">
      <c r="A3593" s="11">
        <v>4511</v>
      </c>
      <c r="B3593" s="11">
        <v>1205</v>
      </c>
      <c r="C3593" s="11">
        <v>253</v>
      </c>
      <c r="E3593" s="11" t="s">
        <v>7248</v>
      </c>
      <c r="F3593" s="11" t="s">
        <v>7249</v>
      </c>
      <c r="G3593" s="11">
        <v>1</v>
      </c>
      <c r="K3593" s="25" t="str">
        <f>IF($B3593="","",(VLOOKUP($B3593,所属・種目コード!$M$3:$N$127,2)))</f>
        <v>洋野種市中</v>
      </c>
      <c r="L3593" s="22" t="e">
        <f>IF($B3593="","",(VLOOKUP($B3593,所属・種目コード!$J$3:$K$59,2)))</f>
        <v>#N/A</v>
      </c>
    </row>
    <row r="3594" spans="1:12">
      <c r="A3594" s="11">
        <v>4512</v>
      </c>
      <c r="B3594" s="11">
        <v>1205</v>
      </c>
      <c r="C3594" s="11">
        <v>260</v>
      </c>
      <c r="E3594" s="11" t="s">
        <v>7250</v>
      </c>
      <c r="F3594" s="11" t="s">
        <v>7251</v>
      </c>
      <c r="G3594" s="11">
        <v>1</v>
      </c>
      <c r="K3594" s="25" t="str">
        <f>IF($B3594="","",(VLOOKUP($B3594,所属・種目コード!$M$3:$N$127,2)))</f>
        <v>洋野種市中</v>
      </c>
      <c r="L3594" s="22" t="e">
        <f>IF($B3594="","",(VLOOKUP($B3594,所属・種目コード!$J$3:$K$59,2)))</f>
        <v>#N/A</v>
      </c>
    </row>
    <row r="3595" spans="1:12">
      <c r="A3595" s="11">
        <v>4513</v>
      </c>
      <c r="B3595" s="11">
        <v>1205</v>
      </c>
      <c r="C3595" s="11">
        <v>261</v>
      </c>
      <c r="E3595" s="11" t="s">
        <v>7252</v>
      </c>
      <c r="F3595" s="11" t="s">
        <v>7253</v>
      </c>
      <c r="G3595" s="11">
        <v>1</v>
      </c>
      <c r="K3595" s="25" t="str">
        <f>IF($B3595="","",(VLOOKUP($B3595,所属・種目コード!$M$3:$N$127,2)))</f>
        <v>洋野種市中</v>
      </c>
      <c r="L3595" s="22" t="e">
        <f>IF($B3595="","",(VLOOKUP($B3595,所属・種目コード!$J$3:$K$59,2)))</f>
        <v>#N/A</v>
      </c>
    </row>
    <row r="3596" spans="1:12">
      <c r="A3596" s="11">
        <v>4514</v>
      </c>
      <c r="B3596" s="11">
        <v>1205</v>
      </c>
      <c r="C3596" s="11">
        <v>262</v>
      </c>
      <c r="E3596" s="11" t="s">
        <v>7254</v>
      </c>
      <c r="F3596" s="11" t="s">
        <v>7255</v>
      </c>
      <c r="G3596" s="11">
        <v>1</v>
      </c>
      <c r="K3596" s="25" t="str">
        <f>IF($B3596="","",(VLOOKUP($B3596,所属・種目コード!$M$3:$N$127,2)))</f>
        <v>洋野種市中</v>
      </c>
      <c r="L3596" s="22" t="e">
        <f>IF($B3596="","",(VLOOKUP($B3596,所属・種目コード!$J$3:$K$59,2)))</f>
        <v>#N/A</v>
      </c>
    </row>
    <row r="3597" spans="1:12">
      <c r="A3597" s="11">
        <v>4515</v>
      </c>
      <c r="B3597" s="11">
        <v>1205</v>
      </c>
      <c r="C3597" s="11">
        <v>241</v>
      </c>
      <c r="E3597" s="11" t="s">
        <v>7256</v>
      </c>
      <c r="F3597" s="11" t="s">
        <v>7257</v>
      </c>
      <c r="G3597" s="11">
        <v>2</v>
      </c>
      <c r="K3597" s="25" t="str">
        <f>IF($B3597="","",(VLOOKUP($B3597,所属・種目コード!$M$3:$N$127,2)))</f>
        <v>洋野種市中</v>
      </c>
      <c r="L3597" s="22" t="e">
        <f>IF($B3597="","",(VLOOKUP($B3597,所属・種目コード!$J$3:$K$59,2)))</f>
        <v>#N/A</v>
      </c>
    </row>
    <row r="3598" spans="1:12">
      <c r="A3598" s="11">
        <v>4516</v>
      </c>
      <c r="B3598" s="11">
        <v>1205</v>
      </c>
      <c r="C3598" s="11">
        <v>250</v>
      </c>
      <c r="E3598" s="11" t="s">
        <v>7258</v>
      </c>
      <c r="F3598" s="11" t="s">
        <v>7259</v>
      </c>
      <c r="G3598" s="11">
        <v>2</v>
      </c>
      <c r="K3598" s="25" t="str">
        <f>IF($B3598="","",(VLOOKUP($B3598,所属・種目コード!$M$3:$N$127,2)))</f>
        <v>洋野種市中</v>
      </c>
      <c r="L3598" s="22" t="e">
        <f>IF($B3598="","",(VLOOKUP($B3598,所属・種目コード!$J$3:$K$59,2)))</f>
        <v>#N/A</v>
      </c>
    </row>
    <row r="3599" spans="1:12">
      <c r="A3599" s="11">
        <v>4517</v>
      </c>
      <c r="B3599" s="11">
        <v>1205</v>
      </c>
      <c r="C3599" s="11">
        <v>254</v>
      </c>
      <c r="E3599" s="11" t="s">
        <v>7260</v>
      </c>
      <c r="F3599" s="11" t="s">
        <v>7261</v>
      </c>
      <c r="G3599" s="11">
        <v>1</v>
      </c>
      <c r="K3599" s="25" t="str">
        <f>IF($B3599="","",(VLOOKUP($B3599,所属・種目コード!$M$3:$N$127,2)))</f>
        <v>洋野種市中</v>
      </c>
      <c r="L3599" s="22" t="e">
        <f>IF($B3599="","",(VLOOKUP($B3599,所属・種目コード!$J$3:$K$59,2)))</f>
        <v>#N/A</v>
      </c>
    </row>
    <row r="3600" spans="1:12">
      <c r="A3600" s="11">
        <v>4518</v>
      </c>
      <c r="B3600" s="11">
        <v>1205</v>
      </c>
      <c r="C3600" s="11">
        <v>263</v>
      </c>
      <c r="E3600" s="11" t="s">
        <v>7262</v>
      </c>
      <c r="F3600" s="11" t="s">
        <v>7263</v>
      </c>
      <c r="G3600" s="11">
        <v>1</v>
      </c>
      <c r="K3600" s="25" t="str">
        <f>IF($B3600="","",(VLOOKUP($B3600,所属・種目コード!$M$3:$N$127,2)))</f>
        <v>洋野種市中</v>
      </c>
      <c r="L3600" s="22" t="e">
        <f>IF($B3600="","",(VLOOKUP($B3600,所属・種目コード!$J$3:$K$59,2)))</f>
        <v>#N/A</v>
      </c>
    </row>
    <row r="3601" spans="1:12">
      <c r="A3601" s="11">
        <v>4519</v>
      </c>
      <c r="B3601" s="11">
        <v>1205</v>
      </c>
      <c r="C3601" s="11">
        <v>251</v>
      </c>
      <c r="E3601" s="11" t="s">
        <v>7264</v>
      </c>
      <c r="F3601" s="11" t="s">
        <v>7265</v>
      </c>
      <c r="G3601" s="11">
        <v>2</v>
      </c>
      <c r="K3601" s="25" t="str">
        <f>IF($B3601="","",(VLOOKUP($B3601,所属・種目コード!$M$3:$N$127,2)))</f>
        <v>洋野種市中</v>
      </c>
      <c r="L3601" s="22" t="e">
        <f>IF($B3601="","",(VLOOKUP($B3601,所属・種目コード!$J$3:$K$59,2)))</f>
        <v>#N/A</v>
      </c>
    </row>
    <row r="3602" spans="1:12">
      <c r="A3602" s="11">
        <v>4520</v>
      </c>
      <c r="B3602" s="11">
        <v>1205</v>
      </c>
      <c r="C3602" s="11">
        <v>264</v>
      </c>
      <c r="E3602" s="11" t="s">
        <v>7266</v>
      </c>
      <c r="F3602" s="11" t="s">
        <v>7267</v>
      </c>
      <c r="G3602" s="11">
        <v>1</v>
      </c>
      <c r="K3602" s="25" t="str">
        <f>IF($B3602="","",(VLOOKUP($B3602,所属・種目コード!$M$3:$N$127,2)))</f>
        <v>洋野種市中</v>
      </c>
      <c r="L3602" s="22" t="e">
        <f>IF($B3602="","",(VLOOKUP($B3602,所属・種目コード!$J$3:$K$59,2)))</f>
        <v>#N/A</v>
      </c>
    </row>
    <row r="3603" spans="1:12">
      <c r="A3603" s="11">
        <v>4521</v>
      </c>
      <c r="B3603" s="11">
        <v>1205</v>
      </c>
      <c r="C3603" s="11">
        <v>255</v>
      </c>
      <c r="E3603" s="11" t="s">
        <v>7268</v>
      </c>
      <c r="F3603" s="11" t="s">
        <v>7269</v>
      </c>
      <c r="G3603" s="11">
        <v>1</v>
      </c>
      <c r="K3603" s="25" t="str">
        <f>IF($B3603="","",(VLOOKUP($B3603,所属・種目コード!$M$3:$N$127,2)))</f>
        <v>洋野種市中</v>
      </c>
      <c r="L3603" s="22" t="e">
        <f>IF($B3603="","",(VLOOKUP($B3603,所属・種目コード!$J$3:$K$59,2)))</f>
        <v>#N/A</v>
      </c>
    </row>
    <row r="3604" spans="1:12">
      <c r="A3604" s="11">
        <v>4522</v>
      </c>
      <c r="B3604" s="11">
        <v>1205</v>
      </c>
      <c r="C3604" s="11">
        <v>242</v>
      </c>
      <c r="E3604" s="11" t="s">
        <v>7270</v>
      </c>
      <c r="F3604" s="11" t="s">
        <v>7271</v>
      </c>
      <c r="G3604" s="11">
        <v>2</v>
      </c>
      <c r="K3604" s="25" t="str">
        <f>IF($B3604="","",(VLOOKUP($B3604,所属・種目コード!$M$3:$N$127,2)))</f>
        <v>洋野種市中</v>
      </c>
      <c r="L3604" s="22" t="e">
        <f>IF($B3604="","",(VLOOKUP($B3604,所属・種目コード!$J$3:$K$59,2)))</f>
        <v>#N/A</v>
      </c>
    </row>
    <row r="3605" spans="1:12">
      <c r="A3605" s="11">
        <v>4523</v>
      </c>
      <c r="B3605" s="11">
        <v>1205</v>
      </c>
      <c r="C3605" s="11">
        <v>256</v>
      </c>
      <c r="E3605" s="11" t="s">
        <v>7272</v>
      </c>
      <c r="F3605" s="11" t="s">
        <v>7273</v>
      </c>
      <c r="G3605" s="11">
        <v>1</v>
      </c>
      <c r="K3605" s="25" t="str">
        <f>IF($B3605="","",(VLOOKUP($B3605,所属・種目コード!$M$3:$N$127,2)))</f>
        <v>洋野種市中</v>
      </c>
      <c r="L3605" s="22" t="e">
        <f>IF($B3605="","",(VLOOKUP($B3605,所属・種目コード!$J$3:$K$59,2)))</f>
        <v>#N/A</v>
      </c>
    </row>
    <row r="3606" spans="1:12">
      <c r="A3606" s="11">
        <v>4524</v>
      </c>
      <c r="B3606" s="11">
        <v>1205</v>
      </c>
      <c r="C3606" s="11">
        <v>265</v>
      </c>
      <c r="E3606" s="11" t="s">
        <v>7274</v>
      </c>
      <c r="F3606" s="11" t="s">
        <v>7275</v>
      </c>
      <c r="G3606" s="11">
        <v>1</v>
      </c>
      <c r="K3606" s="25" t="str">
        <f>IF($B3606="","",(VLOOKUP($B3606,所属・種目コード!$M$3:$N$127,2)))</f>
        <v>洋野種市中</v>
      </c>
      <c r="L3606" s="22" t="e">
        <f>IF($B3606="","",(VLOOKUP($B3606,所属・種目コード!$J$3:$K$59,2)))</f>
        <v>#N/A</v>
      </c>
    </row>
    <row r="3607" spans="1:12">
      <c r="A3607" s="11">
        <v>4525</v>
      </c>
      <c r="B3607" s="11">
        <v>1206</v>
      </c>
      <c r="C3607" s="11">
        <v>808</v>
      </c>
      <c r="E3607" s="11" t="s">
        <v>7276</v>
      </c>
      <c r="F3607" s="11" t="s">
        <v>7277</v>
      </c>
      <c r="G3607" s="11">
        <v>2</v>
      </c>
      <c r="K3607" s="25" t="str">
        <f>IF($B3607="","",(VLOOKUP($B3607,所属・種目コード!$M$3:$N$127,2)))</f>
        <v>普代中中</v>
      </c>
      <c r="L3607" s="22" t="e">
        <f>IF($B3607="","",(VLOOKUP($B3607,所属・種目コード!$J$3:$K$59,2)))</f>
        <v>#N/A</v>
      </c>
    </row>
    <row r="3608" spans="1:12">
      <c r="A3608" s="11">
        <v>4526</v>
      </c>
      <c r="B3608" s="11">
        <v>1206</v>
      </c>
      <c r="C3608" s="11">
        <v>809</v>
      </c>
      <c r="E3608" s="11" t="s">
        <v>7278</v>
      </c>
      <c r="F3608" s="11" t="s">
        <v>7279</v>
      </c>
      <c r="G3608" s="11">
        <v>2</v>
      </c>
      <c r="K3608" s="25" t="str">
        <f>IF($B3608="","",(VLOOKUP($B3608,所属・種目コード!$M$3:$N$127,2)))</f>
        <v>普代中中</v>
      </c>
      <c r="L3608" s="22" t="e">
        <f>IF($B3608="","",(VLOOKUP($B3608,所属・種目コード!$J$3:$K$59,2)))</f>
        <v>#N/A</v>
      </c>
    </row>
    <row r="3609" spans="1:12">
      <c r="A3609" s="11">
        <v>4527</v>
      </c>
      <c r="B3609" s="11">
        <v>1206</v>
      </c>
      <c r="C3609" s="11">
        <v>958</v>
      </c>
      <c r="E3609" s="11" t="s">
        <v>7280</v>
      </c>
      <c r="F3609" s="11" t="s">
        <v>7281</v>
      </c>
      <c r="G3609" s="11">
        <v>1</v>
      </c>
      <c r="K3609" s="25" t="str">
        <f>IF($B3609="","",(VLOOKUP($B3609,所属・種目コード!$M$3:$N$127,2)))</f>
        <v>普代中中</v>
      </c>
      <c r="L3609" s="22" t="e">
        <f>IF($B3609="","",(VLOOKUP($B3609,所属・種目コード!$J$3:$K$59,2)))</f>
        <v>#N/A</v>
      </c>
    </row>
    <row r="3610" spans="1:12">
      <c r="A3610" s="11">
        <v>4528</v>
      </c>
      <c r="B3610" s="11">
        <v>1206</v>
      </c>
      <c r="C3610" s="11">
        <v>964</v>
      </c>
      <c r="E3610" s="11" t="s">
        <v>7282</v>
      </c>
      <c r="F3610" s="11" t="s">
        <v>7283</v>
      </c>
      <c r="G3610" s="11">
        <v>1</v>
      </c>
      <c r="K3610" s="25" t="str">
        <f>IF($B3610="","",(VLOOKUP($B3610,所属・種目コード!$M$3:$N$127,2)))</f>
        <v>普代中中</v>
      </c>
      <c r="L3610" s="22" t="e">
        <f>IF($B3610="","",(VLOOKUP($B3610,所属・種目コード!$J$3:$K$59,2)))</f>
        <v>#N/A</v>
      </c>
    </row>
    <row r="3611" spans="1:12">
      <c r="A3611" s="11">
        <v>4529</v>
      </c>
      <c r="B3611" s="11">
        <v>1206</v>
      </c>
      <c r="C3611" s="11">
        <v>810</v>
      </c>
      <c r="E3611" s="11" t="s">
        <v>7284</v>
      </c>
      <c r="F3611" s="11" t="s">
        <v>7285</v>
      </c>
      <c r="G3611" s="11">
        <v>2</v>
      </c>
      <c r="K3611" s="25" t="str">
        <f>IF($B3611="","",(VLOOKUP($B3611,所属・種目コード!$M$3:$N$127,2)))</f>
        <v>普代中中</v>
      </c>
      <c r="L3611" s="22" t="e">
        <f>IF($B3611="","",(VLOOKUP($B3611,所属・種目コード!$J$3:$K$59,2)))</f>
        <v>#N/A</v>
      </c>
    </row>
    <row r="3612" spans="1:12">
      <c r="A3612" s="11">
        <v>4530</v>
      </c>
      <c r="B3612" s="11">
        <v>1206</v>
      </c>
      <c r="C3612" s="11">
        <v>965</v>
      </c>
      <c r="E3612" s="11" t="s">
        <v>7286</v>
      </c>
      <c r="F3612" s="11" t="s">
        <v>7287</v>
      </c>
      <c r="G3612" s="11">
        <v>1</v>
      </c>
      <c r="K3612" s="25" t="str">
        <f>IF($B3612="","",(VLOOKUP($B3612,所属・種目コード!$M$3:$N$127,2)))</f>
        <v>普代中中</v>
      </c>
      <c r="L3612" s="22" t="e">
        <f>IF($B3612="","",(VLOOKUP($B3612,所属・種目コード!$J$3:$K$59,2)))</f>
        <v>#N/A</v>
      </c>
    </row>
    <row r="3613" spans="1:12">
      <c r="A3613" s="11">
        <v>4531</v>
      </c>
      <c r="B3613" s="11">
        <v>1206</v>
      </c>
      <c r="C3613" s="11">
        <v>966</v>
      </c>
      <c r="E3613" s="11" t="s">
        <v>7288</v>
      </c>
      <c r="F3613" s="11" t="s">
        <v>7289</v>
      </c>
      <c r="G3613" s="11">
        <v>1</v>
      </c>
      <c r="K3613" s="25" t="str">
        <f>IF($B3613="","",(VLOOKUP($B3613,所属・種目コード!$M$3:$N$127,2)))</f>
        <v>普代中中</v>
      </c>
      <c r="L3613" s="22" t="e">
        <f>IF($B3613="","",(VLOOKUP($B3613,所属・種目コード!$J$3:$K$59,2)))</f>
        <v>#N/A</v>
      </c>
    </row>
    <row r="3614" spans="1:12">
      <c r="A3614" s="11">
        <v>4532</v>
      </c>
      <c r="B3614" s="11">
        <v>1206</v>
      </c>
      <c r="C3614" s="11">
        <v>814</v>
      </c>
      <c r="E3614" s="11" t="s">
        <v>7290</v>
      </c>
      <c r="F3614" s="11" t="s">
        <v>7291</v>
      </c>
      <c r="G3614" s="11">
        <v>2</v>
      </c>
      <c r="K3614" s="25" t="str">
        <f>IF($B3614="","",(VLOOKUP($B3614,所属・種目コード!$M$3:$N$127,2)))</f>
        <v>普代中中</v>
      </c>
      <c r="L3614" s="22" t="e">
        <f>IF($B3614="","",(VLOOKUP($B3614,所属・種目コード!$J$3:$K$59,2)))</f>
        <v>#N/A</v>
      </c>
    </row>
    <row r="3615" spans="1:12">
      <c r="A3615" s="11">
        <v>4533</v>
      </c>
      <c r="B3615" s="11">
        <v>1206</v>
      </c>
      <c r="C3615" s="11">
        <v>959</v>
      </c>
      <c r="E3615" s="11" t="s">
        <v>7292</v>
      </c>
      <c r="F3615" s="11" t="s">
        <v>7293</v>
      </c>
      <c r="G3615" s="11">
        <v>1</v>
      </c>
      <c r="K3615" s="25" t="str">
        <f>IF($B3615="","",(VLOOKUP($B3615,所属・種目コード!$M$3:$N$127,2)))</f>
        <v>普代中中</v>
      </c>
      <c r="L3615" s="22" t="e">
        <f>IF($B3615="","",(VLOOKUP($B3615,所属・種目コード!$J$3:$K$59,2)))</f>
        <v>#N/A</v>
      </c>
    </row>
    <row r="3616" spans="1:12">
      <c r="A3616" s="11">
        <v>4534</v>
      </c>
      <c r="B3616" s="11">
        <v>1206</v>
      </c>
      <c r="C3616" s="11">
        <v>960</v>
      </c>
      <c r="E3616" s="11" t="s">
        <v>7294</v>
      </c>
      <c r="F3616" s="11" t="s">
        <v>7295</v>
      </c>
      <c r="G3616" s="11">
        <v>1</v>
      </c>
      <c r="K3616" s="25" t="str">
        <f>IF($B3616="","",(VLOOKUP($B3616,所属・種目コード!$M$3:$N$127,2)))</f>
        <v>普代中中</v>
      </c>
      <c r="L3616" s="22" t="e">
        <f>IF($B3616="","",(VLOOKUP($B3616,所属・種目コード!$J$3:$K$59,2)))</f>
        <v>#N/A</v>
      </c>
    </row>
    <row r="3617" spans="1:12">
      <c r="A3617" s="11">
        <v>4535</v>
      </c>
      <c r="B3617" s="11">
        <v>1206</v>
      </c>
      <c r="C3617" s="11">
        <v>967</v>
      </c>
      <c r="E3617" s="11" t="s">
        <v>7296</v>
      </c>
      <c r="F3617" s="11" t="s">
        <v>7297</v>
      </c>
      <c r="G3617" s="11">
        <v>1</v>
      </c>
      <c r="K3617" s="25" t="str">
        <f>IF($B3617="","",(VLOOKUP($B3617,所属・種目コード!$M$3:$N$127,2)))</f>
        <v>普代中中</v>
      </c>
      <c r="L3617" s="22" t="e">
        <f>IF($B3617="","",(VLOOKUP($B3617,所属・種目コード!$J$3:$K$59,2)))</f>
        <v>#N/A</v>
      </c>
    </row>
    <row r="3618" spans="1:12">
      <c r="A3618" s="11">
        <v>4536</v>
      </c>
      <c r="B3618" s="11">
        <v>1206</v>
      </c>
      <c r="C3618" s="11">
        <v>811</v>
      </c>
      <c r="E3618" s="11" t="s">
        <v>7298</v>
      </c>
      <c r="F3618" s="11" t="s">
        <v>7299</v>
      </c>
      <c r="G3618" s="11">
        <v>2</v>
      </c>
      <c r="K3618" s="25" t="str">
        <f>IF($B3618="","",(VLOOKUP($B3618,所属・種目コード!$M$3:$N$127,2)))</f>
        <v>普代中中</v>
      </c>
      <c r="L3618" s="22" t="e">
        <f>IF($B3618="","",(VLOOKUP($B3618,所属・種目コード!$J$3:$K$59,2)))</f>
        <v>#N/A</v>
      </c>
    </row>
    <row r="3619" spans="1:12">
      <c r="A3619" s="11">
        <v>4537</v>
      </c>
      <c r="B3619" s="11">
        <v>1206</v>
      </c>
      <c r="C3619" s="11">
        <v>961</v>
      </c>
      <c r="E3619" s="11" t="s">
        <v>7300</v>
      </c>
      <c r="F3619" s="11" t="s">
        <v>7301</v>
      </c>
      <c r="G3619" s="11">
        <v>1</v>
      </c>
      <c r="K3619" s="25" t="str">
        <f>IF($B3619="","",(VLOOKUP($B3619,所属・種目コード!$M$3:$N$127,2)))</f>
        <v>普代中中</v>
      </c>
      <c r="L3619" s="22" t="e">
        <f>IF($B3619="","",(VLOOKUP($B3619,所属・種目コード!$J$3:$K$59,2)))</f>
        <v>#N/A</v>
      </c>
    </row>
    <row r="3620" spans="1:12">
      <c r="A3620" s="11">
        <v>4538</v>
      </c>
      <c r="B3620" s="11">
        <v>1206</v>
      </c>
      <c r="C3620" s="11">
        <v>962</v>
      </c>
      <c r="E3620" s="11" t="s">
        <v>7302</v>
      </c>
      <c r="F3620" s="11" t="s">
        <v>7303</v>
      </c>
      <c r="G3620" s="11">
        <v>1</v>
      </c>
      <c r="K3620" s="25" t="str">
        <f>IF($B3620="","",(VLOOKUP($B3620,所属・種目コード!$M$3:$N$127,2)))</f>
        <v>普代中中</v>
      </c>
      <c r="L3620" s="22" t="e">
        <f>IF($B3620="","",(VLOOKUP($B3620,所属・種目コード!$J$3:$K$59,2)))</f>
        <v>#N/A</v>
      </c>
    </row>
    <row r="3621" spans="1:12">
      <c r="A3621" s="11">
        <v>4539</v>
      </c>
      <c r="B3621" s="11">
        <v>1206</v>
      </c>
      <c r="C3621" s="11">
        <v>815</v>
      </c>
      <c r="E3621" s="11" t="s">
        <v>7304</v>
      </c>
      <c r="F3621" s="11" t="s">
        <v>7305</v>
      </c>
      <c r="G3621" s="11">
        <v>2</v>
      </c>
      <c r="K3621" s="25" t="str">
        <f>IF($B3621="","",(VLOOKUP($B3621,所属・種目コード!$M$3:$N$127,2)))</f>
        <v>普代中中</v>
      </c>
      <c r="L3621" s="22" t="e">
        <f>IF($B3621="","",(VLOOKUP($B3621,所属・種目コード!$J$3:$K$59,2)))</f>
        <v>#N/A</v>
      </c>
    </row>
    <row r="3622" spans="1:12">
      <c r="A3622" s="11">
        <v>4540</v>
      </c>
      <c r="B3622" s="11">
        <v>1206</v>
      </c>
      <c r="C3622" s="11">
        <v>812</v>
      </c>
      <c r="E3622" s="11" t="s">
        <v>7306</v>
      </c>
      <c r="F3622" s="11" t="s">
        <v>7307</v>
      </c>
      <c r="G3622" s="11">
        <v>2</v>
      </c>
      <c r="K3622" s="25" t="str">
        <f>IF($B3622="","",(VLOOKUP($B3622,所属・種目コード!$M$3:$N$127,2)))</f>
        <v>普代中中</v>
      </c>
      <c r="L3622" s="22" t="e">
        <f>IF($B3622="","",(VLOOKUP($B3622,所属・種目コード!$J$3:$K$59,2)))</f>
        <v>#N/A</v>
      </c>
    </row>
    <row r="3623" spans="1:12">
      <c r="A3623" s="11">
        <v>4541</v>
      </c>
      <c r="B3623" s="11">
        <v>1206</v>
      </c>
      <c r="C3623" s="11">
        <v>813</v>
      </c>
      <c r="E3623" s="11" t="s">
        <v>7308</v>
      </c>
      <c r="F3623" s="11" t="s">
        <v>7309</v>
      </c>
      <c r="G3623" s="11">
        <v>2</v>
      </c>
      <c r="K3623" s="25" t="str">
        <f>IF($B3623="","",(VLOOKUP($B3623,所属・種目コード!$M$3:$N$127,2)))</f>
        <v>普代中中</v>
      </c>
      <c r="L3623" s="22" t="e">
        <f>IF($B3623="","",(VLOOKUP($B3623,所属・種目コード!$J$3:$K$59,2)))</f>
        <v>#N/A</v>
      </c>
    </row>
    <row r="3624" spans="1:12">
      <c r="A3624" s="11">
        <v>4542</v>
      </c>
      <c r="B3624" s="11">
        <v>1206</v>
      </c>
      <c r="C3624" s="11">
        <v>968</v>
      </c>
      <c r="E3624" s="11" t="s">
        <v>7310</v>
      </c>
      <c r="F3624" s="11" t="s">
        <v>7311</v>
      </c>
      <c r="G3624" s="11">
        <v>1</v>
      </c>
      <c r="K3624" s="25" t="str">
        <f>IF($B3624="","",(VLOOKUP($B3624,所属・種目コード!$M$3:$N$127,2)))</f>
        <v>普代中中</v>
      </c>
      <c r="L3624" s="22" t="e">
        <f>IF($B3624="","",(VLOOKUP($B3624,所属・種目コード!$J$3:$K$59,2)))</f>
        <v>#N/A</v>
      </c>
    </row>
    <row r="3625" spans="1:12">
      <c r="A3625" s="11">
        <v>4543</v>
      </c>
      <c r="B3625" s="11">
        <v>1206</v>
      </c>
      <c r="C3625" s="11">
        <v>963</v>
      </c>
      <c r="E3625" s="11" t="s">
        <v>7312</v>
      </c>
      <c r="F3625" s="11" t="s">
        <v>7313</v>
      </c>
      <c r="G3625" s="11">
        <v>1</v>
      </c>
      <c r="K3625" s="25" t="str">
        <f>IF($B3625="","",(VLOOKUP($B3625,所属・種目コード!$M$3:$N$127,2)))</f>
        <v>普代中中</v>
      </c>
      <c r="L3625" s="22" t="e">
        <f>IF($B3625="","",(VLOOKUP($B3625,所属・種目コード!$J$3:$K$59,2)))</f>
        <v>#N/A</v>
      </c>
    </row>
    <row r="3626" spans="1:12">
      <c r="A3626" s="11">
        <v>4544</v>
      </c>
      <c r="B3626" s="11">
        <v>1208</v>
      </c>
      <c r="C3626" s="11">
        <v>445</v>
      </c>
      <c r="E3626" s="11" t="s">
        <v>7314</v>
      </c>
      <c r="F3626" s="11" t="s">
        <v>7315</v>
      </c>
      <c r="G3626" s="11">
        <v>2</v>
      </c>
      <c r="K3626" s="25" t="str">
        <f>IF($B3626="","",(VLOOKUP($B3626,所属・種目コード!$M$3:$N$127,2)))</f>
        <v>宮古川井中</v>
      </c>
      <c r="L3626" s="22" t="e">
        <f>IF($B3626="","",(VLOOKUP($B3626,所属・種目コード!$J$3:$K$59,2)))</f>
        <v>#N/A</v>
      </c>
    </row>
    <row r="3627" spans="1:12">
      <c r="A3627" s="11">
        <v>4545</v>
      </c>
      <c r="B3627" s="11">
        <v>1208</v>
      </c>
      <c r="C3627" s="11">
        <v>441</v>
      </c>
      <c r="E3627" s="11" t="s">
        <v>7316</v>
      </c>
      <c r="F3627" s="11" t="s">
        <v>7317</v>
      </c>
      <c r="G3627" s="11">
        <v>2</v>
      </c>
      <c r="K3627" s="25" t="str">
        <f>IF($B3627="","",(VLOOKUP($B3627,所属・種目コード!$M$3:$N$127,2)))</f>
        <v>宮古川井中</v>
      </c>
      <c r="L3627" s="22" t="e">
        <f>IF($B3627="","",(VLOOKUP($B3627,所属・種目コード!$J$3:$K$59,2)))</f>
        <v>#N/A</v>
      </c>
    </row>
    <row r="3628" spans="1:12">
      <c r="A3628" s="11">
        <v>4546</v>
      </c>
      <c r="B3628" s="11">
        <v>1208</v>
      </c>
      <c r="C3628" s="11">
        <v>442</v>
      </c>
      <c r="E3628" s="11" t="s">
        <v>7318</v>
      </c>
      <c r="F3628" s="11" t="s">
        <v>7319</v>
      </c>
      <c r="G3628" s="11">
        <v>2</v>
      </c>
      <c r="K3628" s="25" t="str">
        <f>IF($B3628="","",(VLOOKUP($B3628,所属・種目コード!$M$3:$N$127,2)))</f>
        <v>宮古川井中</v>
      </c>
      <c r="L3628" s="22" t="e">
        <f>IF($B3628="","",(VLOOKUP($B3628,所属・種目コード!$J$3:$K$59,2)))</f>
        <v>#N/A</v>
      </c>
    </row>
    <row r="3629" spans="1:12">
      <c r="A3629" s="11">
        <v>4547</v>
      </c>
      <c r="B3629" s="11">
        <v>1208</v>
      </c>
      <c r="C3629" s="11">
        <v>443</v>
      </c>
      <c r="E3629" s="11" t="s">
        <v>7320</v>
      </c>
      <c r="F3629" s="11" t="s">
        <v>7321</v>
      </c>
      <c r="G3629" s="11">
        <v>2</v>
      </c>
      <c r="K3629" s="25" t="str">
        <f>IF($B3629="","",(VLOOKUP($B3629,所属・種目コード!$M$3:$N$127,2)))</f>
        <v>宮古川井中</v>
      </c>
      <c r="L3629" s="22" t="e">
        <f>IF($B3629="","",(VLOOKUP($B3629,所属・種目コード!$J$3:$K$59,2)))</f>
        <v>#N/A</v>
      </c>
    </row>
    <row r="3630" spans="1:12">
      <c r="A3630" s="11">
        <v>4548</v>
      </c>
      <c r="B3630" s="11">
        <v>1208</v>
      </c>
      <c r="C3630" s="11">
        <v>444</v>
      </c>
      <c r="E3630" s="11" t="s">
        <v>7322</v>
      </c>
      <c r="F3630" s="11" t="s">
        <v>7323</v>
      </c>
      <c r="G3630" s="11">
        <v>2</v>
      </c>
      <c r="K3630" s="25" t="str">
        <f>IF($B3630="","",(VLOOKUP($B3630,所属・種目コード!$M$3:$N$127,2)))</f>
        <v>宮古川井中</v>
      </c>
      <c r="L3630" s="22" t="e">
        <f>IF($B3630="","",(VLOOKUP($B3630,所属・種目コード!$J$3:$K$59,2)))</f>
        <v>#N/A</v>
      </c>
    </row>
    <row r="3631" spans="1:12">
      <c r="A3631" s="11">
        <v>4549</v>
      </c>
      <c r="B3631" s="11">
        <v>1209</v>
      </c>
      <c r="C3631" s="11">
        <v>602</v>
      </c>
      <c r="E3631" s="11" t="s">
        <v>7324</v>
      </c>
      <c r="F3631" s="11" t="s">
        <v>7325</v>
      </c>
      <c r="G3631" s="11">
        <v>1</v>
      </c>
      <c r="K3631" s="25" t="str">
        <f>IF($B3631="","",(VLOOKUP($B3631,所属・種目コード!$M$3:$N$127,2)))</f>
        <v>宮古崎山中</v>
      </c>
      <c r="L3631" s="22" t="e">
        <f>IF($B3631="","",(VLOOKUP($B3631,所属・種目コード!$J$3:$K$59,2)))</f>
        <v>#N/A</v>
      </c>
    </row>
    <row r="3632" spans="1:12">
      <c r="A3632" s="11">
        <v>4550</v>
      </c>
      <c r="B3632" s="11">
        <v>1209</v>
      </c>
      <c r="C3632" s="11">
        <v>605</v>
      </c>
      <c r="E3632" s="11" t="s">
        <v>7326</v>
      </c>
      <c r="F3632" s="11" t="s">
        <v>7327</v>
      </c>
      <c r="G3632" s="11">
        <v>1</v>
      </c>
      <c r="K3632" s="25" t="str">
        <f>IF($B3632="","",(VLOOKUP($B3632,所属・種目コード!$M$3:$N$127,2)))</f>
        <v>宮古崎山中</v>
      </c>
      <c r="L3632" s="22" t="e">
        <f>IF($B3632="","",(VLOOKUP($B3632,所属・種目コード!$J$3:$K$59,2)))</f>
        <v>#N/A</v>
      </c>
    </row>
    <row r="3633" spans="1:12">
      <c r="A3633" s="11">
        <v>4551</v>
      </c>
      <c r="B3633" s="11">
        <v>1209</v>
      </c>
      <c r="C3633" s="11">
        <v>603</v>
      </c>
      <c r="E3633" s="11" t="s">
        <v>7328</v>
      </c>
      <c r="F3633" s="11" t="s">
        <v>7329</v>
      </c>
      <c r="G3633" s="11">
        <v>1</v>
      </c>
      <c r="K3633" s="25" t="str">
        <f>IF($B3633="","",(VLOOKUP($B3633,所属・種目コード!$M$3:$N$127,2)))</f>
        <v>宮古崎山中</v>
      </c>
      <c r="L3633" s="22" t="e">
        <f>IF($B3633="","",(VLOOKUP($B3633,所属・種目コード!$J$3:$K$59,2)))</f>
        <v>#N/A</v>
      </c>
    </row>
    <row r="3634" spans="1:12">
      <c r="A3634" s="11">
        <v>4552</v>
      </c>
      <c r="B3634" s="11">
        <v>1209</v>
      </c>
      <c r="C3634" s="11">
        <v>522</v>
      </c>
      <c r="E3634" s="11" t="s">
        <v>7330</v>
      </c>
      <c r="F3634" s="11" t="s">
        <v>7331</v>
      </c>
      <c r="G3634" s="11">
        <v>2</v>
      </c>
      <c r="K3634" s="25" t="str">
        <f>IF($B3634="","",(VLOOKUP($B3634,所属・種目コード!$M$3:$N$127,2)))</f>
        <v>宮古崎山中</v>
      </c>
      <c r="L3634" s="22" t="e">
        <f>IF($B3634="","",(VLOOKUP($B3634,所属・種目コード!$J$3:$K$59,2)))</f>
        <v>#N/A</v>
      </c>
    </row>
    <row r="3635" spans="1:12">
      <c r="A3635" s="11">
        <v>4553</v>
      </c>
      <c r="B3635" s="11">
        <v>1209</v>
      </c>
      <c r="C3635" s="11">
        <v>523</v>
      </c>
      <c r="E3635" s="11" t="s">
        <v>7332</v>
      </c>
      <c r="F3635" s="11" t="s">
        <v>7333</v>
      </c>
      <c r="G3635" s="11">
        <v>2</v>
      </c>
      <c r="K3635" s="25" t="str">
        <f>IF($B3635="","",(VLOOKUP($B3635,所属・種目コード!$M$3:$N$127,2)))</f>
        <v>宮古崎山中</v>
      </c>
      <c r="L3635" s="22" t="e">
        <f>IF($B3635="","",(VLOOKUP($B3635,所属・種目コード!$J$3:$K$59,2)))</f>
        <v>#N/A</v>
      </c>
    </row>
    <row r="3636" spans="1:12">
      <c r="A3636" s="11">
        <v>4554</v>
      </c>
      <c r="B3636" s="11">
        <v>1209</v>
      </c>
      <c r="C3636" s="11">
        <v>606</v>
      </c>
      <c r="E3636" s="11" t="s">
        <v>7334</v>
      </c>
      <c r="F3636" s="11" t="s">
        <v>7335</v>
      </c>
      <c r="G3636" s="11">
        <v>1</v>
      </c>
      <c r="K3636" s="25" t="str">
        <f>IF($B3636="","",(VLOOKUP($B3636,所属・種目コード!$M$3:$N$127,2)))</f>
        <v>宮古崎山中</v>
      </c>
      <c r="L3636" s="22" t="e">
        <f>IF($B3636="","",(VLOOKUP($B3636,所属・種目コード!$J$3:$K$59,2)))</f>
        <v>#N/A</v>
      </c>
    </row>
    <row r="3637" spans="1:12">
      <c r="A3637" s="11">
        <v>4555</v>
      </c>
      <c r="B3637" s="11">
        <v>1209</v>
      </c>
      <c r="C3637" s="11">
        <v>607</v>
      </c>
      <c r="E3637" s="11" t="s">
        <v>7336</v>
      </c>
      <c r="F3637" s="11" t="s">
        <v>7337</v>
      </c>
      <c r="G3637" s="11">
        <v>1</v>
      </c>
      <c r="K3637" s="25" t="str">
        <f>IF($B3637="","",(VLOOKUP($B3637,所属・種目コード!$M$3:$N$127,2)))</f>
        <v>宮古崎山中</v>
      </c>
      <c r="L3637" s="22" t="e">
        <f>IF($B3637="","",(VLOOKUP($B3637,所属・種目コード!$J$3:$K$59,2)))</f>
        <v>#N/A</v>
      </c>
    </row>
    <row r="3638" spans="1:12">
      <c r="A3638" s="11">
        <v>4556</v>
      </c>
      <c r="B3638" s="11">
        <v>1209</v>
      </c>
      <c r="C3638" s="11">
        <v>519</v>
      </c>
      <c r="E3638" s="11" t="s">
        <v>7338</v>
      </c>
      <c r="F3638" s="11" t="s">
        <v>7339</v>
      </c>
      <c r="G3638" s="11">
        <v>2</v>
      </c>
      <c r="K3638" s="25" t="str">
        <f>IF($B3638="","",(VLOOKUP($B3638,所属・種目コード!$M$3:$N$127,2)))</f>
        <v>宮古崎山中</v>
      </c>
      <c r="L3638" s="22" t="e">
        <f>IF($B3638="","",(VLOOKUP($B3638,所属・種目コード!$J$3:$K$59,2)))</f>
        <v>#N/A</v>
      </c>
    </row>
    <row r="3639" spans="1:12">
      <c r="A3639" s="11">
        <v>4557</v>
      </c>
      <c r="B3639" s="11">
        <v>1209</v>
      </c>
      <c r="C3639" s="11">
        <v>524</v>
      </c>
      <c r="E3639" s="11" t="s">
        <v>7340</v>
      </c>
      <c r="F3639" s="11" t="s">
        <v>7341</v>
      </c>
      <c r="G3639" s="11">
        <v>2</v>
      </c>
      <c r="K3639" s="25" t="str">
        <f>IF($B3639="","",(VLOOKUP($B3639,所属・種目コード!$M$3:$N$127,2)))</f>
        <v>宮古崎山中</v>
      </c>
      <c r="L3639" s="22" t="e">
        <f>IF($B3639="","",(VLOOKUP($B3639,所属・種目コード!$J$3:$K$59,2)))</f>
        <v>#N/A</v>
      </c>
    </row>
    <row r="3640" spans="1:12">
      <c r="A3640" s="11">
        <v>4558</v>
      </c>
      <c r="B3640" s="11">
        <v>1209</v>
      </c>
      <c r="C3640" s="11">
        <v>608</v>
      </c>
      <c r="E3640" s="11" t="s">
        <v>7342</v>
      </c>
      <c r="F3640" s="11" t="s">
        <v>7343</v>
      </c>
      <c r="G3640" s="11">
        <v>1</v>
      </c>
      <c r="K3640" s="25" t="str">
        <f>IF($B3640="","",(VLOOKUP($B3640,所属・種目コード!$M$3:$N$127,2)))</f>
        <v>宮古崎山中</v>
      </c>
      <c r="L3640" s="22" t="e">
        <f>IF($B3640="","",(VLOOKUP($B3640,所属・種目コード!$J$3:$K$59,2)))</f>
        <v>#N/A</v>
      </c>
    </row>
    <row r="3641" spans="1:12">
      <c r="A3641" s="11">
        <v>4559</v>
      </c>
      <c r="B3641" s="11">
        <v>1209</v>
      </c>
      <c r="C3641" s="11">
        <v>520</v>
      </c>
      <c r="E3641" s="11" t="s">
        <v>7344</v>
      </c>
      <c r="F3641" s="11" t="s">
        <v>7345</v>
      </c>
      <c r="G3641" s="11">
        <v>2</v>
      </c>
      <c r="K3641" s="25" t="str">
        <f>IF($B3641="","",(VLOOKUP($B3641,所属・種目コード!$M$3:$N$127,2)))</f>
        <v>宮古崎山中</v>
      </c>
      <c r="L3641" s="22" t="e">
        <f>IF($B3641="","",(VLOOKUP($B3641,所属・種目コード!$J$3:$K$59,2)))</f>
        <v>#N/A</v>
      </c>
    </row>
    <row r="3642" spans="1:12">
      <c r="A3642" s="11">
        <v>4560</v>
      </c>
      <c r="B3642" s="11">
        <v>1209</v>
      </c>
      <c r="C3642" s="11">
        <v>521</v>
      </c>
      <c r="E3642" s="11" t="s">
        <v>7346</v>
      </c>
      <c r="F3642" s="11" t="s">
        <v>7347</v>
      </c>
      <c r="G3642" s="11">
        <v>2</v>
      </c>
      <c r="K3642" s="25" t="str">
        <f>IF($B3642="","",(VLOOKUP($B3642,所属・種目コード!$M$3:$N$127,2)))</f>
        <v>宮古崎山中</v>
      </c>
      <c r="L3642" s="22" t="e">
        <f>IF($B3642="","",(VLOOKUP($B3642,所属・種目コード!$J$3:$K$59,2)))</f>
        <v>#N/A</v>
      </c>
    </row>
    <row r="3643" spans="1:12">
      <c r="A3643" s="11">
        <v>4561</v>
      </c>
      <c r="B3643" s="11">
        <v>1209</v>
      </c>
      <c r="C3643" s="11">
        <v>525</v>
      </c>
      <c r="E3643" s="11" t="s">
        <v>7348</v>
      </c>
      <c r="F3643" s="11" t="s">
        <v>7349</v>
      </c>
      <c r="G3643" s="11">
        <v>2</v>
      </c>
      <c r="K3643" s="25" t="str">
        <f>IF($B3643="","",(VLOOKUP($B3643,所属・種目コード!$M$3:$N$127,2)))</f>
        <v>宮古崎山中</v>
      </c>
      <c r="L3643" s="22" t="e">
        <f>IF($B3643="","",(VLOOKUP($B3643,所属・種目コード!$J$3:$K$59,2)))</f>
        <v>#N/A</v>
      </c>
    </row>
    <row r="3644" spans="1:12">
      <c r="A3644" s="11">
        <v>4562</v>
      </c>
      <c r="B3644" s="11">
        <v>1209</v>
      </c>
      <c r="C3644" s="11">
        <v>604</v>
      </c>
      <c r="E3644" s="11" t="s">
        <v>7350</v>
      </c>
      <c r="F3644" s="11" t="s">
        <v>7351</v>
      </c>
      <c r="G3644" s="11">
        <v>1</v>
      </c>
      <c r="K3644" s="25" t="str">
        <f>IF($B3644="","",(VLOOKUP($B3644,所属・種目コード!$M$3:$N$127,2)))</f>
        <v>宮古崎山中</v>
      </c>
      <c r="L3644" s="22" t="e">
        <f>IF($B3644="","",(VLOOKUP($B3644,所属・種目コード!$J$3:$K$59,2)))</f>
        <v>#N/A</v>
      </c>
    </row>
    <row r="3645" spans="1:12">
      <c r="A3645" s="11">
        <v>4563</v>
      </c>
      <c r="B3645" s="11">
        <v>1211</v>
      </c>
      <c r="C3645" s="11">
        <v>200</v>
      </c>
      <c r="E3645" s="11" t="s">
        <v>7352</v>
      </c>
      <c r="F3645" s="11" t="s">
        <v>7353</v>
      </c>
      <c r="G3645" s="11">
        <v>2</v>
      </c>
      <c r="K3645" s="25" t="str">
        <f>IF($B3645="","",(VLOOKUP($B3645,所属・種目コード!$M$3:$N$127,2)))</f>
        <v>宮古二中</v>
      </c>
      <c r="L3645" s="22" t="e">
        <f>IF($B3645="","",(VLOOKUP($B3645,所属・種目コード!$J$3:$K$59,2)))</f>
        <v>#N/A</v>
      </c>
    </row>
    <row r="3646" spans="1:12">
      <c r="A3646" s="11">
        <v>4564</v>
      </c>
      <c r="B3646" s="11">
        <v>1211</v>
      </c>
      <c r="C3646" s="11">
        <v>187</v>
      </c>
      <c r="E3646" s="11" t="s">
        <v>7354</v>
      </c>
      <c r="F3646" s="11" t="s">
        <v>7355</v>
      </c>
      <c r="G3646" s="11">
        <v>1</v>
      </c>
      <c r="K3646" s="25" t="str">
        <f>IF($B3646="","",(VLOOKUP($B3646,所属・種目コード!$M$3:$N$127,2)))</f>
        <v>宮古二中</v>
      </c>
      <c r="L3646" s="22" t="e">
        <f>IF($B3646="","",(VLOOKUP($B3646,所属・種目コード!$J$3:$K$59,2)))</f>
        <v>#N/A</v>
      </c>
    </row>
    <row r="3647" spans="1:12">
      <c r="A3647" s="11">
        <v>4565</v>
      </c>
      <c r="B3647" s="11">
        <v>1211</v>
      </c>
      <c r="C3647" s="11">
        <v>192</v>
      </c>
      <c r="E3647" s="11" t="s">
        <v>7356</v>
      </c>
      <c r="F3647" s="11" t="s">
        <v>7357</v>
      </c>
      <c r="G3647" s="11">
        <v>1</v>
      </c>
      <c r="K3647" s="25" t="str">
        <f>IF($B3647="","",(VLOOKUP($B3647,所属・種目コード!$M$3:$N$127,2)))</f>
        <v>宮古二中</v>
      </c>
      <c r="L3647" s="22" t="e">
        <f>IF($B3647="","",(VLOOKUP($B3647,所属・種目コード!$J$3:$K$59,2)))</f>
        <v>#N/A</v>
      </c>
    </row>
    <row r="3648" spans="1:12">
      <c r="A3648" s="11">
        <v>4566</v>
      </c>
      <c r="B3648" s="11">
        <v>1211</v>
      </c>
      <c r="C3648" s="11">
        <v>188</v>
      </c>
      <c r="E3648" s="11" t="s">
        <v>7358</v>
      </c>
      <c r="F3648" s="11" t="s">
        <v>7359</v>
      </c>
      <c r="G3648" s="11">
        <v>1</v>
      </c>
      <c r="K3648" s="25" t="str">
        <f>IF($B3648="","",(VLOOKUP($B3648,所属・種目コード!$M$3:$N$127,2)))</f>
        <v>宮古二中</v>
      </c>
      <c r="L3648" s="22" t="e">
        <f>IF($B3648="","",(VLOOKUP($B3648,所属・種目コード!$J$3:$K$59,2)))</f>
        <v>#N/A</v>
      </c>
    </row>
    <row r="3649" spans="1:12">
      <c r="A3649" s="11">
        <v>4567</v>
      </c>
      <c r="B3649" s="11">
        <v>1211</v>
      </c>
      <c r="C3649" s="11">
        <v>193</v>
      </c>
      <c r="E3649" s="11" t="s">
        <v>7360</v>
      </c>
      <c r="F3649" s="11" t="s">
        <v>7361</v>
      </c>
      <c r="G3649" s="11">
        <v>1</v>
      </c>
      <c r="K3649" s="25" t="str">
        <f>IF($B3649="","",(VLOOKUP($B3649,所属・種目コード!$M$3:$N$127,2)))</f>
        <v>宮古二中</v>
      </c>
      <c r="L3649" s="22" t="e">
        <f>IF($B3649="","",(VLOOKUP($B3649,所属・種目コード!$J$3:$K$59,2)))</f>
        <v>#N/A</v>
      </c>
    </row>
    <row r="3650" spans="1:12">
      <c r="A3650" s="11">
        <v>4568</v>
      </c>
      <c r="B3650" s="11">
        <v>1211</v>
      </c>
      <c r="C3650" s="11">
        <v>189</v>
      </c>
      <c r="E3650" s="11" t="s">
        <v>7362</v>
      </c>
      <c r="F3650" s="11" t="s">
        <v>7363</v>
      </c>
      <c r="G3650" s="11">
        <v>1</v>
      </c>
      <c r="K3650" s="25" t="str">
        <f>IF($B3650="","",(VLOOKUP($B3650,所属・種目コード!$M$3:$N$127,2)))</f>
        <v>宮古二中</v>
      </c>
      <c r="L3650" s="22" t="e">
        <f>IF($B3650="","",(VLOOKUP($B3650,所属・種目コード!$J$3:$K$59,2)))</f>
        <v>#N/A</v>
      </c>
    </row>
    <row r="3651" spans="1:12">
      <c r="A3651" s="11">
        <v>4569</v>
      </c>
      <c r="B3651" s="11">
        <v>1211</v>
      </c>
      <c r="C3651" s="11">
        <v>194</v>
      </c>
      <c r="E3651" s="11" t="s">
        <v>7364</v>
      </c>
      <c r="F3651" s="11" t="s">
        <v>7365</v>
      </c>
      <c r="G3651" s="11">
        <v>1</v>
      </c>
      <c r="K3651" s="25" t="str">
        <f>IF($B3651="","",(VLOOKUP($B3651,所属・種目コード!$M$3:$N$127,2)))</f>
        <v>宮古二中</v>
      </c>
      <c r="L3651" s="22" t="e">
        <f>IF($B3651="","",(VLOOKUP($B3651,所属・種目コード!$J$3:$K$59,2)))</f>
        <v>#N/A</v>
      </c>
    </row>
    <row r="3652" spans="1:12">
      <c r="A3652" s="11">
        <v>4570</v>
      </c>
      <c r="B3652" s="11">
        <v>1211</v>
      </c>
      <c r="C3652" s="11">
        <v>201</v>
      </c>
      <c r="E3652" s="11" t="s">
        <v>7366</v>
      </c>
      <c r="F3652" s="11" t="s">
        <v>7367</v>
      </c>
      <c r="G3652" s="11">
        <v>2</v>
      </c>
      <c r="K3652" s="25" t="str">
        <f>IF($B3652="","",(VLOOKUP($B3652,所属・種目コード!$M$3:$N$127,2)))</f>
        <v>宮古二中</v>
      </c>
      <c r="L3652" s="22" t="e">
        <f>IF($B3652="","",(VLOOKUP($B3652,所属・種目コード!$J$3:$K$59,2)))</f>
        <v>#N/A</v>
      </c>
    </row>
    <row r="3653" spans="1:12">
      <c r="A3653" s="11">
        <v>4571</v>
      </c>
      <c r="B3653" s="11">
        <v>1211</v>
      </c>
      <c r="C3653" s="11">
        <v>190</v>
      </c>
      <c r="E3653" s="11" t="s">
        <v>7368</v>
      </c>
      <c r="F3653" s="11" t="s">
        <v>7369</v>
      </c>
      <c r="G3653" s="11">
        <v>1</v>
      </c>
      <c r="K3653" s="25" t="str">
        <f>IF($B3653="","",(VLOOKUP($B3653,所属・種目コード!$M$3:$N$127,2)))</f>
        <v>宮古二中</v>
      </c>
      <c r="L3653" s="22" t="e">
        <f>IF($B3653="","",(VLOOKUP($B3653,所属・種目コード!$J$3:$K$59,2)))</f>
        <v>#N/A</v>
      </c>
    </row>
    <row r="3654" spans="1:12">
      <c r="A3654" s="11">
        <v>4572</v>
      </c>
      <c r="B3654" s="11">
        <v>1211</v>
      </c>
      <c r="C3654" s="11">
        <v>202</v>
      </c>
      <c r="E3654" s="11" t="s">
        <v>7370</v>
      </c>
      <c r="F3654" s="11" t="s">
        <v>7371</v>
      </c>
      <c r="G3654" s="11">
        <v>2</v>
      </c>
      <c r="K3654" s="25" t="str">
        <f>IF($B3654="","",(VLOOKUP($B3654,所属・種目コード!$M$3:$N$127,2)))</f>
        <v>宮古二中</v>
      </c>
      <c r="L3654" s="22" t="e">
        <f>IF($B3654="","",(VLOOKUP($B3654,所属・種目コード!$J$3:$K$59,2)))</f>
        <v>#N/A</v>
      </c>
    </row>
    <row r="3655" spans="1:12">
      <c r="A3655" s="11">
        <v>4573</v>
      </c>
      <c r="B3655" s="11">
        <v>1211</v>
      </c>
      <c r="C3655" s="11">
        <v>198</v>
      </c>
      <c r="E3655" s="11" t="s">
        <v>7372</v>
      </c>
      <c r="F3655" s="11" t="s">
        <v>7373</v>
      </c>
      <c r="G3655" s="11">
        <v>2</v>
      </c>
      <c r="K3655" s="25" t="str">
        <f>IF($B3655="","",(VLOOKUP($B3655,所属・種目コード!$M$3:$N$127,2)))</f>
        <v>宮古二中</v>
      </c>
      <c r="L3655" s="22" t="e">
        <f>IF($B3655="","",(VLOOKUP($B3655,所属・種目コード!$J$3:$K$59,2)))</f>
        <v>#N/A</v>
      </c>
    </row>
    <row r="3656" spans="1:12">
      <c r="A3656" s="11">
        <v>4574</v>
      </c>
      <c r="B3656" s="11">
        <v>1211</v>
      </c>
      <c r="C3656" s="11">
        <v>197</v>
      </c>
      <c r="E3656" s="11" t="s">
        <v>7374</v>
      </c>
      <c r="F3656" s="11" t="s">
        <v>7375</v>
      </c>
      <c r="G3656" s="11">
        <v>2</v>
      </c>
      <c r="K3656" s="25" t="str">
        <f>IF($B3656="","",(VLOOKUP($B3656,所属・種目コード!$M$3:$N$127,2)))</f>
        <v>宮古二中</v>
      </c>
      <c r="L3656" s="22" t="e">
        <f>IF($B3656="","",(VLOOKUP($B3656,所属・種目コード!$J$3:$K$59,2)))</f>
        <v>#N/A</v>
      </c>
    </row>
    <row r="3657" spans="1:12">
      <c r="A3657" s="11">
        <v>4575</v>
      </c>
      <c r="B3657" s="11">
        <v>1211</v>
      </c>
      <c r="C3657" s="11">
        <v>191</v>
      </c>
      <c r="E3657" s="11" t="s">
        <v>7376</v>
      </c>
      <c r="F3657" s="11" t="s">
        <v>3032</v>
      </c>
      <c r="G3657" s="11">
        <v>1</v>
      </c>
      <c r="K3657" s="25" t="str">
        <f>IF($B3657="","",(VLOOKUP($B3657,所属・種目コード!$M$3:$N$127,2)))</f>
        <v>宮古二中</v>
      </c>
      <c r="L3657" s="22" t="e">
        <f>IF($B3657="","",(VLOOKUP($B3657,所属・種目コード!$J$3:$K$59,2)))</f>
        <v>#N/A</v>
      </c>
    </row>
    <row r="3658" spans="1:12">
      <c r="A3658" s="11">
        <v>4576</v>
      </c>
      <c r="B3658" s="11">
        <v>1211</v>
      </c>
      <c r="C3658" s="11">
        <v>199</v>
      </c>
      <c r="E3658" s="11" t="s">
        <v>7377</v>
      </c>
      <c r="F3658" s="11" t="s">
        <v>7378</v>
      </c>
      <c r="G3658" s="11">
        <v>2</v>
      </c>
      <c r="K3658" s="25" t="str">
        <f>IF($B3658="","",(VLOOKUP($B3658,所属・種目コード!$M$3:$N$127,2)))</f>
        <v>宮古二中</v>
      </c>
      <c r="L3658" s="22" t="e">
        <f>IF($B3658="","",(VLOOKUP($B3658,所属・種目コード!$J$3:$K$59,2)))</f>
        <v>#N/A</v>
      </c>
    </row>
    <row r="3659" spans="1:12">
      <c r="A3659" s="11">
        <v>4577</v>
      </c>
      <c r="B3659" s="11">
        <v>1211</v>
      </c>
      <c r="C3659" s="11">
        <v>195</v>
      </c>
      <c r="E3659" s="11" t="s">
        <v>7379</v>
      </c>
      <c r="F3659" s="11" t="s">
        <v>7380</v>
      </c>
      <c r="G3659" s="11">
        <v>1</v>
      </c>
      <c r="K3659" s="25" t="str">
        <f>IF($B3659="","",(VLOOKUP($B3659,所属・種目コード!$M$3:$N$127,2)))</f>
        <v>宮古二中</v>
      </c>
      <c r="L3659" s="22" t="e">
        <f>IF($B3659="","",(VLOOKUP($B3659,所属・種目コード!$J$3:$K$59,2)))</f>
        <v>#N/A</v>
      </c>
    </row>
    <row r="3660" spans="1:12">
      <c r="A3660" s="11">
        <v>4578</v>
      </c>
      <c r="B3660" s="11">
        <v>1213</v>
      </c>
      <c r="C3660" s="11">
        <v>1163</v>
      </c>
      <c r="E3660" s="11" t="s">
        <v>7381</v>
      </c>
      <c r="F3660" s="11" t="s">
        <v>7382</v>
      </c>
      <c r="G3660" s="11">
        <v>1</v>
      </c>
      <c r="K3660" s="25" t="str">
        <f>IF($B3660="","",(VLOOKUP($B3660,所属・種目コード!$M$3:$N$127,2)))</f>
        <v>宮古津軽石中</v>
      </c>
      <c r="L3660" s="22" t="e">
        <f>IF($B3660="","",(VLOOKUP($B3660,所属・種目コード!$J$3:$K$59,2)))</f>
        <v>#N/A</v>
      </c>
    </row>
    <row r="3661" spans="1:12">
      <c r="A3661" s="11">
        <v>4579</v>
      </c>
      <c r="B3661" s="11">
        <v>1213</v>
      </c>
      <c r="C3661" s="11">
        <v>1164</v>
      </c>
      <c r="E3661" s="11" t="s">
        <v>7383</v>
      </c>
      <c r="F3661" s="11" t="s">
        <v>7384</v>
      </c>
      <c r="G3661" s="11">
        <v>1</v>
      </c>
      <c r="K3661" s="25" t="str">
        <f>IF($B3661="","",(VLOOKUP($B3661,所属・種目コード!$M$3:$N$127,2)))</f>
        <v>宮古津軽石中</v>
      </c>
      <c r="L3661" s="22" t="e">
        <f>IF($B3661="","",(VLOOKUP($B3661,所属・種目コード!$J$3:$K$59,2)))</f>
        <v>#N/A</v>
      </c>
    </row>
    <row r="3662" spans="1:12">
      <c r="A3662" s="11">
        <v>4580</v>
      </c>
      <c r="B3662" s="11">
        <v>1213</v>
      </c>
      <c r="C3662" s="11">
        <v>967</v>
      </c>
      <c r="E3662" s="11" t="s">
        <v>7385</v>
      </c>
      <c r="F3662" s="11" t="s">
        <v>7386</v>
      </c>
      <c r="G3662" s="11">
        <v>2</v>
      </c>
      <c r="K3662" s="25" t="str">
        <f>IF($B3662="","",(VLOOKUP($B3662,所属・種目コード!$M$3:$N$127,2)))</f>
        <v>宮古津軽石中</v>
      </c>
      <c r="L3662" s="22" t="e">
        <f>IF($B3662="","",(VLOOKUP($B3662,所属・種目コード!$J$3:$K$59,2)))</f>
        <v>#N/A</v>
      </c>
    </row>
    <row r="3663" spans="1:12">
      <c r="A3663" s="11">
        <v>4581</v>
      </c>
      <c r="B3663" s="11">
        <v>1213</v>
      </c>
      <c r="C3663" s="11">
        <v>970</v>
      </c>
      <c r="E3663" s="11" t="s">
        <v>7387</v>
      </c>
      <c r="F3663" s="11" t="s">
        <v>7388</v>
      </c>
      <c r="G3663" s="11">
        <v>2</v>
      </c>
      <c r="K3663" s="25" t="str">
        <f>IF($B3663="","",(VLOOKUP($B3663,所属・種目コード!$M$3:$N$127,2)))</f>
        <v>宮古津軽石中</v>
      </c>
      <c r="L3663" s="22" t="e">
        <f>IF($B3663="","",(VLOOKUP($B3663,所属・種目コード!$J$3:$K$59,2)))</f>
        <v>#N/A</v>
      </c>
    </row>
    <row r="3664" spans="1:12">
      <c r="A3664" s="11">
        <v>4582</v>
      </c>
      <c r="B3664" s="11">
        <v>1213</v>
      </c>
      <c r="C3664" s="11">
        <v>966</v>
      </c>
      <c r="E3664" s="11" t="s">
        <v>7389</v>
      </c>
      <c r="F3664" s="11" t="s">
        <v>7390</v>
      </c>
      <c r="G3664" s="11">
        <v>2</v>
      </c>
      <c r="K3664" s="25" t="str">
        <f>IF($B3664="","",(VLOOKUP($B3664,所属・種目コード!$M$3:$N$127,2)))</f>
        <v>宮古津軽石中</v>
      </c>
      <c r="L3664" s="22" t="e">
        <f>IF($B3664="","",(VLOOKUP($B3664,所属・種目コード!$J$3:$K$59,2)))</f>
        <v>#N/A</v>
      </c>
    </row>
    <row r="3665" spans="1:12">
      <c r="A3665" s="11">
        <v>4583</v>
      </c>
      <c r="B3665" s="11">
        <v>1213</v>
      </c>
      <c r="C3665" s="11">
        <v>1157</v>
      </c>
      <c r="E3665" s="11" t="s">
        <v>3997</v>
      </c>
      <c r="F3665" s="11" t="s">
        <v>7391</v>
      </c>
      <c r="G3665" s="11">
        <v>1</v>
      </c>
      <c r="K3665" s="25" t="str">
        <f>IF($B3665="","",(VLOOKUP($B3665,所属・種目コード!$M$3:$N$127,2)))</f>
        <v>宮古津軽石中</v>
      </c>
      <c r="L3665" s="22" t="e">
        <f>IF($B3665="","",(VLOOKUP($B3665,所属・種目コード!$J$3:$K$59,2)))</f>
        <v>#N/A</v>
      </c>
    </row>
    <row r="3666" spans="1:12">
      <c r="A3666" s="11">
        <v>4584</v>
      </c>
      <c r="B3666" s="11">
        <v>1213</v>
      </c>
      <c r="C3666" s="11">
        <v>968</v>
      </c>
      <c r="E3666" s="11" t="s">
        <v>7392</v>
      </c>
      <c r="F3666" s="11" t="s">
        <v>7393</v>
      </c>
      <c r="G3666" s="11">
        <v>2</v>
      </c>
      <c r="K3666" s="25" t="str">
        <f>IF($B3666="","",(VLOOKUP($B3666,所属・種目コード!$M$3:$N$127,2)))</f>
        <v>宮古津軽石中</v>
      </c>
      <c r="L3666" s="22" t="e">
        <f>IF($B3666="","",(VLOOKUP($B3666,所属・種目コード!$J$3:$K$59,2)))</f>
        <v>#N/A</v>
      </c>
    </row>
    <row r="3667" spans="1:12">
      <c r="A3667" s="11">
        <v>4585</v>
      </c>
      <c r="B3667" s="11">
        <v>1213</v>
      </c>
      <c r="C3667" s="11">
        <v>1165</v>
      </c>
      <c r="E3667" s="11" t="s">
        <v>7394</v>
      </c>
      <c r="F3667" s="11" t="s">
        <v>7395</v>
      </c>
      <c r="G3667" s="11">
        <v>1</v>
      </c>
      <c r="K3667" s="25" t="str">
        <f>IF($B3667="","",(VLOOKUP($B3667,所属・種目コード!$M$3:$N$127,2)))</f>
        <v>宮古津軽石中</v>
      </c>
      <c r="L3667" s="22" t="e">
        <f>IF($B3667="","",(VLOOKUP($B3667,所属・種目コード!$J$3:$K$59,2)))</f>
        <v>#N/A</v>
      </c>
    </row>
    <row r="3668" spans="1:12">
      <c r="A3668" s="11">
        <v>4586</v>
      </c>
      <c r="B3668" s="11">
        <v>1213</v>
      </c>
      <c r="C3668" s="11">
        <v>1158</v>
      </c>
      <c r="E3668" s="11" t="s">
        <v>7396</v>
      </c>
      <c r="F3668" s="11" t="s">
        <v>1362</v>
      </c>
      <c r="G3668" s="11">
        <v>1</v>
      </c>
      <c r="K3668" s="25" t="str">
        <f>IF($B3668="","",(VLOOKUP($B3668,所属・種目コード!$M$3:$N$127,2)))</f>
        <v>宮古津軽石中</v>
      </c>
      <c r="L3668" s="22" t="e">
        <f>IF($B3668="","",(VLOOKUP($B3668,所属・種目コード!$J$3:$K$59,2)))</f>
        <v>#N/A</v>
      </c>
    </row>
    <row r="3669" spans="1:12">
      <c r="A3669" s="11">
        <v>4587</v>
      </c>
      <c r="B3669" s="11">
        <v>1213</v>
      </c>
      <c r="C3669" s="11">
        <v>1159</v>
      </c>
      <c r="E3669" s="11" t="s">
        <v>7397</v>
      </c>
      <c r="F3669" s="11" t="s">
        <v>7398</v>
      </c>
      <c r="G3669" s="11">
        <v>1</v>
      </c>
      <c r="K3669" s="25" t="str">
        <f>IF($B3669="","",(VLOOKUP($B3669,所属・種目コード!$M$3:$N$127,2)))</f>
        <v>宮古津軽石中</v>
      </c>
      <c r="L3669" s="22" t="e">
        <f>IF($B3669="","",(VLOOKUP($B3669,所属・種目コード!$J$3:$K$59,2)))</f>
        <v>#N/A</v>
      </c>
    </row>
    <row r="3670" spans="1:12">
      <c r="A3670" s="11">
        <v>4588</v>
      </c>
      <c r="B3670" s="11">
        <v>1213</v>
      </c>
      <c r="C3670" s="11">
        <v>1160</v>
      </c>
      <c r="E3670" s="11" t="s">
        <v>7399</v>
      </c>
      <c r="F3670" s="11" t="s">
        <v>7400</v>
      </c>
      <c r="G3670" s="11">
        <v>1</v>
      </c>
      <c r="K3670" s="25" t="str">
        <f>IF($B3670="","",(VLOOKUP($B3670,所属・種目コード!$M$3:$N$127,2)))</f>
        <v>宮古津軽石中</v>
      </c>
      <c r="L3670" s="22" t="e">
        <f>IF($B3670="","",(VLOOKUP($B3670,所属・種目コード!$J$3:$K$59,2)))</f>
        <v>#N/A</v>
      </c>
    </row>
    <row r="3671" spans="1:12">
      <c r="A3671" s="11">
        <v>4589</v>
      </c>
      <c r="B3671" s="11">
        <v>1213</v>
      </c>
      <c r="C3671" s="11">
        <v>1161</v>
      </c>
      <c r="E3671" s="11" t="s">
        <v>7401</v>
      </c>
      <c r="F3671" s="11" t="s">
        <v>7402</v>
      </c>
      <c r="G3671" s="11">
        <v>1</v>
      </c>
      <c r="K3671" s="25" t="str">
        <f>IF($B3671="","",(VLOOKUP($B3671,所属・種目コード!$M$3:$N$127,2)))</f>
        <v>宮古津軽石中</v>
      </c>
      <c r="L3671" s="22" t="e">
        <f>IF($B3671="","",(VLOOKUP($B3671,所属・種目コード!$J$3:$K$59,2)))</f>
        <v>#N/A</v>
      </c>
    </row>
    <row r="3672" spans="1:12">
      <c r="A3672" s="11">
        <v>4590</v>
      </c>
      <c r="B3672" s="11">
        <v>1213</v>
      </c>
      <c r="C3672" s="11">
        <v>969</v>
      </c>
      <c r="E3672" s="11" t="s">
        <v>7403</v>
      </c>
      <c r="F3672" s="11" t="s">
        <v>7404</v>
      </c>
      <c r="G3672" s="11">
        <v>2</v>
      </c>
      <c r="K3672" s="25" t="str">
        <f>IF($B3672="","",(VLOOKUP($B3672,所属・種目コード!$M$3:$N$127,2)))</f>
        <v>宮古津軽石中</v>
      </c>
      <c r="L3672" s="22" t="e">
        <f>IF($B3672="","",(VLOOKUP($B3672,所属・種目コード!$J$3:$K$59,2)))</f>
        <v>#N/A</v>
      </c>
    </row>
    <row r="3673" spans="1:12">
      <c r="A3673" s="11">
        <v>4591</v>
      </c>
      <c r="B3673" s="11">
        <v>1213</v>
      </c>
      <c r="C3673" s="11">
        <v>1162</v>
      </c>
      <c r="E3673" s="11" t="s">
        <v>7405</v>
      </c>
      <c r="F3673" s="11" t="s">
        <v>7406</v>
      </c>
      <c r="G3673" s="11">
        <v>1</v>
      </c>
      <c r="K3673" s="25" t="str">
        <f>IF($B3673="","",(VLOOKUP($B3673,所属・種目コード!$M$3:$N$127,2)))</f>
        <v>宮古津軽石中</v>
      </c>
      <c r="L3673" s="22" t="e">
        <f>IF($B3673="","",(VLOOKUP($B3673,所属・種目コード!$J$3:$K$59,2)))</f>
        <v>#N/A</v>
      </c>
    </row>
    <row r="3674" spans="1:12">
      <c r="A3674" s="11">
        <v>4592</v>
      </c>
      <c r="B3674" s="11">
        <v>1213</v>
      </c>
      <c r="C3674" s="11">
        <v>1166</v>
      </c>
      <c r="E3674" s="11" t="s">
        <v>7407</v>
      </c>
      <c r="F3674" s="11" t="s">
        <v>7408</v>
      </c>
      <c r="G3674" s="11">
        <v>1</v>
      </c>
      <c r="K3674" s="25" t="str">
        <f>IF($B3674="","",(VLOOKUP($B3674,所属・種目コード!$M$3:$N$127,2)))</f>
        <v>宮古津軽石中</v>
      </c>
      <c r="L3674" s="22" t="e">
        <f>IF($B3674="","",(VLOOKUP($B3674,所属・種目コード!$J$3:$K$59,2)))</f>
        <v>#N/A</v>
      </c>
    </row>
    <row r="3675" spans="1:12">
      <c r="A3675" s="11">
        <v>4593</v>
      </c>
      <c r="B3675" s="11">
        <v>1214</v>
      </c>
      <c r="C3675" s="11">
        <v>308</v>
      </c>
      <c r="E3675" s="11" t="s">
        <v>7409</v>
      </c>
      <c r="F3675" s="11" t="s">
        <v>7410</v>
      </c>
      <c r="G3675" s="11">
        <v>2</v>
      </c>
      <c r="K3675" s="25" t="str">
        <f>IF($B3675="","",(VLOOKUP($B3675,所属・種目コード!$M$3:$N$127,2)))</f>
        <v>宮古新里中</v>
      </c>
      <c r="L3675" s="22" t="e">
        <f>IF($B3675="","",(VLOOKUP($B3675,所属・種目コード!$J$3:$K$59,2)))</f>
        <v>#N/A</v>
      </c>
    </row>
    <row r="3676" spans="1:12">
      <c r="A3676" s="11">
        <v>4594</v>
      </c>
      <c r="B3676" s="11">
        <v>1214</v>
      </c>
      <c r="C3676" s="11">
        <v>337</v>
      </c>
      <c r="E3676" s="11" t="s">
        <v>7411</v>
      </c>
      <c r="F3676" s="11" t="s">
        <v>7412</v>
      </c>
      <c r="G3676" s="11">
        <v>1</v>
      </c>
      <c r="K3676" s="25" t="str">
        <f>IF($B3676="","",(VLOOKUP($B3676,所属・種目コード!$M$3:$N$127,2)))</f>
        <v>宮古新里中</v>
      </c>
      <c r="L3676" s="22" t="e">
        <f>IF($B3676="","",(VLOOKUP($B3676,所属・種目コード!$J$3:$K$59,2)))</f>
        <v>#N/A</v>
      </c>
    </row>
    <row r="3677" spans="1:12">
      <c r="A3677" s="11">
        <v>4595</v>
      </c>
      <c r="B3677" s="11">
        <v>1214</v>
      </c>
      <c r="C3677" s="11">
        <v>338</v>
      </c>
      <c r="E3677" s="11" t="s">
        <v>7413</v>
      </c>
      <c r="F3677" s="11" t="s">
        <v>7414</v>
      </c>
      <c r="G3677" s="11">
        <v>1</v>
      </c>
      <c r="K3677" s="25" t="str">
        <f>IF($B3677="","",(VLOOKUP($B3677,所属・種目コード!$M$3:$N$127,2)))</f>
        <v>宮古新里中</v>
      </c>
      <c r="L3677" s="22" t="e">
        <f>IF($B3677="","",(VLOOKUP($B3677,所属・種目コード!$J$3:$K$59,2)))</f>
        <v>#N/A</v>
      </c>
    </row>
    <row r="3678" spans="1:12">
      <c r="A3678" s="11">
        <v>4596</v>
      </c>
      <c r="B3678" s="11">
        <v>1214</v>
      </c>
      <c r="C3678" s="11">
        <v>309</v>
      </c>
      <c r="E3678" s="11" t="s">
        <v>7415</v>
      </c>
      <c r="F3678" s="11" t="s">
        <v>7416</v>
      </c>
      <c r="G3678" s="11">
        <v>2</v>
      </c>
      <c r="K3678" s="25" t="str">
        <f>IF($B3678="","",(VLOOKUP($B3678,所属・種目コード!$M$3:$N$127,2)))</f>
        <v>宮古新里中</v>
      </c>
      <c r="L3678" s="22" t="e">
        <f>IF($B3678="","",(VLOOKUP($B3678,所属・種目コード!$J$3:$K$59,2)))</f>
        <v>#N/A</v>
      </c>
    </row>
    <row r="3679" spans="1:12">
      <c r="A3679" s="11">
        <v>4597</v>
      </c>
      <c r="B3679" s="11">
        <v>1214</v>
      </c>
      <c r="C3679" s="11">
        <v>342</v>
      </c>
      <c r="E3679" s="11" t="s">
        <v>7417</v>
      </c>
      <c r="F3679" s="11" t="s">
        <v>7418</v>
      </c>
      <c r="G3679" s="11">
        <v>1</v>
      </c>
      <c r="K3679" s="25" t="str">
        <f>IF($B3679="","",(VLOOKUP($B3679,所属・種目コード!$M$3:$N$127,2)))</f>
        <v>宮古新里中</v>
      </c>
      <c r="L3679" s="22" t="e">
        <f>IF($B3679="","",(VLOOKUP($B3679,所属・種目コード!$J$3:$K$59,2)))</f>
        <v>#N/A</v>
      </c>
    </row>
    <row r="3680" spans="1:12">
      <c r="A3680" s="11">
        <v>4598</v>
      </c>
      <c r="B3680" s="11">
        <v>1214</v>
      </c>
      <c r="C3680" s="11">
        <v>304</v>
      </c>
      <c r="E3680" s="11" t="s">
        <v>7419</v>
      </c>
      <c r="F3680" s="11" t="s">
        <v>7420</v>
      </c>
      <c r="G3680" s="11">
        <v>2</v>
      </c>
      <c r="K3680" s="25" t="str">
        <f>IF($B3680="","",(VLOOKUP($B3680,所属・種目コード!$M$3:$N$127,2)))</f>
        <v>宮古新里中</v>
      </c>
      <c r="L3680" s="22" t="e">
        <f>IF($B3680="","",(VLOOKUP($B3680,所属・種目コード!$J$3:$K$59,2)))</f>
        <v>#N/A</v>
      </c>
    </row>
    <row r="3681" spans="1:12">
      <c r="A3681" s="11">
        <v>4599</v>
      </c>
      <c r="B3681" s="11">
        <v>1214</v>
      </c>
      <c r="C3681" s="11">
        <v>305</v>
      </c>
      <c r="E3681" s="11" t="s">
        <v>7421</v>
      </c>
      <c r="F3681" s="11" t="s">
        <v>7422</v>
      </c>
      <c r="G3681" s="11">
        <v>2</v>
      </c>
      <c r="K3681" s="25" t="str">
        <f>IF($B3681="","",(VLOOKUP($B3681,所属・種目コード!$M$3:$N$127,2)))</f>
        <v>宮古新里中</v>
      </c>
      <c r="L3681" s="22" t="e">
        <f>IF($B3681="","",(VLOOKUP($B3681,所属・種目コード!$J$3:$K$59,2)))</f>
        <v>#N/A</v>
      </c>
    </row>
    <row r="3682" spans="1:12">
      <c r="A3682" s="11">
        <v>4600</v>
      </c>
      <c r="B3682" s="11">
        <v>1214</v>
      </c>
      <c r="C3682" s="11">
        <v>306</v>
      </c>
      <c r="E3682" s="11" t="s">
        <v>7423</v>
      </c>
      <c r="F3682" s="11" t="s">
        <v>7424</v>
      </c>
      <c r="G3682" s="11">
        <v>2</v>
      </c>
      <c r="K3682" s="25" t="str">
        <f>IF($B3682="","",(VLOOKUP($B3682,所属・種目コード!$M$3:$N$127,2)))</f>
        <v>宮古新里中</v>
      </c>
      <c r="L3682" s="22" t="e">
        <f>IF($B3682="","",(VLOOKUP($B3682,所属・種目コード!$J$3:$K$59,2)))</f>
        <v>#N/A</v>
      </c>
    </row>
    <row r="3683" spans="1:12">
      <c r="A3683" s="11">
        <v>4601</v>
      </c>
      <c r="B3683" s="11">
        <v>1214</v>
      </c>
      <c r="C3683" s="11">
        <v>343</v>
      </c>
      <c r="E3683" s="11" t="s">
        <v>7425</v>
      </c>
      <c r="F3683" s="11" t="s">
        <v>7426</v>
      </c>
      <c r="G3683" s="11">
        <v>1</v>
      </c>
      <c r="K3683" s="25" t="str">
        <f>IF($B3683="","",(VLOOKUP($B3683,所属・種目コード!$M$3:$N$127,2)))</f>
        <v>宮古新里中</v>
      </c>
      <c r="L3683" s="22" t="e">
        <f>IF($B3683="","",(VLOOKUP($B3683,所属・種目コード!$J$3:$K$59,2)))</f>
        <v>#N/A</v>
      </c>
    </row>
    <row r="3684" spans="1:12">
      <c r="A3684" s="11">
        <v>4602</v>
      </c>
      <c r="B3684" s="11">
        <v>1214</v>
      </c>
      <c r="C3684" s="11">
        <v>339</v>
      </c>
      <c r="E3684" s="11" t="s">
        <v>7427</v>
      </c>
      <c r="F3684" s="11" t="s">
        <v>7428</v>
      </c>
      <c r="G3684" s="11">
        <v>1</v>
      </c>
      <c r="K3684" s="25" t="str">
        <f>IF($B3684="","",(VLOOKUP($B3684,所属・種目コード!$M$3:$N$127,2)))</f>
        <v>宮古新里中</v>
      </c>
      <c r="L3684" s="22" t="e">
        <f>IF($B3684="","",(VLOOKUP($B3684,所属・種目コード!$J$3:$K$59,2)))</f>
        <v>#N/A</v>
      </c>
    </row>
    <row r="3685" spans="1:12">
      <c r="A3685" s="11">
        <v>4603</v>
      </c>
      <c r="B3685" s="11">
        <v>1214</v>
      </c>
      <c r="C3685" s="11">
        <v>340</v>
      </c>
      <c r="E3685" s="11" t="s">
        <v>7429</v>
      </c>
      <c r="F3685" s="11" t="s">
        <v>7430</v>
      </c>
      <c r="G3685" s="11">
        <v>1</v>
      </c>
      <c r="K3685" s="25" t="str">
        <f>IF($B3685="","",(VLOOKUP($B3685,所属・種目コード!$M$3:$N$127,2)))</f>
        <v>宮古新里中</v>
      </c>
      <c r="L3685" s="22" t="e">
        <f>IF($B3685="","",(VLOOKUP($B3685,所属・種目コード!$J$3:$K$59,2)))</f>
        <v>#N/A</v>
      </c>
    </row>
    <row r="3686" spans="1:12">
      <c r="A3686" s="11">
        <v>4604</v>
      </c>
      <c r="B3686" s="11">
        <v>1214</v>
      </c>
      <c r="C3686" s="11">
        <v>307</v>
      </c>
      <c r="E3686" s="11" t="s">
        <v>7431</v>
      </c>
      <c r="F3686" s="11" t="s">
        <v>7432</v>
      </c>
      <c r="G3686" s="11">
        <v>2</v>
      </c>
      <c r="K3686" s="25" t="str">
        <f>IF($B3686="","",(VLOOKUP($B3686,所属・種目コード!$M$3:$N$127,2)))</f>
        <v>宮古新里中</v>
      </c>
      <c r="L3686" s="22" t="e">
        <f>IF($B3686="","",(VLOOKUP($B3686,所属・種目コード!$J$3:$K$59,2)))</f>
        <v>#N/A</v>
      </c>
    </row>
    <row r="3687" spans="1:12">
      <c r="A3687" s="11">
        <v>4605</v>
      </c>
      <c r="B3687" s="11">
        <v>1214</v>
      </c>
      <c r="C3687" s="11">
        <v>341</v>
      </c>
      <c r="E3687" s="11" t="s">
        <v>7433</v>
      </c>
      <c r="F3687" s="11" t="s">
        <v>7434</v>
      </c>
      <c r="G3687" s="11">
        <v>1</v>
      </c>
      <c r="K3687" s="25" t="str">
        <f>IF($B3687="","",(VLOOKUP($B3687,所属・種目コード!$M$3:$N$127,2)))</f>
        <v>宮古新里中</v>
      </c>
      <c r="L3687" s="22" t="e">
        <f>IF($B3687="","",(VLOOKUP($B3687,所属・種目コード!$J$3:$K$59,2)))</f>
        <v>#N/A</v>
      </c>
    </row>
    <row r="3688" spans="1:12">
      <c r="A3688" s="11">
        <v>4606</v>
      </c>
      <c r="B3688" s="11">
        <v>1214</v>
      </c>
      <c r="C3688" s="11">
        <v>310</v>
      </c>
      <c r="E3688" s="11" t="s">
        <v>7435</v>
      </c>
      <c r="F3688" s="11" t="s">
        <v>7436</v>
      </c>
      <c r="G3688" s="11">
        <v>2</v>
      </c>
      <c r="K3688" s="25" t="str">
        <f>IF($B3688="","",(VLOOKUP($B3688,所属・種目コード!$M$3:$N$127,2)))</f>
        <v>宮古新里中</v>
      </c>
      <c r="L3688" s="22" t="e">
        <f>IF($B3688="","",(VLOOKUP($B3688,所属・種目コード!$J$3:$K$59,2)))</f>
        <v>#N/A</v>
      </c>
    </row>
    <row r="3689" spans="1:12">
      <c r="A3689" s="11">
        <v>4607</v>
      </c>
      <c r="B3689" s="11">
        <v>1217</v>
      </c>
      <c r="C3689" s="11">
        <v>972</v>
      </c>
      <c r="E3689" s="11" t="s">
        <v>7437</v>
      </c>
      <c r="F3689" s="11" t="s">
        <v>7438</v>
      </c>
      <c r="G3689" s="11">
        <v>1</v>
      </c>
      <c r="K3689" s="25" t="str">
        <f>IF($B3689="","",(VLOOKUP($B3689,所属・種目コード!$M$3:$N$127,2)))</f>
        <v>盛岡飯岡中</v>
      </c>
      <c r="L3689" s="22" t="e">
        <f>IF($B3689="","",(VLOOKUP($B3689,所属・種目コード!$J$3:$K$59,2)))</f>
        <v>#N/A</v>
      </c>
    </row>
    <row r="3690" spans="1:12">
      <c r="A3690" s="11">
        <v>4608</v>
      </c>
      <c r="B3690" s="11">
        <v>1217</v>
      </c>
      <c r="C3690" s="11">
        <v>973</v>
      </c>
      <c r="E3690" s="11" t="s">
        <v>7439</v>
      </c>
      <c r="F3690" s="11" t="s">
        <v>7440</v>
      </c>
      <c r="G3690" s="11">
        <v>1</v>
      </c>
      <c r="K3690" s="25" t="str">
        <f>IF($B3690="","",(VLOOKUP($B3690,所属・種目コード!$M$3:$N$127,2)))</f>
        <v>盛岡飯岡中</v>
      </c>
      <c r="L3690" s="22" t="e">
        <f>IF($B3690="","",(VLOOKUP($B3690,所属・種目コード!$J$3:$K$59,2)))</f>
        <v>#N/A</v>
      </c>
    </row>
    <row r="3691" spans="1:12">
      <c r="A3691" s="11">
        <v>4609</v>
      </c>
      <c r="B3691" s="11">
        <v>1217</v>
      </c>
      <c r="C3691" s="11">
        <v>974</v>
      </c>
      <c r="E3691" s="11" t="s">
        <v>7441</v>
      </c>
      <c r="F3691" s="11" t="s">
        <v>7442</v>
      </c>
      <c r="G3691" s="11">
        <v>1</v>
      </c>
      <c r="K3691" s="25" t="str">
        <f>IF($B3691="","",(VLOOKUP($B3691,所属・種目コード!$M$3:$N$127,2)))</f>
        <v>盛岡飯岡中</v>
      </c>
      <c r="L3691" s="22" t="e">
        <f>IF($B3691="","",(VLOOKUP($B3691,所属・種目コード!$J$3:$K$59,2)))</f>
        <v>#N/A</v>
      </c>
    </row>
    <row r="3692" spans="1:12">
      <c r="A3692" s="11">
        <v>4610</v>
      </c>
      <c r="B3692" s="11">
        <v>1217</v>
      </c>
      <c r="C3692" s="11">
        <v>821</v>
      </c>
      <c r="E3692" s="11" t="s">
        <v>7443</v>
      </c>
      <c r="F3692" s="11" t="s">
        <v>7444</v>
      </c>
      <c r="G3692" s="11">
        <v>2</v>
      </c>
      <c r="K3692" s="25" t="str">
        <f>IF($B3692="","",(VLOOKUP($B3692,所属・種目コード!$M$3:$N$127,2)))</f>
        <v>盛岡飯岡中</v>
      </c>
      <c r="L3692" s="22" t="e">
        <f>IF($B3692="","",(VLOOKUP($B3692,所属・種目コード!$J$3:$K$59,2)))</f>
        <v>#N/A</v>
      </c>
    </row>
    <row r="3693" spans="1:12">
      <c r="A3693" s="11">
        <v>4611</v>
      </c>
      <c r="B3693" s="11">
        <v>1217</v>
      </c>
      <c r="C3693" s="11">
        <v>975</v>
      </c>
      <c r="E3693" s="11" t="s">
        <v>7445</v>
      </c>
      <c r="F3693" s="11" t="s">
        <v>7446</v>
      </c>
      <c r="G3693" s="11">
        <v>1</v>
      </c>
      <c r="K3693" s="25" t="str">
        <f>IF($B3693="","",(VLOOKUP($B3693,所属・種目コード!$M$3:$N$127,2)))</f>
        <v>盛岡飯岡中</v>
      </c>
      <c r="L3693" s="22" t="e">
        <f>IF($B3693="","",(VLOOKUP($B3693,所属・種目コード!$J$3:$K$59,2)))</f>
        <v>#N/A</v>
      </c>
    </row>
    <row r="3694" spans="1:12">
      <c r="A3694" s="11">
        <v>4612</v>
      </c>
      <c r="B3694" s="11">
        <v>1217</v>
      </c>
      <c r="C3694" s="11">
        <v>976</v>
      </c>
      <c r="E3694" s="11" t="s">
        <v>7447</v>
      </c>
      <c r="F3694" s="11" t="s">
        <v>7448</v>
      </c>
      <c r="G3694" s="11">
        <v>1</v>
      </c>
      <c r="K3694" s="25" t="str">
        <f>IF($B3694="","",(VLOOKUP($B3694,所属・種目コード!$M$3:$N$127,2)))</f>
        <v>盛岡飯岡中</v>
      </c>
      <c r="L3694" s="22" t="e">
        <f>IF($B3694="","",(VLOOKUP($B3694,所属・種目コード!$J$3:$K$59,2)))</f>
        <v>#N/A</v>
      </c>
    </row>
    <row r="3695" spans="1:12">
      <c r="A3695" s="11">
        <v>4613</v>
      </c>
      <c r="B3695" s="11">
        <v>1217</v>
      </c>
      <c r="C3695" s="11">
        <v>977</v>
      </c>
      <c r="E3695" s="11" t="s">
        <v>7449</v>
      </c>
      <c r="F3695" s="11" t="s">
        <v>7450</v>
      </c>
      <c r="G3695" s="11">
        <v>1</v>
      </c>
      <c r="K3695" s="25" t="str">
        <f>IF($B3695="","",(VLOOKUP($B3695,所属・種目コード!$M$3:$N$127,2)))</f>
        <v>盛岡飯岡中</v>
      </c>
      <c r="L3695" s="22" t="e">
        <f>IF($B3695="","",(VLOOKUP($B3695,所属・種目コード!$J$3:$K$59,2)))</f>
        <v>#N/A</v>
      </c>
    </row>
    <row r="3696" spans="1:12">
      <c r="A3696" s="11">
        <v>4614</v>
      </c>
      <c r="B3696" s="11">
        <v>1217</v>
      </c>
      <c r="C3696" s="11">
        <v>969</v>
      </c>
      <c r="E3696" s="11" t="s">
        <v>7451</v>
      </c>
      <c r="F3696" s="11" t="s">
        <v>7452</v>
      </c>
      <c r="G3696" s="11">
        <v>1</v>
      </c>
      <c r="K3696" s="25" t="str">
        <f>IF($B3696="","",(VLOOKUP($B3696,所属・種目コード!$M$3:$N$127,2)))</f>
        <v>盛岡飯岡中</v>
      </c>
      <c r="L3696" s="22" t="e">
        <f>IF($B3696="","",(VLOOKUP($B3696,所属・種目コード!$J$3:$K$59,2)))</f>
        <v>#N/A</v>
      </c>
    </row>
    <row r="3697" spans="1:12">
      <c r="A3697" s="11">
        <v>4615</v>
      </c>
      <c r="B3697" s="11">
        <v>1217</v>
      </c>
      <c r="C3697" s="11">
        <v>970</v>
      </c>
      <c r="E3697" s="11" t="s">
        <v>7453</v>
      </c>
      <c r="F3697" s="11" t="s">
        <v>1362</v>
      </c>
      <c r="G3697" s="11">
        <v>1</v>
      </c>
      <c r="K3697" s="25" t="str">
        <f>IF($B3697="","",(VLOOKUP($B3697,所属・種目コード!$M$3:$N$127,2)))</f>
        <v>盛岡飯岡中</v>
      </c>
      <c r="L3697" s="22" t="e">
        <f>IF($B3697="","",(VLOOKUP($B3697,所属・種目コード!$J$3:$K$59,2)))</f>
        <v>#N/A</v>
      </c>
    </row>
    <row r="3698" spans="1:12">
      <c r="A3698" s="11">
        <v>4616</v>
      </c>
      <c r="B3698" s="11">
        <v>1217</v>
      </c>
      <c r="C3698" s="11">
        <v>817</v>
      </c>
      <c r="E3698" s="11" t="s">
        <v>7454</v>
      </c>
      <c r="F3698" s="11" t="s">
        <v>7455</v>
      </c>
      <c r="G3698" s="11">
        <v>2</v>
      </c>
      <c r="K3698" s="25" t="str">
        <f>IF($B3698="","",(VLOOKUP($B3698,所属・種目コード!$M$3:$N$127,2)))</f>
        <v>盛岡飯岡中</v>
      </c>
      <c r="L3698" s="22" t="e">
        <f>IF($B3698="","",(VLOOKUP($B3698,所属・種目コード!$J$3:$K$59,2)))</f>
        <v>#N/A</v>
      </c>
    </row>
    <row r="3699" spans="1:12">
      <c r="A3699" s="11">
        <v>4617</v>
      </c>
      <c r="B3699" s="11">
        <v>1217</v>
      </c>
      <c r="C3699" s="11">
        <v>818</v>
      </c>
      <c r="E3699" s="11" t="s">
        <v>7456</v>
      </c>
      <c r="F3699" s="11" t="s">
        <v>7457</v>
      </c>
      <c r="G3699" s="11">
        <v>2</v>
      </c>
      <c r="K3699" s="25" t="str">
        <f>IF($B3699="","",(VLOOKUP($B3699,所属・種目コード!$M$3:$N$127,2)))</f>
        <v>盛岡飯岡中</v>
      </c>
      <c r="L3699" s="22" t="e">
        <f>IF($B3699="","",(VLOOKUP($B3699,所属・種目コード!$J$3:$K$59,2)))</f>
        <v>#N/A</v>
      </c>
    </row>
    <row r="3700" spans="1:12">
      <c r="A3700" s="11">
        <v>4618</v>
      </c>
      <c r="B3700" s="11">
        <v>1217</v>
      </c>
      <c r="C3700" s="11">
        <v>971</v>
      </c>
      <c r="E3700" s="11" t="s">
        <v>7458</v>
      </c>
      <c r="F3700" s="11" t="s">
        <v>7459</v>
      </c>
      <c r="G3700" s="11">
        <v>1</v>
      </c>
      <c r="K3700" s="25" t="str">
        <f>IF($B3700="","",(VLOOKUP($B3700,所属・種目コード!$M$3:$N$127,2)))</f>
        <v>盛岡飯岡中</v>
      </c>
      <c r="L3700" s="22" t="e">
        <f>IF($B3700="","",(VLOOKUP($B3700,所属・種目コード!$J$3:$K$59,2)))</f>
        <v>#N/A</v>
      </c>
    </row>
    <row r="3701" spans="1:12">
      <c r="A3701" s="11">
        <v>4619</v>
      </c>
      <c r="B3701" s="11">
        <v>1217</v>
      </c>
      <c r="C3701" s="11">
        <v>822</v>
      </c>
      <c r="E3701" s="11" t="s">
        <v>7460</v>
      </c>
      <c r="F3701" s="11" t="s">
        <v>7461</v>
      </c>
      <c r="G3701" s="11">
        <v>2</v>
      </c>
      <c r="K3701" s="25" t="str">
        <f>IF($B3701="","",(VLOOKUP($B3701,所属・種目コード!$M$3:$N$127,2)))</f>
        <v>盛岡飯岡中</v>
      </c>
      <c r="L3701" s="22" t="e">
        <f>IF($B3701="","",(VLOOKUP($B3701,所属・種目コード!$J$3:$K$59,2)))</f>
        <v>#N/A</v>
      </c>
    </row>
    <row r="3702" spans="1:12">
      <c r="A3702" s="11">
        <v>4620</v>
      </c>
      <c r="B3702" s="11">
        <v>1217</v>
      </c>
      <c r="C3702" s="11">
        <v>819</v>
      </c>
      <c r="E3702" s="11" t="s">
        <v>7462</v>
      </c>
      <c r="F3702" s="11" t="s">
        <v>7463</v>
      </c>
      <c r="G3702" s="11">
        <v>2</v>
      </c>
      <c r="K3702" s="25" t="str">
        <f>IF($B3702="","",(VLOOKUP($B3702,所属・種目コード!$M$3:$N$127,2)))</f>
        <v>盛岡飯岡中</v>
      </c>
      <c r="L3702" s="22" t="e">
        <f>IF($B3702="","",(VLOOKUP($B3702,所属・種目コード!$J$3:$K$59,2)))</f>
        <v>#N/A</v>
      </c>
    </row>
    <row r="3703" spans="1:12">
      <c r="A3703" s="11">
        <v>4621</v>
      </c>
      <c r="B3703" s="11">
        <v>1217</v>
      </c>
      <c r="C3703" s="11">
        <v>820</v>
      </c>
      <c r="E3703" s="11" t="s">
        <v>7464</v>
      </c>
      <c r="F3703" s="11" t="s">
        <v>7465</v>
      </c>
      <c r="G3703" s="11">
        <v>2</v>
      </c>
      <c r="K3703" s="25" t="str">
        <f>IF($B3703="","",(VLOOKUP($B3703,所属・種目コード!$M$3:$N$127,2)))</f>
        <v>盛岡飯岡中</v>
      </c>
      <c r="L3703" s="22" t="e">
        <f>IF($B3703="","",(VLOOKUP($B3703,所属・種目コード!$J$3:$K$59,2)))</f>
        <v>#N/A</v>
      </c>
    </row>
    <row r="3704" spans="1:12">
      <c r="A3704" s="11">
        <v>4622</v>
      </c>
      <c r="B3704" s="11">
        <v>1217</v>
      </c>
      <c r="C3704" s="11">
        <v>823</v>
      </c>
      <c r="E3704" s="11" t="s">
        <v>7466</v>
      </c>
      <c r="F3704" s="11" t="s">
        <v>7467</v>
      </c>
      <c r="G3704" s="11">
        <v>2</v>
      </c>
      <c r="K3704" s="25" t="str">
        <f>IF($B3704="","",(VLOOKUP($B3704,所属・種目コード!$M$3:$N$127,2)))</f>
        <v>盛岡飯岡中</v>
      </c>
      <c r="L3704" s="22" t="e">
        <f>IF($B3704="","",(VLOOKUP($B3704,所属・種目コード!$J$3:$K$59,2)))</f>
        <v>#N/A</v>
      </c>
    </row>
    <row r="3705" spans="1:12">
      <c r="A3705" s="11">
        <v>4623</v>
      </c>
      <c r="B3705" s="11">
        <v>1219</v>
      </c>
      <c r="C3705" s="11">
        <v>80</v>
      </c>
      <c r="E3705" s="11" t="s">
        <v>7468</v>
      </c>
      <c r="F3705" s="11" t="s">
        <v>7469</v>
      </c>
      <c r="G3705" s="11">
        <v>2</v>
      </c>
      <c r="K3705" s="25" t="str">
        <f>IF($B3705="","",(VLOOKUP($B3705,所属・種目コード!$M$3:$N$127,2)))</f>
        <v>盛岡大宮中</v>
      </c>
      <c r="L3705" s="22" t="e">
        <f>IF($B3705="","",(VLOOKUP($B3705,所属・種目コード!$J$3:$K$59,2)))</f>
        <v>#N/A</v>
      </c>
    </row>
    <row r="3706" spans="1:12">
      <c r="A3706" s="11">
        <v>4624</v>
      </c>
      <c r="B3706" s="11">
        <v>1219</v>
      </c>
      <c r="C3706" s="11">
        <v>68</v>
      </c>
      <c r="E3706" s="11" t="s">
        <v>7470</v>
      </c>
      <c r="F3706" s="11" t="s">
        <v>7471</v>
      </c>
      <c r="G3706" s="11">
        <v>1</v>
      </c>
      <c r="K3706" s="25" t="str">
        <f>IF($B3706="","",(VLOOKUP($B3706,所属・種目コード!$M$3:$N$127,2)))</f>
        <v>盛岡大宮中</v>
      </c>
      <c r="L3706" s="22" t="e">
        <f>IF($B3706="","",(VLOOKUP($B3706,所属・種目コード!$J$3:$K$59,2)))</f>
        <v>#N/A</v>
      </c>
    </row>
    <row r="3707" spans="1:12">
      <c r="A3707" s="11">
        <v>4625</v>
      </c>
      <c r="B3707" s="11">
        <v>1219</v>
      </c>
      <c r="C3707" s="11">
        <v>84</v>
      </c>
      <c r="E3707" s="11" t="s">
        <v>7472</v>
      </c>
      <c r="F3707" s="11" t="s">
        <v>7473</v>
      </c>
      <c r="G3707" s="11">
        <v>2</v>
      </c>
      <c r="K3707" s="25" t="str">
        <f>IF($B3707="","",(VLOOKUP($B3707,所属・種目コード!$M$3:$N$127,2)))</f>
        <v>盛岡大宮中</v>
      </c>
      <c r="L3707" s="22" t="e">
        <f>IF($B3707="","",(VLOOKUP($B3707,所属・種目コード!$J$3:$K$59,2)))</f>
        <v>#N/A</v>
      </c>
    </row>
    <row r="3708" spans="1:12">
      <c r="A3708" s="11">
        <v>4626</v>
      </c>
      <c r="B3708" s="11">
        <v>1219</v>
      </c>
      <c r="C3708" s="11">
        <v>69</v>
      </c>
      <c r="E3708" s="11" t="s">
        <v>7474</v>
      </c>
      <c r="F3708" s="11" t="s">
        <v>7475</v>
      </c>
      <c r="G3708" s="11">
        <v>1</v>
      </c>
      <c r="K3708" s="25" t="str">
        <f>IF($B3708="","",(VLOOKUP($B3708,所属・種目コード!$M$3:$N$127,2)))</f>
        <v>盛岡大宮中</v>
      </c>
      <c r="L3708" s="22" t="e">
        <f>IF($B3708="","",(VLOOKUP($B3708,所属・種目コード!$J$3:$K$59,2)))</f>
        <v>#N/A</v>
      </c>
    </row>
    <row r="3709" spans="1:12">
      <c r="A3709" s="11">
        <v>4627</v>
      </c>
      <c r="B3709" s="11">
        <v>1219</v>
      </c>
      <c r="C3709" s="11">
        <v>74</v>
      </c>
      <c r="E3709" s="11" t="s">
        <v>7476</v>
      </c>
      <c r="F3709" s="11" t="s">
        <v>7477</v>
      </c>
      <c r="G3709" s="11">
        <v>1</v>
      </c>
      <c r="K3709" s="25" t="str">
        <f>IF($B3709="","",(VLOOKUP($B3709,所属・種目コード!$M$3:$N$127,2)))</f>
        <v>盛岡大宮中</v>
      </c>
      <c r="L3709" s="22" t="e">
        <f>IF($B3709="","",(VLOOKUP($B3709,所属・種目コード!$J$3:$K$59,2)))</f>
        <v>#N/A</v>
      </c>
    </row>
    <row r="3710" spans="1:12">
      <c r="A3710" s="11">
        <v>4628</v>
      </c>
      <c r="B3710" s="11">
        <v>1219</v>
      </c>
      <c r="C3710" s="11">
        <v>70</v>
      </c>
      <c r="E3710" s="11" t="s">
        <v>7478</v>
      </c>
      <c r="F3710" s="11" t="s">
        <v>7479</v>
      </c>
      <c r="G3710" s="11">
        <v>1</v>
      </c>
      <c r="K3710" s="25" t="str">
        <f>IF($B3710="","",(VLOOKUP($B3710,所属・種目コード!$M$3:$N$127,2)))</f>
        <v>盛岡大宮中</v>
      </c>
      <c r="L3710" s="22" t="e">
        <f>IF($B3710="","",(VLOOKUP($B3710,所属・種目コード!$J$3:$K$59,2)))</f>
        <v>#N/A</v>
      </c>
    </row>
    <row r="3711" spans="1:12">
      <c r="A3711" s="11">
        <v>4629</v>
      </c>
      <c r="B3711" s="11">
        <v>1219</v>
      </c>
      <c r="C3711" s="11">
        <v>71</v>
      </c>
      <c r="E3711" s="11" t="s">
        <v>7480</v>
      </c>
      <c r="F3711" s="11" t="s">
        <v>2324</v>
      </c>
      <c r="G3711" s="11">
        <v>1</v>
      </c>
      <c r="K3711" s="25" t="str">
        <f>IF($B3711="","",(VLOOKUP($B3711,所属・種目コード!$M$3:$N$127,2)))</f>
        <v>盛岡大宮中</v>
      </c>
      <c r="L3711" s="22" t="e">
        <f>IF($B3711="","",(VLOOKUP($B3711,所属・種目コード!$J$3:$K$59,2)))</f>
        <v>#N/A</v>
      </c>
    </row>
    <row r="3712" spans="1:12">
      <c r="A3712" s="11">
        <v>4630</v>
      </c>
      <c r="B3712" s="11">
        <v>1219</v>
      </c>
      <c r="C3712" s="11">
        <v>85</v>
      </c>
      <c r="E3712" s="11" t="s">
        <v>7481</v>
      </c>
      <c r="F3712" s="11" t="s">
        <v>7482</v>
      </c>
      <c r="G3712" s="11">
        <v>2</v>
      </c>
      <c r="K3712" s="25" t="str">
        <f>IF($B3712="","",(VLOOKUP($B3712,所属・種目コード!$M$3:$N$127,2)))</f>
        <v>盛岡大宮中</v>
      </c>
      <c r="L3712" s="22" t="e">
        <f>IF($B3712="","",(VLOOKUP($B3712,所属・種目コード!$J$3:$K$59,2)))</f>
        <v>#N/A</v>
      </c>
    </row>
    <row r="3713" spans="1:12">
      <c r="A3713" s="11">
        <v>4631</v>
      </c>
      <c r="B3713" s="11">
        <v>1219</v>
      </c>
      <c r="C3713" s="11">
        <v>75</v>
      </c>
      <c r="E3713" s="11" t="s">
        <v>7483</v>
      </c>
      <c r="F3713" s="11" t="s">
        <v>7484</v>
      </c>
      <c r="G3713" s="11">
        <v>1</v>
      </c>
      <c r="K3713" s="25" t="str">
        <f>IF($B3713="","",(VLOOKUP($B3713,所属・種目コード!$M$3:$N$127,2)))</f>
        <v>盛岡大宮中</v>
      </c>
      <c r="L3713" s="22" t="e">
        <f>IF($B3713="","",(VLOOKUP($B3713,所属・種目コード!$J$3:$K$59,2)))</f>
        <v>#N/A</v>
      </c>
    </row>
    <row r="3714" spans="1:12">
      <c r="A3714" s="11">
        <v>4632</v>
      </c>
      <c r="B3714" s="11">
        <v>1219</v>
      </c>
      <c r="C3714" s="11">
        <v>72</v>
      </c>
      <c r="E3714" s="11" t="s">
        <v>7485</v>
      </c>
      <c r="F3714" s="11" t="s">
        <v>7486</v>
      </c>
      <c r="G3714" s="11">
        <v>1</v>
      </c>
      <c r="K3714" s="25" t="str">
        <f>IF($B3714="","",(VLOOKUP($B3714,所属・種目コード!$M$3:$N$127,2)))</f>
        <v>盛岡大宮中</v>
      </c>
      <c r="L3714" s="22" t="e">
        <f>IF($B3714="","",(VLOOKUP($B3714,所属・種目コード!$J$3:$K$59,2)))</f>
        <v>#N/A</v>
      </c>
    </row>
    <row r="3715" spans="1:12">
      <c r="A3715" s="11">
        <v>4633</v>
      </c>
      <c r="B3715" s="11">
        <v>1219</v>
      </c>
      <c r="C3715" s="11">
        <v>81</v>
      </c>
      <c r="E3715" s="11" t="s">
        <v>7487</v>
      </c>
      <c r="F3715" s="11" t="s">
        <v>7488</v>
      </c>
      <c r="G3715" s="11">
        <v>2</v>
      </c>
      <c r="K3715" s="25" t="str">
        <f>IF($B3715="","",(VLOOKUP($B3715,所属・種目コード!$M$3:$N$127,2)))</f>
        <v>盛岡大宮中</v>
      </c>
      <c r="L3715" s="22" t="e">
        <f>IF($B3715="","",(VLOOKUP($B3715,所属・種目コード!$J$3:$K$59,2)))</f>
        <v>#N/A</v>
      </c>
    </row>
    <row r="3716" spans="1:12">
      <c r="A3716" s="11">
        <v>4634</v>
      </c>
      <c r="B3716" s="11">
        <v>1219</v>
      </c>
      <c r="C3716" s="11">
        <v>82</v>
      </c>
      <c r="E3716" s="11" t="s">
        <v>7489</v>
      </c>
      <c r="F3716" s="11" t="s">
        <v>7490</v>
      </c>
      <c r="G3716" s="11">
        <v>2</v>
      </c>
      <c r="K3716" s="25" t="str">
        <f>IF($B3716="","",(VLOOKUP($B3716,所属・種目コード!$M$3:$N$127,2)))</f>
        <v>盛岡大宮中</v>
      </c>
      <c r="L3716" s="22" t="e">
        <f>IF($B3716="","",(VLOOKUP($B3716,所属・種目コード!$J$3:$K$59,2)))</f>
        <v>#N/A</v>
      </c>
    </row>
    <row r="3717" spans="1:12">
      <c r="A3717" s="11">
        <v>4635</v>
      </c>
      <c r="B3717" s="11">
        <v>1219</v>
      </c>
      <c r="C3717" s="11">
        <v>83</v>
      </c>
      <c r="E3717" s="11" t="s">
        <v>7491</v>
      </c>
      <c r="F3717" s="11" t="s">
        <v>7492</v>
      </c>
      <c r="G3717" s="11">
        <v>2</v>
      </c>
      <c r="K3717" s="25" t="str">
        <f>IF($B3717="","",(VLOOKUP($B3717,所属・種目コード!$M$3:$N$127,2)))</f>
        <v>盛岡大宮中</v>
      </c>
      <c r="L3717" s="22" t="e">
        <f>IF($B3717="","",(VLOOKUP($B3717,所属・種目コード!$J$3:$K$59,2)))</f>
        <v>#N/A</v>
      </c>
    </row>
    <row r="3718" spans="1:12">
      <c r="A3718" s="11">
        <v>4636</v>
      </c>
      <c r="B3718" s="11">
        <v>1219</v>
      </c>
      <c r="C3718" s="11">
        <v>73</v>
      </c>
      <c r="E3718" s="11" t="s">
        <v>7493</v>
      </c>
      <c r="F3718" s="11" t="s">
        <v>7494</v>
      </c>
      <c r="G3718" s="11">
        <v>1</v>
      </c>
      <c r="K3718" s="25" t="str">
        <f>IF($B3718="","",(VLOOKUP($B3718,所属・種目コード!$M$3:$N$127,2)))</f>
        <v>盛岡大宮中</v>
      </c>
      <c r="L3718" s="22" t="e">
        <f>IF($B3718="","",(VLOOKUP($B3718,所属・種目コード!$J$3:$K$59,2)))</f>
        <v>#N/A</v>
      </c>
    </row>
    <row r="3719" spans="1:12">
      <c r="A3719" s="11">
        <v>4637</v>
      </c>
      <c r="B3719" s="11">
        <v>1219</v>
      </c>
      <c r="C3719" s="11">
        <v>86</v>
      </c>
      <c r="E3719" s="11" t="s">
        <v>7495</v>
      </c>
      <c r="F3719" s="11" t="s">
        <v>7496</v>
      </c>
      <c r="G3719" s="11">
        <v>2</v>
      </c>
      <c r="K3719" s="25" t="str">
        <f>IF($B3719="","",(VLOOKUP($B3719,所属・種目コード!$M$3:$N$127,2)))</f>
        <v>盛岡大宮中</v>
      </c>
      <c r="L3719" s="22" t="e">
        <f>IF($B3719="","",(VLOOKUP($B3719,所属・種目コード!$J$3:$K$59,2)))</f>
        <v>#N/A</v>
      </c>
    </row>
    <row r="3720" spans="1:12">
      <c r="A3720" s="11">
        <v>4638</v>
      </c>
      <c r="B3720" s="11">
        <v>1219</v>
      </c>
      <c r="C3720" s="11">
        <v>1319</v>
      </c>
      <c r="E3720" s="11" t="s">
        <v>7497</v>
      </c>
      <c r="F3720" s="11" t="s">
        <v>7498</v>
      </c>
      <c r="G3720" s="11">
        <v>1</v>
      </c>
      <c r="K3720" s="25" t="str">
        <f>IF($B3720="","",(VLOOKUP($B3720,所属・種目コード!$M$3:$N$127,2)))</f>
        <v>盛岡大宮中</v>
      </c>
      <c r="L3720" s="22" t="e">
        <f>IF($B3720="","",(VLOOKUP($B3720,所属・種目コード!$J$3:$K$59,2)))</f>
        <v>#N/A</v>
      </c>
    </row>
    <row r="3721" spans="1:12">
      <c r="A3721" s="11">
        <v>4639</v>
      </c>
      <c r="B3721" s="11">
        <v>1219</v>
      </c>
      <c r="C3721" s="11">
        <v>1320</v>
      </c>
      <c r="E3721" s="11" t="s">
        <v>7499</v>
      </c>
      <c r="F3721" s="11" t="s">
        <v>7500</v>
      </c>
      <c r="G3721" s="11">
        <v>1</v>
      </c>
      <c r="K3721" s="25" t="str">
        <f>IF($B3721="","",(VLOOKUP($B3721,所属・種目コード!$M$3:$N$127,2)))</f>
        <v>盛岡大宮中</v>
      </c>
      <c r="L3721" s="22" t="e">
        <f>IF($B3721="","",(VLOOKUP($B3721,所属・種目コード!$J$3:$K$59,2)))</f>
        <v>#N/A</v>
      </c>
    </row>
    <row r="3722" spans="1:12">
      <c r="A3722" s="11">
        <v>4640</v>
      </c>
      <c r="B3722" s="11">
        <v>1219</v>
      </c>
      <c r="C3722" s="11">
        <v>1321</v>
      </c>
      <c r="E3722" s="11" t="s">
        <v>7501</v>
      </c>
      <c r="F3722" s="11" t="s">
        <v>7502</v>
      </c>
      <c r="G3722" s="11">
        <v>1</v>
      </c>
      <c r="K3722" s="25" t="str">
        <f>IF($B3722="","",(VLOOKUP($B3722,所属・種目コード!$M$3:$N$127,2)))</f>
        <v>盛岡大宮中</v>
      </c>
      <c r="L3722" s="22" t="e">
        <f>IF($B3722="","",(VLOOKUP($B3722,所属・種目コード!$J$3:$K$59,2)))</f>
        <v>#N/A</v>
      </c>
    </row>
    <row r="3723" spans="1:12">
      <c r="A3723" s="11">
        <v>4641</v>
      </c>
      <c r="B3723" s="11">
        <v>1219</v>
      </c>
      <c r="C3723" s="11">
        <v>1322</v>
      </c>
      <c r="E3723" s="11" t="s">
        <v>7503</v>
      </c>
      <c r="F3723" s="11" t="s">
        <v>7504</v>
      </c>
      <c r="G3723" s="11">
        <v>1</v>
      </c>
      <c r="K3723" s="25" t="str">
        <f>IF($B3723="","",(VLOOKUP($B3723,所属・種目コード!$M$3:$N$127,2)))</f>
        <v>盛岡大宮中</v>
      </c>
      <c r="L3723" s="22" t="e">
        <f>IF($B3723="","",(VLOOKUP($B3723,所属・種目コード!$J$3:$K$59,2)))</f>
        <v>#N/A</v>
      </c>
    </row>
    <row r="3724" spans="1:12">
      <c r="A3724" s="11">
        <v>4642</v>
      </c>
      <c r="B3724" s="11">
        <v>1219</v>
      </c>
      <c r="C3724" s="11">
        <v>1159</v>
      </c>
      <c r="E3724" s="11" t="s">
        <v>7505</v>
      </c>
      <c r="F3724" s="11" t="s">
        <v>7506</v>
      </c>
      <c r="G3724" s="11">
        <v>2</v>
      </c>
      <c r="K3724" s="25" t="str">
        <f>IF($B3724="","",(VLOOKUP($B3724,所属・種目コード!$M$3:$N$127,2)))</f>
        <v>盛岡大宮中</v>
      </c>
      <c r="L3724" s="22" t="e">
        <f>IF($B3724="","",(VLOOKUP($B3724,所属・種目コード!$J$3:$K$59,2)))</f>
        <v>#N/A</v>
      </c>
    </row>
    <row r="3725" spans="1:12">
      <c r="A3725" s="11">
        <v>4643</v>
      </c>
      <c r="B3725" s="11">
        <v>1220</v>
      </c>
      <c r="C3725" s="11">
        <v>1073</v>
      </c>
      <c r="E3725" s="11" t="s">
        <v>7507</v>
      </c>
      <c r="F3725" s="11" t="s">
        <v>7508</v>
      </c>
      <c r="G3725" s="11">
        <v>1</v>
      </c>
      <c r="K3725" s="25" t="str">
        <f>IF($B3725="","",(VLOOKUP($B3725,所属・種目コード!$M$3:$N$127,2)))</f>
        <v>盛岡乙部中</v>
      </c>
      <c r="L3725" s="22" t="e">
        <f>IF($B3725="","",(VLOOKUP($B3725,所属・種目コード!$J$3:$K$59,2)))</f>
        <v>#N/A</v>
      </c>
    </row>
    <row r="3726" spans="1:12">
      <c r="A3726" s="11">
        <v>4644</v>
      </c>
      <c r="B3726" s="11">
        <v>1220</v>
      </c>
      <c r="C3726" s="11">
        <v>1067</v>
      </c>
      <c r="E3726" s="11" t="s">
        <v>7509</v>
      </c>
      <c r="F3726" s="11" t="s">
        <v>7510</v>
      </c>
      <c r="G3726" s="11">
        <v>1</v>
      </c>
      <c r="K3726" s="25" t="str">
        <f>IF($B3726="","",(VLOOKUP($B3726,所属・種目コード!$M$3:$N$127,2)))</f>
        <v>盛岡乙部中</v>
      </c>
      <c r="L3726" s="22" t="e">
        <f>IF($B3726="","",(VLOOKUP($B3726,所属・種目コード!$J$3:$K$59,2)))</f>
        <v>#N/A</v>
      </c>
    </row>
    <row r="3727" spans="1:12">
      <c r="A3727" s="11">
        <v>4645</v>
      </c>
      <c r="B3727" s="11">
        <v>1220</v>
      </c>
      <c r="C3727" s="11">
        <v>1068</v>
      </c>
      <c r="E3727" s="11" t="s">
        <v>7511</v>
      </c>
      <c r="F3727" s="11" t="s">
        <v>7512</v>
      </c>
      <c r="G3727" s="11">
        <v>1</v>
      </c>
      <c r="K3727" s="25" t="str">
        <f>IF($B3727="","",(VLOOKUP($B3727,所属・種目コード!$M$3:$N$127,2)))</f>
        <v>盛岡乙部中</v>
      </c>
      <c r="L3727" s="22" t="e">
        <f>IF($B3727="","",(VLOOKUP($B3727,所属・種目コード!$J$3:$K$59,2)))</f>
        <v>#N/A</v>
      </c>
    </row>
    <row r="3728" spans="1:12">
      <c r="A3728" s="11">
        <v>4646</v>
      </c>
      <c r="B3728" s="11">
        <v>1220</v>
      </c>
      <c r="C3728" s="11">
        <v>1069</v>
      </c>
      <c r="E3728" s="11" t="s">
        <v>7513</v>
      </c>
      <c r="F3728" s="11" t="s">
        <v>7514</v>
      </c>
      <c r="G3728" s="11">
        <v>1</v>
      </c>
      <c r="K3728" s="25" t="str">
        <f>IF($B3728="","",(VLOOKUP($B3728,所属・種目コード!$M$3:$N$127,2)))</f>
        <v>盛岡乙部中</v>
      </c>
      <c r="L3728" s="22" t="e">
        <f>IF($B3728="","",(VLOOKUP($B3728,所属・種目コード!$J$3:$K$59,2)))</f>
        <v>#N/A</v>
      </c>
    </row>
    <row r="3729" spans="1:12">
      <c r="A3729" s="11">
        <v>4647</v>
      </c>
      <c r="B3729" s="11">
        <v>1220</v>
      </c>
      <c r="C3729" s="11">
        <v>1070</v>
      </c>
      <c r="E3729" s="11" t="s">
        <v>7515</v>
      </c>
      <c r="F3729" s="11" t="s">
        <v>7516</v>
      </c>
      <c r="G3729" s="11">
        <v>1</v>
      </c>
      <c r="K3729" s="25" t="str">
        <f>IF($B3729="","",(VLOOKUP($B3729,所属・種目コード!$M$3:$N$127,2)))</f>
        <v>盛岡乙部中</v>
      </c>
      <c r="L3729" s="22" t="e">
        <f>IF($B3729="","",(VLOOKUP($B3729,所属・種目コード!$J$3:$K$59,2)))</f>
        <v>#N/A</v>
      </c>
    </row>
    <row r="3730" spans="1:12">
      <c r="A3730" s="11">
        <v>4648</v>
      </c>
      <c r="B3730" s="11">
        <v>1220</v>
      </c>
      <c r="C3730" s="11">
        <v>1071</v>
      </c>
      <c r="E3730" s="11" t="s">
        <v>7517</v>
      </c>
      <c r="F3730" s="11" t="s">
        <v>7518</v>
      </c>
      <c r="G3730" s="11">
        <v>1</v>
      </c>
      <c r="K3730" s="25" t="str">
        <f>IF($B3730="","",(VLOOKUP($B3730,所属・種目コード!$M$3:$N$127,2)))</f>
        <v>盛岡乙部中</v>
      </c>
      <c r="L3730" s="22" t="e">
        <f>IF($B3730="","",(VLOOKUP($B3730,所属・種目コード!$J$3:$K$59,2)))</f>
        <v>#N/A</v>
      </c>
    </row>
    <row r="3731" spans="1:12">
      <c r="A3731" s="11">
        <v>4649</v>
      </c>
      <c r="B3731" s="11">
        <v>1220</v>
      </c>
      <c r="C3731" s="11">
        <v>1074</v>
      </c>
      <c r="E3731" s="11" t="s">
        <v>7519</v>
      </c>
      <c r="F3731" s="11" t="s">
        <v>2359</v>
      </c>
      <c r="G3731" s="11">
        <v>1</v>
      </c>
      <c r="K3731" s="25" t="str">
        <f>IF($B3731="","",(VLOOKUP($B3731,所属・種目コード!$M$3:$N$127,2)))</f>
        <v>盛岡乙部中</v>
      </c>
      <c r="L3731" s="22" t="e">
        <f>IF($B3731="","",(VLOOKUP($B3731,所属・種目コード!$J$3:$K$59,2)))</f>
        <v>#N/A</v>
      </c>
    </row>
    <row r="3732" spans="1:12">
      <c r="A3732" s="11">
        <v>4650</v>
      </c>
      <c r="B3732" s="11">
        <v>1220</v>
      </c>
      <c r="C3732" s="11">
        <v>894</v>
      </c>
      <c r="E3732" s="11" t="s">
        <v>7520</v>
      </c>
      <c r="F3732" s="11" t="s">
        <v>7521</v>
      </c>
      <c r="G3732" s="11">
        <v>2</v>
      </c>
      <c r="K3732" s="25" t="str">
        <f>IF($B3732="","",(VLOOKUP($B3732,所属・種目コード!$M$3:$N$127,2)))</f>
        <v>盛岡乙部中</v>
      </c>
      <c r="L3732" s="22" t="e">
        <f>IF($B3732="","",(VLOOKUP($B3732,所属・種目コード!$J$3:$K$59,2)))</f>
        <v>#N/A</v>
      </c>
    </row>
    <row r="3733" spans="1:12">
      <c r="A3733" s="11">
        <v>4651</v>
      </c>
      <c r="B3733" s="11">
        <v>1220</v>
      </c>
      <c r="C3733" s="11">
        <v>900</v>
      </c>
      <c r="E3733" s="11" t="s">
        <v>7522</v>
      </c>
      <c r="F3733" s="11" t="s">
        <v>7523</v>
      </c>
      <c r="G3733" s="11">
        <v>2</v>
      </c>
      <c r="K3733" s="25" t="str">
        <f>IF($B3733="","",(VLOOKUP($B3733,所属・種目コード!$M$3:$N$127,2)))</f>
        <v>盛岡乙部中</v>
      </c>
      <c r="L3733" s="22" t="e">
        <f>IF($B3733="","",(VLOOKUP($B3733,所属・種目コード!$J$3:$K$59,2)))</f>
        <v>#N/A</v>
      </c>
    </row>
    <row r="3734" spans="1:12">
      <c r="A3734" s="11">
        <v>4652</v>
      </c>
      <c r="B3734" s="11">
        <v>1220</v>
      </c>
      <c r="C3734" s="11">
        <v>895</v>
      </c>
      <c r="E3734" s="11" t="s">
        <v>7524</v>
      </c>
      <c r="F3734" s="11" t="s">
        <v>7525</v>
      </c>
      <c r="G3734" s="11">
        <v>2</v>
      </c>
      <c r="K3734" s="25" t="str">
        <f>IF($B3734="","",(VLOOKUP($B3734,所属・種目コード!$M$3:$N$127,2)))</f>
        <v>盛岡乙部中</v>
      </c>
      <c r="L3734" s="22" t="e">
        <f>IF($B3734="","",(VLOOKUP($B3734,所属・種目コード!$J$3:$K$59,2)))</f>
        <v>#N/A</v>
      </c>
    </row>
    <row r="3735" spans="1:12">
      <c r="A3735" s="11">
        <v>4653</v>
      </c>
      <c r="B3735" s="11">
        <v>1220</v>
      </c>
      <c r="C3735" s="11">
        <v>1072</v>
      </c>
      <c r="E3735" s="11" t="s">
        <v>7526</v>
      </c>
      <c r="F3735" s="11" t="s">
        <v>7527</v>
      </c>
      <c r="G3735" s="11">
        <v>1</v>
      </c>
      <c r="K3735" s="25" t="str">
        <f>IF($B3735="","",(VLOOKUP($B3735,所属・種目コード!$M$3:$N$127,2)))</f>
        <v>盛岡乙部中</v>
      </c>
      <c r="L3735" s="22" t="e">
        <f>IF($B3735="","",(VLOOKUP($B3735,所属・種目コード!$J$3:$K$59,2)))</f>
        <v>#N/A</v>
      </c>
    </row>
    <row r="3736" spans="1:12">
      <c r="A3736" s="11">
        <v>4654</v>
      </c>
      <c r="B3736" s="11">
        <v>1220</v>
      </c>
      <c r="C3736" s="11">
        <v>901</v>
      </c>
      <c r="E3736" s="11" t="s">
        <v>7528</v>
      </c>
      <c r="F3736" s="11" t="s">
        <v>7529</v>
      </c>
      <c r="G3736" s="11">
        <v>2</v>
      </c>
      <c r="K3736" s="25" t="str">
        <f>IF($B3736="","",(VLOOKUP($B3736,所属・種目コード!$M$3:$N$127,2)))</f>
        <v>盛岡乙部中</v>
      </c>
      <c r="L3736" s="22" t="e">
        <f>IF($B3736="","",(VLOOKUP($B3736,所属・種目コード!$J$3:$K$59,2)))</f>
        <v>#N/A</v>
      </c>
    </row>
    <row r="3737" spans="1:12">
      <c r="A3737" s="11">
        <v>4655</v>
      </c>
      <c r="B3737" s="11">
        <v>1220</v>
      </c>
      <c r="C3737" s="11">
        <v>896</v>
      </c>
      <c r="E3737" s="11" t="s">
        <v>7530</v>
      </c>
      <c r="F3737" s="11" t="s">
        <v>7531</v>
      </c>
      <c r="G3737" s="11">
        <v>2</v>
      </c>
      <c r="K3737" s="25" t="str">
        <f>IF($B3737="","",(VLOOKUP($B3737,所属・種目コード!$M$3:$N$127,2)))</f>
        <v>盛岡乙部中</v>
      </c>
      <c r="L3737" s="22" t="e">
        <f>IF($B3737="","",(VLOOKUP($B3737,所属・種目コード!$J$3:$K$59,2)))</f>
        <v>#N/A</v>
      </c>
    </row>
    <row r="3738" spans="1:12">
      <c r="A3738" s="11">
        <v>4656</v>
      </c>
      <c r="B3738" s="11">
        <v>1220</v>
      </c>
      <c r="C3738" s="11">
        <v>897</v>
      </c>
      <c r="E3738" s="11" t="s">
        <v>7532</v>
      </c>
      <c r="F3738" s="11" t="s">
        <v>7533</v>
      </c>
      <c r="G3738" s="11">
        <v>2</v>
      </c>
      <c r="K3738" s="25" t="str">
        <f>IF($B3738="","",(VLOOKUP($B3738,所属・種目コード!$M$3:$N$127,2)))</f>
        <v>盛岡乙部中</v>
      </c>
      <c r="L3738" s="22" t="e">
        <f>IF($B3738="","",(VLOOKUP($B3738,所属・種目コード!$J$3:$K$59,2)))</f>
        <v>#N/A</v>
      </c>
    </row>
    <row r="3739" spans="1:12">
      <c r="A3739" s="11">
        <v>4657</v>
      </c>
      <c r="B3739" s="11">
        <v>1220</v>
      </c>
      <c r="C3739" s="11">
        <v>898</v>
      </c>
      <c r="E3739" s="11" t="s">
        <v>7534</v>
      </c>
      <c r="F3739" s="11" t="s">
        <v>7535</v>
      </c>
      <c r="G3739" s="11">
        <v>2</v>
      </c>
      <c r="K3739" s="25" t="str">
        <f>IF($B3739="","",(VLOOKUP($B3739,所属・種目コード!$M$3:$N$127,2)))</f>
        <v>盛岡乙部中</v>
      </c>
      <c r="L3739" s="22" t="e">
        <f>IF($B3739="","",(VLOOKUP($B3739,所属・種目コード!$J$3:$K$59,2)))</f>
        <v>#N/A</v>
      </c>
    </row>
    <row r="3740" spans="1:12">
      <c r="A3740" s="11">
        <v>4658</v>
      </c>
      <c r="B3740" s="11">
        <v>1220</v>
      </c>
      <c r="C3740" s="11">
        <v>899</v>
      </c>
      <c r="E3740" s="11" t="s">
        <v>7536</v>
      </c>
      <c r="F3740" s="11" t="s">
        <v>7537</v>
      </c>
      <c r="G3740" s="11">
        <v>2</v>
      </c>
      <c r="K3740" s="25" t="str">
        <f>IF($B3740="","",(VLOOKUP($B3740,所属・種目コード!$M$3:$N$127,2)))</f>
        <v>盛岡乙部中</v>
      </c>
      <c r="L3740" s="22" t="e">
        <f>IF($B3740="","",(VLOOKUP($B3740,所属・種目コード!$J$3:$K$59,2)))</f>
        <v>#N/A</v>
      </c>
    </row>
    <row r="3741" spans="1:12">
      <c r="A3741" s="11">
        <v>5107</v>
      </c>
      <c r="B3741" s="11">
        <v>1221</v>
      </c>
      <c r="C3741" s="11">
        <v>842</v>
      </c>
      <c r="E3741" s="11" t="s">
        <v>8393</v>
      </c>
      <c r="F3741" s="11" t="s">
        <v>1305</v>
      </c>
      <c r="G3741" s="11">
        <v>1</v>
      </c>
      <c r="K3741" s="25" t="str">
        <f>IF($B3741="","",(VLOOKUP($B3741,所属・種目コード!$M$3:$N$127,2)))</f>
        <v>盛岡河南中</v>
      </c>
      <c r="L3741" s="22" t="e">
        <f>IF($B3741="","",(VLOOKUP($B3741,所属・種目コード!$J$3:$K$59,2)))</f>
        <v>#N/A</v>
      </c>
    </row>
    <row r="3742" spans="1:12">
      <c r="A3742" s="11">
        <v>5108</v>
      </c>
      <c r="B3742" s="11">
        <v>1221</v>
      </c>
      <c r="C3742" s="11">
        <v>849</v>
      </c>
      <c r="E3742" s="11" t="s">
        <v>8394</v>
      </c>
      <c r="F3742" s="11" t="s">
        <v>8395</v>
      </c>
      <c r="G3742" s="11">
        <v>1</v>
      </c>
      <c r="K3742" s="25" t="str">
        <f>IF($B3742="","",(VLOOKUP($B3742,所属・種目コード!$M$3:$N$127,2)))</f>
        <v>盛岡河南中</v>
      </c>
      <c r="L3742" s="22" t="e">
        <f>IF($B3742="","",(VLOOKUP($B3742,所属・種目コード!$J$3:$K$59,2)))</f>
        <v>#N/A</v>
      </c>
    </row>
    <row r="3743" spans="1:12">
      <c r="A3743" s="11">
        <v>5109</v>
      </c>
      <c r="B3743" s="11">
        <v>1221</v>
      </c>
      <c r="C3743" s="11">
        <v>850</v>
      </c>
      <c r="E3743" s="11" t="s">
        <v>8396</v>
      </c>
      <c r="F3743" s="11" t="s">
        <v>8397</v>
      </c>
      <c r="G3743" s="11">
        <v>1</v>
      </c>
      <c r="K3743" s="25" t="str">
        <f>IF($B3743="","",(VLOOKUP($B3743,所属・種目コード!$M$3:$N$127,2)))</f>
        <v>盛岡河南中</v>
      </c>
      <c r="L3743" s="22" t="e">
        <f>IF($B3743="","",(VLOOKUP($B3743,所属・種目コード!$J$3:$K$59,2)))</f>
        <v>#N/A</v>
      </c>
    </row>
    <row r="3744" spans="1:12">
      <c r="A3744" s="11">
        <v>5110</v>
      </c>
      <c r="B3744" s="11">
        <v>1221</v>
      </c>
      <c r="C3744" s="11">
        <v>846</v>
      </c>
      <c r="E3744" s="11" t="s">
        <v>8398</v>
      </c>
      <c r="F3744" s="11" t="s">
        <v>8399</v>
      </c>
      <c r="G3744" s="11">
        <v>1</v>
      </c>
      <c r="K3744" s="25" t="str">
        <f>IF($B3744="","",(VLOOKUP($B3744,所属・種目コード!$M$3:$N$127,2)))</f>
        <v>盛岡河南中</v>
      </c>
      <c r="L3744" s="22" t="e">
        <f>IF($B3744="","",(VLOOKUP($B3744,所属・種目コード!$J$3:$K$59,2)))</f>
        <v>#N/A</v>
      </c>
    </row>
    <row r="3745" spans="1:12">
      <c r="A3745" s="11">
        <v>5111</v>
      </c>
      <c r="B3745" s="11">
        <v>1221</v>
      </c>
      <c r="C3745" s="11">
        <v>843</v>
      </c>
      <c r="E3745" s="11" t="s">
        <v>8400</v>
      </c>
      <c r="F3745" s="11" t="s">
        <v>8401</v>
      </c>
      <c r="G3745" s="11">
        <v>1</v>
      </c>
      <c r="K3745" s="25" t="str">
        <f>IF($B3745="","",(VLOOKUP($B3745,所属・種目コード!$M$3:$N$127,2)))</f>
        <v>盛岡河南中</v>
      </c>
      <c r="L3745" s="22" t="e">
        <f>IF($B3745="","",(VLOOKUP($B3745,所属・種目コード!$J$3:$K$59,2)))</f>
        <v>#N/A</v>
      </c>
    </row>
    <row r="3746" spans="1:12">
      <c r="A3746" s="11">
        <v>4659</v>
      </c>
      <c r="B3746" s="11">
        <v>1222</v>
      </c>
      <c r="C3746" s="11">
        <v>1053</v>
      </c>
      <c r="E3746" s="11" t="s">
        <v>7538</v>
      </c>
      <c r="F3746" s="11" t="s">
        <v>7539</v>
      </c>
      <c r="G3746" s="11">
        <v>1</v>
      </c>
      <c r="K3746" s="25" t="str">
        <f>IF($B3746="","",(VLOOKUP($B3746,所属・種目コード!$M$3:$N$127,2)))</f>
        <v>盛岡北松園中</v>
      </c>
      <c r="L3746" s="22" t="e">
        <f>IF($B3746="","",(VLOOKUP($B3746,所属・種目コード!$J$3:$K$59,2)))</f>
        <v>#N/A</v>
      </c>
    </row>
    <row r="3747" spans="1:12">
      <c r="A3747" s="11">
        <v>4660</v>
      </c>
      <c r="B3747" s="11">
        <v>1222</v>
      </c>
      <c r="C3747" s="11">
        <v>882</v>
      </c>
      <c r="E3747" s="11" t="s">
        <v>7540</v>
      </c>
      <c r="F3747" s="11" t="s">
        <v>7541</v>
      </c>
      <c r="G3747" s="11">
        <v>2</v>
      </c>
      <c r="K3747" s="25" t="str">
        <f>IF($B3747="","",(VLOOKUP($B3747,所属・種目コード!$M$3:$N$127,2)))</f>
        <v>盛岡北松園中</v>
      </c>
      <c r="L3747" s="22" t="e">
        <f>IF($B3747="","",(VLOOKUP($B3747,所属・種目コード!$J$3:$K$59,2)))</f>
        <v>#N/A</v>
      </c>
    </row>
    <row r="3748" spans="1:12">
      <c r="A3748" s="11">
        <v>4661</v>
      </c>
      <c r="B3748" s="11">
        <v>1222</v>
      </c>
      <c r="C3748" s="11">
        <v>1050</v>
      </c>
      <c r="E3748" s="11" t="s">
        <v>7542</v>
      </c>
      <c r="F3748" s="11" t="s">
        <v>7543</v>
      </c>
      <c r="G3748" s="11">
        <v>1</v>
      </c>
      <c r="K3748" s="25" t="str">
        <f>IF($B3748="","",(VLOOKUP($B3748,所属・種目コード!$M$3:$N$127,2)))</f>
        <v>盛岡北松園中</v>
      </c>
      <c r="L3748" s="22" t="e">
        <f>IF($B3748="","",(VLOOKUP($B3748,所属・種目コード!$J$3:$K$59,2)))</f>
        <v>#N/A</v>
      </c>
    </row>
    <row r="3749" spans="1:12">
      <c r="A3749" s="11">
        <v>4662</v>
      </c>
      <c r="B3749" s="11">
        <v>1222</v>
      </c>
      <c r="C3749" s="11">
        <v>883</v>
      </c>
      <c r="E3749" s="11" t="s">
        <v>7544</v>
      </c>
      <c r="F3749" s="11" t="s">
        <v>7545</v>
      </c>
      <c r="G3749" s="11">
        <v>2</v>
      </c>
      <c r="K3749" s="25" t="str">
        <f>IF($B3749="","",(VLOOKUP($B3749,所属・種目コード!$M$3:$N$127,2)))</f>
        <v>盛岡北松園中</v>
      </c>
      <c r="L3749" s="22" t="e">
        <f>IF($B3749="","",(VLOOKUP($B3749,所属・種目コード!$J$3:$K$59,2)))</f>
        <v>#N/A</v>
      </c>
    </row>
    <row r="3750" spans="1:12">
      <c r="A3750" s="11">
        <v>4663</v>
      </c>
      <c r="B3750" s="11">
        <v>1222</v>
      </c>
      <c r="C3750" s="11">
        <v>1051</v>
      </c>
      <c r="E3750" s="11" t="s">
        <v>7546</v>
      </c>
      <c r="F3750" s="11" t="s">
        <v>7547</v>
      </c>
      <c r="G3750" s="11">
        <v>1</v>
      </c>
      <c r="K3750" s="25" t="str">
        <f>IF($B3750="","",(VLOOKUP($B3750,所属・種目コード!$M$3:$N$127,2)))</f>
        <v>盛岡北松園中</v>
      </c>
      <c r="L3750" s="22" t="e">
        <f>IF($B3750="","",(VLOOKUP($B3750,所属・種目コード!$J$3:$K$59,2)))</f>
        <v>#N/A</v>
      </c>
    </row>
    <row r="3751" spans="1:12">
      <c r="A3751" s="11">
        <v>4664</v>
      </c>
      <c r="B3751" s="11">
        <v>1222</v>
      </c>
      <c r="C3751" s="11">
        <v>1054</v>
      </c>
      <c r="E3751" s="11" t="s">
        <v>7548</v>
      </c>
      <c r="F3751" s="11" t="s">
        <v>7549</v>
      </c>
      <c r="G3751" s="11">
        <v>1</v>
      </c>
      <c r="K3751" s="25" t="str">
        <f>IF($B3751="","",(VLOOKUP($B3751,所属・種目コード!$M$3:$N$127,2)))</f>
        <v>盛岡北松園中</v>
      </c>
      <c r="L3751" s="22" t="e">
        <f>IF($B3751="","",(VLOOKUP($B3751,所属・種目コード!$J$3:$K$59,2)))</f>
        <v>#N/A</v>
      </c>
    </row>
    <row r="3752" spans="1:12">
      <c r="A3752" s="11">
        <v>4665</v>
      </c>
      <c r="B3752" s="11">
        <v>1222</v>
      </c>
      <c r="C3752" s="11">
        <v>886</v>
      </c>
      <c r="E3752" s="11" t="s">
        <v>7550</v>
      </c>
      <c r="F3752" s="11" t="s">
        <v>7551</v>
      </c>
      <c r="G3752" s="11">
        <v>2</v>
      </c>
      <c r="K3752" s="25" t="str">
        <f>IF($B3752="","",(VLOOKUP($B3752,所属・種目コード!$M$3:$N$127,2)))</f>
        <v>盛岡北松園中</v>
      </c>
      <c r="L3752" s="22" t="e">
        <f>IF($B3752="","",(VLOOKUP($B3752,所属・種目コード!$J$3:$K$59,2)))</f>
        <v>#N/A</v>
      </c>
    </row>
    <row r="3753" spans="1:12">
      <c r="A3753" s="11">
        <v>4666</v>
      </c>
      <c r="B3753" s="11">
        <v>1222</v>
      </c>
      <c r="C3753" s="11">
        <v>1055</v>
      </c>
      <c r="E3753" s="11" t="s">
        <v>7552</v>
      </c>
      <c r="F3753" s="11" t="s">
        <v>7553</v>
      </c>
      <c r="G3753" s="11">
        <v>1</v>
      </c>
      <c r="K3753" s="25" t="str">
        <f>IF($B3753="","",(VLOOKUP($B3753,所属・種目コード!$M$3:$N$127,2)))</f>
        <v>盛岡北松園中</v>
      </c>
      <c r="L3753" s="22" t="e">
        <f>IF($B3753="","",(VLOOKUP($B3753,所属・種目コード!$J$3:$K$59,2)))</f>
        <v>#N/A</v>
      </c>
    </row>
    <row r="3754" spans="1:12">
      <c r="A3754" s="11">
        <v>4667</v>
      </c>
      <c r="B3754" s="11">
        <v>1222</v>
      </c>
      <c r="C3754" s="11">
        <v>884</v>
      </c>
      <c r="E3754" s="11" t="s">
        <v>7554</v>
      </c>
      <c r="F3754" s="11" t="s">
        <v>5786</v>
      </c>
      <c r="G3754" s="11">
        <v>2</v>
      </c>
      <c r="K3754" s="25" t="str">
        <f>IF($B3754="","",(VLOOKUP($B3754,所属・種目コード!$M$3:$N$127,2)))</f>
        <v>盛岡北松園中</v>
      </c>
      <c r="L3754" s="22" t="e">
        <f>IF($B3754="","",(VLOOKUP($B3754,所属・種目コード!$J$3:$K$59,2)))</f>
        <v>#N/A</v>
      </c>
    </row>
    <row r="3755" spans="1:12">
      <c r="A3755" s="11">
        <v>4668</v>
      </c>
      <c r="B3755" s="11">
        <v>1222</v>
      </c>
      <c r="C3755" s="11">
        <v>887</v>
      </c>
      <c r="E3755" s="11" t="s">
        <v>7555</v>
      </c>
      <c r="F3755" s="11" t="s">
        <v>7556</v>
      </c>
      <c r="G3755" s="11">
        <v>2</v>
      </c>
      <c r="K3755" s="25" t="str">
        <f>IF($B3755="","",(VLOOKUP($B3755,所属・種目コード!$M$3:$N$127,2)))</f>
        <v>盛岡北松園中</v>
      </c>
      <c r="L3755" s="22" t="e">
        <f>IF($B3755="","",(VLOOKUP($B3755,所属・種目コード!$J$3:$K$59,2)))</f>
        <v>#N/A</v>
      </c>
    </row>
    <row r="3756" spans="1:12">
      <c r="A3756" s="11">
        <v>4669</v>
      </c>
      <c r="B3756" s="11">
        <v>1222</v>
      </c>
      <c r="C3756" s="11">
        <v>888</v>
      </c>
      <c r="E3756" s="11" t="s">
        <v>7557</v>
      </c>
      <c r="F3756" s="11" t="s">
        <v>7558</v>
      </c>
      <c r="G3756" s="11">
        <v>2</v>
      </c>
      <c r="K3756" s="25" t="str">
        <f>IF($B3756="","",(VLOOKUP($B3756,所属・種目コード!$M$3:$N$127,2)))</f>
        <v>盛岡北松園中</v>
      </c>
      <c r="L3756" s="22" t="e">
        <f>IF($B3756="","",(VLOOKUP($B3756,所属・種目コード!$J$3:$K$59,2)))</f>
        <v>#N/A</v>
      </c>
    </row>
    <row r="3757" spans="1:12">
      <c r="A3757" s="11">
        <v>4670</v>
      </c>
      <c r="B3757" s="11">
        <v>1222</v>
      </c>
      <c r="C3757" s="11">
        <v>1056</v>
      </c>
      <c r="E3757" s="11" t="s">
        <v>7559</v>
      </c>
      <c r="F3757" s="11" t="s">
        <v>7560</v>
      </c>
      <c r="G3757" s="11">
        <v>1</v>
      </c>
      <c r="K3757" s="25" t="str">
        <f>IF($B3757="","",(VLOOKUP($B3757,所属・種目コード!$M$3:$N$127,2)))</f>
        <v>盛岡北松園中</v>
      </c>
      <c r="L3757" s="22" t="e">
        <f>IF($B3757="","",(VLOOKUP($B3757,所属・種目コード!$J$3:$K$59,2)))</f>
        <v>#N/A</v>
      </c>
    </row>
    <row r="3758" spans="1:12">
      <c r="A3758" s="11">
        <v>4671</v>
      </c>
      <c r="B3758" s="11">
        <v>1222</v>
      </c>
      <c r="C3758" s="11">
        <v>885</v>
      </c>
      <c r="E3758" s="11" t="s">
        <v>7561</v>
      </c>
      <c r="F3758" s="11" t="s">
        <v>7562</v>
      </c>
      <c r="G3758" s="11">
        <v>2</v>
      </c>
      <c r="K3758" s="25" t="str">
        <f>IF($B3758="","",(VLOOKUP($B3758,所属・種目コード!$M$3:$N$127,2)))</f>
        <v>盛岡北松園中</v>
      </c>
      <c r="L3758" s="22" t="e">
        <f>IF($B3758="","",(VLOOKUP($B3758,所属・種目コード!$J$3:$K$59,2)))</f>
        <v>#N/A</v>
      </c>
    </row>
    <row r="3759" spans="1:12">
      <c r="A3759" s="11">
        <v>4672</v>
      </c>
      <c r="B3759" s="11">
        <v>1222</v>
      </c>
      <c r="C3759" s="11">
        <v>1057</v>
      </c>
      <c r="E3759" s="11" t="s">
        <v>7563</v>
      </c>
      <c r="F3759" s="11" t="s">
        <v>7564</v>
      </c>
      <c r="G3759" s="11">
        <v>1</v>
      </c>
      <c r="K3759" s="25" t="str">
        <f>IF($B3759="","",(VLOOKUP($B3759,所属・種目コード!$M$3:$N$127,2)))</f>
        <v>盛岡北松園中</v>
      </c>
      <c r="L3759" s="22" t="e">
        <f>IF($B3759="","",(VLOOKUP($B3759,所属・種目コード!$J$3:$K$59,2)))</f>
        <v>#N/A</v>
      </c>
    </row>
    <row r="3760" spans="1:12">
      <c r="A3760" s="11">
        <v>4673</v>
      </c>
      <c r="B3760" s="11">
        <v>1222</v>
      </c>
      <c r="C3760" s="11">
        <v>1052</v>
      </c>
      <c r="E3760" s="11" t="s">
        <v>7565</v>
      </c>
      <c r="F3760" s="11" t="s">
        <v>7566</v>
      </c>
      <c r="G3760" s="11">
        <v>1</v>
      </c>
      <c r="K3760" s="25" t="str">
        <f>IF($B3760="","",(VLOOKUP($B3760,所属・種目コード!$M$3:$N$127,2)))</f>
        <v>盛岡北松園中</v>
      </c>
      <c r="L3760" s="22" t="e">
        <f>IF($B3760="","",(VLOOKUP($B3760,所属・種目コード!$J$3:$K$59,2)))</f>
        <v>#N/A</v>
      </c>
    </row>
    <row r="3761" spans="1:12">
      <c r="A3761" s="11">
        <v>5102</v>
      </c>
      <c r="B3761" s="11">
        <v>1224</v>
      </c>
      <c r="C3761" s="11">
        <v>1390</v>
      </c>
      <c r="E3761" s="11" t="s">
        <v>8383</v>
      </c>
      <c r="F3761" s="11" t="s">
        <v>8384</v>
      </c>
      <c r="G3761" s="11">
        <v>2</v>
      </c>
      <c r="K3761" s="25" t="str">
        <f>IF($B3761="","",(VLOOKUP($B3761,所属・種目コード!$M$3:$N$127,2)))</f>
        <v>盛岡黒石野中</v>
      </c>
      <c r="L3761" s="22" t="e">
        <f>IF($B3761="","",(VLOOKUP($B3761,所属・種目コード!$J$3:$K$59,2)))</f>
        <v>#N/A</v>
      </c>
    </row>
    <row r="3762" spans="1:12">
      <c r="A3762" s="11">
        <v>4674</v>
      </c>
      <c r="B3762" s="11">
        <v>1225</v>
      </c>
      <c r="C3762" s="11">
        <v>108</v>
      </c>
      <c r="E3762" s="11" t="s">
        <v>7567</v>
      </c>
      <c r="F3762" s="11" t="s">
        <v>7568</v>
      </c>
      <c r="G3762" s="11">
        <v>2</v>
      </c>
      <c r="K3762" s="25" t="str">
        <f>IF($B3762="","",(VLOOKUP($B3762,所属・種目コード!$M$3:$N$127,2)))</f>
        <v>盛岡下小路中</v>
      </c>
      <c r="L3762" s="22" t="e">
        <f>IF($B3762="","",(VLOOKUP($B3762,所属・種目コード!$J$3:$K$59,2)))</f>
        <v>#N/A</v>
      </c>
    </row>
    <row r="3763" spans="1:12">
      <c r="A3763" s="11">
        <v>4675</v>
      </c>
      <c r="B3763" s="11">
        <v>1225</v>
      </c>
      <c r="C3763" s="11">
        <v>119</v>
      </c>
      <c r="E3763" s="11" t="s">
        <v>7569</v>
      </c>
      <c r="F3763" s="11" t="s">
        <v>7570</v>
      </c>
      <c r="G3763" s="11">
        <v>2</v>
      </c>
      <c r="K3763" s="25" t="str">
        <f>IF($B3763="","",(VLOOKUP($B3763,所属・種目コード!$M$3:$N$127,2)))</f>
        <v>盛岡下小路中</v>
      </c>
      <c r="L3763" s="22" t="e">
        <f>IF($B3763="","",(VLOOKUP($B3763,所属・種目コード!$J$3:$K$59,2)))</f>
        <v>#N/A</v>
      </c>
    </row>
    <row r="3764" spans="1:12">
      <c r="A3764" s="11">
        <v>4676</v>
      </c>
      <c r="B3764" s="11">
        <v>1225</v>
      </c>
      <c r="C3764" s="11">
        <v>109</v>
      </c>
      <c r="E3764" s="11" t="s">
        <v>7571</v>
      </c>
      <c r="F3764" s="11" t="s">
        <v>7572</v>
      </c>
      <c r="G3764" s="11">
        <v>2</v>
      </c>
      <c r="K3764" s="25" t="str">
        <f>IF($B3764="","",(VLOOKUP($B3764,所属・種目コード!$M$3:$N$127,2)))</f>
        <v>盛岡下小路中</v>
      </c>
      <c r="L3764" s="22" t="e">
        <f>IF($B3764="","",(VLOOKUP($B3764,所属・種目コード!$J$3:$K$59,2)))</f>
        <v>#N/A</v>
      </c>
    </row>
    <row r="3765" spans="1:12">
      <c r="A3765" s="11">
        <v>4677</v>
      </c>
      <c r="B3765" s="11">
        <v>1225</v>
      </c>
      <c r="C3765" s="11">
        <v>120</v>
      </c>
      <c r="E3765" s="11" t="s">
        <v>7573</v>
      </c>
      <c r="F3765" s="11" t="s">
        <v>7574</v>
      </c>
      <c r="G3765" s="11">
        <v>2</v>
      </c>
      <c r="K3765" s="25" t="str">
        <f>IF($B3765="","",(VLOOKUP($B3765,所属・種目コード!$M$3:$N$127,2)))</f>
        <v>盛岡下小路中</v>
      </c>
      <c r="L3765" s="22" t="e">
        <f>IF($B3765="","",(VLOOKUP($B3765,所属・種目コード!$J$3:$K$59,2)))</f>
        <v>#N/A</v>
      </c>
    </row>
    <row r="3766" spans="1:12">
      <c r="A3766" s="11">
        <v>4678</v>
      </c>
      <c r="B3766" s="11">
        <v>1225</v>
      </c>
      <c r="C3766" s="11">
        <v>113</v>
      </c>
      <c r="E3766" s="11" t="s">
        <v>7575</v>
      </c>
      <c r="F3766" s="11" t="s">
        <v>7576</v>
      </c>
      <c r="G3766" s="11">
        <v>1</v>
      </c>
      <c r="K3766" s="25" t="str">
        <f>IF($B3766="","",(VLOOKUP($B3766,所属・種目コード!$M$3:$N$127,2)))</f>
        <v>盛岡下小路中</v>
      </c>
      <c r="L3766" s="22" t="e">
        <f>IF($B3766="","",(VLOOKUP($B3766,所属・種目コード!$J$3:$K$59,2)))</f>
        <v>#N/A</v>
      </c>
    </row>
    <row r="3767" spans="1:12">
      <c r="A3767" s="11">
        <v>4679</v>
      </c>
      <c r="B3767" s="11">
        <v>1225</v>
      </c>
      <c r="C3767" s="11">
        <v>114</v>
      </c>
      <c r="E3767" s="11" t="s">
        <v>1837</v>
      </c>
      <c r="F3767" s="11" t="s">
        <v>1838</v>
      </c>
      <c r="G3767" s="11">
        <v>1</v>
      </c>
      <c r="K3767" s="25" t="str">
        <f>IF($B3767="","",(VLOOKUP($B3767,所属・種目コード!$M$3:$N$127,2)))</f>
        <v>盛岡下小路中</v>
      </c>
      <c r="L3767" s="22" t="e">
        <f>IF($B3767="","",(VLOOKUP($B3767,所属・種目コード!$J$3:$K$59,2)))</f>
        <v>#N/A</v>
      </c>
    </row>
    <row r="3768" spans="1:12">
      <c r="A3768" s="11">
        <v>4680</v>
      </c>
      <c r="B3768" s="11">
        <v>1225</v>
      </c>
      <c r="C3768" s="11">
        <v>121</v>
      </c>
      <c r="E3768" s="11" t="s">
        <v>7577</v>
      </c>
      <c r="F3768" s="11" t="s">
        <v>7578</v>
      </c>
      <c r="G3768" s="11">
        <v>2</v>
      </c>
      <c r="K3768" s="25" t="str">
        <f>IF($B3768="","",(VLOOKUP($B3768,所属・種目コード!$M$3:$N$127,2)))</f>
        <v>盛岡下小路中</v>
      </c>
      <c r="L3768" s="22" t="e">
        <f>IF($B3768="","",(VLOOKUP($B3768,所属・種目コード!$J$3:$K$59,2)))</f>
        <v>#N/A</v>
      </c>
    </row>
    <row r="3769" spans="1:12">
      <c r="A3769" s="11">
        <v>4681</v>
      </c>
      <c r="B3769" s="11">
        <v>1225</v>
      </c>
      <c r="C3769" s="11">
        <v>110</v>
      </c>
      <c r="E3769" s="11" t="s">
        <v>7579</v>
      </c>
      <c r="F3769" s="11" t="s">
        <v>7580</v>
      </c>
      <c r="G3769" s="11">
        <v>2</v>
      </c>
      <c r="K3769" s="25" t="str">
        <f>IF($B3769="","",(VLOOKUP($B3769,所属・種目コード!$M$3:$N$127,2)))</f>
        <v>盛岡下小路中</v>
      </c>
      <c r="L3769" s="22" t="e">
        <f>IF($B3769="","",(VLOOKUP($B3769,所属・種目コード!$J$3:$K$59,2)))</f>
        <v>#N/A</v>
      </c>
    </row>
    <row r="3770" spans="1:12">
      <c r="A3770" s="11">
        <v>4682</v>
      </c>
      <c r="B3770" s="11">
        <v>1225</v>
      </c>
      <c r="C3770" s="11">
        <v>115</v>
      </c>
      <c r="E3770" s="11" t="s">
        <v>7581</v>
      </c>
      <c r="F3770" s="11" t="s">
        <v>7582</v>
      </c>
      <c r="G3770" s="11">
        <v>1</v>
      </c>
      <c r="K3770" s="25" t="str">
        <f>IF($B3770="","",(VLOOKUP($B3770,所属・種目コード!$M$3:$N$127,2)))</f>
        <v>盛岡下小路中</v>
      </c>
      <c r="L3770" s="22" t="e">
        <f>IF($B3770="","",(VLOOKUP($B3770,所属・種目コード!$J$3:$K$59,2)))</f>
        <v>#N/A</v>
      </c>
    </row>
    <row r="3771" spans="1:12">
      <c r="A3771" s="11">
        <v>4683</v>
      </c>
      <c r="B3771" s="11">
        <v>1225</v>
      </c>
      <c r="C3771" s="11">
        <v>122</v>
      </c>
      <c r="E3771" s="11" t="s">
        <v>7583</v>
      </c>
      <c r="F3771" s="11" t="s">
        <v>7584</v>
      </c>
      <c r="G3771" s="11">
        <v>2</v>
      </c>
      <c r="K3771" s="25" t="str">
        <f>IF($B3771="","",(VLOOKUP($B3771,所属・種目コード!$M$3:$N$127,2)))</f>
        <v>盛岡下小路中</v>
      </c>
      <c r="L3771" s="22" t="e">
        <f>IF($B3771="","",(VLOOKUP($B3771,所属・種目コード!$J$3:$K$59,2)))</f>
        <v>#N/A</v>
      </c>
    </row>
    <row r="3772" spans="1:12">
      <c r="A3772" s="11">
        <v>4684</v>
      </c>
      <c r="B3772" s="11">
        <v>1225</v>
      </c>
      <c r="C3772" s="11">
        <v>103</v>
      </c>
      <c r="E3772" s="11" t="s">
        <v>7585</v>
      </c>
      <c r="F3772" s="11" t="s">
        <v>7586</v>
      </c>
      <c r="G3772" s="11">
        <v>1</v>
      </c>
      <c r="K3772" s="25" t="str">
        <f>IF($B3772="","",(VLOOKUP($B3772,所属・種目コード!$M$3:$N$127,2)))</f>
        <v>盛岡下小路中</v>
      </c>
      <c r="L3772" s="22" t="e">
        <f>IF($B3772="","",(VLOOKUP($B3772,所属・種目コード!$J$3:$K$59,2)))</f>
        <v>#N/A</v>
      </c>
    </row>
    <row r="3773" spans="1:12">
      <c r="A3773" s="11">
        <v>4685</v>
      </c>
      <c r="B3773" s="11">
        <v>1225</v>
      </c>
      <c r="C3773" s="11">
        <v>116</v>
      </c>
      <c r="E3773" s="11" t="s">
        <v>7587</v>
      </c>
      <c r="F3773" s="11" t="s">
        <v>7588</v>
      </c>
      <c r="G3773" s="11">
        <v>1</v>
      </c>
      <c r="K3773" s="25" t="str">
        <f>IF($B3773="","",(VLOOKUP($B3773,所属・種目コード!$M$3:$N$127,2)))</f>
        <v>盛岡下小路中</v>
      </c>
      <c r="L3773" s="22" t="e">
        <f>IF($B3773="","",(VLOOKUP($B3773,所属・種目コード!$J$3:$K$59,2)))</f>
        <v>#N/A</v>
      </c>
    </row>
    <row r="3774" spans="1:12">
      <c r="A3774" s="11">
        <v>4686</v>
      </c>
      <c r="B3774" s="11">
        <v>1225</v>
      </c>
      <c r="C3774" s="11">
        <v>111</v>
      </c>
      <c r="E3774" s="11" t="s">
        <v>7589</v>
      </c>
      <c r="F3774" s="11" t="s">
        <v>7590</v>
      </c>
      <c r="G3774" s="11">
        <v>2</v>
      </c>
      <c r="K3774" s="25" t="str">
        <f>IF($B3774="","",(VLOOKUP($B3774,所属・種目コード!$M$3:$N$127,2)))</f>
        <v>盛岡下小路中</v>
      </c>
      <c r="L3774" s="22" t="e">
        <f>IF($B3774="","",(VLOOKUP($B3774,所属・種目コード!$J$3:$K$59,2)))</f>
        <v>#N/A</v>
      </c>
    </row>
    <row r="3775" spans="1:12">
      <c r="A3775" s="11">
        <v>4687</v>
      </c>
      <c r="B3775" s="11">
        <v>1225</v>
      </c>
      <c r="C3775" s="11">
        <v>104</v>
      </c>
      <c r="E3775" s="11" t="s">
        <v>7591</v>
      </c>
      <c r="F3775" s="11" t="s">
        <v>7592</v>
      </c>
      <c r="G3775" s="11">
        <v>1</v>
      </c>
      <c r="K3775" s="25" t="str">
        <f>IF($B3775="","",(VLOOKUP($B3775,所属・種目コード!$M$3:$N$127,2)))</f>
        <v>盛岡下小路中</v>
      </c>
      <c r="L3775" s="22" t="e">
        <f>IF($B3775="","",(VLOOKUP($B3775,所属・種目コード!$J$3:$K$59,2)))</f>
        <v>#N/A</v>
      </c>
    </row>
    <row r="3776" spans="1:12">
      <c r="A3776" s="11">
        <v>4688</v>
      </c>
      <c r="B3776" s="11">
        <v>1225</v>
      </c>
      <c r="C3776" s="11">
        <v>123</v>
      </c>
      <c r="E3776" s="11" t="s">
        <v>7593</v>
      </c>
      <c r="F3776" s="11" t="s">
        <v>7594</v>
      </c>
      <c r="G3776" s="11">
        <v>2</v>
      </c>
      <c r="K3776" s="25" t="str">
        <f>IF($B3776="","",(VLOOKUP($B3776,所属・種目コード!$M$3:$N$127,2)))</f>
        <v>盛岡下小路中</v>
      </c>
      <c r="L3776" s="22" t="e">
        <f>IF($B3776="","",(VLOOKUP($B3776,所属・種目コード!$J$3:$K$59,2)))</f>
        <v>#N/A</v>
      </c>
    </row>
    <row r="3777" spans="1:12">
      <c r="A3777" s="11">
        <v>4689</v>
      </c>
      <c r="B3777" s="11">
        <v>1225</v>
      </c>
      <c r="C3777" s="11">
        <v>124</v>
      </c>
      <c r="E3777" s="11" t="s">
        <v>7595</v>
      </c>
      <c r="F3777" s="11" t="s">
        <v>7596</v>
      </c>
      <c r="G3777" s="11">
        <v>2</v>
      </c>
      <c r="K3777" s="25" t="str">
        <f>IF($B3777="","",(VLOOKUP($B3777,所属・種目コード!$M$3:$N$127,2)))</f>
        <v>盛岡下小路中</v>
      </c>
      <c r="L3777" s="22" t="e">
        <f>IF($B3777="","",(VLOOKUP($B3777,所属・種目コード!$J$3:$K$59,2)))</f>
        <v>#N/A</v>
      </c>
    </row>
    <row r="3778" spans="1:12">
      <c r="A3778" s="11">
        <v>4690</v>
      </c>
      <c r="B3778" s="11">
        <v>1225</v>
      </c>
      <c r="C3778" s="11">
        <v>117</v>
      </c>
      <c r="E3778" s="11" t="s">
        <v>7597</v>
      </c>
      <c r="F3778" s="11" t="s">
        <v>7598</v>
      </c>
      <c r="G3778" s="11">
        <v>1</v>
      </c>
      <c r="K3778" s="25" t="str">
        <f>IF($B3778="","",(VLOOKUP($B3778,所属・種目コード!$M$3:$N$127,2)))</f>
        <v>盛岡下小路中</v>
      </c>
      <c r="L3778" s="22" t="e">
        <f>IF($B3778="","",(VLOOKUP($B3778,所属・種目コード!$J$3:$K$59,2)))</f>
        <v>#N/A</v>
      </c>
    </row>
    <row r="3779" spans="1:12">
      <c r="A3779" s="11">
        <v>4691</v>
      </c>
      <c r="B3779" s="11">
        <v>1225</v>
      </c>
      <c r="C3779" s="11">
        <v>105</v>
      </c>
      <c r="E3779" s="11" t="s">
        <v>7599</v>
      </c>
      <c r="F3779" s="11" t="s">
        <v>7600</v>
      </c>
      <c r="G3779" s="11">
        <v>1</v>
      </c>
      <c r="K3779" s="25" t="str">
        <f>IF($B3779="","",(VLOOKUP($B3779,所属・種目コード!$M$3:$N$127,2)))</f>
        <v>盛岡下小路中</v>
      </c>
      <c r="L3779" s="22" t="e">
        <f>IF($B3779="","",(VLOOKUP($B3779,所属・種目コード!$J$3:$K$59,2)))</f>
        <v>#N/A</v>
      </c>
    </row>
    <row r="3780" spans="1:12">
      <c r="A3780" s="11">
        <v>4692</v>
      </c>
      <c r="B3780" s="11">
        <v>1225</v>
      </c>
      <c r="C3780" s="11">
        <v>106</v>
      </c>
      <c r="E3780" s="11" t="s">
        <v>7601</v>
      </c>
      <c r="F3780" s="11" t="s">
        <v>7602</v>
      </c>
      <c r="G3780" s="11">
        <v>1</v>
      </c>
      <c r="K3780" s="25" t="str">
        <f>IF($B3780="","",(VLOOKUP($B3780,所属・種目コード!$M$3:$N$127,2)))</f>
        <v>盛岡下小路中</v>
      </c>
      <c r="L3780" s="22" t="e">
        <f>IF($B3780="","",(VLOOKUP($B3780,所属・種目コード!$J$3:$K$59,2)))</f>
        <v>#N/A</v>
      </c>
    </row>
    <row r="3781" spans="1:12">
      <c r="A3781" s="11">
        <v>4693</v>
      </c>
      <c r="B3781" s="11">
        <v>1225</v>
      </c>
      <c r="C3781" s="11">
        <v>125</v>
      </c>
      <c r="E3781" s="11" t="s">
        <v>7603</v>
      </c>
      <c r="F3781" s="11" t="s">
        <v>7604</v>
      </c>
      <c r="G3781" s="11">
        <v>2</v>
      </c>
      <c r="K3781" s="25" t="str">
        <f>IF($B3781="","",(VLOOKUP($B3781,所属・種目コード!$M$3:$N$127,2)))</f>
        <v>盛岡下小路中</v>
      </c>
      <c r="L3781" s="22" t="e">
        <f>IF($B3781="","",(VLOOKUP($B3781,所属・種目コード!$J$3:$K$59,2)))</f>
        <v>#N/A</v>
      </c>
    </row>
    <row r="3782" spans="1:12">
      <c r="A3782" s="11">
        <v>4694</v>
      </c>
      <c r="B3782" s="11">
        <v>1225</v>
      </c>
      <c r="C3782" s="11">
        <v>118</v>
      </c>
      <c r="E3782" s="11" t="s">
        <v>7605</v>
      </c>
      <c r="F3782" s="11" t="s">
        <v>7606</v>
      </c>
      <c r="G3782" s="11">
        <v>1</v>
      </c>
      <c r="K3782" s="25" t="str">
        <f>IF($B3782="","",(VLOOKUP($B3782,所属・種目コード!$M$3:$N$127,2)))</f>
        <v>盛岡下小路中</v>
      </c>
      <c r="L3782" s="22" t="e">
        <f>IF($B3782="","",(VLOOKUP($B3782,所属・種目コード!$J$3:$K$59,2)))</f>
        <v>#N/A</v>
      </c>
    </row>
    <row r="3783" spans="1:12">
      <c r="A3783" s="11">
        <v>4695</v>
      </c>
      <c r="B3783" s="11">
        <v>1225</v>
      </c>
      <c r="C3783" s="11">
        <v>112</v>
      </c>
      <c r="E3783" s="11" t="s">
        <v>7607</v>
      </c>
      <c r="F3783" s="11" t="s">
        <v>7608</v>
      </c>
      <c r="G3783" s="11">
        <v>2</v>
      </c>
      <c r="K3783" s="25" t="str">
        <f>IF($B3783="","",(VLOOKUP($B3783,所属・種目コード!$M$3:$N$127,2)))</f>
        <v>盛岡下小路中</v>
      </c>
      <c r="L3783" s="22" t="e">
        <f>IF($B3783="","",(VLOOKUP($B3783,所属・種目コード!$J$3:$K$59,2)))</f>
        <v>#N/A</v>
      </c>
    </row>
    <row r="3784" spans="1:12">
      <c r="A3784" s="11">
        <v>4696</v>
      </c>
      <c r="B3784" s="11">
        <v>1225</v>
      </c>
      <c r="C3784" s="11">
        <v>113</v>
      </c>
      <c r="E3784" s="11" t="s">
        <v>7609</v>
      </c>
      <c r="F3784" s="11" t="s">
        <v>7610</v>
      </c>
      <c r="G3784" s="11">
        <v>2</v>
      </c>
      <c r="K3784" s="25" t="str">
        <f>IF($B3784="","",(VLOOKUP($B3784,所属・種目コード!$M$3:$N$127,2)))</f>
        <v>盛岡下小路中</v>
      </c>
      <c r="L3784" s="22" t="e">
        <f>IF($B3784="","",(VLOOKUP($B3784,所属・種目コード!$J$3:$K$59,2)))</f>
        <v>#N/A</v>
      </c>
    </row>
    <row r="3785" spans="1:12">
      <c r="A3785" s="11">
        <v>4697</v>
      </c>
      <c r="B3785" s="11">
        <v>1225</v>
      </c>
      <c r="C3785" s="11">
        <v>107</v>
      </c>
      <c r="E3785" s="11" t="s">
        <v>7611</v>
      </c>
      <c r="F3785" s="11" t="s">
        <v>5097</v>
      </c>
      <c r="G3785" s="11">
        <v>1</v>
      </c>
      <c r="K3785" s="25" t="str">
        <f>IF($B3785="","",(VLOOKUP($B3785,所属・種目コード!$M$3:$N$127,2)))</f>
        <v>盛岡下小路中</v>
      </c>
      <c r="L3785" s="22" t="e">
        <f>IF($B3785="","",(VLOOKUP($B3785,所属・種目コード!$J$3:$K$59,2)))</f>
        <v>#N/A</v>
      </c>
    </row>
    <row r="3786" spans="1:12">
      <c r="A3786" s="11">
        <v>4698</v>
      </c>
      <c r="B3786" s="11">
        <v>1225</v>
      </c>
      <c r="C3786" s="11">
        <v>108</v>
      </c>
      <c r="E3786" s="11" t="s">
        <v>7612</v>
      </c>
      <c r="F3786" s="11" t="s">
        <v>7613</v>
      </c>
      <c r="G3786" s="11">
        <v>1</v>
      </c>
      <c r="K3786" s="25" t="str">
        <f>IF($B3786="","",(VLOOKUP($B3786,所属・種目コード!$M$3:$N$127,2)))</f>
        <v>盛岡下小路中</v>
      </c>
      <c r="L3786" s="22" t="e">
        <f>IF($B3786="","",(VLOOKUP($B3786,所属・種目コード!$J$3:$K$59,2)))</f>
        <v>#N/A</v>
      </c>
    </row>
    <row r="3787" spans="1:12">
      <c r="A3787" s="11">
        <v>4699</v>
      </c>
      <c r="B3787" s="11">
        <v>1225</v>
      </c>
      <c r="C3787" s="11">
        <v>119</v>
      </c>
      <c r="E3787" s="11" t="s">
        <v>7614</v>
      </c>
      <c r="F3787" s="11" t="s">
        <v>7615</v>
      </c>
      <c r="G3787" s="11">
        <v>1</v>
      </c>
      <c r="K3787" s="25" t="str">
        <f>IF($B3787="","",(VLOOKUP($B3787,所属・種目コード!$M$3:$N$127,2)))</f>
        <v>盛岡下小路中</v>
      </c>
      <c r="L3787" s="22" t="e">
        <f>IF($B3787="","",(VLOOKUP($B3787,所属・種目コード!$J$3:$K$59,2)))</f>
        <v>#N/A</v>
      </c>
    </row>
    <row r="3788" spans="1:12">
      <c r="A3788" s="11">
        <v>4700</v>
      </c>
      <c r="B3788" s="11">
        <v>1225</v>
      </c>
      <c r="C3788" s="11">
        <v>109</v>
      </c>
      <c r="E3788" s="11" t="s">
        <v>7616</v>
      </c>
      <c r="F3788" s="11" t="s">
        <v>7617</v>
      </c>
      <c r="G3788" s="11">
        <v>1</v>
      </c>
      <c r="K3788" s="25" t="str">
        <f>IF($B3788="","",(VLOOKUP($B3788,所属・種目コード!$M$3:$N$127,2)))</f>
        <v>盛岡下小路中</v>
      </c>
      <c r="L3788" s="22" t="e">
        <f>IF($B3788="","",(VLOOKUP($B3788,所属・種目コード!$J$3:$K$59,2)))</f>
        <v>#N/A</v>
      </c>
    </row>
    <row r="3789" spans="1:12">
      <c r="A3789" s="11">
        <v>4701</v>
      </c>
      <c r="B3789" s="11">
        <v>1225</v>
      </c>
      <c r="C3789" s="11">
        <v>114</v>
      </c>
      <c r="E3789" s="11" t="s">
        <v>7618</v>
      </c>
      <c r="F3789" s="11" t="s">
        <v>7619</v>
      </c>
      <c r="G3789" s="11">
        <v>2</v>
      </c>
      <c r="K3789" s="25" t="str">
        <f>IF($B3789="","",(VLOOKUP($B3789,所属・種目コード!$M$3:$N$127,2)))</f>
        <v>盛岡下小路中</v>
      </c>
      <c r="L3789" s="22" t="e">
        <f>IF($B3789="","",(VLOOKUP($B3789,所属・種目コード!$J$3:$K$59,2)))</f>
        <v>#N/A</v>
      </c>
    </row>
    <row r="3790" spans="1:12">
      <c r="A3790" s="11">
        <v>4702</v>
      </c>
      <c r="B3790" s="11">
        <v>1225</v>
      </c>
      <c r="C3790" s="11">
        <v>126</v>
      </c>
      <c r="E3790" s="11" t="s">
        <v>7620</v>
      </c>
      <c r="F3790" s="11" t="s">
        <v>7621</v>
      </c>
      <c r="G3790" s="11">
        <v>2</v>
      </c>
      <c r="K3790" s="25" t="str">
        <f>IF($B3790="","",(VLOOKUP($B3790,所属・種目コード!$M$3:$N$127,2)))</f>
        <v>盛岡下小路中</v>
      </c>
      <c r="L3790" s="22" t="e">
        <f>IF($B3790="","",(VLOOKUP($B3790,所属・種目コード!$J$3:$K$59,2)))</f>
        <v>#N/A</v>
      </c>
    </row>
    <row r="3791" spans="1:12">
      <c r="A3791" s="11">
        <v>4703</v>
      </c>
      <c r="B3791" s="11">
        <v>1225</v>
      </c>
      <c r="C3791" s="11">
        <v>115</v>
      </c>
      <c r="E3791" s="11" t="s">
        <v>7622</v>
      </c>
      <c r="F3791" s="11" t="s">
        <v>7623</v>
      </c>
      <c r="G3791" s="11">
        <v>2</v>
      </c>
      <c r="K3791" s="25" t="str">
        <f>IF($B3791="","",(VLOOKUP($B3791,所属・種目コード!$M$3:$N$127,2)))</f>
        <v>盛岡下小路中</v>
      </c>
      <c r="L3791" s="22" t="e">
        <f>IF($B3791="","",(VLOOKUP($B3791,所属・種目コード!$J$3:$K$59,2)))</f>
        <v>#N/A</v>
      </c>
    </row>
    <row r="3792" spans="1:12">
      <c r="A3792" s="11">
        <v>4704</v>
      </c>
      <c r="B3792" s="11">
        <v>1225</v>
      </c>
      <c r="C3792" s="11">
        <v>120</v>
      </c>
      <c r="E3792" s="11" t="s">
        <v>7624</v>
      </c>
      <c r="F3792" s="11" t="s">
        <v>7625</v>
      </c>
      <c r="G3792" s="11">
        <v>1</v>
      </c>
      <c r="K3792" s="25" t="str">
        <f>IF($B3792="","",(VLOOKUP($B3792,所属・種目コード!$M$3:$N$127,2)))</f>
        <v>盛岡下小路中</v>
      </c>
      <c r="L3792" s="22" t="e">
        <f>IF($B3792="","",(VLOOKUP($B3792,所属・種目コード!$J$3:$K$59,2)))</f>
        <v>#N/A</v>
      </c>
    </row>
    <row r="3793" spans="1:12">
      <c r="A3793" s="11">
        <v>4705</v>
      </c>
      <c r="B3793" s="11">
        <v>1225</v>
      </c>
      <c r="C3793" s="11">
        <v>110</v>
      </c>
      <c r="E3793" s="11" t="s">
        <v>7626</v>
      </c>
      <c r="F3793" s="11" t="s">
        <v>7627</v>
      </c>
      <c r="G3793" s="11">
        <v>1</v>
      </c>
      <c r="K3793" s="25" t="str">
        <f>IF($B3793="","",(VLOOKUP($B3793,所属・種目コード!$M$3:$N$127,2)))</f>
        <v>盛岡下小路中</v>
      </c>
      <c r="L3793" s="22" t="e">
        <f>IF($B3793="","",(VLOOKUP($B3793,所属・種目コード!$J$3:$K$59,2)))</f>
        <v>#N/A</v>
      </c>
    </row>
    <row r="3794" spans="1:12">
      <c r="A3794" s="11">
        <v>4706</v>
      </c>
      <c r="B3794" s="11">
        <v>1225</v>
      </c>
      <c r="C3794" s="11">
        <v>116</v>
      </c>
      <c r="E3794" s="11" t="s">
        <v>7628</v>
      </c>
      <c r="F3794" s="11" t="s">
        <v>7629</v>
      </c>
      <c r="G3794" s="11">
        <v>2</v>
      </c>
      <c r="K3794" s="25" t="str">
        <f>IF($B3794="","",(VLOOKUP($B3794,所属・種目コード!$M$3:$N$127,2)))</f>
        <v>盛岡下小路中</v>
      </c>
      <c r="L3794" s="22" t="e">
        <f>IF($B3794="","",(VLOOKUP($B3794,所属・種目コード!$J$3:$K$59,2)))</f>
        <v>#N/A</v>
      </c>
    </row>
    <row r="3795" spans="1:12">
      <c r="A3795" s="11">
        <v>4707</v>
      </c>
      <c r="B3795" s="11">
        <v>1225</v>
      </c>
      <c r="C3795" s="11">
        <v>117</v>
      </c>
      <c r="E3795" s="11" t="s">
        <v>7630</v>
      </c>
      <c r="F3795" s="11" t="s">
        <v>7631</v>
      </c>
      <c r="G3795" s="11">
        <v>2</v>
      </c>
      <c r="K3795" s="25" t="str">
        <f>IF($B3795="","",(VLOOKUP($B3795,所属・種目コード!$M$3:$N$127,2)))</f>
        <v>盛岡下小路中</v>
      </c>
      <c r="L3795" s="22" t="e">
        <f>IF($B3795="","",(VLOOKUP($B3795,所属・種目コード!$J$3:$K$59,2)))</f>
        <v>#N/A</v>
      </c>
    </row>
    <row r="3796" spans="1:12">
      <c r="A3796" s="11">
        <v>4708</v>
      </c>
      <c r="B3796" s="11">
        <v>1225</v>
      </c>
      <c r="C3796" s="11">
        <v>111</v>
      </c>
      <c r="E3796" s="11" t="s">
        <v>7632</v>
      </c>
      <c r="F3796" s="11" t="s">
        <v>7633</v>
      </c>
      <c r="G3796" s="11">
        <v>1</v>
      </c>
      <c r="K3796" s="25" t="str">
        <f>IF($B3796="","",(VLOOKUP($B3796,所属・種目コード!$M$3:$N$127,2)))</f>
        <v>盛岡下小路中</v>
      </c>
      <c r="L3796" s="22" t="e">
        <f>IF($B3796="","",(VLOOKUP($B3796,所属・種目コード!$J$3:$K$59,2)))</f>
        <v>#N/A</v>
      </c>
    </row>
    <row r="3797" spans="1:12">
      <c r="A3797" s="11">
        <v>4709</v>
      </c>
      <c r="B3797" s="11">
        <v>1225</v>
      </c>
      <c r="C3797" s="11">
        <v>121</v>
      </c>
      <c r="E3797" s="11" t="s">
        <v>7634</v>
      </c>
      <c r="F3797" s="11" t="s">
        <v>7635</v>
      </c>
      <c r="G3797" s="11">
        <v>1</v>
      </c>
      <c r="K3797" s="25" t="str">
        <f>IF($B3797="","",(VLOOKUP($B3797,所属・種目コード!$M$3:$N$127,2)))</f>
        <v>盛岡下小路中</v>
      </c>
      <c r="L3797" s="22" t="e">
        <f>IF($B3797="","",(VLOOKUP($B3797,所属・種目コード!$J$3:$K$59,2)))</f>
        <v>#N/A</v>
      </c>
    </row>
    <row r="3798" spans="1:12">
      <c r="A3798" s="11">
        <v>4710</v>
      </c>
      <c r="B3798" s="11">
        <v>1225</v>
      </c>
      <c r="C3798" s="11">
        <v>122</v>
      </c>
      <c r="E3798" s="11" t="s">
        <v>7636</v>
      </c>
      <c r="F3798" s="11" t="s">
        <v>7637</v>
      </c>
      <c r="G3798" s="11">
        <v>1</v>
      </c>
      <c r="K3798" s="25" t="str">
        <f>IF($B3798="","",(VLOOKUP($B3798,所属・種目コード!$M$3:$N$127,2)))</f>
        <v>盛岡下小路中</v>
      </c>
      <c r="L3798" s="22" t="e">
        <f>IF($B3798="","",(VLOOKUP($B3798,所属・種目コード!$J$3:$K$59,2)))</f>
        <v>#N/A</v>
      </c>
    </row>
    <row r="3799" spans="1:12">
      <c r="A3799" s="11">
        <v>4711</v>
      </c>
      <c r="B3799" s="11">
        <v>1225</v>
      </c>
      <c r="C3799" s="11">
        <v>127</v>
      </c>
      <c r="E3799" s="11" t="s">
        <v>7638</v>
      </c>
      <c r="F3799" s="11" t="s">
        <v>7639</v>
      </c>
      <c r="G3799" s="11">
        <v>2</v>
      </c>
      <c r="K3799" s="25" t="str">
        <f>IF($B3799="","",(VLOOKUP($B3799,所属・種目コード!$M$3:$N$127,2)))</f>
        <v>盛岡下小路中</v>
      </c>
      <c r="L3799" s="22" t="e">
        <f>IF($B3799="","",(VLOOKUP($B3799,所属・種目コード!$J$3:$K$59,2)))</f>
        <v>#N/A</v>
      </c>
    </row>
    <row r="3800" spans="1:12">
      <c r="A3800" s="11">
        <v>4712</v>
      </c>
      <c r="B3800" s="11">
        <v>1225</v>
      </c>
      <c r="C3800" s="11">
        <v>118</v>
      </c>
      <c r="E3800" s="11" t="s">
        <v>7640</v>
      </c>
      <c r="F3800" s="11" t="s">
        <v>7641</v>
      </c>
      <c r="G3800" s="11">
        <v>2</v>
      </c>
      <c r="K3800" s="25" t="str">
        <f>IF($B3800="","",(VLOOKUP($B3800,所属・種目コード!$M$3:$N$127,2)))</f>
        <v>盛岡下小路中</v>
      </c>
      <c r="L3800" s="22" t="e">
        <f>IF($B3800="","",(VLOOKUP($B3800,所属・種目コード!$J$3:$K$59,2)))</f>
        <v>#N/A</v>
      </c>
    </row>
    <row r="3801" spans="1:12">
      <c r="A3801" s="11">
        <v>4713</v>
      </c>
      <c r="B3801" s="11">
        <v>1225</v>
      </c>
      <c r="C3801" s="11">
        <v>112</v>
      </c>
      <c r="E3801" s="11" t="s">
        <v>7642</v>
      </c>
      <c r="F3801" s="11" t="s">
        <v>7643</v>
      </c>
      <c r="G3801" s="11">
        <v>1</v>
      </c>
      <c r="K3801" s="25" t="str">
        <f>IF($B3801="","",(VLOOKUP($B3801,所属・種目コード!$M$3:$N$127,2)))</f>
        <v>盛岡下小路中</v>
      </c>
      <c r="L3801" s="22" t="e">
        <f>IF($B3801="","",(VLOOKUP($B3801,所属・種目コード!$J$3:$K$59,2)))</f>
        <v>#N/A</v>
      </c>
    </row>
    <row r="3802" spans="1:12">
      <c r="A3802" s="11">
        <v>4714</v>
      </c>
      <c r="B3802" s="11">
        <v>1225</v>
      </c>
      <c r="C3802" s="11">
        <v>128</v>
      </c>
      <c r="E3802" s="11" t="s">
        <v>7644</v>
      </c>
      <c r="F3802" s="11" t="s">
        <v>7645</v>
      </c>
      <c r="G3802" s="11">
        <v>2</v>
      </c>
      <c r="K3802" s="25" t="str">
        <f>IF($B3802="","",(VLOOKUP($B3802,所属・種目コード!$M$3:$N$127,2)))</f>
        <v>盛岡下小路中</v>
      </c>
      <c r="L3802" s="22" t="e">
        <f>IF($B3802="","",(VLOOKUP($B3802,所属・種目コード!$J$3:$K$59,2)))</f>
        <v>#N/A</v>
      </c>
    </row>
    <row r="3803" spans="1:12">
      <c r="A3803" s="11">
        <v>4715</v>
      </c>
      <c r="B3803" s="11">
        <v>1225</v>
      </c>
      <c r="C3803" s="11">
        <v>129</v>
      </c>
      <c r="E3803" s="11" t="s">
        <v>7646</v>
      </c>
      <c r="F3803" s="11" t="s">
        <v>3901</v>
      </c>
      <c r="G3803" s="11">
        <v>2</v>
      </c>
      <c r="K3803" s="25" t="str">
        <f>IF($B3803="","",(VLOOKUP($B3803,所属・種目コード!$M$3:$N$127,2)))</f>
        <v>盛岡下小路中</v>
      </c>
      <c r="L3803" s="22" t="e">
        <f>IF($B3803="","",(VLOOKUP($B3803,所属・種目コード!$J$3:$K$59,2)))</f>
        <v>#N/A</v>
      </c>
    </row>
    <row r="3804" spans="1:12">
      <c r="A3804" s="11">
        <v>4716</v>
      </c>
      <c r="B3804" s="11">
        <v>1226</v>
      </c>
      <c r="C3804" s="11">
        <v>92</v>
      </c>
      <c r="E3804" s="11" t="s">
        <v>7647</v>
      </c>
      <c r="F3804" s="11" t="s">
        <v>7648</v>
      </c>
      <c r="G3804" s="11">
        <v>1</v>
      </c>
      <c r="K3804" s="25" t="str">
        <f>IF($B3804="","",(VLOOKUP($B3804,所属・種目コード!$M$3:$N$127,2)))</f>
        <v>盛岡渋民中</v>
      </c>
      <c r="L3804" s="22" t="e">
        <f>IF($B3804="","",(VLOOKUP($B3804,所属・種目コード!$J$3:$K$59,2)))</f>
        <v>#N/A</v>
      </c>
    </row>
    <row r="3805" spans="1:12">
      <c r="A3805" s="11">
        <v>4717</v>
      </c>
      <c r="B3805" s="11">
        <v>1226</v>
      </c>
      <c r="C3805" s="11">
        <v>93</v>
      </c>
      <c r="E3805" s="11" t="s">
        <v>7649</v>
      </c>
      <c r="F3805" s="11" t="s">
        <v>7650</v>
      </c>
      <c r="G3805" s="11">
        <v>1</v>
      </c>
      <c r="K3805" s="25" t="str">
        <f>IF($B3805="","",(VLOOKUP($B3805,所属・種目コード!$M$3:$N$127,2)))</f>
        <v>盛岡渋民中</v>
      </c>
      <c r="L3805" s="22" t="e">
        <f>IF($B3805="","",(VLOOKUP($B3805,所属・種目コード!$J$3:$K$59,2)))</f>
        <v>#N/A</v>
      </c>
    </row>
    <row r="3806" spans="1:12">
      <c r="A3806" s="11">
        <v>4718</v>
      </c>
      <c r="B3806" s="11">
        <v>1226</v>
      </c>
      <c r="C3806" s="11">
        <v>104</v>
      </c>
      <c r="E3806" s="11" t="s">
        <v>7651</v>
      </c>
      <c r="F3806" s="11" t="s">
        <v>7652</v>
      </c>
      <c r="G3806" s="11">
        <v>2</v>
      </c>
      <c r="K3806" s="25" t="str">
        <f>IF($B3806="","",(VLOOKUP($B3806,所属・種目コード!$M$3:$N$127,2)))</f>
        <v>盛岡渋民中</v>
      </c>
      <c r="L3806" s="22" t="e">
        <f>IF($B3806="","",(VLOOKUP($B3806,所属・種目コード!$J$3:$K$59,2)))</f>
        <v>#N/A</v>
      </c>
    </row>
    <row r="3807" spans="1:12">
      <c r="A3807" s="11">
        <v>4719</v>
      </c>
      <c r="B3807" s="11">
        <v>1226</v>
      </c>
      <c r="C3807" s="11">
        <v>94</v>
      </c>
      <c r="E3807" s="11" t="s">
        <v>7653</v>
      </c>
      <c r="F3807" s="11" t="s">
        <v>7654</v>
      </c>
      <c r="G3807" s="11">
        <v>1</v>
      </c>
      <c r="K3807" s="25" t="str">
        <f>IF($B3807="","",(VLOOKUP($B3807,所属・種目コード!$M$3:$N$127,2)))</f>
        <v>盛岡渋民中</v>
      </c>
      <c r="L3807" s="22" t="e">
        <f>IF($B3807="","",(VLOOKUP($B3807,所属・種目コード!$J$3:$K$59,2)))</f>
        <v>#N/A</v>
      </c>
    </row>
    <row r="3808" spans="1:12">
      <c r="A3808" s="11">
        <v>4720</v>
      </c>
      <c r="B3808" s="11">
        <v>1226</v>
      </c>
      <c r="C3808" s="11">
        <v>99</v>
      </c>
      <c r="E3808" s="11" t="s">
        <v>7655</v>
      </c>
      <c r="F3808" s="11" t="s">
        <v>7656</v>
      </c>
      <c r="G3808" s="11">
        <v>1</v>
      </c>
      <c r="K3808" s="25" t="str">
        <f>IF($B3808="","",(VLOOKUP($B3808,所属・種目コード!$M$3:$N$127,2)))</f>
        <v>盛岡渋民中</v>
      </c>
      <c r="L3808" s="22" t="e">
        <f>IF($B3808="","",(VLOOKUP($B3808,所属・種目コード!$J$3:$K$59,2)))</f>
        <v>#N/A</v>
      </c>
    </row>
    <row r="3809" spans="1:12">
      <c r="A3809" s="11">
        <v>4721</v>
      </c>
      <c r="B3809" s="11">
        <v>1226</v>
      </c>
      <c r="C3809" s="11">
        <v>95</v>
      </c>
      <c r="E3809" s="11" t="s">
        <v>7657</v>
      </c>
      <c r="F3809" s="11" t="s">
        <v>7658</v>
      </c>
      <c r="G3809" s="11">
        <v>1</v>
      </c>
      <c r="K3809" s="25" t="str">
        <f>IF($B3809="","",(VLOOKUP($B3809,所属・種目コード!$M$3:$N$127,2)))</f>
        <v>盛岡渋民中</v>
      </c>
      <c r="L3809" s="22" t="e">
        <f>IF($B3809="","",(VLOOKUP($B3809,所属・種目コード!$J$3:$K$59,2)))</f>
        <v>#N/A</v>
      </c>
    </row>
    <row r="3810" spans="1:12">
      <c r="A3810" s="11">
        <v>4722</v>
      </c>
      <c r="B3810" s="11">
        <v>1226</v>
      </c>
      <c r="C3810" s="11">
        <v>101</v>
      </c>
      <c r="E3810" s="11" t="s">
        <v>7659</v>
      </c>
      <c r="F3810" s="11" t="s">
        <v>7660</v>
      </c>
      <c r="G3810" s="11">
        <v>2</v>
      </c>
      <c r="K3810" s="25" t="str">
        <f>IF($B3810="","",(VLOOKUP($B3810,所属・種目コード!$M$3:$N$127,2)))</f>
        <v>盛岡渋民中</v>
      </c>
      <c r="L3810" s="22" t="e">
        <f>IF($B3810="","",(VLOOKUP($B3810,所属・種目コード!$J$3:$K$59,2)))</f>
        <v>#N/A</v>
      </c>
    </row>
    <row r="3811" spans="1:12">
      <c r="A3811" s="11">
        <v>4723</v>
      </c>
      <c r="B3811" s="11">
        <v>1226</v>
      </c>
      <c r="C3811" s="11">
        <v>105</v>
      </c>
      <c r="E3811" s="11" t="s">
        <v>7661</v>
      </c>
      <c r="F3811" s="11" t="s">
        <v>7662</v>
      </c>
      <c r="G3811" s="11">
        <v>2</v>
      </c>
      <c r="K3811" s="25" t="str">
        <f>IF($B3811="","",(VLOOKUP($B3811,所属・種目コード!$M$3:$N$127,2)))</f>
        <v>盛岡渋民中</v>
      </c>
      <c r="L3811" s="22" t="e">
        <f>IF($B3811="","",(VLOOKUP($B3811,所属・種目コード!$J$3:$K$59,2)))</f>
        <v>#N/A</v>
      </c>
    </row>
    <row r="3812" spans="1:12">
      <c r="A3812" s="11">
        <v>4724</v>
      </c>
      <c r="B3812" s="11">
        <v>1226</v>
      </c>
      <c r="C3812" s="11">
        <v>102</v>
      </c>
      <c r="E3812" s="11" t="s">
        <v>7663</v>
      </c>
      <c r="F3812" s="11" t="s">
        <v>7664</v>
      </c>
      <c r="G3812" s="11">
        <v>2</v>
      </c>
      <c r="K3812" s="25" t="str">
        <f>IF($B3812="","",(VLOOKUP($B3812,所属・種目コード!$M$3:$N$127,2)))</f>
        <v>盛岡渋民中</v>
      </c>
      <c r="L3812" s="22" t="e">
        <f>IF($B3812="","",(VLOOKUP($B3812,所属・種目コード!$J$3:$K$59,2)))</f>
        <v>#N/A</v>
      </c>
    </row>
    <row r="3813" spans="1:12">
      <c r="A3813" s="11">
        <v>4725</v>
      </c>
      <c r="B3813" s="11">
        <v>1226</v>
      </c>
      <c r="C3813" s="11">
        <v>96</v>
      </c>
      <c r="E3813" s="11" t="s">
        <v>7665</v>
      </c>
      <c r="F3813" s="11" t="s">
        <v>7168</v>
      </c>
      <c r="G3813" s="11">
        <v>1</v>
      </c>
      <c r="K3813" s="25" t="str">
        <f>IF($B3813="","",(VLOOKUP($B3813,所属・種目コード!$M$3:$N$127,2)))</f>
        <v>盛岡渋民中</v>
      </c>
      <c r="L3813" s="22" t="e">
        <f>IF($B3813="","",(VLOOKUP($B3813,所属・種目コード!$J$3:$K$59,2)))</f>
        <v>#N/A</v>
      </c>
    </row>
    <row r="3814" spans="1:12">
      <c r="A3814" s="11">
        <v>4726</v>
      </c>
      <c r="B3814" s="11">
        <v>1226</v>
      </c>
      <c r="C3814" s="11">
        <v>100</v>
      </c>
      <c r="E3814" s="11" t="s">
        <v>7666</v>
      </c>
      <c r="F3814" s="11" t="s">
        <v>7667</v>
      </c>
      <c r="G3814" s="11">
        <v>1</v>
      </c>
      <c r="K3814" s="25" t="str">
        <f>IF($B3814="","",(VLOOKUP($B3814,所属・種目コード!$M$3:$N$127,2)))</f>
        <v>盛岡渋民中</v>
      </c>
      <c r="L3814" s="22" t="e">
        <f>IF($B3814="","",(VLOOKUP($B3814,所属・種目コード!$J$3:$K$59,2)))</f>
        <v>#N/A</v>
      </c>
    </row>
    <row r="3815" spans="1:12">
      <c r="A3815" s="11">
        <v>4727</v>
      </c>
      <c r="B3815" s="11">
        <v>1226</v>
      </c>
      <c r="C3815" s="11">
        <v>106</v>
      </c>
      <c r="E3815" s="11" t="s">
        <v>7668</v>
      </c>
      <c r="F3815" s="11" t="s">
        <v>7669</v>
      </c>
      <c r="G3815" s="11">
        <v>2</v>
      </c>
      <c r="K3815" s="25" t="str">
        <f>IF($B3815="","",(VLOOKUP($B3815,所属・種目コード!$M$3:$N$127,2)))</f>
        <v>盛岡渋民中</v>
      </c>
      <c r="L3815" s="22" t="e">
        <f>IF($B3815="","",(VLOOKUP($B3815,所属・種目コード!$J$3:$K$59,2)))</f>
        <v>#N/A</v>
      </c>
    </row>
    <row r="3816" spans="1:12">
      <c r="A3816" s="11">
        <v>4728</v>
      </c>
      <c r="B3816" s="11">
        <v>1226</v>
      </c>
      <c r="C3816" s="11">
        <v>97</v>
      </c>
      <c r="E3816" s="11" t="s">
        <v>7670</v>
      </c>
      <c r="F3816" s="11" t="s">
        <v>7671</v>
      </c>
      <c r="G3816" s="11">
        <v>1</v>
      </c>
      <c r="K3816" s="25" t="str">
        <f>IF($B3816="","",(VLOOKUP($B3816,所属・種目コード!$M$3:$N$127,2)))</f>
        <v>盛岡渋民中</v>
      </c>
      <c r="L3816" s="22" t="e">
        <f>IF($B3816="","",(VLOOKUP($B3816,所属・種目コード!$J$3:$K$59,2)))</f>
        <v>#N/A</v>
      </c>
    </row>
    <row r="3817" spans="1:12">
      <c r="A3817" s="11">
        <v>4729</v>
      </c>
      <c r="B3817" s="11">
        <v>1226</v>
      </c>
      <c r="C3817" s="11">
        <v>103</v>
      </c>
      <c r="E3817" s="11" t="s">
        <v>7672</v>
      </c>
      <c r="F3817" s="11" t="s">
        <v>7673</v>
      </c>
      <c r="G3817" s="11">
        <v>2</v>
      </c>
      <c r="K3817" s="25" t="str">
        <f>IF($B3817="","",(VLOOKUP($B3817,所属・種目コード!$M$3:$N$127,2)))</f>
        <v>盛岡渋民中</v>
      </c>
      <c r="L3817" s="22" t="e">
        <f>IF($B3817="","",(VLOOKUP($B3817,所属・種目コード!$J$3:$K$59,2)))</f>
        <v>#N/A</v>
      </c>
    </row>
    <row r="3818" spans="1:12">
      <c r="A3818" s="11">
        <v>4730</v>
      </c>
      <c r="B3818" s="11">
        <v>1226</v>
      </c>
      <c r="C3818" s="11">
        <v>107</v>
      </c>
      <c r="E3818" s="11" t="s">
        <v>7674</v>
      </c>
      <c r="F3818" s="11" t="s">
        <v>7675</v>
      </c>
      <c r="G3818" s="11">
        <v>2</v>
      </c>
      <c r="K3818" s="25" t="str">
        <f>IF($B3818="","",(VLOOKUP($B3818,所属・種目コード!$M$3:$N$127,2)))</f>
        <v>盛岡渋民中</v>
      </c>
      <c r="L3818" s="22" t="e">
        <f>IF($B3818="","",(VLOOKUP($B3818,所属・種目コード!$J$3:$K$59,2)))</f>
        <v>#N/A</v>
      </c>
    </row>
    <row r="3819" spans="1:12">
      <c r="A3819" s="11">
        <v>4731</v>
      </c>
      <c r="B3819" s="11">
        <v>1226</v>
      </c>
      <c r="C3819" s="11">
        <v>101</v>
      </c>
      <c r="E3819" s="11" t="s">
        <v>7676</v>
      </c>
      <c r="F3819" s="11" t="s">
        <v>7677</v>
      </c>
      <c r="G3819" s="11">
        <v>1</v>
      </c>
      <c r="K3819" s="25" t="str">
        <f>IF($B3819="","",(VLOOKUP($B3819,所属・種目コード!$M$3:$N$127,2)))</f>
        <v>盛岡渋民中</v>
      </c>
      <c r="L3819" s="22" t="e">
        <f>IF($B3819="","",(VLOOKUP($B3819,所属・種目コード!$J$3:$K$59,2)))</f>
        <v>#N/A</v>
      </c>
    </row>
    <row r="3820" spans="1:12">
      <c r="A3820" s="11">
        <v>4732</v>
      </c>
      <c r="B3820" s="11">
        <v>1226</v>
      </c>
      <c r="C3820" s="11">
        <v>102</v>
      </c>
      <c r="E3820" s="11" t="s">
        <v>7678</v>
      </c>
      <c r="F3820" s="11" t="s">
        <v>7679</v>
      </c>
      <c r="G3820" s="11">
        <v>1</v>
      </c>
      <c r="K3820" s="25" t="str">
        <f>IF($B3820="","",(VLOOKUP($B3820,所属・種目コード!$M$3:$N$127,2)))</f>
        <v>盛岡渋民中</v>
      </c>
      <c r="L3820" s="22" t="e">
        <f>IF($B3820="","",(VLOOKUP($B3820,所属・種目コード!$J$3:$K$59,2)))</f>
        <v>#N/A</v>
      </c>
    </row>
    <row r="3821" spans="1:12">
      <c r="A3821" s="11">
        <v>4733</v>
      </c>
      <c r="B3821" s="11">
        <v>1226</v>
      </c>
      <c r="C3821" s="11">
        <v>98</v>
      </c>
      <c r="E3821" s="11" t="s">
        <v>7680</v>
      </c>
      <c r="F3821" s="11" t="s">
        <v>7681</v>
      </c>
      <c r="G3821" s="11">
        <v>1</v>
      </c>
      <c r="K3821" s="25" t="str">
        <f>IF($B3821="","",(VLOOKUP($B3821,所属・種目コード!$M$3:$N$127,2)))</f>
        <v>盛岡渋民中</v>
      </c>
      <c r="L3821" s="22" t="e">
        <f>IF($B3821="","",(VLOOKUP($B3821,所属・種目コード!$J$3:$K$59,2)))</f>
        <v>#N/A</v>
      </c>
    </row>
    <row r="3822" spans="1:12">
      <c r="A3822" s="11">
        <v>4734</v>
      </c>
      <c r="B3822" s="11">
        <v>1227</v>
      </c>
      <c r="C3822" s="11">
        <v>1757</v>
      </c>
      <c r="E3822" s="11" t="s">
        <v>7682</v>
      </c>
      <c r="F3822" s="11" t="s">
        <v>7683</v>
      </c>
      <c r="G3822" s="11">
        <v>1</v>
      </c>
      <c r="K3822" s="25" t="str">
        <f>IF($B3822="","",(VLOOKUP($B3822,所属・種目コード!$M$3:$N$127,2)))</f>
        <v>盛岡下橋中</v>
      </c>
      <c r="L3822" s="22" t="e">
        <f>IF($B3822="","",(VLOOKUP($B3822,所属・種目コード!$J$3:$K$59,2)))</f>
        <v>#N/A</v>
      </c>
    </row>
    <row r="3823" spans="1:12">
      <c r="A3823" s="11">
        <v>4735</v>
      </c>
      <c r="B3823" s="11">
        <v>1227</v>
      </c>
      <c r="C3823" s="11">
        <v>580</v>
      </c>
      <c r="E3823" s="11" t="s">
        <v>7684</v>
      </c>
      <c r="F3823" s="11" t="s">
        <v>7685</v>
      </c>
      <c r="G3823" s="11">
        <v>2</v>
      </c>
      <c r="K3823" s="25" t="str">
        <f>IF($B3823="","",(VLOOKUP($B3823,所属・種目コード!$M$3:$N$127,2)))</f>
        <v>盛岡下橋中</v>
      </c>
      <c r="L3823" s="22" t="e">
        <f>IF($B3823="","",(VLOOKUP($B3823,所属・種目コード!$J$3:$K$59,2)))</f>
        <v>#N/A</v>
      </c>
    </row>
    <row r="3824" spans="1:12">
      <c r="A3824" s="11">
        <v>4736</v>
      </c>
      <c r="B3824" s="11">
        <v>1227</v>
      </c>
      <c r="C3824" s="11">
        <v>585</v>
      </c>
      <c r="E3824" s="11" t="s">
        <v>7686</v>
      </c>
      <c r="F3824" s="11" t="s">
        <v>7687</v>
      </c>
      <c r="G3824" s="11">
        <v>2</v>
      </c>
      <c r="K3824" s="25" t="str">
        <f>IF($B3824="","",(VLOOKUP($B3824,所属・種目コード!$M$3:$N$127,2)))</f>
        <v>盛岡下橋中</v>
      </c>
      <c r="L3824" s="22" t="e">
        <f>IF($B3824="","",(VLOOKUP($B3824,所属・種目コード!$J$3:$K$59,2)))</f>
        <v>#N/A</v>
      </c>
    </row>
    <row r="3825" spans="1:12">
      <c r="A3825" s="11">
        <v>4737</v>
      </c>
      <c r="B3825" s="11">
        <v>1227</v>
      </c>
      <c r="C3825" s="11">
        <v>1763</v>
      </c>
      <c r="E3825" s="11" t="s">
        <v>7688</v>
      </c>
      <c r="F3825" s="11" t="s">
        <v>7689</v>
      </c>
      <c r="G3825" s="11">
        <v>1</v>
      </c>
      <c r="K3825" s="25" t="str">
        <f>IF($B3825="","",(VLOOKUP($B3825,所属・種目コード!$M$3:$N$127,2)))</f>
        <v>盛岡下橋中</v>
      </c>
      <c r="L3825" s="22" t="e">
        <f>IF($B3825="","",(VLOOKUP($B3825,所属・種目コード!$J$3:$K$59,2)))</f>
        <v>#N/A</v>
      </c>
    </row>
    <row r="3826" spans="1:12">
      <c r="A3826" s="11">
        <v>4738</v>
      </c>
      <c r="B3826" s="11">
        <v>1227</v>
      </c>
      <c r="C3826" s="11">
        <v>586</v>
      </c>
      <c r="E3826" s="11" t="s">
        <v>7690</v>
      </c>
      <c r="F3826" s="11" t="s">
        <v>7691</v>
      </c>
      <c r="G3826" s="11">
        <v>2</v>
      </c>
      <c r="K3826" s="25" t="str">
        <f>IF($B3826="","",(VLOOKUP($B3826,所属・種目コード!$M$3:$N$127,2)))</f>
        <v>盛岡下橋中</v>
      </c>
      <c r="L3826" s="22" t="e">
        <f>IF($B3826="","",(VLOOKUP($B3826,所属・種目コード!$J$3:$K$59,2)))</f>
        <v>#N/A</v>
      </c>
    </row>
    <row r="3827" spans="1:12">
      <c r="A3827" s="11">
        <v>4739</v>
      </c>
      <c r="B3827" s="11">
        <v>1227</v>
      </c>
      <c r="C3827" s="11">
        <v>581</v>
      </c>
      <c r="E3827" s="11" t="s">
        <v>7692</v>
      </c>
      <c r="F3827" s="11" t="s">
        <v>7693</v>
      </c>
      <c r="G3827" s="11">
        <v>2</v>
      </c>
      <c r="K3827" s="25" t="str">
        <f>IF($B3827="","",(VLOOKUP($B3827,所属・種目コード!$M$3:$N$127,2)))</f>
        <v>盛岡下橋中</v>
      </c>
      <c r="L3827" s="22" t="e">
        <f>IF($B3827="","",(VLOOKUP($B3827,所属・種目コード!$J$3:$K$59,2)))</f>
        <v>#N/A</v>
      </c>
    </row>
    <row r="3828" spans="1:12">
      <c r="A3828" s="11">
        <v>4740</v>
      </c>
      <c r="B3828" s="11">
        <v>1227</v>
      </c>
      <c r="C3828" s="11">
        <v>582</v>
      </c>
      <c r="E3828" s="11" t="s">
        <v>7694</v>
      </c>
      <c r="F3828" s="11" t="s">
        <v>7695</v>
      </c>
      <c r="G3828" s="11">
        <v>2</v>
      </c>
      <c r="K3828" s="25" t="str">
        <f>IF($B3828="","",(VLOOKUP($B3828,所属・種目コード!$M$3:$N$127,2)))</f>
        <v>盛岡下橋中</v>
      </c>
      <c r="L3828" s="22" t="e">
        <f>IF($B3828="","",(VLOOKUP($B3828,所属・種目コード!$J$3:$K$59,2)))</f>
        <v>#N/A</v>
      </c>
    </row>
    <row r="3829" spans="1:12">
      <c r="A3829" s="11">
        <v>4741</v>
      </c>
      <c r="B3829" s="11">
        <v>1227</v>
      </c>
      <c r="C3829" s="11">
        <v>1758</v>
      </c>
      <c r="E3829" s="11" t="s">
        <v>7696</v>
      </c>
      <c r="F3829" s="11" t="s">
        <v>7697</v>
      </c>
      <c r="G3829" s="11">
        <v>1</v>
      </c>
      <c r="K3829" s="25" t="str">
        <f>IF($B3829="","",(VLOOKUP($B3829,所属・種目コード!$M$3:$N$127,2)))</f>
        <v>盛岡下橋中</v>
      </c>
      <c r="L3829" s="22" t="e">
        <f>IF($B3829="","",(VLOOKUP($B3829,所属・種目コード!$J$3:$K$59,2)))</f>
        <v>#N/A</v>
      </c>
    </row>
    <row r="3830" spans="1:12">
      <c r="A3830" s="11">
        <v>4742</v>
      </c>
      <c r="B3830" s="11">
        <v>1227</v>
      </c>
      <c r="C3830" s="11">
        <v>1759</v>
      </c>
      <c r="E3830" s="11" t="s">
        <v>7698</v>
      </c>
      <c r="F3830" s="11" t="s">
        <v>7699</v>
      </c>
      <c r="G3830" s="11">
        <v>1</v>
      </c>
      <c r="K3830" s="25" t="str">
        <f>IF($B3830="","",(VLOOKUP($B3830,所属・種目コード!$M$3:$N$127,2)))</f>
        <v>盛岡下橋中</v>
      </c>
      <c r="L3830" s="22" t="e">
        <f>IF($B3830="","",(VLOOKUP($B3830,所属・種目コード!$J$3:$K$59,2)))</f>
        <v>#N/A</v>
      </c>
    </row>
    <row r="3831" spans="1:12">
      <c r="A3831" s="11">
        <v>4743</v>
      </c>
      <c r="B3831" s="11">
        <v>1227</v>
      </c>
      <c r="C3831" s="11">
        <v>1765</v>
      </c>
      <c r="E3831" s="11" t="s">
        <v>7700</v>
      </c>
      <c r="F3831" s="11" t="s">
        <v>7701</v>
      </c>
      <c r="G3831" s="11">
        <v>1</v>
      </c>
      <c r="K3831" s="25" t="str">
        <f>IF($B3831="","",(VLOOKUP($B3831,所属・種目コード!$M$3:$N$127,2)))</f>
        <v>盛岡下橋中</v>
      </c>
      <c r="L3831" s="22" t="e">
        <f>IF($B3831="","",(VLOOKUP($B3831,所属・種目コード!$J$3:$K$59,2)))</f>
        <v>#N/A</v>
      </c>
    </row>
    <row r="3832" spans="1:12">
      <c r="A3832" s="11">
        <v>4744</v>
      </c>
      <c r="B3832" s="11">
        <v>1227</v>
      </c>
      <c r="C3832" s="11">
        <v>583</v>
      </c>
      <c r="E3832" s="11" t="s">
        <v>7702</v>
      </c>
      <c r="F3832" s="11" t="s">
        <v>7703</v>
      </c>
      <c r="G3832" s="11">
        <v>2</v>
      </c>
      <c r="K3832" s="25" t="str">
        <f>IF($B3832="","",(VLOOKUP($B3832,所属・種目コード!$M$3:$N$127,2)))</f>
        <v>盛岡下橋中</v>
      </c>
      <c r="L3832" s="22" t="e">
        <f>IF($B3832="","",(VLOOKUP($B3832,所属・種目コード!$J$3:$K$59,2)))</f>
        <v>#N/A</v>
      </c>
    </row>
    <row r="3833" spans="1:12">
      <c r="A3833" s="11">
        <v>4745</v>
      </c>
      <c r="B3833" s="11">
        <v>1227</v>
      </c>
      <c r="C3833" s="11">
        <v>1760</v>
      </c>
      <c r="E3833" s="11" t="s">
        <v>7704</v>
      </c>
      <c r="F3833" s="11" t="s">
        <v>7705</v>
      </c>
      <c r="G3833" s="11">
        <v>1</v>
      </c>
      <c r="K3833" s="25" t="str">
        <f>IF($B3833="","",(VLOOKUP($B3833,所属・種目コード!$M$3:$N$127,2)))</f>
        <v>盛岡下橋中</v>
      </c>
      <c r="L3833" s="22" t="e">
        <f>IF($B3833="","",(VLOOKUP($B3833,所属・種目コード!$J$3:$K$59,2)))</f>
        <v>#N/A</v>
      </c>
    </row>
    <row r="3834" spans="1:12">
      <c r="A3834" s="11">
        <v>4746</v>
      </c>
      <c r="B3834" s="11">
        <v>1227</v>
      </c>
      <c r="C3834" s="11">
        <v>587</v>
      </c>
      <c r="E3834" s="11" t="s">
        <v>7706</v>
      </c>
      <c r="F3834" s="11" t="s">
        <v>7707</v>
      </c>
      <c r="G3834" s="11">
        <v>2</v>
      </c>
      <c r="K3834" s="25" t="str">
        <f>IF($B3834="","",(VLOOKUP($B3834,所属・種目コード!$M$3:$N$127,2)))</f>
        <v>盛岡下橋中</v>
      </c>
      <c r="L3834" s="22" t="e">
        <f>IF($B3834="","",(VLOOKUP($B3834,所属・種目コード!$J$3:$K$59,2)))</f>
        <v>#N/A</v>
      </c>
    </row>
    <row r="3835" spans="1:12">
      <c r="A3835" s="11">
        <v>4747</v>
      </c>
      <c r="B3835" s="11">
        <v>1227</v>
      </c>
      <c r="C3835" s="11">
        <v>1761</v>
      </c>
      <c r="E3835" s="11" t="s">
        <v>7708</v>
      </c>
      <c r="F3835" s="11" t="s">
        <v>7709</v>
      </c>
      <c r="G3835" s="11">
        <v>1</v>
      </c>
      <c r="K3835" s="25" t="str">
        <f>IF($B3835="","",(VLOOKUP($B3835,所属・種目コード!$M$3:$N$127,2)))</f>
        <v>盛岡下橋中</v>
      </c>
      <c r="L3835" s="22" t="e">
        <f>IF($B3835="","",(VLOOKUP($B3835,所属・種目コード!$J$3:$K$59,2)))</f>
        <v>#N/A</v>
      </c>
    </row>
    <row r="3836" spans="1:12">
      <c r="A3836" s="11">
        <v>4748</v>
      </c>
      <c r="B3836" s="11">
        <v>1227</v>
      </c>
      <c r="C3836" s="11">
        <v>584</v>
      </c>
      <c r="E3836" s="11" t="s">
        <v>7710</v>
      </c>
      <c r="F3836" s="11" t="s">
        <v>7711</v>
      </c>
      <c r="G3836" s="11">
        <v>2</v>
      </c>
      <c r="K3836" s="25" t="str">
        <f>IF($B3836="","",(VLOOKUP($B3836,所属・種目コード!$M$3:$N$127,2)))</f>
        <v>盛岡下橋中</v>
      </c>
      <c r="L3836" s="22" t="e">
        <f>IF($B3836="","",(VLOOKUP($B3836,所属・種目コード!$J$3:$K$59,2)))</f>
        <v>#N/A</v>
      </c>
    </row>
    <row r="3837" spans="1:12">
      <c r="A3837" s="11">
        <v>4749</v>
      </c>
      <c r="B3837" s="11">
        <v>1227</v>
      </c>
      <c r="C3837" s="11">
        <v>1764</v>
      </c>
      <c r="E3837" s="11" t="s">
        <v>7712</v>
      </c>
      <c r="F3837" s="11" t="s">
        <v>7713</v>
      </c>
      <c r="G3837" s="11">
        <v>1</v>
      </c>
      <c r="K3837" s="25" t="str">
        <f>IF($B3837="","",(VLOOKUP($B3837,所属・種目コード!$M$3:$N$127,2)))</f>
        <v>盛岡下橋中</v>
      </c>
      <c r="L3837" s="22" t="e">
        <f>IF($B3837="","",(VLOOKUP($B3837,所属・種目コード!$J$3:$K$59,2)))</f>
        <v>#N/A</v>
      </c>
    </row>
    <row r="3838" spans="1:12">
      <c r="A3838" s="11">
        <v>4750</v>
      </c>
      <c r="B3838" s="11">
        <v>1227</v>
      </c>
      <c r="C3838" s="11">
        <v>1762</v>
      </c>
      <c r="E3838" s="11" t="s">
        <v>7714</v>
      </c>
      <c r="F3838" s="11" t="s">
        <v>7715</v>
      </c>
      <c r="G3838" s="11">
        <v>1</v>
      </c>
      <c r="K3838" s="25" t="str">
        <f>IF($B3838="","",(VLOOKUP($B3838,所属・種目コード!$M$3:$N$127,2)))</f>
        <v>盛岡下橋中</v>
      </c>
      <c r="L3838" s="22" t="e">
        <f>IF($B3838="","",(VLOOKUP($B3838,所属・種目コード!$J$3:$K$59,2)))</f>
        <v>#N/A</v>
      </c>
    </row>
    <row r="3839" spans="1:12">
      <c r="A3839" s="11">
        <v>4751</v>
      </c>
      <c r="B3839" s="11">
        <v>1228</v>
      </c>
      <c r="C3839" s="11">
        <v>677</v>
      </c>
      <c r="E3839" s="11" t="s">
        <v>7716</v>
      </c>
      <c r="F3839" s="11" t="s">
        <v>7717</v>
      </c>
      <c r="G3839" s="11">
        <v>2</v>
      </c>
      <c r="K3839" s="25" t="str">
        <f>IF($B3839="","",(VLOOKUP($B3839,所属・種目コード!$M$3:$N$127,2)))</f>
        <v>盛岡城西中中</v>
      </c>
      <c r="L3839" s="22" t="e">
        <f>IF($B3839="","",(VLOOKUP($B3839,所属・種目コード!$J$3:$K$59,2)))</f>
        <v>#N/A</v>
      </c>
    </row>
    <row r="3840" spans="1:12">
      <c r="A3840" s="11">
        <v>4752</v>
      </c>
      <c r="B3840" s="11">
        <v>1228</v>
      </c>
      <c r="C3840" s="11">
        <v>686</v>
      </c>
      <c r="E3840" s="11" t="s">
        <v>7718</v>
      </c>
      <c r="F3840" s="11" t="s">
        <v>7719</v>
      </c>
      <c r="G3840" s="11">
        <v>2</v>
      </c>
      <c r="K3840" s="25" t="str">
        <f>IF($B3840="","",(VLOOKUP($B3840,所属・種目コード!$M$3:$N$127,2)))</f>
        <v>盛岡城西中中</v>
      </c>
      <c r="L3840" s="22" t="e">
        <f>IF($B3840="","",(VLOOKUP($B3840,所属・種目コード!$J$3:$K$59,2)))</f>
        <v>#N/A</v>
      </c>
    </row>
    <row r="3841" spans="1:12">
      <c r="A3841" s="11">
        <v>4753</v>
      </c>
      <c r="B3841" s="11">
        <v>1228</v>
      </c>
      <c r="C3841" s="11">
        <v>794</v>
      </c>
      <c r="E3841" s="11" t="s">
        <v>7720</v>
      </c>
      <c r="F3841" s="11" t="s">
        <v>1033</v>
      </c>
      <c r="G3841" s="11">
        <v>1</v>
      </c>
      <c r="K3841" s="25" t="str">
        <f>IF($B3841="","",(VLOOKUP($B3841,所属・種目コード!$M$3:$N$127,2)))</f>
        <v>盛岡城西中中</v>
      </c>
      <c r="L3841" s="22" t="e">
        <f>IF($B3841="","",(VLOOKUP($B3841,所属・種目コード!$J$3:$K$59,2)))</f>
        <v>#N/A</v>
      </c>
    </row>
    <row r="3842" spans="1:12">
      <c r="A3842" s="11">
        <v>4754</v>
      </c>
      <c r="B3842" s="11">
        <v>1228</v>
      </c>
      <c r="C3842" s="11">
        <v>678</v>
      </c>
      <c r="E3842" s="11" t="s">
        <v>7721</v>
      </c>
      <c r="F3842" s="11" t="s">
        <v>7722</v>
      </c>
      <c r="G3842" s="11">
        <v>2</v>
      </c>
      <c r="K3842" s="25" t="str">
        <f>IF($B3842="","",(VLOOKUP($B3842,所属・種目コード!$M$3:$N$127,2)))</f>
        <v>盛岡城西中中</v>
      </c>
      <c r="L3842" s="22" t="e">
        <f>IF($B3842="","",(VLOOKUP($B3842,所属・種目コード!$J$3:$K$59,2)))</f>
        <v>#N/A</v>
      </c>
    </row>
    <row r="3843" spans="1:12">
      <c r="A3843" s="11">
        <v>4755</v>
      </c>
      <c r="B3843" s="11">
        <v>1228</v>
      </c>
      <c r="C3843" s="11">
        <v>679</v>
      </c>
      <c r="E3843" s="11" t="s">
        <v>7723</v>
      </c>
      <c r="F3843" s="11" t="s">
        <v>7724</v>
      </c>
      <c r="G3843" s="11">
        <v>2</v>
      </c>
      <c r="K3843" s="25" t="str">
        <f>IF($B3843="","",(VLOOKUP($B3843,所属・種目コード!$M$3:$N$127,2)))</f>
        <v>盛岡城西中中</v>
      </c>
      <c r="L3843" s="22" t="e">
        <f>IF($B3843="","",(VLOOKUP($B3843,所属・種目コード!$J$3:$K$59,2)))</f>
        <v>#N/A</v>
      </c>
    </row>
    <row r="3844" spans="1:12">
      <c r="A3844" s="11">
        <v>4756</v>
      </c>
      <c r="B3844" s="11">
        <v>1228</v>
      </c>
      <c r="C3844" s="11">
        <v>687</v>
      </c>
      <c r="E3844" s="11" t="s">
        <v>7725</v>
      </c>
      <c r="F3844" s="11" t="s">
        <v>7726</v>
      </c>
      <c r="G3844" s="11">
        <v>2</v>
      </c>
      <c r="K3844" s="25" t="str">
        <f>IF($B3844="","",(VLOOKUP($B3844,所属・種目コード!$M$3:$N$127,2)))</f>
        <v>盛岡城西中中</v>
      </c>
      <c r="L3844" s="22" t="e">
        <f>IF($B3844="","",(VLOOKUP($B3844,所属・種目コード!$J$3:$K$59,2)))</f>
        <v>#N/A</v>
      </c>
    </row>
    <row r="3845" spans="1:12">
      <c r="A3845" s="11">
        <v>4757</v>
      </c>
      <c r="B3845" s="11">
        <v>1228</v>
      </c>
      <c r="C3845" s="11">
        <v>680</v>
      </c>
      <c r="E3845" s="11" t="s">
        <v>7727</v>
      </c>
      <c r="F3845" s="11" t="s">
        <v>7728</v>
      </c>
      <c r="G3845" s="11">
        <v>2</v>
      </c>
      <c r="K3845" s="25" t="str">
        <f>IF($B3845="","",(VLOOKUP($B3845,所属・種目コード!$M$3:$N$127,2)))</f>
        <v>盛岡城西中中</v>
      </c>
      <c r="L3845" s="22" t="e">
        <f>IF($B3845="","",(VLOOKUP($B3845,所属・種目コード!$J$3:$K$59,2)))</f>
        <v>#N/A</v>
      </c>
    </row>
    <row r="3846" spans="1:12">
      <c r="A3846" s="11">
        <v>4758</v>
      </c>
      <c r="B3846" s="11">
        <v>1228</v>
      </c>
      <c r="C3846" s="11">
        <v>681</v>
      </c>
      <c r="E3846" s="11" t="s">
        <v>7729</v>
      </c>
      <c r="F3846" s="11" t="s">
        <v>7730</v>
      </c>
      <c r="G3846" s="11">
        <v>2</v>
      </c>
      <c r="K3846" s="25" t="str">
        <f>IF($B3846="","",(VLOOKUP($B3846,所属・種目コード!$M$3:$N$127,2)))</f>
        <v>盛岡城西中中</v>
      </c>
      <c r="L3846" s="22" t="e">
        <f>IF($B3846="","",(VLOOKUP($B3846,所属・種目コード!$J$3:$K$59,2)))</f>
        <v>#N/A</v>
      </c>
    </row>
    <row r="3847" spans="1:12">
      <c r="A3847" s="11">
        <v>4759</v>
      </c>
      <c r="B3847" s="11">
        <v>1228</v>
      </c>
      <c r="C3847" s="11">
        <v>682</v>
      </c>
      <c r="E3847" s="11" t="s">
        <v>7731</v>
      </c>
      <c r="F3847" s="11" t="s">
        <v>7732</v>
      </c>
      <c r="G3847" s="11">
        <v>2</v>
      </c>
      <c r="K3847" s="25" t="str">
        <f>IF($B3847="","",(VLOOKUP($B3847,所属・種目コード!$M$3:$N$127,2)))</f>
        <v>盛岡城西中中</v>
      </c>
      <c r="L3847" s="22" t="e">
        <f>IF($B3847="","",(VLOOKUP($B3847,所属・種目コード!$J$3:$K$59,2)))</f>
        <v>#N/A</v>
      </c>
    </row>
    <row r="3848" spans="1:12">
      <c r="A3848" s="11">
        <v>4760</v>
      </c>
      <c r="B3848" s="11">
        <v>1228</v>
      </c>
      <c r="C3848" s="11">
        <v>683</v>
      </c>
      <c r="E3848" s="11" t="s">
        <v>7733</v>
      </c>
      <c r="F3848" s="11" t="s">
        <v>7734</v>
      </c>
      <c r="G3848" s="11">
        <v>2</v>
      </c>
      <c r="K3848" s="25" t="str">
        <f>IF($B3848="","",(VLOOKUP($B3848,所属・種目コード!$M$3:$N$127,2)))</f>
        <v>盛岡城西中中</v>
      </c>
      <c r="L3848" s="22" t="e">
        <f>IF($B3848="","",(VLOOKUP($B3848,所属・種目コード!$J$3:$K$59,2)))</f>
        <v>#N/A</v>
      </c>
    </row>
    <row r="3849" spans="1:12">
      <c r="A3849" s="11">
        <v>4761</v>
      </c>
      <c r="B3849" s="11">
        <v>1228</v>
      </c>
      <c r="C3849" s="11">
        <v>688</v>
      </c>
      <c r="E3849" s="11" t="s">
        <v>7735</v>
      </c>
      <c r="F3849" s="11" t="s">
        <v>7736</v>
      </c>
      <c r="G3849" s="11">
        <v>2</v>
      </c>
      <c r="K3849" s="25" t="str">
        <f>IF($B3849="","",(VLOOKUP($B3849,所属・種目コード!$M$3:$N$127,2)))</f>
        <v>盛岡城西中中</v>
      </c>
      <c r="L3849" s="22" t="e">
        <f>IF($B3849="","",(VLOOKUP($B3849,所属・種目コード!$J$3:$K$59,2)))</f>
        <v>#N/A</v>
      </c>
    </row>
    <row r="3850" spans="1:12">
      <c r="A3850" s="11">
        <v>4762</v>
      </c>
      <c r="B3850" s="11">
        <v>1228</v>
      </c>
      <c r="C3850" s="11">
        <v>689</v>
      </c>
      <c r="E3850" s="11" t="s">
        <v>7737</v>
      </c>
      <c r="F3850" s="11" t="s">
        <v>7738</v>
      </c>
      <c r="G3850" s="11">
        <v>2</v>
      </c>
      <c r="K3850" s="25" t="str">
        <f>IF($B3850="","",(VLOOKUP($B3850,所属・種目コード!$M$3:$N$127,2)))</f>
        <v>盛岡城西中中</v>
      </c>
      <c r="L3850" s="22" t="e">
        <f>IF($B3850="","",(VLOOKUP($B3850,所属・種目コード!$J$3:$K$59,2)))</f>
        <v>#N/A</v>
      </c>
    </row>
    <row r="3851" spans="1:12">
      <c r="A3851" s="11">
        <v>4763</v>
      </c>
      <c r="B3851" s="11">
        <v>1228</v>
      </c>
      <c r="C3851" s="11">
        <v>795</v>
      </c>
      <c r="E3851" s="11" t="s">
        <v>7739</v>
      </c>
      <c r="F3851" s="11" t="s">
        <v>7740</v>
      </c>
      <c r="G3851" s="11">
        <v>1</v>
      </c>
      <c r="K3851" s="25" t="str">
        <f>IF($B3851="","",(VLOOKUP($B3851,所属・種目コード!$M$3:$N$127,2)))</f>
        <v>盛岡城西中中</v>
      </c>
      <c r="L3851" s="22" t="e">
        <f>IF($B3851="","",(VLOOKUP($B3851,所属・種目コード!$J$3:$K$59,2)))</f>
        <v>#N/A</v>
      </c>
    </row>
    <row r="3852" spans="1:12">
      <c r="A3852" s="11">
        <v>4764</v>
      </c>
      <c r="B3852" s="11">
        <v>1228</v>
      </c>
      <c r="C3852" s="11">
        <v>690</v>
      </c>
      <c r="E3852" s="11" t="s">
        <v>7741</v>
      </c>
      <c r="F3852" s="11" t="s">
        <v>7742</v>
      </c>
      <c r="G3852" s="11">
        <v>2</v>
      </c>
      <c r="K3852" s="25" t="str">
        <f>IF($B3852="","",(VLOOKUP($B3852,所属・種目コード!$M$3:$N$127,2)))</f>
        <v>盛岡城西中中</v>
      </c>
      <c r="L3852" s="22" t="e">
        <f>IF($B3852="","",(VLOOKUP($B3852,所属・種目コード!$J$3:$K$59,2)))</f>
        <v>#N/A</v>
      </c>
    </row>
    <row r="3853" spans="1:12">
      <c r="A3853" s="11">
        <v>4765</v>
      </c>
      <c r="B3853" s="11">
        <v>1228</v>
      </c>
      <c r="C3853" s="11">
        <v>691</v>
      </c>
      <c r="E3853" s="11" t="s">
        <v>7743</v>
      </c>
      <c r="F3853" s="11" t="s">
        <v>7744</v>
      </c>
      <c r="G3853" s="11">
        <v>2</v>
      </c>
      <c r="K3853" s="25" t="str">
        <f>IF($B3853="","",(VLOOKUP($B3853,所属・種目コード!$M$3:$N$127,2)))</f>
        <v>盛岡城西中中</v>
      </c>
      <c r="L3853" s="22" t="e">
        <f>IF($B3853="","",(VLOOKUP($B3853,所属・種目コード!$J$3:$K$59,2)))</f>
        <v>#N/A</v>
      </c>
    </row>
    <row r="3854" spans="1:12">
      <c r="A3854" s="11">
        <v>4766</v>
      </c>
      <c r="B3854" s="11">
        <v>1228</v>
      </c>
      <c r="C3854" s="11">
        <v>684</v>
      </c>
      <c r="E3854" s="11" t="s">
        <v>7745</v>
      </c>
      <c r="F3854" s="11" t="s">
        <v>7746</v>
      </c>
      <c r="G3854" s="11">
        <v>2</v>
      </c>
      <c r="K3854" s="25" t="str">
        <f>IF($B3854="","",(VLOOKUP($B3854,所属・種目コード!$M$3:$N$127,2)))</f>
        <v>盛岡城西中中</v>
      </c>
      <c r="L3854" s="22" t="e">
        <f>IF($B3854="","",(VLOOKUP($B3854,所属・種目コード!$J$3:$K$59,2)))</f>
        <v>#N/A</v>
      </c>
    </row>
    <row r="3855" spans="1:12">
      <c r="A3855" s="11">
        <v>4767</v>
      </c>
      <c r="B3855" s="11">
        <v>1228</v>
      </c>
      <c r="C3855" s="11">
        <v>692</v>
      </c>
      <c r="E3855" s="11" t="s">
        <v>7747</v>
      </c>
      <c r="F3855" s="11" t="s">
        <v>7748</v>
      </c>
      <c r="G3855" s="11">
        <v>2</v>
      </c>
      <c r="K3855" s="25" t="str">
        <f>IF($B3855="","",(VLOOKUP($B3855,所属・種目コード!$M$3:$N$127,2)))</f>
        <v>盛岡城西中中</v>
      </c>
      <c r="L3855" s="22" t="e">
        <f>IF($B3855="","",(VLOOKUP($B3855,所属・種目コード!$J$3:$K$59,2)))</f>
        <v>#N/A</v>
      </c>
    </row>
    <row r="3856" spans="1:12">
      <c r="A3856" s="11">
        <v>4768</v>
      </c>
      <c r="B3856" s="11">
        <v>1228</v>
      </c>
      <c r="C3856" s="11">
        <v>693</v>
      </c>
      <c r="E3856" s="11" t="s">
        <v>7749</v>
      </c>
      <c r="F3856" s="11" t="s">
        <v>7750</v>
      </c>
      <c r="G3856" s="11">
        <v>2</v>
      </c>
      <c r="K3856" s="25" t="str">
        <f>IF($B3856="","",(VLOOKUP($B3856,所属・種目コード!$M$3:$N$127,2)))</f>
        <v>盛岡城西中中</v>
      </c>
      <c r="L3856" s="22" t="e">
        <f>IF($B3856="","",(VLOOKUP($B3856,所属・種目コード!$J$3:$K$59,2)))</f>
        <v>#N/A</v>
      </c>
    </row>
    <row r="3857" spans="1:12">
      <c r="A3857" s="11">
        <v>4769</v>
      </c>
      <c r="B3857" s="11">
        <v>1228</v>
      </c>
      <c r="C3857" s="11">
        <v>685</v>
      </c>
      <c r="E3857" s="11" t="s">
        <v>7751</v>
      </c>
      <c r="F3857" s="11" t="s">
        <v>7752</v>
      </c>
      <c r="G3857" s="11">
        <v>2</v>
      </c>
      <c r="K3857" s="25" t="str">
        <f>IF($B3857="","",(VLOOKUP($B3857,所属・種目コード!$M$3:$N$127,2)))</f>
        <v>盛岡城西中中</v>
      </c>
      <c r="L3857" s="22" t="e">
        <f>IF($B3857="","",(VLOOKUP($B3857,所属・種目コード!$J$3:$K$59,2)))</f>
        <v>#N/A</v>
      </c>
    </row>
    <row r="3858" spans="1:12">
      <c r="A3858" s="11">
        <v>4770</v>
      </c>
      <c r="B3858" s="11">
        <v>1228</v>
      </c>
      <c r="C3858" s="11">
        <v>796</v>
      </c>
      <c r="E3858" s="11" t="s">
        <v>7753</v>
      </c>
      <c r="F3858" s="11" t="s">
        <v>7754</v>
      </c>
      <c r="G3858" s="11">
        <v>1</v>
      </c>
      <c r="K3858" s="25" t="str">
        <f>IF($B3858="","",(VLOOKUP($B3858,所属・種目コード!$M$3:$N$127,2)))</f>
        <v>盛岡城西中中</v>
      </c>
      <c r="L3858" s="22" t="e">
        <f>IF($B3858="","",(VLOOKUP($B3858,所属・種目コード!$J$3:$K$59,2)))</f>
        <v>#N/A</v>
      </c>
    </row>
    <row r="3859" spans="1:12">
      <c r="A3859" s="11">
        <v>4771</v>
      </c>
      <c r="B3859" s="11">
        <v>1228</v>
      </c>
      <c r="C3859" s="11">
        <v>797</v>
      </c>
      <c r="E3859" s="11" t="s">
        <v>7755</v>
      </c>
      <c r="F3859" s="11" t="s">
        <v>7756</v>
      </c>
      <c r="G3859" s="11">
        <v>1</v>
      </c>
      <c r="K3859" s="25" t="str">
        <f>IF($B3859="","",(VLOOKUP($B3859,所属・種目コード!$M$3:$N$127,2)))</f>
        <v>盛岡城西中中</v>
      </c>
      <c r="L3859" s="22" t="e">
        <f>IF($B3859="","",(VLOOKUP($B3859,所属・種目コード!$J$3:$K$59,2)))</f>
        <v>#N/A</v>
      </c>
    </row>
    <row r="3860" spans="1:12">
      <c r="A3860" s="11">
        <v>4772</v>
      </c>
      <c r="B3860" s="11">
        <v>1228</v>
      </c>
      <c r="C3860" s="11">
        <v>798</v>
      </c>
      <c r="E3860" s="11" t="s">
        <v>7757</v>
      </c>
      <c r="F3860" s="11" t="s">
        <v>7758</v>
      </c>
      <c r="G3860" s="11">
        <v>1</v>
      </c>
      <c r="K3860" s="25" t="str">
        <f>IF($B3860="","",(VLOOKUP($B3860,所属・種目コード!$M$3:$N$127,2)))</f>
        <v>盛岡城西中中</v>
      </c>
      <c r="L3860" s="22" t="e">
        <f>IF($B3860="","",(VLOOKUP($B3860,所属・種目コード!$J$3:$K$59,2)))</f>
        <v>#N/A</v>
      </c>
    </row>
    <row r="3861" spans="1:12">
      <c r="A3861" s="11">
        <v>4773</v>
      </c>
      <c r="B3861" s="11">
        <v>1228</v>
      </c>
      <c r="C3861" s="11">
        <v>799</v>
      </c>
      <c r="E3861" s="11" t="s">
        <v>7759</v>
      </c>
      <c r="F3861" s="11" t="s">
        <v>7760</v>
      </c>
      <c r="G3861" s="11">
        <v>1</v>
      </c>
      <c r="K3861" s="25" t="str">
        <f>IF($B3861="","",(VLOOKUP($B3861,所属・種目コード!$M$3:$N$127,2)))</f>
        <v>盛岡城西中中</v>
      </c>
      <c r="L3861" s="22" t="e">
        <f>IF($B3861="","",(VLOOKUP($B3861,所属・種目コード!$J$3:$K$59,2)))</f>
        <v>#N/A</v>
      </c>
    </row>
    <row r="3862" spans="1:12">
      <c r="A3862" s="11">
        <v>4774</v>
      </c>
      <c r="B3862" s="11">
        <v>1228</v>
      </c>
      <c r="C3862" s="11">
        <v>800</v>
      </c>
      <c r="E3862" s="11" t="s">
        <v>7761</v>
      </c>
      <c r="F3862" s="11" t="s">
        <v>7762</v>
      </c>
      <c r="G3862" s="11">
        <v>1</v>
      </c>
      <c r="K3862" s="25" t="str">
        <f>IF($B3862="","",(VLOOKUP($B3862,所属・種目コード!$M$3:$N$127,2)))</f>
        <v>盛岡城西中中</v>
      </c>
      <c r="L3862" s="22" t="e">
        <f>IF($B3862="","",(VLOOKUP($B3862,所属・種目コード!$J$3:$K$59,2)))</f>
        <v>#N/A</v>
      </c>
    </row>
    <row r="3863" spans="1:12">
      <c r="A3863" s="11">
        <v>4775</v>
      </c>
      <c r="B3863" s="11">
        <v>1228</v>
      </c>
      <c r="C3863" s="11">
        <v>801</v>
      </c>
      <c r="E3863" s="11" t="s">
        <v>7763</v>
      </c>
      <c r="F3863" s="11" t="s">
        <v>7764</v>
      </c>
      <c r="G3863" s="11">
        <v>1</v>
      </c>
      <c r="K3863" s="25" t="str">
        <f>IF($B3863="","",(VLOOKUP($B3863,所属・種目コード!$M$3:$N$127,2)))</f>
        <v>盛岡城西中中</v>
      </c>
      <c r="L3863" s="22" t="e">
        <f>IF($B3863="","",(VLOOKUP($B3863,所属・種目コード!$J$3:$K$59,2)))</f>
        <v>#N/A</v>
      </c>
    </row>
    <row r="3864" spans="1:12">
      <c r="A3864" s="11">
        <v>4776</v>
      </c>
      <c r="B3864" s="11">
        <v>1228</v>
      </c>
      <c r="C3864" s="11">
        <v>802</v>
      </c>
      <c r="E3864" s="11" t="s">
        <v>7765</v>
      </c>
      <c r="F3864" s="11" t="s">
        <v>7766</v>
      </c>
      <c r="G3864" s="11">
        <v>1</v>
      </c>
      <c r="K3864" s="25" t="str">
        <f>IF($B3864="","",(VLOOKUP($B3864,所属・種目コード!$M$3:$N$127,2)))</f>
        <v>盛岡城西中中</v>
      </c>
      <c r="L3864" s="22" t="e">
        <f>IF($B3864="","",(VLOOKUP($B3864,所属・種目コード!$J$3:$K$59,2)))</f>
        <v>#N/A</v>
      </c>
    </row>
    <row r="3865" spans="1:12">
      <c r="A3865" s="11">
        <v>4777</v>
      </c>
      <c r="B3865" s="11">
        <v>1228</v>
      </c>
      <c r="C3865" s="11">
        <v>803</v>
      </c>
      <c r="E3865" s="11" t="s">
        <v>7767</v>
      </c>
      <c r="F3865" s="11" t="s">
        <v>7768</v>
      </c>
      <c r="G3865" s="11">
        <v>1</v>
      </c>
      <c r="K3865" s="25" t="str">
        <f>IF($B3865="","",(VLOOKUP($B3865,所属・種目コード!$M$3:$N$127,2)))</f>
        <v>盛岡城西中中</v>
      </c>
      <c r="L3865" s="22" t="e">
        <f>IF($B3865="","",(VLOOKUP($B3865,所属・種目コード!$J$3:$K$59,2)))</f>
        <v>#N/A</v>
      </c>
    </row>
    <row r="3866" spans="1:12">
      <c r="A3866" s="11">
        <v>4778</v>
      </c>
      <c r="B3866" s="11">
        <v>1229</v>
      </c>
      <c r="C3866" s="11">
        <v>777</v>
      </c>
      <c r="E3866" s="11" t="s">
        <v>7769</v>
      </c>
      <c r="F3866" s="11" t="s">
        <v>7770</v>
      </c>
      <c r="G3866" s="11">
        <v>2</v>
      </c>
      <c r="K3866" s="25" t="str">
        <f>IF($B3866="","",(VLOOKUP($B3866,所属・種目コード!$M$3:$N$127,2)))</f>
        <v>盛岡城東中</v>
      </c>
      <c r="L3866" s="22" t="e">
        <f>IF($B3866="","",(VLOOKUP($B3866,所属・種目コード!$J$3:$K$59,2)))</f>
        <v>#N/A</v>
      </c>
    </row>
    <row r="3867" spans="1:12">
      <c r="A3867" s="11">
        <v>4779</v>
      </c>
      <c r="B3867" s="11">
        <v>1229</v>
      </c>
      <c r="C3867" s="11">
        <v>773</v>
      </c>
      <c r="E3867" s="11" t="s">
        <v>7771</v>
      </c>
      <c r="F3867" s="11" t="s">
        <v>7000</v>
      </c>
      <c r="G3867" s="11">
        <v>2</v>
      </c>
      <c r="K3867" s="25" t="str">
        <f>IF($B3867="","",(VLOOKUP($B3867,所属・種目コード!$M$3:$N$127,2)))</f>
        <v>盛岡城東中</v>
      </c>
      <c r="L3867" s="22" t="e">
        <f>IF($B3867="","",(VLOOKUP($B3867,所属・種目コード!$J$3:$K$59,2)))</f>
        <v>#N/A</v>
      </c>
    </row>
    <row r="3868" spans="1:12">
      <c r="A3868" s="11">
        <v>4780</v>
      </c>
      <c r="B3868" s="11">
        <v>1229</v>
      </c>
      <c r="C3868" s="11">
        <v>774</v>
      </c>
      <c r="E3868" s="11" t="s">
        <v>7772</v>
      </c>
      <c r="F3868" s="11" t="s">
        <v>7773</v>
      </c>
      <c r="G3868" s="11">
        <v>2</v>
      </c>
      <c r="K3868" s="25" t="str">
        <f>IF($B3868="","",(VLOOKUP($B3868,所属・種目コード!$M$3:$N$127,2)))</f>
        <v>盛岡城東中</v>
      </c>
      <c r="L3868" s="22" t="e">
        <f>IF($B3868="","",(VLOOKUP($B3868,所属・種目コード!$J$3:$K$59,2)))</f>
        <v>#N/A</v>
      </c>
    </row>
    <row r="3869" spans="1:12">
      <c r="A3869" s="11">
        <v>4781</v>
      </c>
      <c r="B3869" s="11">
        <v>1229</v>
      </c>
      <c r="C3869" s="11">
        <v>778</v>
      </c>
      <c r="E3869" s="11" t="s">
        <v>7774</v>
      </c>
      <c r="F3869" s="11" t="s">
        <v>7775</v>
      </c>
      <c r="G3869" s="11">
        <v>2</v>
      </c>
      <c r="K3869" s="25" t="str">
        <f>IF($B3869="","",(VLOOKUP($B3869,所属・種目コード!$M$3:$N$127,2)))</f>
        <v>盛岡城東中</v>
      </c>
      <c r="L3869" s="22" t="e">
        <f>IF($B3869="","",(VLOOKUP($B3869,所属・種目コード!$J$3:$K$59,2)))</f>
        <v>#N/A</v>
      </c>
    </row>
    <row r="3870" spans="1:12">
      <c r="A3870" s="11">
        <v>4782</v>
      </c>
      <c r="B3870" s="11">
        <v>1229</v>
      </c>
      <c r="C3870" s="11">
        <v>926</v>
      </c>
      <c r="E3870" s="11" t="s">
        <v>7776</v>
      </c>
      <c r="F3870" s="11" t="s">
        <v>7777</v>
      </c>
      <c r="G3870" s="11">
        <v>1</v>
      </c>
      <c r="K3870" s="25" t="str">
        <f>IF($B3870="","",(VLOOKUP($B3870,所属・種目コード!$M$3:$N$127,2)))</f>
        <v>盛岡城東中</v>
      </c>
      <c r="L3870" s="22" t="e">
        <f>IF($B3870="","",(VLOOKUP($B3870,所属・種目コード!$J$3:$K$59,2)))</f>
        <v>#N/A</v>
      </c>
    </row>
    <row r="3871" spans="1:12">
      <c r="A3871" s="11">
        <v>4783</v>
      </c>
      <c r="B3871" s="11">
        <v>1229</v>
      </c>
      <c r="C3871" s="11">
        <v>916</v>
      </c>
      <c r="E3871" s="11" t="s">
        <v>7778</v>
      </c>
      <c r="F3871" s="11" t="s">
        <v>7779</v>
      </c>
      <c r="G3871" s="11">
        <v>1</v>
      </c>
      <c r="K3871" s="25" t="str">
        <f>IF($B3871="","",(VLOOKUP($B3871,所属・種目コード!$M$3:$N$127,2)))</f>
        <v>盛岡城東中</v>
      </c>
      <c r="L3871" s="22" t="e">
        <f>IF($B3871="","",(VLOOKUP($B3871,所属・種目コード!$J$3:$K$59,2)))</f>
        <v>#N/A</v>
      </c>
    </row>
    <row r="3872" spans="1:12">
      <c r="A3872" s="11">
        <v>4784</v>
      </c>
      <c r="B3872" s="11">
        <v>1229</v>
      </c>
      <c r="C3872" s="11">
        <v>917</v>
      </c>
      <c r="E3872" s="11" t="s">
        <v>7780</v>
      </c>
      <c r="F3872" s="11" t="s">
        <v>7781</v>
      </c>
      <c r="G3872" s="11">
        <v>1</v>
      </c>
      <c r="K3872" s="25" t="str">
        <f>IF($B3872="","",(VLOOKUP($B3872,所属・種目コード!$M$3:$N$127,2)))</f>
        <v>盛岡城東中</v>
      </c>
      <c r="L3872" s="22" t="e">
        <f>IF($B3872="","",(VLOOKUP($B3872,所属・種目コード!$J$3:$K$59,2)))</f>
        <v>#N/A</v>
      </c>
    </row>
    <row r="3873" spans="1:12">
      <c r="A3873" s="11">
        <v>4785</v>
      </c>
      <c r="B3873" s="11">
        <v>1229</v>
      </c>
      <c r="C3873" s="11">
        <v>918</v>
      </c>
      <c r="E3873" s="11" t="s">
        <v>7782</v>
      </c>
      <c r="F3873" s="11" t="s">
        <v>7783</v>
      </c>
      <c r="G3873" s="11">
        <v>1</v>
      </c>
      <c r="K3873" s="25" t="str">
        <f>IF($B3873="","",(VLOOKUP($B3873,所属・種目コード!$M$3:$N$127,2)))</f>
        <v>盛岡城東中</v>
      </c>
      <c r="L3873" s="22" t="e">
        <f>IF($B3873="","",(VLOOKUP($B3873,所属・種目コード!$J$3:$K$59,2)))</f>
        <v>#N/A</v>
      </c>
    </row>
    <row r="3874" spans="1:12">
      <c r="A3874" s="11">
        <v>4786</v>
      </c>
      <c r="B3874" s="11">
        <v>1229</v>
      </c>
      <c r="C3874" s="11">
        <v>775</v>
      </c>
      <c r="E3874" s="11" t="s">
        <v>7784</v>
      </c>
      <c r="F3874" s="11" t="s">
        <v>2126</v>
      </c>
      <c r="G3874" s="11">
        <v>2</v>
      </c>
      <c r="K3874" s="25" t="str">
        <f>IF($B3874="","",(VLOOKUP($B3874,所属・種目コード!$M$3:$N$127,2)))</f>
        <v>盛岡城東中</v>
      </c>
      <c r="L3874" s="22" t="e">
        <f>IF($B3874="","",(VLOOKUP($B3874,所属・種目コード!$J$3:$K$59,2)))</f>
        <v>#N/A</v>
      </c>
    </row>
    <row r="3875" spans="1:12">
      <c r="A3875" s="11">
        <v>4787</v>
      </c>
      <c r="B3875" s="11">
        <v>1229</v>
      </c>
      <c r="C3875" s="11">
        <v>919</v>
      </c>
      <c r="E3875" s="11" t="s">
        <v>7785</v>
      </c>
      <c r="F3875" s="11" t="s">
        <v>3333</v>
      </c>
      <c r="G3875" s="11">
        <v>1</v>
      </c>
      <c r="K3875" s="25" t="str">
        <f>IF($B3875="","",(VLOOKUP($B3875,所属・種目コード!$M$3:$N$127,2)))</f>
        <v>盛岡城東中</v>
      </c>
      <c r="L3875" s="22" t="e">
        <f>IF($B3875="","",(VLOOKUP($B3875,所属・種目コード!$J$3:$K$59,2)))</f>
        <v>#N/A</v>
      </c>
    </row>
    <row r="3876" spans="1:12">
      <c r="A3876" s="11">
        <v>4788</v>
      </c>
      <c r="B3876" s="11">
        <v>1229</v>
      </c>
      <c r="C3876" s="11">
        <v>779</v>
      </c>
      <c r="E3876" s="11" t="s">
        <v>7786</v>
      </c>
      <c r="F3876" s="11" t="s">
        <v>7787</v>
      </c>
      <c r="G3876" s="11">
        <v>2</v>
      </c>
      <c r="K3876" s="25" t="str">
        <f>IF($B3876="","",(VLOOKUP($B3876,所属・種目コード!$M$3:$N$127,2)))</f>
        <v>盛岡城東中</v>
      </c>
      <c r="L3876" s="22" t="e">
        <f>IF($B3876="","",(VLOOKUP($B3876,所属・種目コード!$J$3:$K$59,2)))</f>
        <v>#N/A</v>
      </c>
    </row>
    <row r="3877" spans="1:12">
      <c r="A3877" s="11">
        <v>4789</v>
      </c>
      <c r="B3877" s="11">
        <v>1229</v>
      </c>
      <c r="C3877" s="11">
        <v>920</v>
      </c>
      <c r="E3877" s="11" t="s">
        <v>7788</v>
      </c>
      <c r="F3877" s="11" t="s">
        <v>7789</v>
      </c>
      <c r="G3877" s="11">
        <v>1</v>
      </c>
      <c r="K3877" s="25" t="str">
        <f>IF($B3877="","",(VLOOKUP($B3877,所属・種目コード!$M$3:$N$127,2)))</f>
        <v>盛岡城東中</v>
      </c>
      <c r="L3877" s="22" t="e">
        <f>IF($B3877="","",(VLOOKUP($B3877,所属・種目コード!$J$3:$K$59,2)))</f>
        <v>#N/A</v>
      </c>
    </row>
    <row r="3878" spans="1:12">
      <c r="A3878" s="11">
        <v>4790</v>
      </c>
      <c r="B3878" s="11">
        <v>1229</v>
      </c>
      <c r="C3878" s="11">
        <v>921</v>
      </c>
      <c r="E3878" s="11" t="s">
        <v>7790</v>
      </c>
      <c r="F3878" s="11" t="s">
        <v>3996</v>
      </c>
      <c r="G3878" s="11">
        <v>1</v>
      </c>
      <c r="K3878" s="25" t="str">
        <f>IF($B3878="","",(VLOOKUP($B3878,所属・種目コード!$M$3:$N$127,2)))</f>
        <v>盛岡城東中</v>
      </c>
      <c r="L3878" s="22" t="e">
        <f>IF($B3878="","",(VLOOKUP($B3878,所属・種目コード!$J$3:$K$59,2)))</f>
        <v>#N/A</v>
      </c>
    </row>
    <row r="3879" spans="1:12">
      <c r="A3879" s="11">
        <v>4791</v>
      </c>
      <c r="B3879" s="11">
        <v>1229</v>
      </c>
      <c r="C3879" s="11">
        <v>927</v>
      </c>
      <c r="E3879" s="11" t="s">
        <v>7791</v>
      </c>
      <c r="F3879" s="11" t="s">
        <v>6848</v>
      </c>
      <c r="G3879" s="11">
        <v>1</v>
      </c>
      <c r="K3879" s="25" t="str">
        <f>IF($B3879="","",(VLOOKUP($B3879,所属・種目コード!$M$3:$N$127,2)))</f>
        <v>盛岡城東中</v>
      </c>
      <c r="L3879" s="22" t="e">
        <f>IF($B3879="","",(VLOOKUP($B3879,所属・種目コード!$J$3:$K$59,2)))</f>
        <v>#N/A</v>
      </c>
    </row>
    <row r="3880" spans="1:12">
      <c r="A3880" s="11">
        <v>4792</v>
      </c>
      <c r="B3880" s="11">
        <v>1229</v>
      </c>
      <c r="C3880" s="11">
        <v>776</v>
      </c>
      <c r="E3880" s="11" t="s">
        <v>7792</v>
      </c>
      <c r="F3880" s="11" t="s">
        <v>6556</v>
      </c>
      <c r="G3880" s="11">
        <v>2</v>
      </c>
      <c r="K3880" s="25" t="str">
        <f>IF($B3880="","",(VLOOKUP($B3880,所属・種目コード!$M$3:$N$127,2)))</f>
        <v>盛岡城東中</v>
      </c>
      <c r="L3880" s="22" t="e">
        <f>IF($B3880="","",(VLOOKUP($B3880,所属・種目コード!$J$3:$K$59,2)))</f>
        <v>#N/A</v>
      </c>
    </row>
    <row r="3881" spans="1:12">
      <c r="A3881" s="11">
        <v>4793</v>
      </c>
      <c r="B3881" s="11">
        <v>1229</v>
      </c>
      <c r="C3881" s="11">
        <v>922</v>
      </c>
      <c r="E3881" s="11" t="s">
        <v>7793</v>
      </c>
      <c r="F3881" s="11" t="s">
        <v>7794</v>
      </c>
      <c r="G3881" s="11">
        <v>1</v>
      </c>
      <c r="K3881" s="25" t="str">
        <f>IF($B3881="","",(VLOOKUP($B3881,所属・種目コード!$M$3:$N$127,2)))</f>
        <v>盛岡城東中</v>
      </c>
      <c r="L3881" s="22" t="e">
        <f>IF($B3881="","",(VLOOKUP($B3881,所属・種目コード!$J$3:$K$59,2)))</f>
        <v>#N/A</v>
      </c>
    </row>
    <row r="3882" spans="1:12">
      <c r="A3882" s="11">
        <v>4794</v>
      </c>
      <c r="B3882" s="11">
        <v>1229</v>
      </c>
      <c r="C3882" s="11">
        <v>928</v>
      </c>
      <c r="E3882" s="11" t="s">
        <v>7795</v>
      </c>
      <c r="F3882" s="11" t="s">
        <v>7796</v>
      </c>
      <c r="G3882" s="11">
        <v>1</v>
      </c>
      <c r="K3882" s="25" t="str">
        <f>IF($B3882="","",(VLOOKUP($B3882,所属・種目コード!$M$3:$N$127,2)))</f>
        <v>盛岡城東中</v>
      </c>
      <c r="L3882" s="22" t="e">
        <f>IF($B3882="","",(VLOOKUP($B3882,所属・種目コード!$J$3:$K$59,2)))</f>
        <v>#N/A</v>
      </c>
    </row>
    <row r="3883" spans="1:12">
      <c r="A3883" s="11">
        <v>4795</v>
      </c>
      <c r="B3883" s="11">
        <v>1229</v>
      </c>
      <c r="C3883" s="11">
        <v>780</v>
      </c>
      <c r="E3883" s="11" t="s">
        <v>7797</v>
      </c>
      <c r="F3883" s="11" t="s">
        <v>7798</v>
      </c>
      <c r="G3883" s="11">
        <v>2</v>
      </c>
      <c r="K3883" s="25" t="str">
        <f>IF($B3883="","",(VLOOKUP($B3883,所属・種目コード!$M$3:$N$127,2)))</f>
        <v>盛岡城東中</v>
      </c>
      <c r="L3883" s="22" t="e">
        <f>IF($B3883="","",(VLOOKUP($B3883,所属・種目コード!$J$3:$K$59,2)))</f>
        <v>#N/A</v>
      </c>
    </row>
    <row r="3884" spans="1:12">
      <c r="A3884" s="11">
        <v>4796</v>
      </c>
      <c r="B3884" s="11">
        <v>1229</v>
      </c>
      <c r="C3884" s="11">
        <v>930</v>
      </c>
      <c r="E3884" s="11" t="s">
        <v>7799</v>
      </c>
      <c r="F3884" s="11" t="s">
        <v>7800</v>
      </c>
      <c r="G3884" s="11">
        <v>1</v>
      </c>
      <c r="K3884" s="25" t="str">
        <f>IF($B3884="","",(VLOOKUP($B3884,所属・種目コード!$M$3:$N$127,2)))</f>
        <v>盛岡城東中</v>
      </c>
      <c r="L3884" s="22" t="e">
        <f>IF($B3884="","",(VLOOKUP($B3884,所属・種目コード!$J$3:$K$59,2)))</f>
        <v>#N/A</v>
      </c>
    </row>
    <row r="3885" spans="1:12">
      <c r="A3885" s="11">
        <v>4797</v>
      </c>
      <c r="B3885" s="11">
        <v>1229</v>
      </c>
      <c r="C3885" s="11">
        <v>931</v>
      </c>
      <c r="E3885" s="11" t="s">
        <v>7801</v>
      </c>
      <c r="F3885" s="11" t="s">
        <v>7802</v>
      </c>
      <c r="G3885" s="11">
        <v>1</v>
      </c>
      <c r="K3885" s="25" t="str">
        <f>IF($B3885="","",(VLOOKUP($B3885,所属・種目コード!$M$3:$N$127,2)))</f>
        <v>盛岡城東中</v>
      </c>
      <c r="L3885" s="22" t="e">
        <f>IF($B3885="","",(VLOOKUP($B3885,所属・種目コード!$J$3:$K$59,2)))</f>
        <v>#N/A</v>
      </c>
    </row>
    <row r="3886" spans="1:12">
      <c r="A3886" s="11">
        <v>4798</v>
      </c>
      <c r="B3886" s="11">
        <v>1229</v>
      </c>
      <c r="C3886" s="11">
        <v>923</v>
      </c>
      <c r="E3886" s="11" t="s">
        <v>7803</v>
      </c>
      <c r="F3886" s="11" t="s">
        <v>7804</v>
      </c>
      <c r="G3886" s="11">
        <v>1</v>
      </c>
      <c r="K3886" s="25" t="str">
        <f>IF($B3886="","",(VLOOKUP($B3886,所属・種目コード!$M$3:$N$127,2)))</f>
        <v>盛岡城東中</v>
      </c>
      <c r="L3886" s="22" t="e">
        <f>IF($B3886="","",(VLOOKUP($B3886,所属・種目コード!$J$3:$K$59,2)))</f>
        <v>#N/A</v>
      </c>
    </row>
    <row r="3887" spans="1:12">
      <c r="A3887" s="11">
        <v>4799</v>
      </c>
      <c r="B3887" s="11">
        <v>1229</v>
      </c>
      <c r="C3887" s="11">
        <v>924</v>
      </c>
      <c r="E3887" s="11" t="s">
        <v>7805</v>
      </c>
      <c r="F3887" s="11" t="s">
        <v>7806</v>
      </c>
      <c r="G3887" s="11">
        <v>1</v>
      </c>
      <c r="K3887" s="25" t="str">
        <f>IF($B3887="","",(VLOOKUP($B3887,所属・種目コード!$M$3:$N$127,2)))</f>
        <v>盛岡城東中</v>
      </c>
      <c r="L3887" s="22" t="e">
        <f>IF($B3887="","",(VLOOKUP($B3887,所属・種目コード!$J$3:$K$59,2)))</f>
        <v>#N/A</v>
      </c>
    </row>
    <row r="3888" spans="1:12">
      <c r="A3888" s="11">
        <v>4800</v>
      </c>
      <c r="B3888" s="11">
        <v>1229</v>
      </c>
      <c r="C3888" s="11">
        <v>925</v>
      </c>
      <c r="E3888" s="11" t="s">
        <v>7807</v>
      </c>
      <c r="F3888" s="11" t="s">
        <v>7808</v>
      </c>
      <c r="G3888" s="11">
        <v>1</v>
      </c>
      <c r="K3888" s="25" t="str">
        <f>IF($B3888="","",(VLOOKUP($B3888,所属・種目コード!$M$3:$N$127,2)))</f>
        <v>盛岡城東中</v>
      </c>
      <c r="L3888" s="22" t="e">
        <f>IF($B3888="","",(VLOOKUP($B3888,所属・種目コード!$J$3:$K$59,2)))</f>
        <v>#N/A</v>
      </c>
    </row>
    <row r="3889" spans="1:12">
      <c r="A3889" s="11">
        <v>4801</v>
      </c>
      <c r="B3889" s="11">
        <v>1230</v>
      </c>
      <c r="C3889" s="11">
        <v>1232</v>
      </c>
      <c r="E3889" s="11" t="s">
        <v>7809</v>
      </c>
      <c r="F3889" s="11" t="s">
        <v>7810</v>
      </c>
      <c r="G3889" s="11">
        <v>1</v>
      </c>
      <c r="K3889" s="25" t="str">
        <f>IF($B3889="","",(VLOOKUP($B3889,所属・種目コード!$M$3:$N$127,2)))</f>
        <v>盛岡仙北中</v>
      </c>
      <c r="L3889" s="22" t="e">
        <f>IF($B3889="","",(VLOOKUP($B3889,所属・種目コード!$J$3:$K$59,2)))</f>
        <v>#N/A</v>
      </c>
    </row>
    <row r="3890" spans="1:12">
      <c r="A3890" s="11">
        <v>4802</v>
      </c>
      <c r="B3890" s="11">
        <v>1230</v>
      </c>
      <c r="C3890" s="11">
        <v>1045</v>
      </c>
      <c r="E3890" s="11" t="s">
        <v>7811</v>
      </c>
      <c r="F3890" s="11" t="s">
        <v>7812</v>
      </c>
      <c r="G3890" s="11">
        <v>2</v>
      </c>
      <c r="K3890" s="25" t="str">
        <f>IF($B3890="","",(VLOOKUP($B3890,所属・種目コード!$M$3:$N$127,2)))</f>
        <v>盛岡仙北中</v>
      </c>
      <c r="L3890" s="22" t="e">
        <f>IF($B3890="","",(VLOOKUP($B3890,所属・種目コード!$J$3:$K$59,2)))</f>
        <v>#N/A</v>
      </c>
    </row>
    <row r="3891" spans="1:12">
      <c r="A3891" s="11">
        <v>4803</v>
      </c>
      <c r="B3891" s="11">
        <v>1230</v>
      </c>
      <c r="C3891" s="11">
        <v>1239</v>
      </c>
      <c r="E3891" s="11" t="s">
        <v>7813</v>
      </c>
      <c r="F3891" s="11" t="s">
        <v>7814</v>
      </c>
      <c r="G3891" s="11">
        <v>1</v>
      </c>
      <c r="K3891" s="25" t="str">
        <f>IF($B3891="","",(VLOOKUP($B3891,所属・種目コード!$M$3:$N$127,2)))</f>
        <v>盛岡仙北中</v>
      </c>
      <c r="L3891" s="22" t="e">
        <f>IF($B3891="","",(VLOOKUP($B3891,所属・種目コード!$J$3:$K$59,2)))</f>
        <v>#N/A</v>
      </c>
    </row>
    <row r="3892" spans="1:12">
      <c r="A3892" s="11">
        <v>4804</v>
      </c>
      <c r="B3892" s="11">
        <v>1230</v>
      </c>
      <c r="C3892" s="11">
        <v>1233</v>
      </c>
      <c r="E3892" s="11" t="s">
        <v>7815</v>
      </c>
      <c r="F3892" s="11" t="s">
        <v>7816</v>
      </c>
      <c r="G3892" s="11">
        <v>1</v>
      </c>
      <c r="K3892" s="25" t="str">
        <f>IF($B3892="","",(VLOOKUP($B3892,所属・種目コード!$M$3:$N$127,2)))</f>
        <v>盛岡仙北中</v>
      </c>
      <c r="L3892" s="22" t="e">
        <f>IF($B3892="","",(VLOOKUP($B3892,所属・種目コード!$J$3:$K$59,2)))</f>
        <v>#N/A</v>
      </c>
    </row>
    <row r="3893" spans="1:12">
      <c r="A3893" s="11">
        <v>4805</v>
      </c>
      <c r="B3893" s="11">
        <v>1230</v>
      </c>
      <c r="C3893" s="11">
        <v>1234</v>
      </c>
      <c r="E3893" s="11" t="s">
        <v>7817</v>
      </c>
      <c r="F3893" s="11" t="s">
        <v>7818</v>
      </c>
      <c r="G3893" s="11">
        <v>1</v>
      </c>
      <c r="K3893" s="25" t="str">
        <f>IF($B3893="","",(VLOOKUP($B3893,所属・種目コード!$M$3:$N$127,2)))</f>
        <v>盛岡仙北中</v>
      </c>
      <c r="L3893" s="22" t="e">
        <f>IF($B3893="","",(VLOOKUP($B3893,所属・種目コード!$J$3:$K$59,2)))</f>
        <v>#N/A</v>
      </c>
    </row>
    <row r="3894" spans="1:12">
      <c r="A3894" s="11">
        <v>4806</v>
      </c>
      <c r="B3894" s="11">
        <v>1230</v>
      </c>
      <c r="C3894" s="11">
        <v>1235</v>
      </c>
      <c r="E3894" s="11" t="s">
        <v>7819</v>
      </c>
      <c r="F3894" s="11" t="s">
        <v>2967</v>
      </c>
      <c r="G3894" s="11">
        <v>1</v>
      </c>
      <c r="K3894" s="25" t="str">
        <f>IF($B3894="","",(VLOOKUP($B3894,所属・種目コード!$M$3:$N$127,2)))</f>
        <v>盛岡仙北中</v>
      </c>
      <c r="L3894" s="22" t="e">
        <f>IF($B3894="","",(VLOOKUP($B3894,所属・種目コード!$J$3:$K$59,2)))</f>
        <v>#N/A</v>
      </c>
    </row>
    <row r="3895" spans="1:12">
      <c r="A3895" s="11">
        <v>4807</v>
      </c>
      <c r="B3895" s="11">
        <v>1230</v>
      </c>
      <c r="C3895" s="11">
        <v>1044</v>
      </c>
      <c r="E3895" s="11" t="s">
        <v>7820</v>
      </c>
      <c r="F3895" s="11" t="s">
        <v>7821</v>
      </c>
      <c r="G3895" s="11">
        <v>2</v>
      </c>
      <c r="K3895" s="25" t="str">
        <f>IF($B3895="","",(VLOOKUP($B3895,所属・種目コード!$M$3:$N$127,2)))</f>
        <v>盛岡仙北中</v>
      </c>
      <c r="L3895" s="22" t="e">
        <f>IF($B3895="","",(VLOOKUP($B3895,所属・種目コード!$J$3:$K$59,2)))</f>
        <v>#N/A</v>
      </c>
    </row>
    <row r="3896" spans="1:12">
      <c r="A3896" s="11">
        <v>4808</v>
      </c>
      <c r="B3896" s="11">
        <v>1230</v>
      </c>
      <c r="C3896" s="11">
        <v>1046</v>
      </c>
      <c r="E3896" s="11" t="s">
        <v>7822</v>
      </c>
      <c r="F3896" s="11" t="s">
        <v>7823</v>
      </c>
      <c r="G3896" s="11">
        <v>2</v>
      </c>
      <c r="K3896" s="25" t="str">
        <f>IF($B3896="","",(VLOOKUP($B3896,所属・種目コード!$M$3:$N$127,2)))</f>
        <v>盛岡仙北中</v>
      </c>
      <c r="L3896" s="22" t="e">
        <f>IF($B3896="","",(VLOOKUP($B3896,所属・種目コード!$J$3:$K$59,2)))</f>
        <v>#N/A</v>
      </c>
    </row>
    <row r="3897" spans="1:12">
      <c r="A3897" s="11">
        <v>4809</v>
      </c>
      <c r="B3897" s="11">
        <v>1230</v>
      </c>
      <c r="C3897" s="11">
        <v>1236</v>
      </c>
      <c r="E3897" s="11" t="s">
        <v>7824</v>
      </c>
      <c r="F3897" s="11" t="s">
        <v>7825</v>
      </c>
      <c r="G3897" s="11">
        <v>1</v>
      </c>
      <c r="K3897" s="25" t="str">
        <f>IF($B3897="","",(VLOOKUP($B3897,所属・種目コード!$M$3:$N$127,2)))</f>
        <v>盛岡仙北中</v>
      </c>
      <c r="L3897" s="22" t="e">
        <f>IF($B3897="","",(VLOOKUP($B3897,所属・種目コード!$J$3:$K$59,2)))</f>
        <v>#N/A</v>
      </c>
    </row>
    <row r="3898" spans="1:12">
      <c r="A3898" s="11">
        <v>4810</v>
      </c>
      <c r="B3898" s="11">
        <v>1230</v>
      </c>
      <c r="C3898" s="11">
        <v>1237</v>
      </c>
      <c r="E3898" s="11" t="s">
        <v>7826</v>
      </c>
      <c r="F3898" s="11" t="s">
        <v>7827</v>
      </c>
      <c r="G3898" s="11">
        <v>1</v>
      </c>
      <c r="K3898" s="25" t="str">
        <f>IF($B3898="","",(VLOOKUP($B3898,所属・種目コード!$M$3:$N$127,2)))</f>
        <v>盛岡仙北中</v>
      </c>
      <c r="L3898" s="22" t="e">
        <f>IF($B3898="","",(VLOOKUP($B3898,所属・種目コード!$J$3:$K$59,2)))</f>
        <v>#N/A</v>
      </c>
    </row>
    <row r="3899" spans="1:12">
      <c r="A3899" s="11">
        <v>4811</v>
      </c>
      <c r="B3899" s="11">
        <v>1230</v>
      </c>
      <c r="C3899" s="11">
        <v>1238</v>
      </c>
      <c r="E3899" s="11" t="s">
        <v>7828</v>
      </c>
      <c r="F3899" s="11" t="s">
        <v>7829</v>
      </c>
      <c r="G3899" s="11">
        <v>1</v>
      </c>
      <c r="K3899" s="25" t="str">
        <f>IF($B3899="","",(VLOOKUP($B3899,所属・種目コード!$M$3:$N$127,2)))</f>
        <v>盛岡仙北中</v>
      </c>
      <c r="L3899" s="22" t="e">
        <f>IF($B3899="","",(VLOOKUP($B3899,所属・種目コード!$J$3:$K$59,2)))</f>
        <v>#N/A</v>
      </c>
    </row>
    <row r="3900" spans="1:12">
      <c r="A3900" s="11">
        <v>4812</v>
      </c>
      <c r="B3900" s="11">
        <v>1230</v>
      </c>
      <c r="C3900" s="11">
        <v>1047</v>
      </c>
      <c r="E3900" s="11" t="s">
        <v>7830</v>
      </c>
      <c r="F3900" s="11" t="s">
        <v>7831</v>
      </c>
      <c r="G3900" s="11">
        <v>2</v>
      </c>
      <c r="K3900" s="25" t="str">
        <f>IF($B3900="","",(VLOOKUP($B3900,所属・種目コード!$M$3:$N$127,2)))</f>
        <v>盛岡仙北中</v>
      </c>
      <c r="L3900" s="22" t="e">
        <f>IF($B3900="","",(VLOOKUP($B3900,所属・種目コード!$J$3:$K$59,2)))</f>
        <v>#N/A</v>
      </c>
    </row>
    <row r="3901" spans="1:12">
      <c r="A3901" s="11">
        <v>4813</v>
      </c>
      <c r="B3901" s="11">
        <v>1230</v>
      </c>
      <c r="C3901" s="11">
        <v>1048</v>
      </c>
      <c r="E3901" s="11" t="s">
        <v>7832</v>
      </c>
      <c r="F3901" s="11" t="s">
        <v>7833</v>
      </c>
      <c r="G3901" s="11">
        <v>2</v>
      </c>
      <c r="K3901" s="25" t="str">
        <f>IF($B3901="","",(VLOOKUP($B3901,所属・種目コード!$M$3:$N$127,2)))</f>
        <v>盛岡仙北中</v>
      </c>
      <c r="L3901" s="22" t="e">
        <f>IF($B3901="","",(VLOOKUP($B3901,所属・種目コード!$J$3:$K$59,2)))</f>
        <v>#N/A</v>
      </c>
    </row>
    <row r="3902" spans="1:12">
      <c r="A3902" s="11">
        <v>4814</v>
      </c>
      <c r="B3902" s="11">
        <v>1230</v>
      </c>
      <c r="C3902" s="11">
        <v>1049</v>
      </c>
      <c r="E3902" s="11" t="s">
        <v>7834</v>
      </c>
      <c r="F3902" s="11" t="s">
        <v>7835</v>
      </c>
      <c r="G3902" s="11">
        <v>2</v>
      </c>
      <c r="K3902" s="25" t="str">
        <f>IF($B3902="","",(VLOOKUP($B3902,所属・種目コード!$M$3:$N$127,2)))</f>
        <v>盛岡仙北中</v>
      </c>
      <c r="L3902" s="22" t="e">
        <f>IF($B3902="","",(VLOOKUP($B3902,所属・種目コード!$J$3:$K$59,2)))</f>
        <v>#N/A</v>
      </c>
    </row>
    <row r="3903" spans="1:12">
      <c r="A3903" s="11">
        <v>5103</v>
      </c>
      <c r="B3903" s="11">
        <v>1230</v>
      </c>
      <c r="C3903" s="11">
        <v>1312</v>
      </c>
      <c r="E3903" s="11" t="s">
        <v>8385</v>
      </c>
      <c r="F3903" s="11" t="s">
        <v>8386</v>
      </c>
      <c r="G3903" s="11">
        <v>1</v>
      </c>
      <c r="K3903" s="25" t="str">
        <f>IF($B3903="","",(VLOOKUP($B3903,所属・種目コード!$M$3:$N$127,2)))</f>
        <v>盛岡仙北中</v>
      </c>
      <c r="L3903" s="22" t="e">
        <f>IF($B3903="","",(VLOOKUP($B3903,所属・種目コード!$J$3:$K$59,2)))</f>
        <v>#N/A</v>
      </c>
    </row>
    <row r="3904" spans="1:12">
      <c r="A3904" s="11">
        <v>4815</v>
      </c>
      <c r="B3904" s="11">
        <v>1231</v>
      </c>
      <c r="C3904" s="11">
        <v>552</v>
      </c>
      <c r="E3904" s="11" t="s">
        <v>7836</v>
      </c>
      <c r="F3904" s="11" t="s">
        <v>7837</v>
      </c>
      <c r="G3904" s="11">
        <v>1</v>
      </c>
      <c r="K3904" s="25" t="str">
        <f>IF($B3904="","",(VLOOKUP($B3904,所属・種目コード!$M$3:$N$127,2)))</f>
        <v>盛岡玉山中</v>
      </c>
      <c r="L3904" s="22" t="e">
        <f>IF($B3904="","",(VLOOKUP($B3904,所属・種目コード!$J$3:$K$59,2)))</f>
        <v>#N/A</v>
      </c>
    </row>
    <row r="3905" spans="1:12">
      <c r="A3905" s="11">
        <v>4816</v>
      </c>
      <c r="B3905" s="11">
        <v>1231</v>
      </c>
      <c r="C3905" s="11">
        <v>478</v>
      </c>
      <c r="E3905" s="11" t="s">
        <v>7838</v>
      </c>
      <c r="F3905" s="11" t="s">
        <v>7839</v>
      </c>
      <c r="G3905" s="11">
        <v>2</v>
      </c>
      <c r="K3905" s="25" t="str">
        <f>IF($B3905="","",(VLOOKUP($B3905,所属・種目コード!$M$3:$N$127,2)))</f>
        <v>盛岡玉山中</v>
      </c>
      <c r="L3905" s="22" t="e">
        <f>IF($B3905="","",(VLOOKUP($B3905,所属・種目コード!$J$3:$K$59,2)))</f>
        <v>#N/A</v>
      </c>
    </row>
    <row r="3906" spans="1:12">
      <c r="A3906" s="11">
        <v>4817</v>
      </c>
      <c r="B3906" s="11">
        <v>1231</v>
      </c>
      <c r="C3906" s="11">
        <v>556</v>
      </c>
      <c r="E3906" s="11" t="s">
        <v>7840</v>
      </c>
      <c r="F3906" s="11" t="s">
        <v>6750</v>
      </c>
      <c r="G3906" s="11">
        <v>1</v>
      </c>
      <c r="K3906" s="25" t="str">
        <f>IF($B3906="","",(VLOOKUP($B3906,所属・種目コード!$M$3:$N$127,2)))</f>
        <v>盛岡玉山中</v>
      </c>
      <c r="L3906" s="22" t="e">
        <f>IF($B3906="","",(VLOOKUP($B3906,所属・種目コード!$J$3:$K$59,2)))</f>
        <v>#N/A</v>
      </c>
    </row>
    <row r="3907" spans="1:12">
      <c r="A3907" s="11">
        <v>4818</v>
      </c>
      <c r="B3907" s="11">
        <v>1231</v>
      </c>
      <c r="C3907" s="11">
        <v>481</v>
      </c>
      <c r="E3907" s="11" t="s">
        <v>7841</v>
      </c>
      <c r="F3907" s="11" t="s">
        <v>7842</v>
      </c>
      <c r="G3907" s="11">
        <v>2</v>
      </c>
      <c r="K3907" s="25" t="str">
        <f>IF($B3907="","",(VLOOKUP($B3907,所属・種目コード!$M$3:$N$127,2)))</f>
        <v>盛岡玉山中</v>
      </c>
      <c r="L3907" s="22" t="e">
        <f>IF($B3907="","",(VLOOKUP($B3907,所属・種目コード!$J$3:$K$59,2)))</f>
        <v>#N/A</v>
      </c>
    </row>
    <row r="3908" spans="1:12">
      <c r="A3908" s="11">
        <v>4819</v>
      </c>
      <c r="B3908" s="11">
        <v>1231</v>
      </c>
      <c r="C3908" s="11">
        <v>553</v>
      </c>
      <c r="E3908" s="11" t="s">
        <v>7843</v>
      </c>
      <c r="F3908" s="11" t="s">
        <v>7844</v>
      </c>
      <c r="G3908" s="11">
        <v>1</v>
      </c>
      <c r="K3908" s="25" t="str">
        <f>IF($B3908="","",(VLOOKUP($B3908,所属・種目コード!$M$3:$N$127,2)))</f>
        <v>盛岡玉山中</v>
      </c>
      <c r="L3908" s="22" t="e">
        <f>IF($B3908="","",(VLOOKUP($B3908,所属・種目コード!$J$3:$K$59,2)))</f>
        <v>#N/A</v>
      </c>
    </row>
    <row r="3909" spans="1:12">
      <c r="A3909" s="11">
        <v>4820</v>
      </c>
      <c r="B3909" s="11">
        <v>1231</v>
      </c>
      <c r="C3909" s="11">
        <v>482</v>
      </c>
      <c r="E3909" s="11" t="s">
        <v>7845</v>
      </c>
      <c r="F3909" s="11" t="s">
        <v>7846</v>
      </c>
      <c r="G3909" s="11">
        <v>2</v>
      </c>
      <c r="K3909" s="25" t="str">
        <f>IF($B3909="","",(VLOOKUP($B3909,所属・種目コード!$M$3:$N$127,2)))</f>
        <v>盛岡玉山中</v>
      </c>
      <c r="L3909" s="22" t="e">
        <f>IF($B3909="","",(VLOOKUP($B3909,所属・種目コード!$J$3:$K$59,2)))</f>
        <v>#N/A</v>
      </c>
    </row>
    <row r="3910" spans="1:12">
      <c r="A3910" s="11">
        <v>4821</v>
      </c>
      <c r="B3910" s="11">
        <v>1231</v>
      </c>
      <c r="C3910" s="11">
        <v>479</v>
      </c>
      <c r="E3910" s="11" t="s">
        <v>7847</v>
      </c>
      <c r="F3910" s="11" t="s">
        <v>7848</v>
      </c>
      <c r="G3910" s="11">
        <v>2</v>
      </c>
      <c r="K3910" s="25" t="str">
        <f>IF($B3910="","",(VLOOKUP($B3910,所属・種目コード!$M$3:$N$127,2)))</f>
        <v>盛岡玉山中</v>
      </c>
      <c r="L3910" s="22" t="e">
        <f>IF($B3910="","",(VLOOKUP($B3910,所属・種目コード!$J$3:$K$59,2)))</f>
        <v>#N/A</v>
      </c>
    </row>
    <row r="3911" spans="1:12">
      <c r="A3911" s="11">
        <v>4822</v>
      </c>
      <c r="B3911" s="11">
        <v>1231</v>
      </c>
      <c r="C3911" s="11">
        <v>554</v>
      </c>
      <c r="E3911" s="11" t="s">
        <v>7849</v>
      </c>
      <c r="F3911" s="11" t="s">
        <v>7850</v>
      </c>
      <c r="G3911" s="11">
        <v>1</v>
      </c>
      <c r="K3911" s="25" t="str">
        <f>IF($B3911="","",(VLOOKUP($B3911,所属・種目コード!$M$3:$N$127,2)))</f>
        <v>盛岡玉山中</v>
      </c>
      <c r="L3911" s="22" t="e">
        <f>IF($B3911="","",(VLOOKUP($B3911,所属・種目コード!$J$3:$K$59,2)))</f>
        <v>#N/A</v>
      </c>
    </row>
    <row r="3912" spans="1:12">
      <c r="A3912" s="11">
        <v>4823</v>
      </c>
      <c r="B3912" s="11">
        <v>1231</v>
      </c>
      <c r="C3912" s="11">
        <v>483</v>
      </c>
      <c r="E3912" s="11" t="s">
        <v>7851</v>
      </c>
      <c r="F3912" s="11" t="s">
        <v>7852</v>
      </c>
      <c r="G3912" s="11">
        <v>2</v>
      </c>
      <c r="K3912" s="25" t="str">
        <f>IF($B3912="","",(VLOOKUP($B3912,所属・種目コード!$M$3:$N$127,2)))</f>
        <v>盛岡玉山中</v>
      </c>
      <c r="L3912" s="22" t="e">
        <f>IF($B3912="","",(VLOOKUP($B3912,所属・種目コード!$J$3:$K$59,2)))</f>
        <v>#N/A</v>
      </c>
    </row>
    <row r="3913" spans="1:12">
      <c r="A3913" s="11">
        <v>4824</v>
      </c>
      <c r="B3913" s="11">
        <v>1231</v>
      </c>
      <c r="C3913" s="11">
        <v>557</v>
      </c>
      <c r="E3913" s="11" t="s">
        <v>7853</v>
      </c>
      <c r="F3913" s="11" t="s">
        <v>7854</v>
      </c>
      <c r="G3913" s="11">
        <v>1</v>
      </c>
      <c r="K3913" s="25" t="str">
        <f>IF($B3913="","",(VLOOKUP($B3913,所属・種目コード!$M$3:$N$127,2)))</f>
        <v>盛岡玉山中</v>
      </c>
      <c r="L3913" s="22" t="e">
        <f>IF($B3913="","",(VLOOKUP($B3913,所属・種目コード!$J$3:$K$59,2)))</f>
        <v>#N/A</v>
      </c>
    </row>
    <row r="3914" spans="1:12">
      <c r="A3914" s="11">
        <v>4825</v>
      </c>
      <c r="B3914" s="11">
        <v>1231</v>
      </c>
      <c r="C3914" s="11">
        <v>558</v>
      </c>
      <c r="E3914" s="11" t="s">
        <v>7855</v>
      </c>
      <c r="F3914" s="11" t="s">
        <v>7856</v>
      </c>
      <c r="G3914" s="11">
        <v>1</v>
      </c>
      <c r="K3914" s="25" t="str">
        <f>IF($B3914="","",(VLOOKUP($B3914,所属・種目コード!$M$3:$N$127,2)))</f>
        <v>盛岡玉山中</v>
      </c>
      <c r="L3914" s="22" t="e">
        <f>IF($B3914="","",(VLOOKUP($B3914,所属・種目コード!$J$3:$K$59,2)))</f>
        <v>#N/A</v>
      </c>
    </row>
    <row r="3915" spans="1:12">
      <c r="A3915" s="11">
        <v>4826</v>
      </c>
      <c r="B3915" s="11">
        <v>1231</v>
      </c>
      <c r="C3915" s="11">
        <v>555</v>
      </c>
      <c r="E3915" s="11" t="s">
        <v>7857</v>
      </c>
      <c r="F3915" s="11" t="s">
        <v>7858</v>
      </c>
      <c r="G3915" s="11">
        <v>1</v>
      </c>
      <c r="K3915" s="25" t="str">
        <f>IF($B3915="","",(VLOOKUP($B3915,所属・種目コード!$M$3:$N$127,2)))</f>
        <v>盛岡玉山中</v>
      </c>
      <c r="L3915" s="22" t="e">
        <f>IF($B3915="","",(VLOOKUP($B3915,所属・種目コード!$J$3:$K$59,2)))</f>
        <v>#N/A</v>
      </c>
    </row>
    <row r="3916" spans="1:12">
      <c r="A3916" s="11">
        <v>4827</v>
      </c>
      <c r="B3916" s="11">
        <v>1231</v>
      </c>
      <c r="C3916" s="11">
        <v>480</v>
      </c>
      <c r="E3916" s="11" t="s">
        <v>7859</v>
      </c>
      <c r="F3916" s="11" t="s">
        <v>7860</v>
      </c>
      <c r="G3916" s="11">
        <v>2</v>
      </c>
      <c r="K3916" s="25" t="str">
        <f>IF($B3916="","",(VLOOKUP($B3916,所属・種目コード!$M$3:$N$127,2)))</f>
        <v>盛岡玉山中</v>
      </c>
      <c r="L3916" s="22" t="e">
        <f>IF($B3916="","",(VLOOKUP($B3916,所属・種目コード!$J$3:$K$59,2)))</f>
        <v>#N/A</v>
      </c>
    </row>
    <row r="3917" spans="1:12">
      <c r="A3917" s="11">
        <v>4828</v>
      </c>
      <c r="B3917" s="11">
        <v>1232</v>
      </c>
      <c r="C3917" s="11">
        <v>87</v>
      </c>
      <c r="E3917" s="11" t="s">
        <v>7861</v>
      </c>
      <c r="F3917" s="11" t="s">
        <v>7862</v>
      </c>
      <c r="G3917" s="11">
        <v>2</v>
      </c>
      <c r="K3917" s="25" t="str">
        <f>IF($B3917="","",(VLOOKUP($B3917,所属・種目コード!$M$3:$N$127,2)))</f>
        <v>盛岡土淵中</v>
      </c>
      <c r="L3917" s="22" t="e">
        <f>IF($B3917="","",(VLOOKUP($B3917,所属・種目コード!$J$3:$K$59,2)))</f>
        <v>#N/A</v>
      </c>
    </row>
    <row r="3918" spans="1:12">
      <c r="A3918" s="11">
        <v>4829</v>
      </c>
      <c r="B3918" s="11">
        <v>1232</v>
      </c>
      <c r="C3918" s="11">
        <v>76</v>
      </c>
      <c r="E3918" s="11" t="s">
        <v>7863</v>
      </c>
      <c r="F3918" s="11" t="s">
        <v>7864</v>
      </c>
      <c r="G3918" s="11">
        <v>1</v>
      </c>
      <c r="K3918" s="25" t="str">
        <f>IF($B3918="","",(VLOOKUP($B3918,所属・種目コード!$M$3:$N$127,2)))</f>
        <v>盛岡土淵中</v>
      </c>
      <c r="L3918" s="22" t="e">
        <f>IF($B3918="","",(VLOOKUP($B3918,所属・種目コード!$J$3:$K$59,2)))</f>
        <v>#N/A</v>
      </c>
    </row>
    <row r="3919" spans="1:12">
      <c r="A3919" s="11">
        <v>4830</v>
      </c>
      <c r="B3919" s="11">
        <v>1232</v>
      </c>
      <c r="C3919" s="11">
        <v>81</v>
      </c>
      <c r="E3919" s="11" t="s">
        <v>7865</v>
      </c>
      <c r="F3919" s="11" t="s">
        <v>7866</v>
      </c>
      <c r="G3919" s="11">
        <v>1</v>
      </c>
      <c r="K3919" s="25" t="str">
        <f>IF($B3919="","",(VLOOKUP($B3919,所属・種目コード!$M$3:$N$127,2)))</f>
        <v>盛岡土淵中</v>
      </c>
      <c r="L3919" s="22" t="e">
        <f>IF($B3919="","",(VLOOKUP($B3919,所属・種目コード!$J$3:$K$59,2)))</f>
        <v>#N/A</v>
      </c>
    </row>
    <row r="3920" spans="1:12">
      <c r="A3920" s="11">
        <v>4831</v>
      </c>
      <c r="B3920" s="11">
        <v>1232</v>
      </c>
      <c r="C3920" s="11">
        <v>88</v>
      </c>
      <c r="E3920" s="11" t="s">
        <v>7867</v>
      </c>
      <c r="F3920" s="11" t="s">
        <v>7868</v>
      </c>
      <c r="G3920" s="11">
        <v>2</v>
      </c>
      <c r="K3920" s="25" t="str">
        <f>IF($B3920="","",(VLOOKUP($B3920,所属・種目コード!$M$3:$N$127,2)))</f>
        <v>盛岡土淵中</v>
      </c>
      <c r="L3920" s="22" t="e">
        <f>IF($B3920="","",(VLOOKUP($B3920,所属・種目コード!$J$3:$K$59,2)))</f>
        <v>#N/A</v>
      </c>
    </row>
    <row r="3921" spans="1:12">
      <c r="A3921" s="11">
        <v>4832</v>
      </c>
      <c r="B3921" s="11">
        <v>1232</v>
      </c>
      <c r="C3921" s="11">
        <v>89</v>
      </c>
      <c r="E3921" s="11" t="s">
        <v>7869</v>
      </c>
      <c r="F3921" s="11" t="s">
        <v>7870</v>
      </c>
      <c r="G3921" s="11">
        <v>2</v>
      </c>
      <c r="K3921" s="25" t="str">
        <f>IF($B3921="","",(VLOOKUP($B3921,所属・種目コード!$M$3:$N$127,2)))</f>
        <v>盛岡土淵中</v>
      </c>
      <c r="L3921" s="22" t="e">
        <f>IF($B3921="","",(VLOOKUP($B3921,所属・種目コード!$J$3:$K$59,2)))</f>
        <v>#N/A</v>
      </c>
    </row>
    <row r="3922" spans="1:12">
      <c r="A3922" s="11">
        <v>4833</v>
      </c>
      <c r="B3922" s="11">
        <v>1232</v>
      </c>
      <c r="C3922" s="11">
        <v>77</v>
      </c>
      <c r="E3922" s="11" t="s">
        <v>7871</v>
      </c>
      <c r="F3922" s="11" t="s">
        <v>7872</v>
      </c>
      <c r="G3922" s="11">
        <v>1</v>
      </c>
      <c r="K3922" s="25" t="str">
        <f>IF($B3922="","",(VLOOKUP($B3922,所属・種目コード!$M$3:$N$127,2)))</f>
        <v>盛岡土淵中</v>
      </c>
      <c r="L3922" s="22" t="e">
        <f>IF($B3922="","",(VLOOKUP($B3922,所属・種目コード!$J$3:$K$59,2)))</f>
        <v>#N/A</v>
      </c>
    </row>
    <row r="3923" spans="1:12">
      <c r="A3923" s="11">
        <v>4834</v>
      </c>
      <c r="B3923" s="11">
        <v>1232</v>
      </c>
      <c r="C3923" s="11">
        <v>82</v>
      </c>
      <c r="E3923" s="11" t="s">
        <v>7873</v>
      </c>
      <c r="F3923" s="11" t="s">
        <v>7874</v>
      </c>
      <c r="G3923" s="11">
        <v>1</v>
      </c>
      <c r="K3923" s="25" t="str">
        <f>IF($B3923="","",(VLOOKUP($B3923,所属・種目コード!$M$3:$N$127,2)))</f>
        <v>盛岡土淵中</v>
      </c>
      <c r="L3923" s="22" t="e">
        <f>IF($B3923="","",(VLOOKUP($B3923,所属・種目コード!$J$3:$K$59,2)))</f>
        <v>#N/A</v>
      </c>
    </row>
    <row r="3924" spans="1:12">
      <c r="A3924" s="11">
        <v>4835</v>
      </c>
      <c r="B3924" s="11">
        <v>1232</v>
      </c>
      <c r="C3924" s="11">
        <v>91</v>
      </c>
      <c r="E3924" s="11" t="s">
        <v>7875</v>
      </c>
      <c r="F3924" s="11" t="s">
        <v>7876</v>
      </c>
      <c r="G3924" s="11">
        <v>2</v>
      </c>
      <c r="K3924" s="25" t="str">
        <f>IF($B3924="","",(VLOOKUP($B3924,所属・種目コード!$M$3:$N$127,2)))</f>
        <v>盛岡土淵中</v>
      </c>
      <c r="L3924" s="22" t="e">
        <f>IF($B3924="","",(VLOOKUP($B3924,所属・種目コード!$J$3:$K$59,2)))</f>
        <v>#N/A</v>
      </c>
    </row>
    <row r="3925" spans="1:12">
      <c r="A3925" s="11">
        <v>4836</v>
      </c>
      <c r="B3925" s="11">
        <v>1232</v>
      </c>
      <c r="C3925" s="11">
        <v>78</v>
      </c>
      <c r="E3925" s="11" t="s">
        <v>7877</v>
      </c>
      <c r="F3925" s="11" t="s">
        <v>7878</v>
      </c>
      <c r="G3925" s="11">
        <v>1</v>
      </c>
      <c r="K3925" s="25" t="str">
        <f>IF($B3925="","",(VLOOKUP($B3925,所属・種目コード!$M$3:$N$127,2)))</f>
        <v>盛岡土淵中</v>
      </c>
      <c r="L3925" s="22" t="e">
        <f>IF($B3925="","",(VLOOKUP($B3925,所属・種目コード!$J$3:$K$59,2)))</f>
        <v>#N/A</v>
      </c>
    </row>
    <row r="3926" spans="1:12">
      <c r="A3926" s="11">
        <v>4837</v>
      </c>
      <c r="B3926" s="11">
        <v>1232</v>
      </c>
      <c r="C3926" s="11">
        <v>90</v>
      </c>
      <c r="E3926" s="11" t="s">
        <v>7879</v>
      </c>
      <c r="F3926" s="11" t="s">
        <v>7880</v>
      </c>
      <c r="G3926" s="11">
        <v>2</v>
      </c>
      <c r="K3926" s="25" t="str">
        <f>IF($B3926="","",(VLOOKUP($B3926,所属・種目コード!$M$3:$N$127,2)))</f>
        <v>盛岡土淵中</v>
      </c>
      <c r="L3926" s="22" t="e">
        <f>IF($B3926="","",(VLOOKUP($B3926,所属・種目コード!$J$3:$K$59,2)))</f>
        <v>#N/A</v>
      </c>
    </row>
    <row r="3927" spans="1:12">
      <c r="A3927" s="11">
        <v>4838</v>
      </c>
      <c r="B3927" s="11">
        <v>1232</v>
      </c>
      <c r="C3927" s="11">
        <v>79</v>
      </c>
      <c r="E3927" s="11" t="s">
        <v>7881</v>
      </c>
      <c r="F3927" s="11" t="s">
        <v>7882</v>
      </c>
      <c r="G3927" s="11">
        <v>1</v>
      </c>
      <c r="K3927" s="25" t="str">
        <f>IF($B3927="","",(VLOOKUP($B3927,所属・種目コード!$M$3:$N$127,2)))</f>
        <v>盛岡土淵中</v>
      </c>
      <c r="L3927" s="22" t="e">
        <f>IF($B3927="","",(VLOOKUP($B3927,所属・種目コード!$J$3:$K$59,2)))</f>
        <v>#N/A</v>
      </c>
    </row>
    <row r="3928" spans="1:12">
      <c r="A3928" s="11">
        <v>4839</v>
      </c>
      <c r="B3928" s="11">
        <v>1232</v>
      </c>
      <c r="C3928" s="11">
        <v>83</v>
      </c>
      <c r="E3928" s="11" t="s">
        <v>7883</v>
      </c>
      <c r="F3928" s="11" t="s">
        <v>7884</v>
      </c>
      <c r="G3928" s="11">
        <v>1</v>
      </c>
      <c r="K3928" s="25" t="str">
        <f>IF($B3928="","",(VLOOKUP($B3928,所属・種目コード!$M$3:$N$127,2)))</f>
        <v>盛岡土淵中</v>
      </c>
      <c r="L3928" s="22" t="e">
        <f>IF($B3928="","",(VLOOKUP($B3928,所属・種目コード!$J$3:$K$59,2)))</f>
        <v>#N/A</v>
      </c>
    </row>
    <row r="3929" spans="1:12">
      <c r="A3929" s="11">
        <v>4840</v>
      </c>
      <c r="B3929" s="11">
        <v>1232</v>
      </c>
      <c r="C3929" s="11">
        <v>92</v>
      </c>
      <c r="E3929" s="11" t="s">
        <v>7885</v>
      </c>
      <c r="F3929" s="11" t="s">
        <v>7886</v>
      </c>
      <c r="G3929" s="11">
        <v>2</v>
      </c>
      <c r="K3929" s="25" t="str">
        <f>IF($B3929="","",(VLOOKUP($B3929,所属・種目コード!$M$3:$N$127,2)))</f>
        <v>盛岡土淵中</v>
      </c>
      <c r="L3929" s="22" t="e">
        <f>IF($B3929="","",(VLOOKUP($B3929,所属・種目コード!$J$3:$K$59,2)))</f>
        <v>#N/A</v>
      </c>
    </row>
    <row r="3930" spans="1:12">
      <c r="A3930" s="11">
        <v>4841</v>
      </c>
      <c r="B3930" s="11">
        <v>1232</v>
      </c>
      <c r="C3930" s="11">
        <v>93</v>
      </c>
      <c r="E3930" s="11" t="s">
        <v>7887</v>
      </c>
      <c r="F3930" s="11" t="s">
        <v>7888</v>
      </c>
      <c r="G3930" s="11">
        <v>2</v>
      </c>
      <c r="K3930" s="25" t="str">
        <f>IF($B3930="","",(VLOOKUP($B3930,所属・種目コード!$M$3:$N$127,2)))</f>
        <v>盛岡土淵中</v>
      </c>
      <c r="L3930" s="22" t="e">
        <f>IF($B3930="","",(VLOOKUP($B3930,所属・種目コード!$J$3:$K$59,2)))</f>
        <v>#N/A</v>
      </c>
    </row>
    <row r="3931" spans="1:12">
      <c r="A3931" s="11">
        <v>4842</v>
      </c>
      <c r="B3931" s="11">
        <v>1232</v>
      </c>
      <c r="C3931" s="11">
        <v>80</v>
      </c>
      <c r="E3931" s="11" t="s">
        <v>7889</v>
      </c>
      <c r="F3931" s="11" t="s">
        <v>7890</v>
      </c>
      <c r="G3931" s="11">
        <v>1</v>
      </c>
      <c r="K3931" s="25" t="str">
        <f>IF($B3931="","",(VLOOKUP($B3931,所属・種目コード!$M$3:$N$127,2)))</f>
        <v>盛岡土淵中</v>
      </c>
      <c r="L3931" s="22" t="e">
        <f>IF($B3931="","",(VLOOKUP($B3931,所属・種目コード!$J$3:$K$59,2)))</f>
        <v>#N/A</v>
      </c>
    </row>
    <row r="3932" spans="1:12">
      <c r="A3932" s="11">
        <v>4843</v>
      </c>
      <c r="B3932" s="11">
        <v>1233</v>
      </c>
      <c r="C3932" s="11">
        <v>405</v>
      </c>
      <c r="E3932" s="11" t="s">
        <v>7891</v>
      </c>
      <c r="F3932" s="11" t="s">
        <v>7892</v>
      </c>
      <c r="G3932" s="11">
        <v>1</v>
      </c>
      <c r="K3932" s="25" t="str">
        <f>IF($B3932="","",(VLOOKUP($B3932,所属・種目コード!$M$3:$N$127,2)))</f>
        <v>盛岡北陵中</v>
      </c>
      <c r="L3932" s="22" t="e">
        <f>IF($B3932="","",(VLOOKUP($B3932,所属・種目コード!$J$3:$K$59,2)))</f>
        <v>#N/A</v>
      </c>
    </row>
    <row r="3933" spans="1:12">
      <c r="A3933" s="11">
        <v>4844</v>
      </c>
      <c r="B3933" s="11">
        <v>1233</v>
      </c>
      <c r="C3933" s="11">
        <v>401</v>
      </c>
      <c r="E3933" s="11" t="s">
        <v>7893</v>
      </c>
      <c r="F3933" s="11" t="s">
        <v>7894</v>
      </c>
      <c r="G3933" s="11">
        <v>1</v>
      </c>
      <c r="K3933" s="25" t="str">
        <f>IF($B3933="","",(VLOOKUP($B3933,所属・種目コード!$M$3:$N$127,2)))</f>
        <v>盛岡北陵中</v>
      </c>
      <c r="L3933" s="22" t="e">
        <f>IF($B3933="","",(VLOOKUP($B3933,所属・種目コード!$J$3:$K$59,2)))</f>
        <v>#N/A</v>
      </c>
    </row>
    <row r="3934" spans="1:12">
      <c r="A3934" s="11">
        <v>4845</v>
      </c>
      <c r="B3934" s="11">
        <v>1233</v>
      </c>
      <c r="C3934" s="11">
        <v>402</v>
      </c>
      <c r="E3934" s="11" t="s">
        <v>7895</v>
      </c>
      <c r="F3934" s="11" t="s">
        <v>7896</v>
      </c>
      <c r="G3934" s="11">
        <v>1</v>
      </c>
      <c r="K3934" s="25" t="str">
        <f>IF($B3934="","",(VLOOKUP($B3934,所属・種目コード!$M$3:$N$127,2)))</f>
        <v>盛岡北陵中</v>
      </c>
      <c r="L3934" s="22" t="e">
        <f>IF($B3934="","",(VLOOKUP($B3934,所属・種目コード!$J$3:$K$59,2)))</f>
        <v>#N/A</v>
      </c>
    </row>
    <row r="3935" spans="1:12">
      <c r="A3935" s="11">
        <v>4846</v>
      </c>
      <c r="B3935" s="11">
        <v>1233</v>
      </c>
      <c r="C3935" s="11">
        <v>346</v>
      </c>
      <c r="E3935" s="11" t="s">
        <v>7897</v>
      </c>
      <c r="F3935" s="11" t="s">
        <v>2440</v>
      </c>
      <c r="G3935" s="11">
        <v>2</v>
      </c>
      <c r="K3935" s="25" t="str">
        <f>IF($B3935="","",(VLOOKUP($B3935,所属・種目コード!$M$3:$N$127,2)))</f>
        <v>盛岡北陵中</v>
      </c>
      <c r="L3935" s="22" t="e">
        <f>IF($B3935="","",(VLOOKUP($B3935,所属・種目コード!$J$3:$K$59,2)))</f>
        <v>#N/A</v>
      </c>
    </row>
    <row r="3936" spans="1:12">
      <c r="A3936" s="11">
        <v>4847</v>
      </c>
      <c r="B3936" s="11">
        <v>1233</v>
      </c>
      <c r="C3936" s="11">
        <v>349</v>
      </c>
      <c r="E3936" s="11" t="s">
        <v>7898</v>
      </c>
      <c r="F3936" s="11" t="s">
        <v>7899</v>
      </c>
      <c r="G3936" s="11">
        <v>2</v>
      </c>
      <c r="K3936" s="25" t="str">
        <f>IF($B3936="","",(VLOOKUP($B3936,所属・種目コード!$M$3:$N$127,2)))</f>
        <v>盛岡北陵中</v>
      </c>
      <c r="L3936" s="22" t="e">
        <f>IF($B3936="","",(VLOOKUP($B3936,所属・種目コード!$J$3:$K$59,2)))</f>
        <v>#N/A</v>
      </c>
    </row>
    <row r="3937" spans="1:12">
      <c r="A3937" s="11">
        <v>4848</v>
      </c>
      <c r="B3937" s="11">
        <v>1233</v>
      </c>
      <c r="C3937" s="11">
        <v>406</v>
      </c>
      <c r="E3937" s="11" t="s">
        <v>7900</v>
      </c>
      <c r="F3937" s="11" t="s">
        <v>5789</v>
      </c>
      <c r="G3937" s="11">
        <v>1</v>
      </c>
      <c r="K3937" s="25" t="str">
        <f>IF($B3937="","",(VLOOKUP($B3937,所属・種目コード!$M$3:$N$127,2)))</f>
        <v>盛岡北陵中</v>
      </c>
      <c r="L3937" s="22" t="e">
        <f>IF($B3937="","",(VLOOKUP($B3937,所属・種目コード!$J$3:$K$59,2)))</f>
        <v>#N/A</v>
      </c>
    </row>
    <row r="3938" spans="1:12">
      <c r="A3938" s="11">
        <v>4849</v>
      </c>
      <c r="B3938" s="11">
        <v>1233</v>
      </c>
      <c r="C3938" s="11">
        <v>347</v>
      </c>
      <c r="E3938" s="11" t="s">
        <v>7901</v>
      </c>
      <c r="F3938" s="11" t="s">
        <v>7902</v>
      </c>
      <c r="G3938" s="11">
        <v>2</v>
      </c>
      <c r="K3938" s="25" t="str">
        <f>IF($B3938="","",(VLOOKUP($B3938,所属・種目コード!$M$3:$N$127,2)))</f>
        <v>盛岡北陵中</v>
      </c>
      <c r="L3938" s="22" t="e">
        <f>IF($B3938="","",(VLOOKUP($B3938,所属・種目コード!$J$3:$K$59,2)))</f>
        <v>#N/A</v>
      </c>
    </row>
    <row r="3939" spans="1:12">
      <c r="A3939" s="11">
        <v>4850</v>
      </c>
      <c r="B3939" s="11">
        <v>1233</v>
      </c>
      <c r="C3939" s="11">
        <v>350</v>
      </c>
      <c r="E3939" s="11" t="s">
        <v>7903</v>
      </c>
      <c r="F3939" s="11" t="s">
        <v>7904</v>
      </c>
      <c r="G3939" s="11">
        <v>2</v>
      </c>
      <c r="K3939" s="25" t="str">
        <f>IF($B3939="","",(VLOOKUP($B3939,所属・種目コード!$M$3:$N$127,2)))</f>
        <v>盛岡北陵中</v>
      </c>
      <c r="L3939" s="22" t="e">
        <f>IF($B3939="","",(VLOOKUP($B3939,所属・種目コード!$J$3:$K$59,2)))</f>
        <v>#N/A</v>
      </c>
    </row>
    <row r="3940" spans="1:12">
      <c r="A3940" s="11">
        <v>4851</v>
      </c>
      <c r="B3940" s="11">
        <v>1233</v>
      </c>
      <c r="C3940" s="11">
        <v>407</v>
      </c>
      <c r="E3940" s="11" t="s">
        <v>7905</v>
      </c>
      <c r="F3940" s="11" t="s">
        <v>7906</v>
      </c>
      <c r="G3940" s="11">
        <v>1</v>
      </c>
      <c r="K3940" s="25" t="str">
        <f>IF($B3940="","",(VLOOKUP($B3940,所属・種目コード!$M$3:$N$127,2)))</f>
        <v>盛岡北陵中</v>
      </c>
      <c r="L3940" s="22" t="e">
        <f>IF($B3940="","",(VLOOKUP($B3940,所属・種目コード!$J$3:$K$59,2)))</f>
        <v>#N/A</v>
      </c>
    </row>
    <row r="3941" spans="1:12">
      <c r="A3941" s="11">
        <v>4852</v>
      </c>
      <c r="B3941" s="11">
        <v>1233</v>
      </c>
      <c r="C3941" s="11">
        <v>351</v>
      </c>
      <c r="E3941" s="11" t="s">
        <v>7907</v>
      </c>
      <c r="F3941" s="11" t="s">
        <v>7908</v>
      </c>
      <c r="G3941" s="11">
        <v>2</v>
      </c>
      <c r="K3941" s="25" t="str">
        <f>IF($B3941="","",(VLOOKUP($B3941,所属・種目コード!$M$3:$N$127,2)))</f>
        <v>盛岡北陵中</v>
      </c>
      <c r="L3941" s="22" t="e">
        <f>IF($B3941="","",(VLOOKUP($B3941,所属・種目コード!$J$3:$K$59,2)))</f>
        <v>#N/A</v>
      </c>
    </row>
    <row r="3942" spans="1:12">
      <c r="A3942" s="11">
        <v>4853</v>
      </c>
      <c r="B3942" s="11">
        <v>1233</v>
      </c>
      <c r="C3942" s="11">
        <v>403</v>
      </c>
      <c r="E3942" s="11" t="s">
        <v>7909</v>
      </c>
      <c r="F3942" s="11" t="s">
        <v>7910</v>
      </c>
      <c r="G3942" s="11">
        <v>1</v>
      </c>
      <c r="K3942" s="25" t="str">
        <f>IF($B3942="","",(VLOOKUP($B3942,所属・種目コード!$M$3:$N$127,2)))</f>
        <v>盛岡北陵中</v>
      </c>
      <c r="L3942" s="22" t="e">
        <f>IF($B3942="","",(VLOOKUP($B3942,所属・種目コード!$J$3:$K$59,2)))</f>
        <v>#N/A</v>
      </c>
    </row>
    <row r="3943" spans="1:12">
      <c r="A3943" s="11">
        <v>4854</v>
      </c>
      <c r="B3943" s="11">
        <v>1233</v>
      </c>
      <c r="C3943" s="11">
        <v>404</v>
      </c>
      <c r="E3943" s="11" t="s">
        <v>7911</v>
      </c>
      <c r="F3943" s="11" t="s">
        <v>7912</v>
      </c>
      <c r="G3943" s="11">
        <v>1</v>
      </c>
      <c r="K3943" s="25" t="str">
        <f>IF($B3943="","",(VLOOKUP($B3943,所属・種目コード!$M$3:$N$127,2)))</f>
        <v>盛岡北陵中</v>
      </c>
      <c r="L3943" s="22" t="e">
        <f>IF($B3943="","",(VLOOKUP($B3943,所属・種目コード!$J$3:$K$59,2)))</f>
        <v>#N/A</v>
      </c>
    </row>
    <row r="3944" spans="1:12">
      <c r="A3944" s="11">
        <v>4855</v>
      </c>
      <c r="B3944" s="11">
        <v>1233</v>
      </c>
      <c r="C3944" s="11">
        <v>348</v>
      </c>
      <c r="E3944" s="11" t="s">
        <v>7913</v>
      </c>
      <c r="F3944" s="11" t="s">
        <v>7914</v>
      </c>
      <c r="G3944" s="11">
        <v>2</v>
      </c>
      <c r="K3944" s="25" t="str">
        <f>IF($B3944="","",(VLOOKUP($B3944,所属・種目コード!$M$3:$N$127,2)))</f>
        <v>盛岡北陵中</v>
      </c>
      <c r="L3944" s="22" t="e">
        <f>IF($B3944="","",(VLOOKUP($B3944,所属・種目コード!$J$3:$K$59,2)))</f>
        <v>#N/A</v>
      </c>
    </row>
    <row r="3945" spans="1:12">
      <c r="A3945" s="11">
        <v>4856</v>
      </c>
      <c r="B3945" s="11">
        <v>1234</v>
      </c>
      <c r="C3945" s="11">
        <v>865</v>
      </c>
      <c r="E3945" s="11" t="s">
        <v>7915</v>
      </c>
      <c r="F3945" s="11" t="s">
        <v>7916</v>
      </c>
      <c r="G3945" s="11">
        <v>1</v>
      </c>
      <c r="K3945" s="25" t="str">
        <f>IF($B3945="","",(VLOOKUP($B3945,所属・種目コード!$M$3:$N$127,2)))</f>
        <v>盛岡巻堀中</v>
      </c>
      <c r="L3945" s="22" t="e">
        <f>IF($B3945="","",(VLOOKUP($B3945,所属・種目コード!$J$3:$K$59,2)))</f>
        <v>#N/A</v>
      </c>
    </row>
    <row r="3946" spans="1:12">
      <c r="A3946" s="11">
        <v>4857</v>
      </c>
      <c r="B3946" s="11">
        <v>1235</v>
      </c>
      <c r="C3946" s="11">
        <v>609</v>
      </c>
      <c r="E3946" s="11" t="s">
        <v>7917</v>
      </c>
      <c r="F3946" s="11" t="s">
        <v>7918</v>
      </c>
      <c r="G3946" s="11">
        <v>1</v>
      </c>
      <c r="K3946" s="25" t="str">
        <f>IF($B3946="","",(VLOOKUP($B3946,所属・種目コード!$M$3:$N$127,2)))</f>
        <v>盛岡松園中</v>
      </c>
      <c r="L3946" s="22" t="e">
        <f>IF($B3946="","",(VLOOKUP($B3946,所属・種目コード!$J$3:$K$59,2)))</f>
        <v>#N/A</v>
      </c>
    </row>
    <row r="3947" spans="1:12">
      <c r="A3947" s="11">
        <v>4858</v>
      </c>
      <c r="B3947" s="11">
        <v>1235</v>
      </c>
      <c r="C3947" s="11">
        <v>527</v>
      </c>
      <c r="E3947" s="11" t="s">
        <v>7919</v>
      </c>
      <c r="F3947" s="11" t="s">
        <v>7920</v>
      </c>
      <c r="G3947" s="11">
        <v>2</v>
      </c>
      <c r="K3947" s="25" t="str">
        <f>IF($B3947="","",(VLOOKUP($B3947,所属・種目コード!$M$3:$N$127,2)))</f>
        <v>盛岡松園中</v>
      </c>
      <c r="L3947" s="22" t="e">
        <f>IF($B3947="","",(VLOOKUP($B3947,所属・種目コード!$J$3:$K$59,2)))</f>
        <v>#N/A</v>
      </c>
    </row>
    <row r="3948" spans="1:12">
      <c r="A3948" s="11">
        <v>4859</v>
      </c>
      <c r="B3948" s="11">
        <v>1235</v>
      </c>
      <c r="C3948" s="11">
        <v>610</v>
      </c>
      <c r="E3948" s="11" t="s">
        <v>7921</v>
      </c>
      <c r="F3948" s="11" t="s">
        <v>7922</v>
      </c>
      <c r="G3948" s="11">
        <v>1</v>
      </c>
      <c r="K3948" s="25" t="str">
        <f>IF($B3948="","",(VLOOKUP($B3948,所属・種目コード!$M$3:$N$127,2)))</f>
        <v>盛岡松園中</v>
      </c>
      <c r="L3948" s="22" t="e">
        <f>IF($B3948="","",(VLOOKUP($B3948,所属・種目コード!$J$3:$K$59,2)))</f>
        <v>#N/A</v>
      </c>
    </row>
    <row r="3949" spans="1:12">
      <c r="A3949" s="11">
        <v>4860</v>
      </c>
      <c r="B3949" s="11">
        <v>1235</v>
      </c>
      <c r="C3949" s="11">
        <v>614</v>
      </c>
      <c r="E3949" s="11" t="s">
        <v>7923</v>
      </c>
      <c r="F3949" s="11" t="s">
        <v>7924</v>
      </c>
      <c r="G3949" s="11">
        <v>1</v>
      </c>
      <c r="K3949" s="25" t="str">
        <f>IF($B3949="","",(VLOOKUP($B3949,所属・種目コード!$M$3:$N$127,2)))</f>
        <v>盛岡松園中</v>
      </c>
      <c r="L3949" s="22" t="e">
        <f>IF($B3949="","",(VLOOKUP($B3949,所属・種目コード!$J$3:$K$59,2)))</f>
        <v>#N/A</v>
      </c>
    </row>
    <row r="3950" spans="1:12">
      <c r="A3950" s="11">
        <v>4861</v>
      </c>
      <c r="B3950" s="11">
        <v>1235</v>
      </c>
      <c r="C3950" s="11">
        <v>528</v>
      </c>
      <c r="E3950" s="11" t="s">
        <v>7925</v>
      </c>
      <c r="F3950" s="11" t="s">
        <v>7926</v>
      </c>
      <c r="G3950" s="11">
        <v>2</v>
      </c>
      <c r="K3950" s="25" t="str">
        <f>IF($B3950="","",(VLOOKUP($B3950,所属・種目コード!$M$3:$N$127,2)))</f>
        <v>盛岡松園中</v>
      </c>
      <c r="L3950" s="22" t="e">
        <f>IF($B3950="","",(VLOOKUP($B3950,所属・種目コード!$J$3:$K$59,2)))</f>
        <v>#N/A</v>
      </c>
    </row>
    <row r="3951" spans="1:12">
      <c r="A3951" s="11">
        <v>4862</v>
      </c>
      <c r="B3951" s="11">
        <v>1235</v>
      </c>
      <c r="C3951" s="11">
        <v>529</v>
      </c>
      <c r="E3951" s="11" t="s">
        <v>7927</v>
      </c>
      <c r="F3951" s="11" t="s">
        <v>7928</v>
      </c>
      <c r="G3951" s="11">
        <v>2</v>
      </c>
      <c r="K3951" s="25" t="str">
        <f>IF($B3951="","",(VLOOKUP($B3951,所属・種目コード!$M$3:$N$127,2)))</f>
        <v>盛岡松園中</v>
      </c>
      <c r="L3951" s="22" t="e">
        <f>IF($B3951="","",(VLOOKUP($B3951,所属・種目コード!$J$3:$K$59,2)))</f>
        <v>#N/A</v>
      </c>
    </row>
    <row r="3952" spans="1:12">
      <c r="A3952" s="11">
        <v>4863</v>
      </c>
      <c r="B3952" s="11">
        <v>1235</v>
      </c>
      <c r="C3952" s="11">
        <v>530</v>
      </c>
      <c r="E3952" s="11" t="s">
        <v>7929</v>
      </c>
      <c r="F3952" s="11" t="s">
        <v>7930</v>
      </c>
      <c r="G3952" s="11">
        <v>2</v>
      </c>
      <c r="K3952" s="25" t="str">
        <f>IF($B3952="","",(VLOOKUP($B3952,所属・種目コード!$M$3:$N$127,2)))</f>
        <v>盛岡松園中</v>
      </c>
      <c r="L3952" s="22" t="e">
        <f>IF($B3952="","",(VLOOKUP($B3952,所属・種目コード!$J$3:$K$59,2)))</f>
        <v>#N/A</v>
      </c>
    </row>
    <row r="3953" spans="1:12">
      <c r="A3953" s="11">
        <v>4864</v>
      </c>
      <c r="B3953" s="11">
        <v>1235</v>
      </c>
      <c r="C3953" s="11">
        <v>531</v>
      </c>
      <c r="E3953" s="11" t="s">
        <v>7931</v>
      </c>
      <c r="F3953" s="11" t="s">
        <v>833</v>
      </c>
      <c r="G3953" s="11">
        <v>2</v>
      </c>
      <c r="K3953" s="25" t="str">
        <f>IF($B3953="","",(VLOOKUP($B3953,所属・種目コード!$M$3:$N$127,2)))</f>
        <v>盛岡松園中</v>
      </c>
      <c r="L3953" s="22" t="e">
        <f>IF($B3953="","",(VLOOKUP($B3953,所属・種目コード!$J$3:$K$59,2)))</f>
        <v>#N/A</v>
      </c>
    </row>
    <row r="3954" spans="1:12">
      <c r="A3954" s="11">
        <v>4865</v>
      </c>
      <c r="B3954" s="11">
        <v>1235</v>
      </c>
      <c r="C3954" s="11">
        <v>532</v>
      </c>
      <c r="E3954" s="11" t="s">
        <v>7932</v>
      </c>
      <c r="F3954" s="11" t="s">
        <v>7933</v>
      </c>
      <c r="G3954" s="11">
        <v>2</v>
      </c>
      <c r="K3954" s="25" t="str">
        <f>IF($B3954="","",(VLOOKUP($B3954,所属・種目コード!$M$3:$N$127,2)))</f>
        <v>盛岡松園中</v>
      </c>
      <c r="L3954" s="22" t="e">
        <f>IF($B3954="","",(VLOOKUP($B3954,所属・種目コード!$J$3:$K$59,2)))</f>
        <v>#N/A</v>
      </c>
    </row>
    <row r="3955" spans="1:12">
      <c r="A3955" s="11">
        <v>4866</v>
      </c>
      <c r="B3955" s="11">
        <v>1235</v>
      </c>
      <c r="C3955" s="11">
        <v>615</v>
      </c>
      <c r="E3955" s="11" t="s">
        <v>7934</v>
      </c>
      <c r="F3955" s="11" t="s">
        <v>7935</v>
      </c>
      <c r="G3955" s="11">
        <v>1</v>
      </c>
      <c r="K3955" s="25" t="str">
        <f>IF($B3955="","",(VLOOKUP($B3955,所属・種目コード!$M$3:$N$127,2)))</f>
        <v>盛岡松園中</v>
      </c>
      <c r="L3955" s="22" t="e">
        <f>IF($B3955="","",(VLOOKUP($B3955,所属・種目コード!$J$3:$K$59,2)))</f>
        <v>#N/A</v>
      </c>
    </row>
    <row r="3956" spans="1:12">
      <c r="A3956" s="11">
        <v>4867</v>
      </c>
      <c r="B3956" s="11">
        <v>1235</v>
      </c>
      <c r="C3956" s="11">
        <v>611</v>
      </c>
      <c r="E3956" s="11" t="s">
        <v>7936</v>
      </c>
      <c r="F3956" s="11" t="s">
        <v>7937</v>
      </c>
      <c r="G3956" s="11">
        <v>1</v>
      </c>
      <c r="K3956" s="25" t="str">
        <f>IF($B3956="","",(VLOOKUP($B3956,所属・種目コード!$M$3:$N$127,2)))</f>
        <v>盛岡松園中</v>
      </c>
      <c r="L3956" s="22" t="e">
        <f>IF($B3956="","",(VLOOKUP($B3956,所属・種目コード!$J$3:$K$59,2)))</f>
        <v>#N/A</v>
      </c>
    </row>
    <row r="3957" spans="1:12">
      <c r="A3957" s="11">
        <v>4868</v>
      </c>
      <c r="B3957" s="11">
        <v>1235</v>
      </c>
      <c r="C3957" s="11">
        <v>533</v>
      </c>
      <c r="E3957" s="11" t="s">
        <v>7938</v>
      </c>
      <c r="F3957" s="11" t="s">
        <v>7939</v>
      </c>
      <c r="G3957" s="11">
        <v>2</v>
      </c>
      <c r="K3957" s="25" t="str">
        <f>IF($B3957="","",(VLOOKUP($B3957,所属・種目コード!$M$3:$N$127,2)))</f>
        <v>盛岡松園中</v>
      </c>
      <c r="L3957" s="22" t="e">
        <f>IF($B3957="","",(VLOOKUP($B3957,所属・種目コード!$J$3:$K$59,2)))</f>
        <v>#N/A</v>
      </c>
    </row>
    <row r="3958" spans="1:12">
      <c r="A3958" s="11">
        <v>4869</v>
      </c>
      <c r="B3958" s="11">
        <v>1235</v>
      </c>
      <c r="C3958" s="11">
        <v>616</v>
      </c>
      <c r="E3958" s="11" t="s">
        <v>7940</v>
      </c>
      <c r="F3958" s="11" t="s">
        <v>7941</v>
      </c>
      <c r="G3958" s="11">
        <v>1</v>
      </c>
      <c r="K3958" s="25" t="str">
        <f>IF($B3958="","",(VLOOKUP($B3958,所属・種目コード!$M$3:$N$127,2)))</f>
        <v>盛岡松園中</v>
      </c>
      <c r="L3958" s="22" t="e">
        <f>IF($B3958="","",(VLOOKUP($B3958,所属・種目コード!$J$3:$K$59,2)))</f>
        <v>#N/A</v>
      </c>
    </row>
    <row r="3959" spans="1:12">
      <c r="A3959" s="11">
        <v>4870</v>
      </c>
      <c r="B3959" s="11">
        <v>1235</v>
      </c>
      <c r="C3959" s="11">
        <v>612</v>
      </c>
      <c r="E3959" s="11" t="s">
        <v>7942</v>
      </c>
      <c r="F3959" s="11" t="s">
        <v>7943</v>
      </c>
      <c r="G3959" s="11">
        <v>1</v>
      </c>
      <c r="K3959" s="25" t="str">
        <f>IF($B3959="","",(VLOOKUP($B3959,所属・種目コード!$M$3:$N$127,2)))</f>
        <v>盛岡松園中</v>
      </c>
      <c r="L3959" s="22" t="e">
        <f>IF($B3959="","",(VLOOKUP($B3959,所属・種目コード!$J$3:$K$59,2)))</f>
        <v>#N/A</v>
      </c>
    </row>
    <row r="3960" spans="1:12">
      <c r="A3960" s="11">
        <v>4871</v>
      </c>
      <c r="B3960" s="11">
        <v>1235</v>
      </c>
      <c r="C3960" s="11">
        <v>613</v>
      </c>
      <c r="E3960" s="11" t="s">
        <v>7944</v>
      </c>
      <c r="F3960" s="11" t="s">
        <v>7945</v>
      </c>
      <c r="G3960" s="11">
        <v>1</v>
      </c>
      <c r="K3960" s="25" t="str">
        <f>IF($B3960="","",(VLOOKUP($B3960,所属・種目コード!$M$3:$N$127,2)))</f>
        <v>盛岡松園中</v>
      </c>
      <c r="L3960" s="22" t="e">
        <f>IF($B3960="","",(VLOOKUP($B3960,所属・種目コード!$J$3:$K$59,2)))</f>
        <v>#N/A</v>
      </c>
    </row>
    <row r="3961" spans="1:12">
      <c r="A3961" s="11">
        <v>4872</v>
      </c>
      <c r="B3961" s="11">
        <v>1235</v>
      </c>
      <c r="C3961" s="11">
        <v>534</v>
      </c>
      <c r="E3961" s="11" t="s">
        <v>7946</v>
      </c>
      <c r="F3961" s="11" t="s">
        <v>7947</v>
      </c>
      <c r="G3961" s="11">
        <v>2</v>
      </c>
      <c r="K3961" s="25" t="str">
        <f>IF($B3961="","",(VLOOKUP($B3961,所属・種目コード!$M$3:$N$127,2)))</f>
        <v>盛岡松園中</v>
      </c>
      <c r="L3961" s="22" t="e">
        <f>IF($B3961="","",(VLOOKUP($B3961,所属・種目コード!$J$3:$K$59,2)))</f>
        <v>#N/A</v>
      </c>
    </row>
    <row r="3962" spans="1:12">
      <c r="A3962" s="11">
        <v>4873</v>
      </c>
      <c r="B3962" s="11">
        <v>1235</v>
      </c>
      <c r="C3962" s="11">
        <v>1299</v>
      </c>
      <c r="E3962" s="11" t="s">
        <v>7948</v>
      </c>
      <c r="F3962" s="11" t="s">
        <v>7949</v>
      </c>
      <c r="G3962" s="11">
        <v>1</v>
      </c>
      <c r="K3962" s="25" t="str">
        <f>IF($B3962="","",(VLOOKUP($B3962,所属・種目コード!$M$3:$N$127,2)))</f>
        <v>盛岡松園中</v>
      </c>
      <c r="L3962" s="22" t="e">
        <f>IF($B3962="","",(VLOOKUP($B3962,所属・種目コード!$J$3:$K$59,2)))</f>
        <v>#N/A</v>
      </c>
    </row>
    <row r="3963" spans="1:12">
      <c r="A3963" s="11">
        <v>4874</v>
      </c>
      <c r="B3963" s="11">
        <v>1236</v>
      </c>
      <c r="C3963" s="11">
        <v>526</v>
      </c>
      <c r="E3963" s="11" t="s">
        <v>7950</v>
      </c>
      <c r="F3963" s="11" t="s">
        <v>7951</v>
      </c>
      <c r="G3963" s="11">
        <v>2</v>
      </c>
      <c r="K3963" s="25" t="str">
        <f>IF($B3963="","",(VLOOKUP($B3963,所属・種目コード!$M$3:$N$127,2)))</f>
        <v>盛岡見前中</v>
      </c>
      <c r="L3963" s="22" t="e">
        <f>IF($B3963="","",(VLOOKUP($B3963,所属・種目コード!$J$3:$K$59,2)))</f>
        <v>#N/A</v>
      </c>
    </row>
    <row r="3964" spans="1:12">
      <c r="A3964" s="11">
        <v>4875</v>
      </c>
      <c r="B3964" s="11">
        <v>1236</v>
      </c>
      <c r="C3964" s="11">
        <v>7</v>
      </c>
      <c r="E3964" s="11" t="s">
        <v>7952</v>
      </c>
      <c r="F3964" s="11" t="s">
        <v>7953</v>
      </c>
      <c r="G3964" s="11">
        <v>1</v>
      </c>
      <c r="K3964" s="25" t="str">
        <f>IF($B3964="","",(VLOOKUP($B3964,所属・種目コード!$M$3:$N$127,2)))</f>
        <v>盛岡見前中</v>
      </c>
      <c r="L3964" s="22" t="e">
        <f>IF($B3964="","",(VLOOKUP($B3964,所属・種目コード!$J$3:$K$59,2)))</f>
        <v>#N/A</v>
      </c>
    </row>
    <row r="3965" spans="1:12">
      <c r="A3965" s="11">
        <v>4876</v>
      </c>
      <c r="B3965" s="11">
        <v>1236</v>
      </c>
      <c r="C3965" s="11">
        <v>2</v>
      </c>
      <c r="E3965" s="11" t="s">
        <v>7954</v>
      </c>
      <c r="F3965" s="11" t="s">
        <v>7955</v>
      </c>
      <c r="G3965" s="11">
        <v>1</v>
      </c>
      <c r="K3965" s="25" t="str">
        <f>IF($B3965="","",(VLOOKUP($B3965,所属・種目コード!$M$3:$N$127,2)))</f>
        <v>盛岡見前中</v>
      </c>
      <c r="L3965" s="22" t="e">
        <f>IF($B3965="","",(VLOOKUP($B3965,所属・種目コード!$J$3:$K$59,2)))</f>
        <v>#N/A</v>
      </c>
    </row>
    <row r="3966" spans="1:12">
      <c r="A3966" s="11">
        <v>4877</v>
      </c>
      <c r="B3966" s="11">
        <v>1236</v>
      </c>
      <c r="C3966" s="11">
        <v>3</v>
      </c>
      <c r="E3966" s="11" t="s">
        <v>7956</v>
      </c>
      <c r="F3966" s="11" t="s">
        <v>7957</v>
      </c>
      <c r="G3966" s="11">
        <v>1</v>
      </c>
      <c r="K3966" s="25" t="str">
        <f>IF($B3966="","",(VLOOKUP($B3966,所属・種目コード!$M$3:$N$127,2)))</f>
        <v>盛岡見前中</v>
      </c>
      <c r="L3966" s="22" t="e">
        <f>IF($B3966="","",(VLOOKUP($B3966,所属・種目コード!$J$3:$K$59,2)))</f>
        <v>#N/A</v>
      </c>
    </row>
    <row r="3967" spans="1:12">
      <c r="A3967" s="11">
        <v>4878</v>
      </c>
      <c r="B3967" s="11">
        <v>1236</v>
      </c>
      <c r="C3967" s="11">
        <v>2</v>
      </c>
      <c r="E3967" s="11" t="s">
        <v>7958</v>
      </c>
      <c r="F3967" s="11" t="s">
        <v>7959</v>
      </c>
      <c r="G3967" s="11">
        <v>2</v>
      </c>
      <c r="K3967" s="25" t="str">
        <f>IF($B3967="","",(VLOOKUP($B3967,所属・種目コード!$M$3:$N$127,2)))</f>
        <v>盛岡見前中</v>
      </c>
      <c r="L3967" s="22" t="e">
        <f>IF($B3967="","",(VLOOKUP($B3967,所属・種目コード!$J$3:$K$59,2)))</f>
        <v>#N/A</v>
      </c>
    </row>
    <row r="3968" spans="1:12">
      <c r="A3968" s="11">
        <v>4879</v>
      </c>
      <c r="B3968" s="11">
        <v>1236</v>
      </c>
      <c r="C3968" s="11">
        <v>8</v>
      </c>
      <c r="E3968" s="11" t="s">
        <v>7960</v>
      </c>
      <c r="F3968" s="11" t="s">
        <v>7961</v>
      </c>
      <c r="G3968" s="11">
        <v>1</v>
      </c>
      <c r="K3968" s="25" t="str">
        <f>IF($B3968="","",(VLOOKUP($B3968,所属・種目コード!$M$3:$N$127,2)))</f>
        <v>盛岡見前中</v>
      </c>
      <c r="L3968" s="22" t="e">
        <f>IF($B3968="","",(VLOOKUP($B3968,所属・種目コード!$J$3:$K$59,2)))</f>
        <v>#N/A</v>
      </c>
    </row>
    <row r="3969" spans="1:12">
      <c r="A3969" s="11">
        <v>4880</v>
      </c>
      <c r="B3969" s="11">
        <v>1236</v>
      </c>
      <c r="C3969" s="11">
        <v>4</v>
      </c>
      <c r="E3969" s="11" t="s">
        <v>7962</v>
      </c>
      <c r="F3969" s="11" t="s">
        <v>7963</v>
      </c>
      <c r="G3969" s="11">
        <v>1</v>
      </c>
      <c r="K3969" s="25" t="str">
        <f>IF($B3969="","",(VLOOKUP($B3969,所属・種目コード!$M$3:$N$127,2)))</f>
        <v>盛岡見前中</v>
      </c>
      <c r="L3969" s="22" t="e">
        <f>IF($B3969="","",(VLOOKUP($B3969,所属・種目コード!$J$3:$K$59,2)))</f>
        <v>#N/A</v>
      </c>
    </row>
    <row r="3970" spans="1:12">
      <c r="A3970" s="11">
        <v>4881</v>
      </c>
      <c r="B3970" s="11">
        <v>1236</v>
      </c>
      <c r="C3970" s="11">
        <v>1</v>
      </c>
      <c r="E3970" s="11" t="s">
        <v>7964</v>
      </c>
      <c r="F3970" s="11" t="s">
        <v>7965</v>
      </c>
      <c r="G3970" s="11">
        <v>1</v>
      </c>
      <c r="K3970" s="25" t="str">
        <f>IF($B3970="","",(VLOOKUP($B3970,所属・種目コード!$M$3:$N$127,2)))</f>
        <v>盛岡見前中</v>
      </c>
      <c r="L3970" s="22" t="e">
        <f>IF($B3970="","",(VLOOKUP($B3970,所属・種目コード!$J$3:$K$59,2)))</f>
        <v>#N/A</v>
      </c>
    </row>
    <row r="3971" spans="1:12">
      <c r="A3971" s="11">
        <v>4882</v>
      </c>
      <c r="B3971" s="11">
        <v>1236</v>
      </c>
      <c r="C3971" s="11">
        <v>6</v>
      </c>
      <c r="E3971" s="11" t="s">
        <v>7966</v>
      </c>
      <c r="F3971" s="11" t="s">
        <v>7967</v>
      </c>
      <c r="G3971" s="11">
        <v>2</v>
      </c>
      <c r="K3971" s="25" t="str">
        <f>IF($B3971="","",(VLOOKUP($B3971,所属・種目コード!$M$3:$N$127,2)))</f>
        <v>盛岡見前中</v>
      </c>
      <c r="L3971" s="22" t="e">
        <f>IF($B3971="","",(VLOOKUP($B3971,所属・種目コード!$J$3:$K$59,2)))</f>
        <v>#N/A</v>
      </c>
    </row>
    <row r="3972" spans="1:12">
      <c r="A3972" s="11">
        <v>4883</v>
      </c>
      <c r="B3972" s="11">
        <v>1236</v>
      </c>
      <c r="C3972" s="11">
        <v>9</v>
      </c>
      <c r="E3972" s="11" t="s">
        <v>7968</v>
      </c>
      <c r="F3972" s="11" t="s">
        <v>7969</v>
      </c>
      <c r="G3972" s="11">
        <v>1</v>
      </c>
      <c r="K3972" s="25" t="str">
        <f>IF($B3972="","",(VLOOKUP($B3972,所属・種目コード!$M$3:$N$127,2)))</f>
        <v>盛岡見前中</v>
      </c>
      <c r="L3972" s="22" t="e">
        <f>IF($B3972="","",(VLOOKUP($B3972,所属・種目コード!$J$3:$K$59,2)))</f>
        <v>#N/A</v>
      </c>
    </row>
    <row r="3973" spans="1:12">
      <c r="A3973" s="11">
        <v>4884</v>
      </c>
      <c r="B3973" s="11">
        <v>1236</v>
      </c>
      <c r="C3973" s="11">
        <v>5</v>
      </c>
      <c r="E3973" s="11" t="s">
        <v>7970</v>
      </c>
      <c r="F3973" s="11" t="s">
        <v>7971</v>
      </c>
      <c r="G3973" s="11">
        <v>1</v>
      </c>
      <c r="K3973" s="25" t="str">
        <f>IF($B3973="","",(VLOOKUP($B3973,所属・種目コード!$M$3:$N$127,2)))</f>
        <v>盛岡見前中</v>
      </c>
      <c r="L3973" s="22" t="e">
        <f>IF($B3973="","",(VLOOKUP($B3973,所属・種目コード!$J$3:$K$59,2)))</f>
        <v>#N/A</v>
      </c>
    </row>
    <row r="3974" spans="1:12">
      <c r="A3974" s="11">
        <v>4885</v>
      </c>
      <c r="B3974" s="11">
        <v>1236</v>
      </c>
      <c r="C3974" s="11">
        <v>10</v>
      </c>
      <c r="E3974" s="11" t="s">
        <v>7972</v>
      </c>
      <c r="F3974" s="11" t="s">
        <v>7973</v>
      </c>
      <c r="G3974" s="11">
        <v>1</v>
      </c>
      <c r="K3974" s="25" t="str">
        <f>IF($B3974="","",(VLOOKUP($B3974,所属・種目コード!$M$3:$N$127,2)))</f>
        <v>盛岡見前中</v>
      </c>
      <c r="L3974" s="22" t="e">
        <f>IF($B3974="","",(VLOOKUP($B3974,所属・種目コード!$J$3:$K$59,2)))</f>
        <v>#N/A</v>
      </c>
    </row>
    <row r="3975" spans="1:12">
      <c r="A3975" s="11">
        <v>4886</v>
      </c>
      <c r="B3975" s="11">
        <v>1236</v>
      </c>
      <c r="C3975" s="11">
        <v>6</v>
      </c>
      <c r="E3975" s="11" t="s">
        <v>7974</v>
      </c>
      <c r="F3975" s="11" t="s">
        <v>7975</v>
      </c>
      <c r="G3975" s="11">
        <v>1</v>
      </c>
      <c r="K3975" s="25" t="str">
        <f>IF($B3975="","",(VLOOKUP($B3975,所属・種目コード!$M$3:$N$127,2)))</f>
        <v>盛岡見前中</v>
      </c>
      <c r="L3975" s="22" t="e">
        <f>IF($B3975="","",(VLOOKUP($B3975,所属・種目コード!$J$3:$K$59,2)))</f>
        <v>#N/A</v>
      </c>
    </row>
    <row r="3976" spans="1:12">
      <c r="A3976" s="11">
        <v>4887</v>
      </c>
      <c r="B3976" s="11">
        <v>1236</v>
      </c>
      <c r="C3976" s="11">
        <v>3</v>
      </c>
      <c r="E3976" s="11" t="s">
        <v>7976</v>
      </c>
      <c r="F3976" s="11" t="s">
        <v>7977</v>
      </c>
      <c r="G3976" s="11">
        <v>2</v>
      </c>
      <c r="K3976" s="25" t="str">
        <f>IF($B3976="","",(VLOOKUP($B3976,所属・種目コード!$M$3:$N$127,2)))</f>
        <v>盛岡見前中</v>
      </c>
      <c r="L3976" s="22" t="e">
        <f>IF($B3976="","",(VLOOKUP($B3976,所属・種目コード!$J$3:$K$59,2)))</f>
        <v>#N/A</v>
      </c>
    </row>
    <row r="3977" spans="1:12">
      <c r="A3977" s="11">
        <v>4888</v>
      </c>
      <c r="B3977" s="11">
        <v>1236</v>
      </c>
      <c r="C3977" s="11">
        <v>4</v>
      </c>
      <c r="E3977" s="11" t="s">
        <v>7978</v>
      </c>
      <c r="F3977" s="11" t="s">
        <v>7979</v>
      </c>
      <c r="G3977" s="11">
        <v>2</v>
      </c>
      <c r="K3977" s="25" t="str">
        <f>IF($B3977="","",(VLOOKUP($B3977,所属・種目コード!$M$3:$N$127,2)))</f>
        <v>盛岡見前中</v>
      </c>
      <c r="L3977" s="22" t="e">
        <f>IF($B3977="","",(VLOOKUP($B3977,所属・種目コード!$J$3:$K$59,2)))</f>
        <v>#N/A</v>
      </c>
    </row>
    <row r="3978" spans="1:12">
      <c r="A3978" s="11">
        <v>4889</v>
      </c>
      <c r="B3978" s="11">
        <v>1236</v>
      </c>
      <c r="C3978" s="11">
        <v>7</v>
      </c>
      <c r="E3978" s="11" t="s">
        <v>7980</v>
      </c>
      <c r="F3978" s="11" t="s">
        <v>7981</v>
      </c>
      <c r="G3978" s="11">
        <v>2</v>
      </c>
      <c r="K3978" s="25" t="str">
        <f>IF($B3978="","",(VLOOKUP($B3978,所属・種目コード!$M$3:$N$127,2)))</f>
        <v>盛岡見前中</v>
      </c>
      <c r="L3978" s="22" t="e">
        <f>IF($B3978="","",(VLOOKUP($B3978,所属・種目コード!$J$3:$K$59,2)))</f>
        <v>#N/A</v>
      </c>
    </row>
    <row r="3979" spans="1:12">
      <c r="A3979" s="11">
        <v>4890</v>
      </c>
      <c r="B3979" s="11">
        <v>1236</v>
      </c>
      <c r="C3979" s="11">
        <v>8</v>
      </c>
      <c r="E3979" s="11" t="s">
        <v>7982</v>
      </c>
      <c r="F3979" s="11" t="s">
        <v>7983</v>
      </c>
      <c r="G3979" s="11">
        <v>2</v>
      </c>
      <c r="K3979" s="25" t="str">
        <f>IF($B3979="","",(VLOOKUP($B3979,所属・種目コード!$M$3:$N$127,2)))</f>
        <v>盛岡見前中</v>
      </c>
      <c r="L3979" s="22" t="e">
        <f>IF($B3979="","",(VLOOKUP($B3979,所属・種目コード!$J$3:$K$59,2)))</f>
        <v>#N/A</v>
      </c>
    </row>
    <row r="3980" spans="1:12">
      <c r="A3980" s="11">
        <v>4891</v>
      </c>
      <c r="B3980" s="11">
        <v>1236</v>
      </c>
      <c r="C3980" s="11">
        <v>1</v>
      </c>
      <c r="E3980" s="11" t="s">
        <v>7984</v>
      </c>
      <c r="F3980" s="11" t="s">
        <v>7985</v>
      </c>
      <c r="G3980" s="11">
        <v>2</v>
      </c>
      <c r="K3980" s="25" t="str">
        <f>IF($B3980="","",(VLOOKUP($B3980,所属・種目コード!$M$3:$N$127,2)))</f>
        <v>盛岡見前中</v>
      </c>
      <c r="L3980" s="22" t="e">
        <f>IF($B3980="","",(VLOOKUP($B3980,所属・種目コード!$J$3:$K$59,2)))</f>
        <v>#N/A</v>
      </c>
    </row>
    <row r="3981" spans="1:12">
      <c r="A3981" s="11">
        <v>4892</v>
      </c>
      <c r="B3981" s="11">
        <v>1236</v>
      </c>
      <c r="C3981" s="11">
        <v>5</v>
      </c>
      <c r="E3981" s="11" t="s">
        <v>4273</v>
      </c>
      <c r="F3981" s="11" t="s">
        <v>5199</v>
      </c>
      <c r="G3981" s="11">
        <v>2</v>
      </c>
      <c r="K3981" s="25" t="str">
        <f>IF($B3981="","",(VLOOKUP($B3981,所属・種目コード!$M$3:$N$127,2)))</f>
        <v>盛岡見前中</v>
      </c>
      <c r="L3981" s="22" t="e">
        <f>IF($B3981="","",(VLOOKUP($B3981,所属・種目コード!$J$3:$K$59,2)))</f>
        <v>#N/A</v>
      </c>
    </row>
    <row r="3982" spans="1:12">
      <c r="A3982" s="11">
        <v>4893</v>
      </c>
      <c r="B3982" s="11">
        <v>1236</v>
      </c>
      <c r="C3982" s="11">
        <v>9</v>
      </c>
      <c r="E3982" s="11" t="s">
        <v>7986</v>
      </c>
      <c r="F3982" s="11" t="s">
        <v>7987</v>
      </c>
      <c r="G3982" s="11">
        <v>2</v>
      </c>
      <c r="K3982" s="25" t="str">
        <f>IF($B3982="","",(VLOOKUP($B3982,所属・種目コード!$M$3:$N$127,2)))</f>
        <v>盛岡見前中</v>
      </c>
      <c r="L3982" s="22" t="e">
        <f>IF($B3982="","",(VLOOKUP($B3982,所属・種目コード!$J$3:$K$59,2)))</f>
        <v>#N/A</v>
      </c>
    </row>
    <row r="3983" spans="1:12">
      <c r="A3983" s="11">
        <v>4894</v>
      </c>
      <c r="B3983" s="11">
        <v>1237</v>
      </c>
      <c r="C3983" s="11">
        <v>852</v>
      </c>
      <c r="E3983" s="11" t="s">
        <v>7988</v>
      </c>
      <c r="F3983" s="11" t="s">
        <v>7989</v>
      </c>
      <c r="G3983" s="11">
        <v>2</v>
      </c>
      <c r="K3983" s="25" t="str">
        <f>IF($B3983="","",(VLOOKUP($B3983,所属・種目コード!$M$3:$N$127,2)))</f>
        <v>盛岡見前南中</v>
      </c>
      <c r="L3983" s="22" t="e">
        <f>IF($B3983="","",(VLOOKUP($B3983,所属・種目コード!$J$3:$K$59,2)))</f>
        <v>#N/A</v>
      </c>
    </row>
    <row r="3984" spans="1:12">
      <c r="A3984" s="11">
        <v>4895</v>
      </c>
      <c r="B3984" s="11">
        <v>1237</v>
      </c>
      <c r="C3984" s="11">
        <v>1007</v>
      </c>
      <c r="E3984" s="11" t="s">
        <v>7990</v>
      </c>
      <c r="F3984" s="11" t="s">
        <v>7991</v>
      </c>
      <c r="G3984" s="11">
        <v>1</v>
      </c>
      <c r="K3984" s="25" t="str">
        <f>IF($B3984="","",(VLOOKUP($B3984,所属・種目コード!$M$3:$N$127,2)))</f>
        <v>盛岡見前南中</v>
      </c>
      <c r="L3984" s="22" t="e">
        <f>IF($B3984="","",(VLOOKUP($B3984,所属・種目コード!$J$3:$K$59,2)))</f>
        <v>#N/A</v>
      </c>
    </row>
    <row r="3985" spans="1:12">
      <c r="A3985" s="11">
        <v>4896</v>
      </c>
      <c r="B3985" s="11">
        <v>1237</v>
      </c>
      <c r="C3985" s="11">
        <v>860</v>
      </c>
      <c r="E3985" s="11" t="s">
        <v>7992</v>
      </c>
      <c r="F3985" s="11" t="s">
        <v>7993</v>
      </c>
      <c r="G3985" s="11">
        <v>2</v>
      </c>
      <c r="K3985" s="25" t="str">
        <f>IF($B3985="","",(VLOOKUP($B3985,所属・種目コード!$M$3:$N$127,2)))</f>
        <v>盛岡見前南中</v>
      </c>
      <c r="L3985" s="22" t="e">
        <f>IF($B3985="","",(VLOOKUP($B3985,所属・種目コード!$J$3:$K$59,2)))</f>
        <v>#N/A</v>
      </c>
    </row>
    <row r="3986" spans="1:12">
      <c r="A3986" s="11">
        <v>4897</v>
      </c>
      <c r="B3986" s="11">
        <v>1237</v>
      </c>
      <c r="C3986" s="11">
        <v>853</v>
      </c>
      <c r="E3986" s="11" t="s">
        <v>7994</v>
      </c>
      <c r="F3986" s="11" t="s">
        <v>7995</v>
      </c>
      <c r="G3986" s="11">
        <v>2</v>
      </c>
      <c r="K3986" s="25" t="str">
        <f>IF($B3986="","",(VLOOKUP($B3986,所属・種目コード!$M$3:$N$127,2)))</f>
        <v>盛岡見前南中</v>
      </c>
      <c r="L3986" s="22" t="e">
        <f>IF($B3986="","",(VLOOKUP($B3986,所属・種目コード!$J$3:$K$59,2)))</f>
        <v>#N/A</v>
      </c>
    </row>
    <row r="3987" spans="1:12">
      <c r="A3987" s="11">
        <v>4898</v>
      </c>
      <c r="B3987" s="11">
        <v>1237</v>
      </c>
      <c r="C3987" s="11">
        <v>1008</v>
      </c>
      <c r="E3987" s="11" t="s">
        <v>7996</v>
      </c>
      <c r="F3987" s="11" t="s">
        <v>7997</v>
      </c>
      <c r="G3987" s="11">
        <v>1</v>
      </c>
      <c r="K3987" s="25" t="str">
        <f>IF($B3987="","",(VLOOKUP($B3987,所属・種目コード!$M$3:$N$127,2)))</f>
        <v>盛岡見前南中</v>
      </c>
      <c r="L3987" s="22" t="e">
        <f>IF($B3987="","",(VLOOKUP($B3987,所属・種目コード!$J$3:$K$59,2)))</f>
        <v>#N/A</v>
      </c>
    </row>
    <row r="3988" spans="1:12">
      <c r="A3988" s="11">
        <v>4899</v>
      </c>
      <c r="B3988" s="11">
        <v>1237</v>
      </c>
      <c r="C3988" s="11">
        <v>1020</v>
      </c>
      <c r="E3988" s="11" t="s">
        <v>7998</v>
      </c>
      <c r="F3988" s="11" t="s">
        <v>7999</v>
      </c>
      <c r="G3988" s="11">
        <v>1</v>
      </c>
      <c r="K3988" s="25" t="str">
        <f>IF($B3988="","",(VLOOKUP($B3988,所属・種目コード!$M$3:$N$127,2)))</f>
        <v>盛岡見前南中</v>
      </c>
      <c r="L3988" s="22" t="e">
        <f>IF($B3988="","",(VLOOKUP($B3988,所属・種目コード!$J$3:$K$59,2)))</f>
        <v>#N/A</v>
      </c>
    </row>
    <row r="3989" spans="1:12">
      <c r="A3989" s="11">
        <v>4900</v>
      </c>
      <c r="B3989" s="11">
        <v>1237</v>
      </c>
      <c r="C3989" s="11">
        <v>854</v>
      </c>
      <c r="E3989" s="11" t="s">
        <v>8000</v>
      </c>
      <c r="F3989" s="11" t="s">
        <v>8001</v>
      </c>
      <c r="G3989" s="11">
        <v>2</v>
      </c>
      <c r="K3989" s="25" t="str">
        <f>IF($B3989="","",(VLOOKUP($B3989,所属・種目コード!$M$3:$N$127,2)))</f>
        <v>盛岡見前南中</v>
      </c>
      <c r="L3989" s="22" t="e">
        <f>IF($B3989="","",(VLOOKUP($B3989,所属・種目コード!$J$3:$K$59,2)))</f>
        <v>#N/A</v>
      </c>
    </row>
    <row r="3990" spans="1:12">
      <c r="A3990" s="11">
        <v>4901</v>
      </c>
      <c r="B3990" s="11">
        <v>1237</v>
      </c>
      <c r="C3990" s="11">
        <v>1009</v>
      </c>
      <c r="E3990" s="11" t="s">
        <v>8002</v>
      </c>
      <c r="F3990" s="11" t="s">
        <v>8003</v>
      </c>
      <c r="G3990" s="11">
        <v>1</v>
      </c>
      <c r="K3990" s="25" t="str">
        <f>IF($B3990="","",(VLOOKUP($B3990,所属・種目コード!$M$3:$N$127,2)))</f>
        <v>盛岡見前南中</v>
      </c>
      <c r="L3990" s="22" t="e">
        <f>IF($B3990="","",(VLOOKUP($B3990,所属・種目コード!$J$3:$K$59,2)))</f>
        <v>#N/A</v>
      </c>
    </row>
    <row r="3991" spans="1:12">
      <c r="A3991" s="11">
        <v>4902</v>
      </c>
      <c r="B3991" s="11">
        <v>1237</v>
      </c>
      <c r="C3991" s="11">
        <v>1010</v>
      </c>
      <c r="E3991" s="11" t="s">
        <v>8004</v>
      </c>
      <c r="F3991" s="11" t="s">
        <v>8005</v>
      </c>
      <c r="G3991" s="11">
        <v>1</v>
      </c>
      <c r="K3991" s="25" t="str">
        <f>IF($B3991="","",(VLOOKUP($B3991,所属・種目コード!$M$3:$N$127,2)))</f>
        <v>盛岡見前南中</v>
      </c>
      <c r="L3991" s="22" t="e">
        <f>IF($B3991="","",(VLOOKUP($B3991,所属・種目コード!$J$3:$K$59,2)))</f>
        <v>#N/A</v>
      </c>
    </row>
    <row r="3992" spans="1:12">
      <c r="A3992" s="11">
        <v>4903</v>
      </c>
      <c r="B3992" s="11">
        <v>1237</v>
      </c>
      <c r="C3992" s="11">
        <v>1011</v>
      </c>
      <c r="E3992" s="11" t="s">
        <v>8006</v>
      </c>
      <c r="F3992" s="11" t="s">
        <v>8007</v>
      </c>
      <c r="G3992" s="11">
        <v>1</v>
      </c>
      <c r="K3992" s="25" t="str">
        <f>IF($B3992="","",(VLOOKUP($B3992,所属・種目コード!$M$3:$N$127,2)))</f>
        <v>盛岡見前南中</v>
      </c>
      <c r="L3992" s="22" t="e">
        <f>IF($B3992="","",(VLOOKUP($B3992,所属・種目コード!$J$3:$K$59,2)))</f>
        <v>#N/A</v>
      </c>
    </row>
    <row r="3993" spans="1:12">
      <c r="A3993" s="11">
        <v>4904</v>
      </c>
      <c r="B3993" s="11">
        <v>1237</v>
      </c>
      <c r="C3993" s="11">
        <v>1012</v>
      </c>
      <c r="E3993" s="11" t="s">
        <v>8008</v>
      </c>
      <c r="F3993" s="11" t="s">
        <v>8009</v>
      </c>
      <c r="G3993" s="11">
        <v>1</v>
      </c>
      <c r="K3993" s="25" t="str">
        <f>IF($B3993="","",(VLOOKUP($B3993,所属・種目コード!$M$3:$N$127,2)))</f>
        <v>盛岡見前南中</v>
      </c>
      <c r="L3993" s="22" t="e">
        <f>IF($B3993="","",(VLOOKUP($B3993,所属・種目コード!$J$3:$K$59,2)))</f>
        <v>#N/A</v>
      </c>
    </row>
    <row r="3994" spans="1:12">
      <c r="A3994" s="11">
        <v>4905</v>
      </c>
      <c r="B3994" s="11">
        <v>1237</v>
      </c>
      <c r="C3994" s="11">
        <v>861</v>
      </c>
      <c r="E3994" s="11" t="s">
        <v>8010</v>
      </c>
      <c r="F3994" s="11" t="s">
        <v>8011</v>
      </c>
      <c r="G3994" s="11">
        <v>2</v>
      </c>
      <c r="K3994" s="25" t="str">
        <f>IF($B3994="","",(VLOOKUP($B3994,所属・種目コード!$M$3:$N$127,2)))</f>
        <v>盛岡見前南中</v>
      </c>
      <c r="L3994" s="22" t="e">
        <f>IF($B3994="","",(VLOOKUP($B3994,所属・種目コード!$J$3:$K$59,2)))</f>
        <v>#N/A</v>
      </c>
    </row>
    <row r="3995" spans="1:12">
      <c r="A3995" s="11">
        <v>4906</v>
      </c>
      <c r="B3995" s="11">
        <v>1237</v>
      </c>
      <c r="C3995" s="11">
        <v>1021</v>
      </c>
      <c r="E3995" s="11" t="s">
        <v>8012</v>
      </c>
      <c r="F3995" s="11" t="s">
        <v>8013</v>
      </c>
      <c r="G3995" s="11">
        <v>1</v>
      </c>
      <c r="K3995" s="25" t="str">
        <f>IF($B3995="","",(VLOOKUP($B3995,所属・種目コード!$M$3:$N$127,2)))</f>
        <v>盛岡見前南中</v>
      </c>
      <c r="L3995" s="22" t="e">
        <f>IF($B3995="","",(VLOOKUP($B3995,所属・種目コード!$J$3:$K$59,2)))</f>
        <v>#N/A</v>
      </c>
    </row>
    <row r="3996" spans="1:12">
      <c r="A3996" s="11">
        <v>4907</v>
      </c>
      <c r="B3996" s="11">
        <v>1237</v>
      </c>
      <c r="C3996" s="11">
        <v>855</v>
      </c>
      <c r="E3996" s="11" t="s">
        <v>8014</v>
      </c>
      <c r="F3996" s="11" t="s">
        <v>8015</v>
      </c>
      <c r="G3996" s="11">
        <v>2</v>
      </c>
      <c r="K3996" s="25" t="str">
        <f>IF($B3996="","",(VLOOKUP($B3996,所属・種目コード!$M$3:$N$127,2)))</f>
        <v>盛岡見前南中</v>
      </c>
      <c r="L3996" s="22" t="e">
        <f>IF($B3996="","",(VLOOKUP($B3996,所属・種目コード!$J$3:$K$59,2)))</f>
        <v>#N/A</v>
      </c>
    </row>
    <row r="3997" spans="1:12">
      <c r="A3997" s="11">
        <v>4908</v>
      </c>
      <c r="B3997" s="11">
        <v>1237</v>
      </c>
      <c r="C3997" s="11">
        <v>1022</v>
      </c>
      <c r="E3997" s="11" t="s">
        <v>8016</v>
      </c>
      <c r="F3997" s="11" t="s">
        <v>8017</v>
      </c>
      <c r="G3997" s="11">
        <v>1</v>
      </c>
      <c r="K3997" s="25" t="str">
        <f>IF($B3997="","",(VLOOKUP($B3997,所属・種目コード!$M$3:$N$127,2)))</f>
        <v>盛岡見前南中</v>
      </c>
      <c r="L3997" s="22" t="e">
        <f>IF($B3997="","",(VLOOKUP($B3997,所属・種目コード!$J$3:$K$59,2)))</f>
        <v>#N/A</v>
      </c>
    </row>
    <row r="3998" spans="1:12">
      <c r="A3998" s="11">
        <v>4909</v>
      </c>
      <c r="B3998" s="11">
        <v>1237</v>
      </c>
      <c r="C3998" s="11">
        <v>1013</v>
      </c>
      <c r="E3998" s="11" t="s">
        <v>8018</v>
      </c>
      <c r="F3998" s="11" t="s">
        <v>592</v>
      </c>
      <c r="G3998" s="11">
        <v>1</v>
      </c>
      <c r="K3998" s="25" t="str">
        <f>IF($B3998="","",(VLOOKUP($B3998,所属・種目コード!$M$3:$N$127,2)))</f>
        <v>盛岡見前南中</v>
      </c>
      <c r="L3998" s="22" t="e">
        <f>IF($B3998="","",(VLOOKUP($B3998,所属・種目コード!$J$3:$K$59,2)))</f>
        <v>#N/A</v>
      </c>
    </row>
    <row r="3999" spans="1:12">
      <c r="A3999" s="11">
        <v>4910</v>
      </c>
      <c r="B3999" s="11">
        <v>1237</v>
      </c>
      <c r="C3999" s="11">
        <v>1014</v>
      </c>
      <c r="E3999" s="11" t="s">
        <v>8019</v>
      </c>
      <c r="F3999" s="11" t="s">
        <v>8020</v>
      </c>
      <c r="G3999" s="11">
        <v>1</v>
      </c>
      <c r="K3999" s="25" t="str">
        <f>IF($B3999="","",(VLOOKUP($B3999,所属・種目コード!$M$3:$N$127,2)))</f>
        <v>盛岡見前南中</v>
      </c>
      <c r="L3999" s="22" t="e">
        <f>IF($B3999="","",(VLOOKUP($B3999,所属・種目コード!$J$3:$K$59,2)))</f>
        <v>#N/A</v>
      </c>
    </row>
    <row r="4000" spans="1:12">
      <c r="A4000" s="11">
        <v>4911</v>
      </c>
      <c r="B4000" s="11">
        <v>1237</v>
      </c>
      <c r="C4000" s="11">
        <v>856</v>
      </c>
      <c r="E4000" s="11" t="s">
        <v>8021</v>
      </c>
      <c r="F4000" s="11" t="s">
        <v>8022</v>
      </c>
      <c r="G4000" s="11">
        <v>2</v>
      </c>
      <c r="K4000" s="25" t="str">
        <f>IF($B4000="","",(VLOOKUP($B4000,所属・種目コード!$M$3:$N$127,2)))</f>
        <v>盛岡見前南中</v>
      </c>
      <c r="L4000" s="22" t="e">
        <f>IF($B4000="","",(VLOOKUP($B4000,所属・種目コード!$J$3:$K$59,2)))</f>
        <v>#N/A</v>
      </c>
    </row>
    <row r="4001" spans="1:12">
      <c r="A4001" s="11">
        <v>4912</v>
      </c>
      <c r="B4001" s="11">
        <v>1237</v>
      </c>
      <c r="C4001" s="11">
        <v>1023</v>
      </c>
      <c r="E4001" s="11" t="s">
        <v>8023</v>
      </c>
      <c r="F4001" s="11" t="s">
        <v>8024</v>
      </c>
      <c r="G4001" s="11">
        <v>1</v>
      </c>
      <c r="K4001" s="25" t="str">
        <f>IF($B4001="","",(VLOOKUP($B4001,所属・種目コード!$M$3:$N$127,2)))</f>
        <v>盛岡見前南中</v>
      </c>
      <c r="L4001" s="22" t="e">
        <f>IF($B4001="","",(VLOOKUP($B4001,所属・種目コード!$J$3:$K$59,2)))</f>
        <v>#N/A</v>
      </c>
    </row>
    <row r="4002" spans="1:12">
      <c r="A4002" s="11">
        <v>4913</v>
      </c>
      <c r="B4002" s="11">
        <v>1237</v>
      </c>
      <c r="C4002" s="11">
        <v>1024</v>
      </c>
      <c r="E4002" s="11" t="s">
        <v>8025</v>
      </c>
      <c r="F4002" s="11" t="s">
        <v>8026</v>
      </c>
      <c r="G4002" s="11">
        <v>1</v>
      </c>
      <c r="K4002" s="25" t="str">
        <f>IF($B4002="","",(VLOOKUP($B4002,所属・種目コード!$M$3:$N$127,2)))</f>
        <v>盛岡見前南中</v>
      </c>
      <c r="L4002" s="22" t="e">
        <f>IF($B4002="","",(VLOOKUP($B4002,所属・種目コード!$J$3:$K$59,2)))</f>
        <v>#N/A</v>
      </c>
    </row>
    <row r="4003" spans="1:12">
      <c r="A4003" s="11">
        <v>4914</v>
      </c>
      <c r="B4003" s="11">
        <v>1237</v>
      </c>
      <c r="C4003" s="11">
        <v>862</v>
      </c>
      <c r="E4003" s="11" t="s">
        <v>8027</v>
      </c>
      <c r="F4003" s="11" t="s">
        <v>8028</v>
      </c>
      <c r="G4003" s="11">
        <v>2</v>
      </c>
      <c r="K4003" s="25" t="str">
        <f>IF($B4003="","",(VLOOKUP($B4003,所属・種目コード!$M$3:$N$127,2)))</f>
        <v>盛岡見前南中</v>
      </c>
      <c r="L4003" s="22" t="e">
        <f>IF($B4003="","",(VLOOKUP($B4003,所属・種目コード!$J$3:$K$59,2)))</f>
        <v>#N/A</v>
      </c>
    </row>
    <row r="4004" spans="1:12">
      <c r="A4004" s="11">
        <v>4915</v>
      </c>
      <c r="B4004" s="11">
        <v>1237</v>
      </c>
      <c r="C4004" s="11">
        <v>1025</v>
      </c>
      <c r="E4004" s="11" t="s">
        <v>8029</v>
      </c>
      <c r="F4004" s="11" t="s">
        <v>8030</v>
      </c>
      <c r="G4004" s="11">
        <v>1</v>
      </c>
      <c r="K4004" s="25" t="str">
        <f>IF($B4004="","",(VLOOKUP($B4004,所属・種目コード!$M$3:$N$127,2)))</f>
        <v>盛岡見前南中</v>
      </c>
      <c r="L4004" s="22" t="e">
        <f>IF($B4004="","",(VLOOKUP($B4004,所属・種目コード!$J$3:$K$59,2)))</f>
        <v>#N/A</v>
      </c>
    </row>
    <row r="4005" spans="1:12">
      <c r="A4005" s="11">
        <v>4916</v>
      </c>
      <c r="B4005" s="11">
        <v>1237</v>
      </c>
      <c r="C4005" s="11">
        <v>857</v>
      </c>
      <c r="E4005" s="11" t="s">
        <v>8031</v>
      </c>
      <c r="F4005" s="11" t="s">
        <v>8032</v>
      </c>
      <c r="G4005" s="11">
        <v>2</v>
      </c>
      <c r="K4005" s="25" t="str">
        <f>IF($B4005="","",(VLOOKUP($B4005,所属・種目コード!$M$3:$N$127,2)))</f>
        <v>盛岡見前南中</v>
      </c>
      <c r="L4005" s="22" t="e">
        <f>IF($B4005="","",(VLOOKUP($B4005,所属・種目コード!$J$3:$K$59,2)))</f>
        <v>#N/A</v>
      </c>
    </row>
    <row r="4006" spans="1:12">
      <c r="A4006" s="11">
        <v>4917</v>
      </c>
      <c r="B4006" s="11">
        <v>1237</v>
      </c>
      <c r="C4006" s="11">
        <v>1026</v>
      </c>
      <c r="E4006" s="11" t="s">
        <v>8033</v>
      </c>
      <c r="F4006" s="11" t="s">
        <v>8034</v>
      </c>
      <c r="G4006" s="11">
        <v>1</v>
      </c>
      <c r="K4006" s="25" t="str">
        <f>IF($B4006="","",(VLOOKUP($B4006,所属・種目コード!$M$3:$N$127,2)))</f>
        <v>盛岡見前南中</v>
      </c>
      <c r="L4006" s="22" t="e">
        <f>IF($B4006="","",(VLOOKUP($B4006,所属・種目コード!$J$3:$K$59,2)))</f>
        <v>#N/A</v>
      </c>
    </row>
    <row r="4007" spans="1:12">
      <c r="A4007" s="11">
        <v>4918</v>
      </c>
      <c r="B4007" s="11">
        <v>1237</v>
      </c>
      <c r="C4007" s="11">
        <v>1027</v>
      </c>
      <c r="E4007" s="11" t="s">
        <v>8035</v>
      </c>
      <c r="F4007" s="11" t="s">
        <v>8036</v>
      </c>
      <c r="G4007" s="11">
        <v>1</v>
      </c>
      <c r="K4007" s="25" t="str">
        <f>IF($B4007="","",(VLOOKUP($B4007,所属・種目コード!$M$3:$N$127,2)))</f>
        <v>盛岡見前南中</v>
      </c>
      <c r="L4007" s="22" t="e">
        <f>IF($B4007="","",(VLOOKUP($B4007,所属・種目コード!$J$3:$K$59,2)))</f>
        <v>#N/A</v>
      </c>
    </row>
    <row r="4008" spans="1:12">
      <c r="A4008" s="11">
        <v>4919</v>
      </c>
      <c r="B4008" s="11">
        <v>1237</v>
      </c>
      <c r="C4008" s="11">
        <v>1028</v>
      </c>
      <c r="E4008" s="11" t="s">
        <v>8037</v>
      </c>
      <c r="F4008" s="11" t="s">
        <v>8038</v>
      </c>
      <c r="G4008" s="11">
        <v>1</v>
      </c>
      <c r="K4008" s="25" t="str">
        <f>IF($B4008="","",(VLOOKUP($B4008,所属・種目コード!$M$3:$N$127,2)))</f>
        <v>盛岡見前南中</v>
      </c>
      <c r="L4008" s="22" t="e">
        <f>IF($B4008="","",(VLOOKUP($B4008,所属・種目コード!$J$3:$K$59,2)))</f>
        <v>#N/A</v>
      </c>
    </row>
    <row r="4009" spans="1:12">
      <c r="A4009" s="11">
        <v>4920</v>
      </c>
      <c r="B4009" s="11">
        <v>1237</v>
      </c>
      <c r="C4009" s="11">
        <v>863</v>
      </c>
      <c r="E4009" s="11" t="s">
        <v>8039</v>
      </c>
      <c r="F4009" s="11" t="s">
        <v>8040</v>
      </c>
      <c r="G4009" s="11">
        <v>2</v>
      </c>
      <c r="K4009" s="25" t="str">
        <f>IF($B4009="","",(VLOOKUP($B4009,所属・種目コード!$M$3:$N$127,2)))</f>
        <v>盛岡見前南中</v>
      </c>
      <c r="L4009" s="22" t="e">
        <f>IF($B4009="","",(VLOOKUP($B4009,所属・種目コード!$J$3:$K$59,2)))</f>
        <v>#N/A</v>
      </c>
    </row>
    <row r="4010" spans="1:12">
      <c r="A4010" s="11">
        <v>4921</v>
      </c>
      <c r="B4010" s="11">
        <v>1237</v>
      </c>
      <c r="C4010" s="11">
        <v>864</v>
      </c>
      <c r="E4010" s="11" t="s">
        <v>8041</v>
      </c>
      <c r="F4010" s="11" t="s">
        <v>8042</v>
      </c>
      <c r="G4010" s="11">
        <v>2</v>
      </c>
      <c r="K4010" s="25" t="str">
        <f>IF($B4010="","",(VLOOKUP($B4010,所属・種目コード!$M$3:$N$127,2)))</f>
        <v>盛岡見前南中</v>
      </c>
      <c r="L4010" s="22" t="e">
        <f>IF($B4010="","",(VLOOKUP($B4010,所属・種目コード!$J$3:$K$59,2)))</f>
        <v>#N/A</v>
      </c>
    </row>
    <row r="4011" spans="1:12">
      <c r="A4011" s="11">
        <v>4922</v>
      </c>
      <c r="B4011" s="11">
        <v>1237</v>
      </c>
      <c r="C4011" s="11">
        <v>1015</v>
      </c>
      <c r="E4011" s="11" t="s">
        <v>8043</v>
      </c>
      <c r="F4011" s="11" t="s">
        <v>8044</v>
      </c>
      <c r="G4011" s="11">
        <v>1</v>
      </c>
      <c r="K4011" s="25" t="str">
        <f>IF($B4011="","",(VLOOKUP($B4011,所属・種目コード!$M$3:$N$127,2)))</f>
        <v>盛岡見前南中</v>
      </c>
      <c r="L4011" s="22" t="e">
        <f>IF($B4011="","",(VLOOKUP($B4011,所属・種目コード!$J$3:$K$59,2)))</f>
        <v>#N/A</v>
      </c>
    </row>
    <row r="4012" spans="1:12">
      <c r="A4012" s="11">
        <v>4923</v>
      </c>
      <c r="B4012" s="11">
        <v>1237</v>
      </c>
      <c r="C4012" s="11">
        <v>1029</v>
      </c>
      <c r="E4012" s="11" t="s">
        <v>8045</v>
      </c>
      <c r="F4012" s="11" t="s">
        <v>8046</v>
      </c>
      <c r="G4012" s="11">
        <v>1</v>
      </c>
      <c r="K4012" s="25" t="str">
        <f>IF($B4012="","",(VLOOKUP($B4012,所属・種目コード!$M$3:$N$127,2)))</f>
        <v>盛岡見前南中</v>
      </c>
      <c r="L4012" s="22" t="e">
        <f>IF($B4012="","",(VLOOKUP($B4012,所属・種目コード!$J$3:$K$59,2)))</f>
        <v>#N/A</v>
      </c>
    </row>
    <row r="4013" spans="1:12">
      <c r="A4013" s="11">
        <v>4924</v>
      </c>
      <c r="B4013" s="11">
        <v>1237</v>
      </c>
      <c r="C4013" s="11">
        <v>1016</v>
      </c>
      <c r="E4013" s="11" t="s">
        <v>8047</v>
      </c>
      <c r="F4013" s="11" t="s">
        <v>8048</v>
      </c>
      <c r="G4013" s="11">
        <v>1</v>
      </c>
      <c r="K4013" s="25" t="str">
        <f>IF($B4013="","",(VLOOKUP($B4013,所属・種目コード!$M$3:$N$127,2)))</f>
        <v>盛岡見前南中</v>
      </c>
      <c r="L4013" s="22" t="e">
        <f>IF($B4013="","",(VLOOKUP($B4013,所属・種目コード!$J$3:$K$59,2)))</f>
        <v>#N/A</v>
      </c>
    </row>
    <row r="4014" spans="1:12">
      <c r="A4014" s="11">
        <v>4925</v>
      </c>
      <c r="B4014" s="11">
        <v>1237</v>
      </c>
      <c r="C4014" s="11">
        <v>865</v>
      </c>
      <c r="E4014" s="11" t="s">
        <v>8049</v>
      </c>
      <c r="F4014" s="11" t="s">
        <v>8050</v>
      </c>
      <c r="G4014" s="11">
        <v>2</v>
      </c>
      <c r="K4014" s="25" t="str">
        <f>IF($B4014="","",(VLOOKUP($B4014,所属・種目コード!$M$3:$N$127,2)))</f>
        <v>盛岡見前南中</v>
      </c>
      <c r="L4014" s="22" t="e">
        <f>IF($B4014="","",(VLOOKUP($B4014,所属・種目コード!$J$3:$K$59,2)))</f>
        <v>#N/A</v>
      </c>
    </row>
    <row r="4015" spans="1:12">
      <c r="A4015" s="11">
        <v>4926</v>
      </c>
      <c r="B4015" s="11">
        <v>1237</v>
      </c>
      <c r="C4015" s="11">
        <v>1030</v>
      </c>
      <c r="E4015" s="11" t="s">
        <v>8051</v>
      </c>
      <c r="F4015" s="11" t="s">
        <v>8052</v>
      </c>
      <c r="G4015" s="11">
        <v>1</v>
      </c>
      <c r="K4015" s="25" t="str">
        <f>IF($B4015="","",(VLOOKUP($B4015,所属・種目コード!$M$3:$N$127,2)))</f>
        <v>盛岡見前南中</v>
      </c>
      <c r="L4015" s="22" t="e">
        <f>IF($B4015="","",(VLOOKUP($B4015,所属・種目コード!$J$3:$K$59,2)))</f>
        <v>#N/A</v>
      </c>
    </row>
    <row r="4016" spans="1:12">
      <c r="A4016" s="11">
        <v>4927</v>
      </c>
      <c r="B4016" s="11">
        <v>1237</v>
      </c>
      <c r="C4016" s="11">
        <v>866</v>
      </c>
      <c r="E4016" s="11" t="s">
        <v>8053</v>
      </c>
      <c r="F4016" s="11" t="s">
        <v>8054</v>
      </c>
      <c r="G4016" s="11">
        <v>2</v>
      </c>
      <c r="K4016" s="25" t="str">
        <f>IF($B4016="","",(VLOOKUP($B4016,所属・種目コード!$M$3:$N$127,2)))</f>
        <v>盛岡見前南中</v>
      </c>
      <c r="L4016" s="22" t="e">
        <f>IF($B4016="","",(VLOOKUP($B4016,所属・種目コード!$J$3:$K$59,2)))</f>
        <v>#N/A</v>
      </c>
    </row>
    <row r="4017" spans="1:12">
      <c r="A4017" s="11">
        <v>4928</v>
      </c>
      <c r="B4017" s="11">
        <v>1237</v>
      </c>
      <c r="C4017" s="11">
        <v>858</v>
      </c>
      <c r="E4017" s="11" t="s">
        <v>8055</v>
      </c>
      <c r="F4017" s="11" t="s">
        <v>8056</v>
      </c>
      <c r="G4017" s="11">
        <v>2</v>
      </c>
      <c r="K4017" s="25" t="str">
        <f>IF($B4017="","",(VLOOKUP($B4017,所属・種目コード!$M$3:$N$127,2)))</f>
        <v>盛岡見前南中</v>
      </c>
      <c r="L4017" s="22" t="e">
        <f>IF($B4017="","",(VLOOKUP($B4017,所属・種目コード!$J$3:$K$59,2)))</f>
        <v>#N/A</v>
      </c>
    </row>
    <row r="4018" spans="1:12">
      <c r="A4018" s="11">
        <v>4929</v>
      </c>
      <c r="B4018" s="11">
        <v>1237</v>
      </c>
      <c r="C4018" s="11">
        <v>1017</v>
      </c>
      <c r="E4018" s="11" t="s">
        <v>8057</v>
      </c>
      <c r="F4018" s="11" t="s">
        <v>8058</v>
      </c>
      <c r="G4018" s="11">
        <v>1</v>
      </c>
      <c r="K4018" s="25" t="str">
        <f>IF($B4018="","",(VLOOKUP($B4018,所属・種目コード!$M$3:$N$127,2)))</f>
        <v>盛岡見前南中</v>
      </c>
      <c r="L4018" s="22" t="e">
        <f>IF($B4018="","",(VLOOKUP($B4018,所属・種目コード!$J$3:$K$59,2)))</f>
        <v>#N/A</v>
      </c>
    </row>
    <row r="4019" spans="1:12">
      <c r="A4019" s="11">
        <v>4930</v>
      </c>
      <c r="B4019" s="11">
        <v>1237</v>
      </c>
      <c r="C4019" s="11">
        <v>1018</v>
      </c>
      <c r="E4019" s="11" t="s">
        <v>8059</v>
      </c>
      <c r="F4019" s="11" t="s">
        <v>8060</v>
      </c>
      <c r="G4019" s="11">
        <v>1</v>
      </c>
      <c r="K4019" s="25" t="str">
        <f>IF($B4019="","",(VLOOKUP($B4019,所属・種目コード!$M$3:$N$127,2)))</f>
        <v>盛岡見前南中</v>
      </c>
      <c r="L4019" s="22" t="e">
        <f>IF($B4019="","",(VLOOKUP($B4019,所属・種目コード!$J$3:$K$59,2)))</f>
        <v>#N/A</v>
      </c>
    </row>
    <row r="4020" spans="1:12">
      <c r="A4020" s="11">
        <v>4931</v>
      </c>
      <c r="B4020" s="11">
        <v>1237</v>
      </c>
      <c r="C4020" s="11">
        <v>867</v>
      </c>
      <c r="E4020" s="11" t="s">
        <v>8061</v>
      </c>
      <c r="F4020" s="11" t="s">
        <v>8062</v>
      </c>
      <c r="G4020" s="11">
        <v>2</v>
      </c>
      <c r="K4020" s="25" t="str">
        <f>IF($B4020="","",(VLOOKUP($B4020,所属・種目コード!$M$3:$N$127,2)))</f>
        <v>盛岡見前南中</v>
      </c>
      <c r="L4020" s="22" t="e">
        <f>IF($B4020="","",(VLOOKUP($B4020,所属・種目コード!$J$3:$K$59,2)))</f>
        <v>#N/A</v>
      </c>
    </row>
    <row r="4021" spans="1:12">
      <c r="A4021" s="11">
        <v>4932</v>
      </c>
      <c r="B4021" s="11">
        <v>1237</v>
      </c>
      <c r="C4021" s="11">
        <v>1031</v>
      </c>
      <c r="E4021" s="11" t="s">
        <v>8063</v>
      </c>
      <c r="F4021" s="11" t="s">
        <v>8064</v>
      </c>
      <c r="G4021" s="11">
        <v>1</v>
      </c>
      <c r="K4021" s="25" t="str">
        <f>IF($B4021="","",(VLOOKUP($B4021,所属・種目コード!$M$3:$N$127,2)))</f>
        <v>盛岡見前南中</v>
      </c>
      <c r="L4021" s="22" t="e">
        <f>IF($B4021="","",(VLOOKUP($B4021,所属・種目コード!$J$3:$K$59,2)))</f>
        <v>#N/A</v>
      </c>
    </row>
    <row r="4022" spans="1:12">
      <c r="A4022" s="11">
        <v>4933</v>
      </c>
      <c r="B4022" s="11">
        <v>1237</v>
      </c>
      <c r="C4022" s="11">
        <v>1032</v>
      </c>
      <c r="E4022" s="11" t="s">
        <v>8065</v>
      </c>
      <c r="F4022" s="11" t="s">
        <v>8066</v>
      </c>
      <c r="G4022" s="11">
        <v>1</v>
      </c>
      <c r="K4022" s="25" t="str">
        <f>IF($B4022="","",(VLOOKUP($B4022,所属・種目コード!$M$3:$N$127,2)))</f>
        <v>盛岡見前南中</v>
      </c>
      <c r="L4022" s="22" t="e">
        <f>IF($B4022="","",(VLOOKUP($B4022,所属・種目コード!$J$3:$K$59,2)))</f>
        <v>#N/A</v>
      </c>
    </row>
    <row r="4023" spans="1:12">
      <c r="A4023" s="11">
        <v>4934</v>
      </c>
      <c r="B4023" s="11">
        <v>1237</v>
      </c>
      <c r="C4023" s="11">
        <v>868</v>
      </c>
      <c r="E4023" s="11" t="s">
        <v>8067</v>
      </c>
      <c r="F4023" s="11" t="s">
        <v>8068</v>
      </c>
      <c r="G4023" s="11">
        <v>2</v>
      </c>
      <c r="K4023" s="25" t="str">
        <f>IF($B4023="","",(VLOOKUP($B4023,所属・種目コード!$M$3:$N$127,2)))</f>
        <v>盛岡見前南中</v>
      </c>
      <c r="L4023" s="22" t="e">
        <f>IF($B4023="","",(VLOOKUP($B4023,所属・種目コード!$J$3:$K$59,2)))</f>
        <v>#N/A</v>
      </c>
    </row>
    <row r="4024" spans="1:12">
      <c r="A4024" s="11">
        <v>4935</v>
      </c>
      <c r="B4024" s="11">
        <v>1237</v>
      </c>
      <c r="C4024" s="11">
        <v>859</v>
      </c>
      <c r="E4024" s="11" t="s">
        <v>8069</v>
      </c>
      <c r="F4024" s="11" t="s">
        <v>8070</v>
      </c>
      <c r="G4024" s="11">
        <v>2</v>
      </c>
      <c r="K4024" s="25" t="str">
        <f>IF($B4024="","",(VLOOKUP($B4024,所属・種目コード!$M$3:$N$127,2)))</f>
        <v>盛岡見前南中</v>
      </c>
      <c r="L4024" s="22" t="e">
        <f>IF($B4024="","",(VLOOKUP($B4024,所属・種目コード!$J$3:$K$59,2)))</f>
        <v>#N/A</v>
      </c>
    </row>
    <row r="4025" spans="1:12">
      <c r="A4025" s="11">
        <v>4936</v>
      </c>
      <c r="B4025" s="11">
        <v>1237</v>
      </c>
      <c r="C4025" s="11">
        <v>1019</v>
      </c>
      <c r="E4025" s="11" t="s">
        <v>8071</v>
      </c>
      <c r="F4025" s="11" t="s">
        <v>2772</v>
      </c>
      <c r="G4025" s="11">
        <v>1</v>
      </c>
      <c r="K4025" s="25" t="str">
        <f>IF($B4025="","",(VLOOKUP($B4025,所属・種目コード!$M$3:$N$127,2)))</f>
        <v>盛岡見前南中</v>
      </c>
      <c r="L4025" s="22" t="e">
        <f>IF($B4025="","",(VLOOKUP($B4025,所属・種目コード!$J$3:$K$59,2)))</f>
        <v>#N/A</v>
      </c>
    </row>
    <row r="4026" spans="1:12">
      <c r="A4026" s="11">
        <v>4937</v>
      </c>
      <c r="B4026" s="11">
        <v>1238</v>
      </c>
      <c r="C4026" s="11">
        <v>1774</v>
      </c>
      <c r="E4026" s="11" t="s">
        <v>8072</v>
      </c>
      <c r="F4026" s="11" t="s">
        <v>8073</v>
      </c>
      <c r="G4026" s="11">
        <v>1</v>
      </c>
      <c r="K4026" s="25" t="str">
        <f>IF($B4026="","",(VLOOKUP($B4026,所属・種目コード!$M$3:$N$127,2)))</f>
        <v>盛岡米内中</v>
      </c>
      <c r="L4026" s="22" t="e">
        <f>IF($B4026="","",(VLOOKUP($B4026,所属・種目コード!$J$3:$K$59,2)))</f>
        <v>#N/A</v>
      </c>
    </row>
    <row r="4027" spans="1:12">
      <c r="A4027" s="11">
        <v>4938</v>
      </c>
      <c r="B4027" s="11">
        <v>1238</v>
      </c>
      <c r="C4027" s="11">
        <v>1771</v>
      </c>
      <c r="E4027" s="11" t="s">
        <v>8074</v>
      </c>
      <c r="F4027" s="11" t="s">
        <v>8075</v>
      </c>
      <c r="G4027" s="11">
        <v>1</v>
      </c>
      <c r="K4027" s="25" t="str">
        <f>IF($B4027="","",(VLOOKUP($B4027,所属・種目コード!$M$3:$N$127,2)))</f>
        <v>盛岡米内中</v>
      </c>
      <c r="L4027" s="22" t="e">
        <f>IF($B4027="","",(VLOOKUP($B4027,所属・種目コード!$J$3:$K$59,2)))</f>
        <v>#N/A</v>
      </c>
    </row>
    <row r="4028" spans="1:12">
      <c r="A4028" s="11">
        <v>4939</v>
      </c>
      <c r="B4028" s="11">
        <v>1239</v>
      </c>
      <c r="C4028" s="11">
        <v>1137</v>
      </c>
      <c r="E4028" s="11" t="s">
        <v>8076</v>
      </c>
      <c r="F4028" s="11" t="s">
        <v>8077</v>
      </c>
      <c r="G4028" s="11">
        <v>2</v>
      </c>
      <c r="K4028" s="25" t="str">
        <f>IF($B4028="","",(VLOOKUP($B4028,所属・種目コード!$M$3:$N$127,2)))</f>
        <v>矢巾北中</v>
      </c>
      <c r="L4028" s="22" t="e">
        <f>IF($B4028="","",(VLOOKUP($B4028,所属・種目コード!$J$3:$K$59,2)))</f>
        <v>#N/A</v>
      </c>
    </row>
    <row r="4029" spans="1:12">
      <c r="A4029" s="11">
        <v>4940</v>
      </c>
      <c r="B4029" s="11">
        <v>1239</v>
      </c>
      <c r="C4029" s="11">
        <v>1301</v>
      </c>
      <c r="E4029" s="11" t="s">
        <v>8078</v>
      </c>
      <c r="F4029" s="11" t="s">
        <v>8079</v>
      </c>
      <c r="G4029" s="11">
        <v>1</v>
      </c>
      <c r="K4029" s="25" t="str">
        <f>IF($B4029="","",(VLOOKUP($B4029,所属・種目コード!$M$3:$N$127,2)))</f>
        <v>矢巾北中</v>
      </c>
      <c r="L4029" s="22" t="e">
        <f>IF($B4029="","",(VLOOKUP($B4029,所属・種目コード!$J$3:$K$59,2)))</f>
        <v>#N/A</v>
      </c>
    </row>
    <row r="4030" spans="1:12">
      <c r="A4030" s="11">
        <v>4941</v>
      </c>
      <c r="B4030" s="11">
        <v>1239</v>
      </c>
      <c r="C4030" s="11">
        <v>875</v>
      </c>
      <c r="E4030" s="11" t="s">
        <v>8080</v>
      </c>
      <c r="F4030" s="11" t="s">
        <v>8081</v>
      </c>
      <c r="G4030" s="11">
        <v>2</v>
      </c>
      <c r="K4030" s="25" t="str">
        <f>IF($B4030="","",(VLOOKUP($B4030,所属・種目コード!$M$3:$N$127,2)))</f>
        <v>矢巾北中</v>
      </c>
      <c r="L4030" s="22" t="e">
        <f>IF($B4030="","",(VLOOKUP($B4030,所属・種目コード!$J$3:$K$59,2)))</f>
        <v>#N/A</v>
      </c>
    </row>
    <row r="4031" spans="1:12">
      <c r="A4031" s="11">
        <v>4942</v>
      </c>
      <c r="B4031" s="11">
        <v>1239</v>
      </c>
      <c r="C4031" s="11">
        <v>1039</v>
      </c>
      <c r="E4031" s="11" t="s">
        <v>8082</v>
      </c>
      <c r="F4031" s="11" t="s">
        <v>8083</v>
      </c>
      <c r="G4031" s="11">
        <v>1</v>
      </c>
      <c r="K4031" s="25" t="str">
        <f>IF($B4031="","",(VLOOKUP($B4031,所属・種目コード!$M$3:$N$127,2)))</f>
        <v>矢巾北中</v>
      </c>
      <c r="L4031" s="22" t="e">
        <f>IF($B4031="","",(VLOOKUP($B4031,所属・種目コード!$J$3:$K$59,2)))</f>
        <v>#N/A</v>
      </c>
    </row>
    <row r="4032" spans="1:12">
      <c r="A4032" s="11">
        <v>4943</v>
      </c>
      <c r="B4032" s="11">
        <v>1239</v>
      </c>
      <c r="C4032" s="11">
        <v>1040</v>
      </c>
      <c r="E4032" s="11" t="s">
        <v>8084</v>
      </c>
      <c r="F4032" s="11" t="s">
        <v>8085</v>
      </c>
      <c r="G4032" s="11">
        <v>1</v>
      </c>
      <c r="K4032" s="25" t="str">
        <f>IF($B4032="","",(VLOOKUP($B4032,所属・種目コード!$M$3:$N$127,2)))</f>
        <v>矢巾北中</v>
      </c>
      <c r="L4032" s="22" t="e">
        <f>IF($B4032="","",(VLOOKUP($B4032,所属・種目コード!$J$3:$K$59,2)))</f>
        <v>#N/A</v>
      </c>
    </row>
    <row r="4033" spans="1:12">
      <c r="A4033" s="11">
        <v>4944</v>
      </c>
      <c r="B4033" s="11">
        <v>1239</v>
      </c>
      <c r="C4033" s="11">
        <v>1144</v>
      </c>
      <c r="E4033" s="11" t="s">
        <v>8086</v>
      </c>
      <c r="F4033" s="11" t="s">
        <v>8087</v>
      </c>
      <c r="G4033" s="11">
        <v>1</v>
      </c>
      <c r="K4033" s="25" t="str">
        <f>IF($B4033="","",(VLOOKUP($B4033,所属・種目コード!$M$3:$N$127,2)))</f>
        <v>矢巾北中</v>
      </c>
      <c r="L4033" s="22" t="e">
        <f>IF($B4033="","",(VLOOKUP($B4033,所属・種目コード!$J$3:$K$59,2)))</f>
        <v>#N/A</v>
      </c>
    </row>
    <row r="4034" spans="1:12">
      <c r="A4034" s="11">
        <v>4945</v>
      </c>
      <c r="B4034" s="11">
        <v>1240</v>
      </c>
      <c r="C4034" s="11">
        <v>1240</v>
      </c>
      <c r="E4034" s="11" t="s">
        <v>8088</v>
      </c>
      <c r="F4034" s="11" t="s">
        <v>8089</v>
      </c>
      <c r="G4034" s="11">
        <v>1</v>
      </c>
      <c r="K4034" s="25" t="str">
        <f>IF($B4034="","",(VLOOKUP($B4034,所属・種目コード!$M$3:$N$127,2)))</f>
        <v>矢巾中</v>
      </c>
      <c r="L4034" s="22" t="e">
        <f>IF($B4034="","",(VLOOKUP($B4034,所属・種目コード!$J$3:$K$59,2)))</f>
        <v>#N/A</v>
      </c>
    </row>
    <row r="4035" spans="1:12">
      <c r="A4035" s="11">
        <v>4946</v>
      </c>
      <c r="B4035" s="11">
        <v>1240</v>
      </c>
      <c r="C4035" s="11">
        <v>1241</v>
      </c>
      <c r="E4035" s="11" t="s">
        <v>8090</v>
      </c>
      <c r="F4035" s="11" t="s">
        <v>8091</v>
      </c>
      <c r="G4035" s="11">
        <v>1</v>
      </c>
      <c r="K4035" s="25" t="str">
        <f>IF($B4035="","",(VLOOKUP($B4035,所属・種目コード!$M$3:$N$127,2)))</f>
        <v>矢巾中</v>
      </c>
      <c r="L4035" s="22" t="e">
        <f>IF($B4035="","",(VLOOKUP($B4035,所属・種目コード!$J$3:$K$59,2)))</f>
        <v>#N/A</v>
      </c>
    </row>
    <row r="4036" spans="1:12">
      <c r="A4036" s="11">
        <v>4947</v>
      </c>
      <c r="B4036" s="11">
        <v>1240</v>
      </c>
      <c r="C4036" s="11">
        <v>1055</v>
      </c>
      <c r="E4036" s="11" t="s">
        <v>8092</v>
      </c>
      <c r="F4036" s="11" t="s">
        <v>8093</v>
      </c>
      <c r="G4036" s="11">
        <v>2</v>
      </c>
      <c r="K4036" s="25" t="str">
        <f>IF($B4036="","",(VLOOKUP($B4036,所属・種目コード!$M$3:$N$127,2)))</f>
        <v>矢巾中</v>
      </c>
      <c r="L4036" s="22" t="e">
        <f>IF($B4036="","",(VLOOKUP($B4036,所属・種目コード!$J$3:$K$59,2)))</f>
        <v>#N/A</v>
      </c>
    </row>
    <row r="4037" spans="1:12">
      <c r="A4037" s="11">
        <v>4948</v>
      </c>
      <c r="B4037" s="11">
        <v>1240</v>
      </c>
      <c r="C4037" s="11">
        <v>1050</v>
      </c>
      <c r="E4037" s="11" t="s">
        <v>8094</v>
      </c>
      <c r="F4037" s="11" t="s">
        <v>8095</v>
      </c>
      <c r="G4037" s="11">
        <v>2</v>
      </c>
      <c r="K4037" s="25" t="str">
        <f>IF($B4037="","",(VLOOKUP($B4037,所属・種目コード!$M$3:$N$127,2)))</f>
        <v>矢巾中</v>
      </c>
      <c r="L4037" s="22" t="e">
        <f>IF($B4037="","",(VLOOKUP($B4037,所属・種目コード!$J$3:$K$59,2)))</f>
        <v>#N/A</v>
      </c>
    </row>
    <row r="4038" spans="1:12">
      <c r="A4038" s="11">
        <v>4949</v>
      </c>
      <c r="B4038" s="11">
        <v>1240</v>
      </c>
      <c r="C4038" s="11">
        <v>1250</v>
      </c>
      <c r="E4038" s="11" t="s">
        <v>8096</v>
      </c>
      <c r="F4038" s="11" t="s">
        <v>8097</v>
      </c>
      <c r="G4038" s="11">
        <v>1</v>
      </c>
      <c r="K4038" s="25" t="str">
        <f>IF($B4038="","",(VLOOKUP($B4038,所属・種目コード!$M$3:$N$127,2)))</f>
        <v>矢巾中</v>
      </c>
      <c r="L4038" s="22" t="e">
        <f>IF($B4038="","",(VLOOKUP($B4038,所属・種目コード!$J$3:$K$59,2)))</f>
        <v>#N/A</v>
      </c>
    </row>
    <row r="4039" spans="1:12">
      <c r="A4039" s="11">
        <v>4950</v>
      </c>
      <c r="B4039" s="11">
        <v>1240</v>
      </c>
      <c r="C4039" s="11">
        <v>1056</v>
      </c>
      <c r="E4039" s="11" t="s">
        <v>8098</v>
      </c>
      <c r="F4039" s="11" t="s">
        <v>8099</v>
      </c>
      <c r="G4039" s="11">
        <v>2</v>
      </c>
      <c r="K4039" s="25" t="str">
        <f>IF($B4039="","",(VLOOKUP($B4039,所属・種目コード!$M$3:$N$127,2)))</f>
        <v>矢巾中</v>
      </c>
      <c r="L4039" s="22" t="e">
        <f>IF($B4039="","",(VLOOKUP($B4039,所属・種目コード!$J$3:$K$59,2)))</f>
        <v>#N/A</v>
      </c>
    </row>
    <row r="4040" spans="1:12">
      <c r="A4040" s="11">
        <v>4951</v>
      </c>
      <c r="B4040" s="11">
        <v>1240</v>
      </c>
      <c r="C4040" s="11">
        <v>1242</v>
      </c>
      <c r="E4040" s="11" t="s">
        <v>8100</v>
      </c>
      <c r="F4040" s="11" t="s">
        <v>8101</v>
      </c>
      <c r="G4040" s="11">
        <v>1</v>
      </c>
      <c r="K4040" s="25" t="str">
        <f>IF($B4040="","",(VLOOKUP($B4040,所属・種目コード!$M$3:$N$127,2)))</f>
        <v>矢巾中</v>
      </c>
      <c r="L4040" s="22" t="e">
        <f>IF($B4040="","",(VLOOKUP($B4040,所属・種目コード!$J$3:$K$59,2)))</f>
        <v>#N/A</v>
      </c>
    </row>
    <row r="4041" spans="1:12">
      <c r="A4041" s="11">
        <v>4952</v>
      </c>
      <c r="B4041" s="11">
        <v>1240</v>
      </c>
      <c r="C4041" s="11">
        <v>1051</v>
      </c>
      <c r="E4041" s="11" t="s">
        <v>8102</v>
      </c>
      <c r="F4041" s="11" t="s">
        <v>8103</v>
      </c>
      <c r="G4041" s="11">
        <v>2</v>
      </c>
      <c r="K4041" s="25" t="str">
        <f>IF($B4041="","",(VLOOKUP($B4041,所属・種目コード!$M$3:$N$127,2)))</f>
        <v>矢巾中</v>
      </c>
      <c r="L4041" s="22" t="e">
        <f>IF($B4041="","",(VLOOKUP($B4041,所属・種目コード!$J$3:$K$59,2)))</f>
        <v>#N/A</v>
      </c>
    </row>
    <row r="4042" spans="1:12">
      <c r="A4042" s="11">
        <v>4953</v>
      </c>
      <c r="B4042" s="11">
        <v>1240</v>
      </c>
      <c r="C4042" s="11">
        <v>1052</v>
      </c>
      <c r="E4042" s="11" t="s">
        <v>8104</v>
      </c>
      <c r="F4042" s="11" t="s">
        <v>8105</v>
      </c>
      <c r="G4042" s="11">
        <v>2</v>
      </c>
      <c r="K4042" s="25" t="str">
        <f>IF($B4042="","",(VLOOKUP($B4042,所属・種目コード!$M$3:$N$127,2)))</f>
        <v>矢巾中</v>
      </c>
      <c r="L4042" s="22" t="e">
        <f>IF($B4042="","",(VLOOKUP($B4042,所属・種目コード!$J$3:$K$59,2)))</f>
        <v>#N/A</v>
      </c>
    </row>
    <row r="4043" spans="1:12">
      <c r="A4043" s="11">
        <v>4954</v>
      </c>
      <c r="B4043" s="11">
        <v>1240</v>
      </c>
      <c r="C4043" s="11">
        <v>1243</v>
      </c>
      <c r="E4043" s="11" t="s">
        <v>8106</v>
      </c>
      <c r="F4043" s="11" t="s">
        <v>8107</v>
      </c>
      <c r="G4043" s="11">
        <v>1</v>
      </c>
      <c r="K4043" s="25" t="str">
        <f>IF($B4043="","",(VLOOKUP($B4043,所属・種目コード!$M$3:$N$127,2)))</f>
        <v>矢巾中</v>
      </c>
      <c r="L4043" s="22" t="e">
        <f>IF($B4043="","",(VLOOKUP($B4043,所属・種目コード!$J$3:$K$59,2)))</f>
        <v>#N/A</v>
      </c>
    </row>
    <row r="4044" spans="1:12">
      <c r="A4044" s="11">
        <v>4955</v>
      </c>
      <c r="B4044" s="11">
        <v>1240</v>
      </c>
      <c r="C4044" s="11">
        <v>1244</v>
      </c>
      <c r="E4044" s="11" t="s">
        <v>8108</v>
      </c>
      <c r="F4044" s="11" t="s">
        <v>8109</v>
      </c>
      <c r="G4044" s="11">
        <v>1</v>
      </c>
      <c r="K4044" s="25" t="str">
        <f>IF($B4044="","",(VLOOKUP($B4044,所属・種目コード!$M$3:$N$127,2)))</f>
        <v>矢巾中</v>
      </c>
      <c r="L4044" s="22" t="e">
        <f>IF($B4044="","",(VLOOKUP($B4044,所属・種目コード!$J$3:$K$59,2)))</f>
        <v>#N/A</v>
      </c>
    </row>
    <row r="4045" spans="1:12">
      <c r="A4045" s="11">
        <v>4956</v>
      </c>
      <c r="B4045" s="11">
        <v>1240</v>
      </c>
      <c r="C4045" s="11">
        <v>1057</v>
      </c>
      <c r="E4045" s="11" t="s">
        <v>8110</v>
      </c>
      <c r="F4045" s="11" t="s">
        <v>6453</v>
      </c>
      <c r="G4045" s="11">
        <v>2</v>
      </c>
      <c r="K4045" s="25" t="str">
        <f>IF($B4045="","",(VLOOKUP($B4045,所属・種目コード!$M$3:$N$127,2)))</f>
        <v>矢巾中</v>
      </c>
      <c r="L4045" s="22" t="e">
        <f>IF($B4045="","",(VLOOKUP($B4045,所属・種目コード!$J$3:$K$59,2)))</f>
        <v>#N/A</v>
      </c>
    </row>
    <row r="4046" spans="1:12">
      <c r="A4046" s="11">
        <v>4957</v>
      </c>
      <c r="B4046" s="11">
        <v>1240</v>
      </c>
      <c r="C4046" s="11">
        <v>1053</v>
      </c>
      <c r="E4046" s="11" t="s">
        <v>8111</v>
      </c>
      <c r="F4046" s="11" t="s">
        <v>8112</v>
      </c>
      <c r="G4046" s="11">
        <v>2</v>
      </c>
      <c r="K4046" s="25" t="str">
        <f>IF($B4046="","",(VLOOKUP($B4046,所属・種目コード!$M$3:$N$127,2)))</f>
        <v>矢巾中</v>
      </c>
      <c r="L4046" s="22" t="e">
        <f>IF($B4046="","",(VLOOKUP($B4046,所属・種目コード!$J$3:$K$59,2)))</f>
        <v>#N/A</v>
      </c>
    </row>
    <row r="4047" spans="1:12">
      <c r="A4047" s="11">
        <v>4958</v>
      </c>
      <c r="B4047" s="11">
        <v>1240</v>
      </c>
      <c r="C4047" s="11">
        <v>1245</v>
      </c>
      <c r="E4047" s="11" t="s">
        <v>8113</v>
      </c>
      <c r="F4047" s="11" t="s">
        <v>8114</v>
      </c>
      <c r="G4047" s="11">
        <v>1</v>
      </c>
      <c r="K4047" s="25" t="str">
        <f>IF($B4047="","",(VLOOKUP($B4047,所属・種目コード!$M$3:$N$127,2)))</f>
        <v>矢巾中</v>
      </c>
      <c r="L4047" s="22" t="e">
        <f>IF($B4047="","",(VLOOKUP($B4047,所属・種目コード!$J$3:$K$59,2)))</f>
        <v>#N/A</v>
      </c>
    </row>
    <row r="4048" spans="1:12">
      <c r="A4048" s="11">
        <v>4959</v>
      </c>
      <c r="B4048" s="11">
        <v>1240</v>
      </c>
      <c r="C4048" s="11">
        <v>1246</v>
      </c>
      <c r="E4048" s="11" t="s">
        <v>4377</v>
      </c>
      <c r="F4048" s="11" t="s">
        <v>4378</v>
      </c>
      <c r="G4048" s="11">
        <v>1</v>
      </c>
      <c r="K4048" s="25" t="str">
        <f>IF($B4048="","",(VLOOKUP($B4048,所属・種目コード!$M$3:$N$127,2)))</f>
        <v>矢巾中</v>
      </c>
      <c r="L4048" s="22" t="e">
        <f>IF($B4048="","",(VLOOKUP($B4048,所属・種目コード!$J$3:$K$59,2)))</f>
        <v>#N/A</v>
      </c>
    </row>
    <row r="4049" spans="1:12">
      <c r="A4049" s="11">
        <v>4960</v>
      </c>
      <c r="B4049" s="11">
        <v>1240</v>
      </c>
      <c r="C4049" s="11">
        <v>1251</v>
      </c>
      <c r="E4049" s="11" t="s">
        <v>8115</v>
      </c>
      <c r="F4049" s="11" t="s">
        <v>1788</v>
      </c>
      <c r="G4049" s="11">
        <v>1</v>
      </c>
      <c r="K4049" s="25" t="str">
        <f>IF($B4049="","",(VLOOKUP($B4049,所属・種目コード!$M$3:$N$127,2)))</f>
        <v>矢巾中</v>
      </c>
      <c r="L4049" s="22" t="e">
        <f>IF($B4049="","",(VLOOKUP($B4049,所属・種目コード!$J$3:$K$59,2)))</f>
        <v>#N/A</v>
      </c>
    </row>
    <row r="4050" spans="1:12">
      <c r="A4050" s="11">
        <v>4961</v>
      </c>
      <c r="B4050" s="11">
        <v>1240</v>
      </c>
      <c r="C4050" s="11">
        <v>1058</v>
      </c>
      <c r="E4050" s="11" t="s">
        <v>8116</v>
      </c>
      <c r="F4050" s="11" t="s">
        <v>8117</v>
      </c>
      <c r="G4050" s="11">
        <v>2</v>
      </c>
      <c r="K4050" s="25" t="str">
        <f>IF($B4050="","",(VLOOKUP($B4050,所属・種目コード!$M$3:$N$127,2)))</f>
        <v>矢巾中</v>
      </c>
      <c r="L4050" s="22" t="e">
        <f>IF($B4050="","",(VLOOKUP($B4050,所属・種目コード!$J$3:$K$59,2)))</f>
        <v>#N/A</v>
      </c>
    </row>
    <row r="4051" spans="1:12">
      <c r="A4051" s="11">
        <v>4962</v>
      </c>
      <c r="B4051" s="11">
        <v>1240</v>
      </c>
      <c r="C4051" s="11">
        <v>1247</v>
      </c>
      <c r="E4051" s="11" t="s">
        <v>8118</v>
      </c>
      <c r="F4051" s="11" t="s">
        <v>8119</v>
      </c>
      <c r="G4051" s="11">
        <v>1</v>
      </c>
      <c r="K4051" s="25" t="str">
        <f>IF($B4051="","",(VLOOKUP($B4051,所属・種目コード!$M$3:$N$127,2)))</f>
        <v>矢巾中</v>
      </c>
      <c r="L4051" s="22" t="e">
        <f>IF($B4051="","",(VLOOKUP($B4051,所属・種目コード!$J$3:$K$59,2)))</f>
        <v>#N/A</v>
      </c>
    </row>
    <row r="4052" spans="1:12">
      <c r="A4052" s="11">
        <v>4963</v>
      </c>
      <c r="B4052" s="11">
        <v>1240</v>
      </c>
      <c r="C4052" s="11">
        <v>1248</v>
      </c>
      <c r="E4052" s="11" t="s">
        <v>8120</v>
      </c>
      <c r="F4052" s="11" t="s">
        <v>8121</v>
      </c>
      <c r="G4052" s="11">
        <v>1</v>
      </c>
      <c r="K4052" s="25" t="str">
        <f>IF($B4052="","",(VLOOKUP($B4052,所属・種目コード!$M$3:$N$127,2)))</f>
        <v>矢巾中</v>
      </c>
      <c r="L4052" s="22" t="e">
        <f>IF($B4052="","",(VLOOKUP($B4052,所属・種目コード!$J$3:$K$59,2)))</f>
        <v>#N/A</v>
      </c>
    </row>
    <row r="4053" spans="1:12">
      <c r="A4053" s="11">
        <v>4964</v>
      </c>
      <c r="B4053" s="11">
        <v>1240</v>
      </c>
      <c r="C4053" s="11">
        <v>1139</v>
      </c>
      <c r="E4053" s="11" t="s">
        <v>8122</v>
      </c>
      <c r="F4053" s="11" t="s">
        <v>8123</v>
      </c>
      <c r="G4053" s="11">
        <v>2</v>
      </c>
      <c r="K4053" s="25" t="str">
        <f>IF($B4053="","",(VLOOKUP($B4053,所属・種目コード!$M$3:$N$127,2)))</f>
        <v>矢巾中</v>
      </c>
      <c r="L4053" s="22" t="e">
        <f>IF($B4053="","",(VLOOKUP($B4053,所属・種目コード!$J$3:$K$59,2)))</f>
        <v>#N/A</v>
      </c>
    </row>
    <row r="4054" spans="1:12">
      <c r="A4054" s="11">
        <v>4965</v>
      </c>
      <c r="B4054" s="11">
        <v>1240</v>
      </c>
      <c r="C4054" s="11">
        <v>1249</v>
      </c>
      <c r="E4054" s="11" t="s">
        <v>8124</v>
      </c>
      <c r="F4054" s="11" t="s">
        <v>8125</v>
      </c>
      <c r="G4054" s="11">
        <v>1</v>
      </c>
      <c r="K4054" s="25" t="str">
        <f>IF($B4054="","",(VLOOKUP($B4054,所属・種目コード!$M$3:$N$127,2)))</f>
        <v>矢巾中</v>
      </c>
      <c r="L4054" s="22" t="e">
        <f>IF($B4054="","",(VLOOKUP($B4054,所属・種目コード!$J$3:$K$59,2)))</f>
        <v>#N/A</v>
      </c>
    </row>
    <row r="4055" spans="1:12">
      <c r="A4055" s="11">
        <v>4966</v>
      </c>
      <c r="B4055" s="11">
        <v>1240</v>
      </c>
      <c r="C4055" s="11">
        <v>1054</v>
      </c>
      <c r="E4055" s="11" t="s">
        <v>8126</v>
      </c>
      <c r="F4055" s="11" t="s">
        <v>8127</v>
      </c>
      <c r="G4055" s="11">
        <v>2</v>
      </c>
      <c r="K4055" s="25" t="str">
        <f>IF($B4055="","",(VLOOKUP($B4055,所属・種目コード!$M$3:$N$127,2)))</f>
        <v>矢巾中</v>
      </c>
      <c r="L4055" s="22" t="e">
        <f>IF($B4055="","",(VLOOKUP($B4055,所属・種目コード!$J$3:$K$59,2)))</f>
        <v>#N/A</v>
      </c>
    </row>
    <row r="4056" spans="1:12">
      <c r="A4056" s="11">
        <v>4967</v>
      </c>
      <c r="B4056" s="11">
        <v>1240</v>
      </c>
      <c r="C4056" s="11">
        <v>1059</v>
      </c>
      <c r="E4056" s="11" t="s">
        <v>8128</v>
      </c>
      <c r="F4056" s="11" t="s">
        <v>8129</v>
      </c>
      <c r="G4056" s="11">
        <v>2</v>
      </c>
      <c r="K4056" s="25" t="str">
        <f>IF($B4056="","",(VLOOKUP($B4056,所属・種目コード!$M$3:$N$127,2)))</f>
        <v>矢巾中</v>
      </c>
      <c r="L4056" s="22" t="e">
        <f>IF($B4056="","",(VLOOKUP($B4056,所属・種目コード!$J$3:$K$59,2)))</f>
        <v>#N/A</v>
      </c>
    </row>
    <row r="4057" spans="1:12">
      <c r="A4057" s="11">
        <v>4968</v>
      </c>
      <c r="B4057" s="11">
        <v>1240</v>
      </c>
      <c r="C4057" s="11">
        <v>1252</v>
      </c>
      <c r="E4057" s="11" t="s">
        <v>8130</v>
      </c>
      <c r="F4057" s="11" t="s">
        <v>8131</v>
      </c>
      <c r="G4057" s="11">
        <v>1</v>
      </c>
      <c r="K4057" s="25" t="str">
        <f>IF($B4057="","",(VLOOKUP($B4057,所属・種目コード!$M$3:$N$127,2)))</f>
        <v>矢巾中</v>
      </c>
      <c r="L4057" s="22" t="e">
        <f>IF($B4057="","",(VLOOKUP($B4057,所属・種目コード!$J$3:$K$59,2)))</f>
        <v>#N/A</v>
      </c>
    </row>
    <row r="4058" spans="1:12">
      <c r="A4058" s="11">
        <v>4969</v>
      </c>
      <c r="B4058" s="11">
        <v>1240</v>
      </c>
      <c r="C4058" s="11">
        <v>1060</v>
      </c>
      <c r="E4058" s="11" t="s">
        <v>8132</v>
      </c>
      <c r="F4058" s="11" t="s">
        <v>8133</v>
      </c>
      <c r="G4058" s="11">
        <v>2</v>
      </c>
      <c r="K4058" s="25" t="str">
        <f>IF($B4058="","",(VLOOKUP($B4058,所属・種目コード!$M$3:$N$127,2)))</f>
        <v>矢巾中</v>
      </c>
      <c r="L4058" s="22" t="e">
        <f>IF($B4058="","",(VLOOKUP($B4058,所属・種目コード!$J$3:$K$59,2)))</f>
        <v>#N/A</v>
      </c>
    </row>
    <row r="4059" spans="1:12">
      <c r="A4059" s="11">
        <v>5101</v>
      </c>
      <c r="B4059" s="11">
        <v>1240</v>
      </c>
      <c r="C4059" s="11">
        <v>1138</v>
      </c>
      <c r="E4059" s="11" t="s">
        <v>8381</v>
      </c>
      <c r="F4059" s="11" t="s">
        <v>8382</v>
      </c>
      <c r="G4059" s="11">
        <v>2</v>
      </c>
      <c r="K4059" s="25" t="str">
        <f>IF($B4059="","",(VLOOKUP($B4059,所属・種目コード!$M$3:$N$127,2)))</f>
        <v>矢巾中</v>
      </c>
      <c r="L4059" s="22" t="e">
        <f>IF($B4059="","",(VLOOKUP($B4059,所属・種目コード!$J$3:$K$59,2)))</f>
        <v>#N/A</v>
      </c>
    </row>
    <row r="4060" spans="1:12">
      <c r="A4060" s="11">
        <v>4970</v>
      </c>
      <c r="B4060" s="11">
        <v>1241</v>
      </c>
      <c r="C4060" s="11">
        <v>880</v>
      </c>
      <c r="E4060" s="11" t="s">
        <v>8134</v>
      </c>
      <c r="F4060" s="11" t="s">
        <v>8135</v>
      </c>
      <c r="G4060" s="11">
        <v>2</v>
      </c>
      <c r="K4060" s="25" t="str">
        <f>IF($B4060="","",(VLOOKUP($B4060,所属・種目コード!$M$3:$N$127,2)))</f>
        <v>豊間根中</v>
      </c>
      <c r="L4060" s="22" t="e">
        <f>IF($B4060="","",(VLOOKUP($B4060,所属・種目コード!$J$3:$K$59,2)))</f>
        <v>#N/A</v>
      </c>
    </row>
    <row r="4061" spans="1:12">
      <c r="A4061" s="11">
        <v>4971</v>
      </c>
      <c r="B4061" s="11">
        <v>1241</v>
      </c>
      <c r="C4061" s="11">
        <v>1042</v>
      </c>
      <c r="E4061" s="11" t="s">
        <v>8136</v>
      </c>
      <c r="F4061" s="11" t="s">
        <v>8137</v>
      </c>
      <c r="G4061" s="11">
        <v>1</v>
      </c>
      <c r="K4061" s="25" t="str">
        <f>IF($B4061="","",(VLOOKUP($B4061,所属・種目コード!$M$3:$N$127,2)))</f>
        <v>豊間根中</v>
      </c>
      <c r="L4061" s="22" t="e">
        <f>IF($B4061="","",(VLOOKUP($B4061,所属・種目コード!$J$3:$K$59,2)))</f>
        <v>#N/A</v>
      </c>
    </row>
    <row r="4062" spans="1:12">
      <c r="A4062" s="11">
        <v>4972</v>
      </c>
      <c r="B4062" s="11">
        <v>1241</v>
      </c>
      <c r="C4062" s="11">
        <v>876</v>
      </c>
      <c r="E4062" s="11" t="s">
        <v>8138</v>
      </c>
      <c r="F4062" s="11" t="s">
        <v>8139</v>
      </c>
      <c r="G4062" s="11">
        <v>2</v>
      </c>
      <c r="K4062" s="25" t="str">
        <f>IF($B4062="","",(VLOOKUP($B4062,所属・種目コード!$M$3:$N$127,2)))</f>
        <v>豊間根中</v>
      </c>
      <c r="L4062" s="22" t="e">
        <f>IF($B4062="","",(VLOOKUP($B4062,所属・種目コード!$J$3:$K$59,2)))</f>
        <v>#N/A</v>
      </c>
    </row>
    <row r="4063" spans="1:12">
      <c r="A4063" s="11">
        <v>4973</v>
      </c>
      <c r="B4063" s="11">
        <v>1241</v>
      </c>
      <c r="C4063" s="11">
        <v>877</v>
      </c>
      <c r="E4063" s="11" t="s">
        <v>8140</v>
      </c>
      <c r="F4063" s="11" t="s">
        <v>8141</v>
      </c>
      <c r="G4063" s="11">
        <v>2</v>
      </c>
      <c r="K4063" s="25" t="str">
        <f>IF($B4063="","",(VLOOKUP($B4063,所属・種目コード!$M$3:$N$127,2)))</f>
        <v>豊間根中</v>
      </c>
      <c r="L4063" s="22" t="e">
        <f>IF($B4063="","",(VLOOKUP($B4063,所属・種目コード!$J$3:$K$59,2)))</f>
        <v>#N/A</v>
      </c>
    </row>
    <row r="4064" spans="1:12">
      <c r="A4064" s="11">
        <v>4974</v>
      </c>
      <c r="B4064" s="11">
        <v>1241</v>
      </c>
      <c r="C4064" s="11">
        <v>1043</v>
      </c>
      <c r="E4064" s="11" t="s">
        <v>8142</v>
      </c>
      <c r="F4064" s="11" t="s">
        <v>8143</v>
      </c>
      <c r="G4064" s="11">
        <v>1</v>
      </c>
      <c r="K4064" s="25" t="str">
        <f>IF($B4064="","",(VLOOKUP($B4064,所属・種目コード!$M$3:$N$127,2)))</f>
        <v>豊間根中</v>
      </c>
      <c r="L4064" s="22" t="e">
        <f>IF($B4064="","",(VLOOKUP($B4064,所属・種目コード!$J$3:$K$59,2)))</f>
        <v>#N/A</v>
      </c>
    </row>
    <row r="4065" spans="1:12">
      <c r="A4065" s="11">
        <v>4975</v>
      </c>
      <c r="B4065" s="11">
        <v>1241</v>
      </c>
      <c r="C4065" s="11">
        <v>1047</v>
      </c>
      <c r="E4065" s="11" t="s">
        <v>8144</v>
      </c>
      <c r="F4065" s="11" t="s">
        <v>8145</v>
      </c>
      <c r="G4065" s="11">
        <v>1</v>
      </c>
      <c r="K4065" s="25" t="str">
        <f>IF($B4065="","",(VLOOKUP($B4065,所属・種目コード!$M$3:$N$127,2)))</f>
        <v>豊間根中</v>
      </c>
      <c r="L4065" s="22" t="e">
        <f>IF($B4065="","",(VLOOKUP($B4065,所属・種目コード!$J$3:$K$59,2)))</f>
        <v>#N/A</v>
      </c>
    </row>
    <row r="4066" spans="1:12">
      <c r="A4066" s="11">
        <v>4976</v>
      </c>
      <c r="B4066" s="11">
        <v>1241</v>
      </c>
      <c r="C4066" s="11">
        <v>1044</v>
      </c>
      <c r="E4066" s="11" t="s">
        <v>8146</v>
      </c>
      <c r="F4066" s="11" t="s">
        <v>8147</v>
      </c>
      <c r="G4066" s="11">
        <v>1</v>
      </c>
      <c r="K4066" s="25" t="str">
        <f>IF($B4066="","",(VLOOKUP($B4066,所属・種目コード!$M$3:$N$127,2)))</f>
        <v>豊間根中</v>
      </c>
      <c r="L4066" s="22" t="e">
        <f>IF($B4066="","",(VLOOKUP($B4066,所属・種目コード!$J$3:$K$59,2)))</f>
        <v>#N/A</v>
      </c>
    </row>
    <row r="4067" spans="1:12">
      <c r="A4067" s="11">
        <v>4977</v>
      </c>
      <c r="B4067" s="11">
        <v>1241</v>
      </c>
      <c r="C4067" s="11">
        <v>878</v>
      </c>
      <c r="E4067" s="11" t="s">
        <v>8148</v>
      </c>
      <c r="F4067" s="11" t="s">
        <v>8149</v>
      </c>
      <c r="G4067" s="11">
        <v>2</v>
      </c>
      <c r="K4067" s="25" t="str">
        <f>IF($B4067="","",(VLOOKUP($B4067,所属・種目コード!$M$3:$N$127,2)))</f>
        <v>豊間根中</v>
      </c>
      <c r="L4067" s="22" t="e">
        <f>IF($B4067="","",(VLOOKUP($B4067,所属・種目コード!$J$3:$K$59,2)))</f>
        <v>#N/A</v>
      </c>
    </row>
    <row r="4068" spans="1:12">
      <c r="A4068" s="11">
        <v>4978</v>
      </c>
      <c r="B4068" s="11">
        <v>1241</v>
      </c>
      <c r="C4068" s="11">
        <v>1048</v>
      </c>
      <c r="E4068" s="11" t="s">
        <v>8150</v>
      </c>
      <c r="F4068" s="11" t="s">
        <v>8151</v>
      </c>
      <c r="G4068" s="11">
        <v>1</v>
      </c>
      <c r="K4068" s="25" t="str">
        <f>IF($B4068="","",(VLOOKUP($B4068,所属・種目コード!$M$3:$N$127,2)))</f>
        <v>豊間根中</v>
      </c>
      <c r="L4068" s="22" t="e">
        <f>IF($B4068="","",(VLOOKUP($B4068,所属・種目コード!$J$3:$K$59,2)))</f>
        <v>#N/A</v>
      </c>
    </row>
    <row r="4069" spans="1:12">
      <c r="A4069" s="11">
        <v>4979</v>
      </c>
      <c r="B4069" s="11">
        <v>1241</v>
      </c>
      <c r="C4069" s="11">
        <v>1049</v>
      </c>
      <c r="E4069" s="11" t="s">
        <v>8152</v>
      </c>
      <c r="F4069" s="11" t="s">
        <v>8153</v>
      </c>
      <c r="G4069" s="11">
        <v>1</v>
      </c>
      <c r="K4069" s="25" t="str">
        <f>IF($B4069="","",(VLOOKUP($B4069,所属・種目コード!$M$3:$N$127,2)))</f>
        <v>豊間根中</v>
      </c>
      <c r="L4069" s="22" t="e">
        <f>IF($B4069="","",(VLOOKUP($B4069,所属・種目コード!$J$3:$K$59,2)))</f>
        <v>#N/A</v>
      </c>
    </row>
    <row r="4070" spans="1:12">
      <c r="A4070" s="11">
        <v>4980</v>
      </c>
      <c r="B4070" s="11">
        <v>1241</v>
      </c>
      <c r="C4070" s="11">
        <v>1045</v>
      </c>
      <c r="E4070" s="11" t="s">
        <v>8154</v>
      </c>
      <c r="F4070" s="11" t="s">
        <v>8155</v>
      </c>
      <c r="G4070" s="11">
        <v>1</v>
      </c>
      <c r="K4070" s="25" t="str">
        <f>IF($B4070="","",(VLOOKUP($B4070,所属・種目コード!$M$3:$N$127,2)))</f>
        <v>豊間根中</v>
      </c>
      <c r="L4070" s="22" t="e">
        <f>IF($B4070="","",(VLOOKUP($B4070,所属・種目コード!$J$3:$K$59,2)))</f>
        <v>#N/A</v>
      </c>
    </row>
    <row r="4071" spans="1:12">
      <c r="A4071" s="11">
        <v>4981</v>
      </c>
      <c r="B4071" s="11">
        <v>1241</v>
      </c>
      <c r="C4071" s="11">
        <v>879</v>
      </c>
      <c r="E4071" s="11" t="s">
        <v>8156</v>
      </c>
      <c r="F4071" s="11" t="s">
        <v>8157</v>
      </c>
      <c r="G4071" s="11">
        <v>2</v>
      </c>
      <c r="K4071" s="25" t="str">
        <f>IF($B4071="","",(VLOOKUP($B4071,所属・種目コード!$M$3:$N$127,2)))</f>
        <v>豊間根中</v>
      </c>
      <c r="L4071" s="22" t="e">
        <f>IF($B4071="","",(VLOOKUP($B4071,所属・種目コード!$J$3:$K$59,2)))</f>
        <v>#N/A</v>
      </c>
    </row>
    <row r="4072" spans="1:12">
      <c r="A4072" s="11">
        <v>4982</v>
      </c>
      <c r="B4072" s="11">
        <v>1241</v>
      </c>
      <c r="C4072" s="11">
        <v>1046</v>
      </c>
      <c r="E4072" s="11" t="s">
        <v>8158</v>
      </c>
      <c r="F4072" s="11" t="s">
        <v>8159</v>
      </c>
      <c r="G4072" s="11">
        <v>1</v>
      </c>
      <c r="K4072" s="25" t="str">
        <f>IF($B4072="","",(VLOOKUP($B4072,所属・種目コード!$M$3:$N$127,2)))</f>
        <v>豊間根中</v>
      </c>
      <c r="L4072" s="22" t="e">
        <f>IF($B4072="","",(VLOOKUP($B4072,所属・種目コード!$J$3:$K$59,2)))</f>
        <v>#N/A</v>
      </c>
    </row>
    <row r="4073" spans="1:12">
      <c r="A4073" s="11">
        <v>4983</v>
      </c>
      <c r="B4073" s="11">
        <v>1241</v>
      </c>
      <c r="C4073" s="11">
        <v>881</v>
      </c>
      <c r="E4073" s="11" t="s">
        <v>8160</v>
      </c>
      <c r="F4073" s="11" t="s">
        <v>8161</v>
      </c>
      <c r="G4073" s="11">
        <v>2</v>
      </c>
      <c r="K4073" s="25" t="str">
        <f>IF($B4073="","",(VLOOKUP($B4073,所属・種目コード!$M$3:$N$127,2)))</f>
        <v>豊間根中</v>
      </c>
      <c r="L4073" s="22" t="e">
        <f>IF($B4073="","",(VLOOKUP($B4073,所属・種目コード!$J$3:$K$59,2)))</f>
        <v>#N/A</v>
      </c>
    </row>
    <row r="4074" spans="1:12">
      <c r="A4074" s="11">
        <v>4984</v>
      </c>
      <c r="B4074" s="11">
        <v>1242</v>
      </c>
      <c r="C4074" s="11">
        <v>358</v>
      </c>
      <c r="E4074" s="11" t="s">
        <v>8162</v>
      </c>
      <c r="F4074" s="11" t="s">
        <v>8163</v>
      </c>
      <c r="G4074" s="11">
        <v>1</v>
      </c>
      <c r="K4074" s="25" t="str">
        <f>IF($B4074="","",(VLOOKUP($B4074,所属・種目コード!$M$3:$N$127,2)))</f>
        <v>山田中</v>
      </c>
      <c r="L4074" s="22" t="e">
        <f>IF($B4074="","",(VLOOKUP($B4074,所属・種目コード!$J$3:$K$59,2)))</f>
        <v>#N/A</v>
      </c>
    </row>
    <row r="4075" spans="1:12">
      <c r="A4075" s="11">
        <v>4985</v>
      </c>
      <c r="B4075" s="11">
        <v>1242</v>
      </c>
      <c r="C4075" s="11">
        <v>322</v>
      </c>
      <c r="E4075" s="11" t="s">
        <v>8164</v>
      </c>
      <c r="F4075" s="11" t="s">
        <v>8165</v>
      </c>
      <c r="G4075" s="11">
        <v>2</v>
      </c>
      <c r="K4075" s="25" t="str">
        <f>IF($B4075="","",(VLOOKUP($B4075,所属・種目コード!$M$3:$N$127,2)))</f>
        <v>山田中</v>
      </c>
      <c r="L4075" s="22" t="e">
        <f>IF($B4075="","",(VLOOKUP($B4075,所属・種目コード!$J$3:$K$59,2)))</f>
        <v>#N/A</v>
      </c>
    </row>
    <row r="4076" spans="1:12">
      <c r="A4076" s="11">
        <v>4986</v>
      </c>
      <c r="B4076" s="11">
        <v>1250</v>
      </c>
      <c r="C4076" s="11">
        <v>747</v>
      </c>
      <c r="E4076" s="11" t="s">
        <v>8166</v>
      </c>
      <c r="F4076" s="11" t="s">
        <v>8167</v>
      </c>
      <c r="G4076" s="11">
        <v>1</v>
      </c>
      <c r="L4076" s="22" t="str">
        <f>IF($B4076="","",(VLOOKUP($B4076,所属・種目コード!$J$3:$K$59,2)))</f>
        <v>岩手県大</v>
      </c>
    </row>
    <row r="4077" spans="1:12">
      <c r="A4077" s="11">
        <v>5336</v>
      </c>
      <c r="B4077" s="11">
        <v>1250</v>
      </c>
      <c r="C4077" s="11">
        <v>744</v>
      </c>
      <c r="E4077" s="11" t="s">
        <v>8545</v>
      </c>
      <c r="F4077" s="11" t="s">
        <v>8546</v>
      </c>
      <c r="G4077" s="11">
        <v>1</v>
      </c>
      <c r="L4077" s="22" t="str">
        <f>IF($B4077="","",(VLOOKUP($B4077,所属・種目コード!$J$3:$K$59,2)))</f>
        <v>岩手県大</v>
      </c>
    </row>
    <row r="4078" spans="1:12">
      <c r="A4078" s="11">
        <v>4987</v>
      </c>
      <c r="B4078" s="11">
        <v>1251</v>
      </c>
      <c r="C4078" s="11">
        <v>623</v>
      </c>
      <c r="E4078" s="11" t="s">
        <v>8168</v>
      </c>
      <c r="F4078" s="11" t="s">
        <v>8169</v>
      </c>
      <c r="G4078" s="11">
        <v>1</v>
      </c>
      <c r="L4078" s="22" t="str">
        <f>IF($B4078="","",(VLOOKUP($B4078,所属・種目コード!$J$3:$K$59,2)))</f>
        <v>岩手大</v>
      </c>
    </row>
    <row r="4079" spans="1:12">
      <c r="A4079" s="11">
        <v>4988</v>
      </c>
      <c r="B4079" s="11">
        <v>1251</v>
      </c>
      <c r="C4079" s="11">
        <v>414</v>
      </c>
      <c r="E4079" s="11" t="s">
        <v>8170</v>
      </c>
      <c r="F4079" s="11" t="s">
        <v>8171</v>
      </c>
      <c r="G4079" s="11">
        <v>1</v>
      </c>
      <c r="L4079" s="22" t="str">
        <f>IF($B4079="","",(VLOOKUP($B4079,所属・種目コード!$J$3:$K$59,2)))</f>
        <v>岩手大</v>
      </c>
    </row>
    <row r="4080" spans="1:12">
      <c r="A4080" s="11">
        <v>4989</v>
      </c>
      <c r="B4080" s="11">
        <v>1251</v>
      </c>
      <c r="C4080" s="11">
        <v>129</v>
      </c>
      <c r="E4080" s="11" t="s">
        <v>8172</v>
      </c>
      <c r="F4080" s="11" t="s">
        <v>8173</v>
      </c>
      <c r="G4080" s="11">
        <v>2</v>
      </c>
      <c r="L4080" s="22" t="str">
        <f>IF($B4080="","",(VLOOKUP($B4080,所属・種目コード!$J$3:$K$59,2)))</f>
        <v>岩手大</v>
      </c>
    </row>
    <row r="4081" spans="1:12">
      <c r="A4081" s="11">
        <v>4990</v>
      </c>
      <c r="B4081" s="11">
        <v>1251</v>
      </c>
      <c r="C4081" s="11">
        <v>421</v>
      </c>
      <c r="E4081" s="11" t="s">
        <v>8174</v>
      </c>
      <c r="F4081" s="11" t="s">
        <v>8175</v>
      </c>
      <c r="G4081" s="11">
        <v>1</v>
      </c>
      <c r="L4081" s="22" t="str">
        <f>IF($B4081="","",(VLOOKUP($B4081,所属・種目コード!$J$3:$K$59,2)))</f>
        <v>岩手大</v>
      </c>
    </row>
    <row r="4082" spans="1:12">
      <c r="A4082" s="11">
        <v>4991</v>
      </c>
      <c r="B4082" s="11">
        <v>1251</v>
      </c>
      <c r="C4082" s="11">
        <v>60</v>
      </c>
      <c r="E4082" s="11" t="s">
        <v>8176</v>
      </c>
      <c r="F4082" s="11" t="s">
        <v>8177</v>
      </c>
      <c r="G4082" s="11">
        <v>2</v>
      </c>
      <c r="L4082" s="22" t="str">
        <f>IF($B4082="","",(VLOOKUP($B4082,所属・種目コード!$J$3:$K$59,2)))</f>
        <v>岩手大</v>
      </c>
    </row>
    <row r="4083" spans="1:12">
      <c r="A4083" s="11">
        <v>4992</v>
      </c>
      <c r="B4083" s="11">
        <v>1251</v>
      </c>
      <c r="C4083" s="11">
        <v>54</v>
      </c>
      <c r="E4083" s="11" t="s">
        <v>8178</v>
      </c>
      <c r="F4083" s="11" t="s">
        <v>8179</v>
      </c>
      <c r="G4083" s="11">
        <v>2</v>
      </c>
      <c r="L4083" s="22" t="str">
        <f>IF($B4083="","",(VLOOKUP($B4083,所属・種目コード!$J$3:$K$59,2)))</f>
        <v>岩手大</v>
      </c>
    </row>
    <row r="4084" spans="1:12">
      <c r="A4084" s="11">
        <v>4993</v>
      </c>
      <c r="B4084" s="11">
        <v>1251</v>
      </c>
      <c r="C4084" s="11">
        <v>402</v>
      </c>
      <c r="E4084" s="11" t="s">
        <v>8180</v>
      </c>
      <c r="F4084" s="11" t="s">
        <v>8181</v>
      </c>
      <c r="G4084" s="11">
        <v>1</v>
      </c>
      <c r="L4084" s="22" t="str">
        <f>IF($B4084="","",(VLOOKUP($B4084,所属・種目コード!$J$3:$K$59,2)))</f>
        <v>岩手大</v>
      </c>
    </row>
    <row r="4085" spans="1:12">
      <c r="A4085" s="11">
        <v>4994</v>
      </c>
      <c r="B4085" s="11">
        <v>1251</v>
      </c>
      <c r="C4085" s="11">
        <v>624</v>
      </c>
      <c r="E4085" s="11" t="s">
        <v>8182</v>
      </c>
      <c r="F4085" s="11" t="s">
        <v>8183</v>
      </c>
      <c r="G4085" s="11">
        <v>1</v>
      </c>
      <c r="L4085" s="22" t="str">
        <f>IF($B4085="","",(VLOOKUP($B4085,所属・種目コード!$J$3:$K$59,2)))</f>
        <v>岩手大</v>
      </c>
    </row>
    <row r="4086" spans="1:12">
      <c r="A4086" s="11">
        <v>4995</v>
      </c>
      <c r="B4086" s="11">
        <v>1251</v>
      </c>
      <c r="C4086" s="11">
        <v>61</v>
      </c>
      <c r="E4086" s="11" t="s">
        <v>8184</v>
      </c>
      <c r="F4086" s="11" t="s">
        <v>8185</v>
      </c>
      <c r="G4086" s="11">
        <v>2</v>
      </c>
      <c r="L4086" s="22" t="str">
        <f>IF($B4086="","",(VLOOKUP($B4086,所属・種目コード!$J$3:$K$59,2)))</f>
        <v>岩手大</v>
      </c>
    </row>
    <row r="4087" spans="1:12">
      <c r="A4087" s="11">
        <v>4996</v>
      </c>
      <c r="B4087" s="11">
        <v>1251</v>
      </c>
      <c r="C4087" s="11">
        <v>403</v>
      </c>
      <c r="E4087" s="11" t="s">
        <v>8186</v>
      </c>
      <c r="F4087" s="11" t="s">
        <v>8187</v>
      </c>
      <c r="G4087" s="11">
        <v>1</v>
      </c>
      <c r="L4087" s="22" t="str">
        <f>IF($B4087="","",(VLOOKUP($B4087,所属・種目コード!$J$3:$K$59,2)))</f>
        <v>岩手大</v>
      </c>
    </row>
    <row r="4088" spans="1:12">
      <c r="A4088" s="11">
        <v>4997</v>
      </c>
      <c r="B4088" s="11">
        <v>1251</v>
      </c>
      <c r="C4088" s="11">
        <v>400</v>
      </c>
      <c r="E4088" s="11" t="s">
        <v>8188</v>
      </c>
      <c r="F4088" s="11" t="s">
        <v>8189</v>
      </c>
      <c r="G4088" s="11">
        <v>1</v>
      </c>
      <c r="L4088" s="22" t="str">
        <f>IF($B4088="","",(VLOOKUP($B4088,所属・種目コード!$J$3:$K$59,2)))</f>
        <v>岩手大</v>
      </c>
    </row>
    <row r="4089" spans="1:12">
      <c r="A4089" s="11">
        <v>4998</v>
      </c>
      <c r="B4089" s="11">
        <v>1251</v>
      </c>
      <c r="C4089" s="11">
        <v>422</v>
      </c>
      <c r="E4089" s="11" t="s">
        <v>8190</v>
      </c>
      <c r="F4089" s="11" t="s">
        <v>8191</v>
      </c>
      <c r="G4089" s="11">
        <v>1</v>
      </c>
      <c r="L4089" s="22" t="str">
        <f>IF($B4089="","",(VLOOKUP($B4089,所属・種目コード!$J$3:$K$59,2)))</f>
        <v>岩手大</v>
      </c>
    </row>
    <row r="4090" spans="1:12">
      <c r="A4090" s="11">
        <v>4999</v>
      </c>
      <c r="B4090" s="11">
        <v>1251</v>
      </c>
      <c r="C4090" s="11">
        <v>415</v>
      </c>
      <c r="E4090" s="11" t="s">
        <v>8192</v>
      </c>
      <c r="F4090" s="11" t="s">
        <v>8193</v>
      </c>
      <c r="G4090" s="11">
        <v>1</v>
      </c>
      <c r="L4090" s="22" t="str">
        <f>IF($B4090="","",(VLOOKUP($B4090,所属・種目コード!$J$3:$K$59,2)))</f>
        <v>岩手大</v>
      </c>
    </row>
    <row r="4091" spans="1:12">
      <c r="A4091" s="11">
        <v>5000</v>
      </c>
      <c r="B4091" s="11">
        <v>1251</v>
      </c>
      <c r="C4091" s="11">
        <v>55</v>
      </c>
      <c r="E4091" s="11" t="s">
        <v>8194</v>
      </c>
      <c r="F4091" s="11" t="s">
        <v>8195</v>
      </c>
      <c r="G4091" s="11">
        <v>2</v>
      </c>
      <c r="L4091" s="22" t="str">
        <f>IF($B4091="","",(VLOOKUP($B4091,所属・種目コード!$J$3:$K$59,2)))</f>
        <v>岩手大</v>
      </c>
    </row>
    <row r="4092" spans="1:12">
      <c r="A4092" s="11">
        <v>5001</v>
      </c>
      <c r="B4092" s="11">
        <v>1251</v>
      </c>
      <c r="C4092" s="11">
        <v>404</v>
      </c>
      <c r="E4092" s="11" t="s">
        <v>8196</v>
      </c>
      <c r="F4092" s="11" t="s">
        <v>8197</v>
      </c>
      <c r="G4092" s="11">
        <v>1</v>
      </c>
      <c r="L4092" s="22" t="str">
        <f>IF($B4092="","",(VLOOKUP($B4092,所属・種目コード!$J$3:$K$59,2)))</f>
        <v>岩手大</v>
      </c>
    </row>
    <row r="4093" spans="1:12">
      <c r="A4093" s="11">
        <v>5002</v>
      </c>
      <c r="B4093" s="11">
        <v>1251</v>
      </c>
      <c r="C4093" s="11">
        <v>405</v>
      </c>
      <c r="E4093" s="11" t="s">
        <v>8198</v>
      </c>
      <c r="F4093" s="11" t="s">
        <v>8199</v>
      </c>
      <c r="G4093" s="11">
        <v>1</v>
      </c>
      <c r="L4093" s="22" t="str">
        <f>IF($B4093="","",(VLOOKUP($B4093,所属・種目コード!$J$3:$K$59,2)))</f>
        <v>岩手大</v>
      </c>
    </row>
    <row r="4094" spans="1:12">
      <c r="A4094" s="11">
        <v>5003</v>
      </c>
      <c r="B4094" s="11">
        <v>1251</v>
      </c>
      <c r="C4094" s="11">
        <v>406</v>
      </c>
      <c r="E4094" s="11" t="s">
        <v>8200</v>
      </c>
      <c r="F4094" s="11" t="s">
        <v>8145</v>
      </c>
      <c r="G4094" s="11">
        <v>1</v>
      </c>
      <c r="L4094" s="22" t="str">
        <f>IF($B4094="","",(VLOOKUP($B4094,所属・種目コード!$J$3:$K$59,2)))</f>
        <v>岩手大</v>
      </c>
    </row>
    <row r="4095" spans="1:12">
      <c r="A4095" s="11">
        <v>5004</v>
      </c>
      <c r="B4095" s="11">
        <v>1251</v>
      </c>
      <c r="C4095" s="11">
        <v>423</v>
      </c>
      <c r="E4095" s="11" t="s">
        <v>8201</v>
      </c>
      <c r="F4095" s="11" t="s">
        <v>8202</v>
      </c>
      <c r="G4095" s="11">
        <v>1</v>
      </c>
      <c r="L4095" s="22" t="str">
        <f>IF($B4095="","",(VLOOKUP($B4095,所属・種目コード!$J$3:$K$59,2)))</f>
        <v>岩手大</v>
      </c>
    </row>
    <row r="4096" spans="1:12">
      <c r="A4096" s="11">
        <v>5005</v>
      </c>
      <c r="B4096" s="11">
        <v>1251</v>
      </c>
      <c r="C4096" s="11">
        <v>416</v>
      </c>
      <c r="E4096" s="11" t="s">
        <v>8203</v>
      </c>
      <c r="F4096" s="11" t="s">
        <v>8204</v>
      </c>
      <c r="G4096" s="11">
        <v>1</v>
      </c>
      <c r="L4096" s="22" t="str">
        <f>IF($B4096="","",(VLOOKUP($B4096,所属・種目コード!$J$3:$K$59,2)))</f>
        <v>岩手大</v>
      </c>
    </row>
    <row r="4097" spans="1:12">
      <c r="A4097" s="11">
        <v>5006</v>
      </c>
      <c r="B4097" s="11">
        <v>1251</v>
      </c>
      <c r="C4097" s="11">
        <v>424</v>
      </c>
      <c r="E4097" s="11" t="s">
        <v>8205</v>
      </c>
      <c r="F4097" s="11" t="s">
        <v>8204</v>
      </c>
      <c r="G4097" s="11">
        <v>1</v>
      </c>
      <c r="L4097" s="22" t="str">
        <f>IF($B4097="","",(VLOOKUP($B4097,所属・種目コード!$J$3:$K$59,2)))</f>
        <v>岩手大</v>
      </c>
    </row>
    <row r="4098" spans="1:12">
      <c r="A4098" s="11">
        <v>5007</v>
      </c>
      <c r="B4098" s="11">
        <v>1251</v>
      </c>
      <c r="C4098" s="11">
        <v>417</v>
      </c>
      <c r="E4098" s="11" t="s">
        <v>8206</v>
      </c>
      <c r="F4098" s="11" t="s">
        <v>8207</v>
      </c>
      <c r="G4098" s="11">
        <v>1</v>
      </c>
      <c r="L4098" s="22" t="str">
        <f>IF($B4098="","",(VLOOKUP($B4098,所属・種目コード!$J$3:$K$59,2)))</f>
        <v>岩手大</v>
      </c>
    </row>
    <row r="4099" spans="1:12">
      <c r="A4099" s="11">
        <v>5008</v>
      </c>
      <c r="B4099" s="11">
        <v>1251</v>
      </c>
      <c r="C4099" s="11">
        <v>58</v>
      </c>
      <c r="E4099" s="11" t="s">
        <v>8208</v>
      </c>
      <c r="F4099" s="11" t="s">
        <v>8209</v>
      </c>
      <c r="G4099" s="11">
        <v>2</v>
      </c>
      <c r="L4099" s="22" t="str">
        <f>IF($B4099="","",(VLOOKUP($B4099,所属・種目コード!$J$3:$K$59,2)))</f>
        <v>岩手大</v>
      </c>
    </row>
    <row r="4100" spans="1:12">
      <c r="A4100" s="11">
        <v>5009</v>
      </c>
      <c r="B4100" s="11">
        <v>1251</v>
      </c>
      <c r="C4100" s="11">
        <v>425</v>
      </c>
      <c r="E4100" s="11" t="s">
        <v>8210</v>
      </c>
      <c r="F4100" s="11" t="s">
        <v>8211</v>
      </c>
      <c r="G4100" s="11">
        <v>1</v>
      </c>
      <c r="L4100" s="22" t="str">
        <f>IF($B4100="","",(VLOOKUP($B4100,所属・種目コード!$J$3:$K$59,2)))</f>
        <v>岩手大</v>
      </c>
    </row>
    <row r="4101" spans="1:12">
      <c r="A4101" s="11">
        <v>5010</v>
      </c>
      <c r="B4101" s="11">
        <v>1251</v>
      </c>
      <c r="C4101" s="11">
        <v>407</v>
      </c>
      <c r="E4101" s="11" t="s">
        <v>8212</v>
      </c>
      <c r="F4101" s="11" t="s">
        <v>8213</v>
      </c>
      <c r="G4101" s="11">
        <v>1</v>
      </c>
      <c r="L4101" s="22" t="str">
        <f>IF($B4101="","",(VLOOKUP($B4101,所属・種目コード!$J$3:$K$59,2)))</f>
        <v>岩手大</v>
      </c>
    </row>
    <row r="4102" spans="1:12">
      <c r="A4102" s="11">
        <v>5011</v>
      </c>
      <c r="B4102" s="11">
        <v>1251</v>
      </c>
      <c r="C4102" s="11">
        <v>426</v>
      </c>
      <c r="E4102" s="11" t="s">
        <v>8214</v>
      </c>
      <c r="F4102" s="11" t="s">
        <v>8215</v>
      </c>
      <c r="G4102" s="11">
        <v>1</v>
      </c>
      <c r="L4102" s="22" t="str">
        <f>IF($B4102="","",(VLOOKUP($B4102,所属・種目コード!$J$3:$K$59,2)))</f>
        <v>岩手大</v>
      </c>
    </row>
    <row r="4103" spans="1:12">
      <c r="A4103" s="11">
        <v>5012</v>
      </c>
      <c r="B4103" s="11">
        <v>1251</v>
      </c>
      <c r="C4103" s="11">
        <v>62</v>
      </c>
      <c r="E4103" s="11" t="s">
        <v>8216</v>
      </c>
      <c r="F4103" s="11" t="s">
        <v>8217</v>
      </c>
      <c r="G4103" s="11">
        <v>2</v>
      </c>
      <c r="L4103" s="22" t="str">
        <f>IF($B4103="","",(VLOOKUP($B4103,所属・種目コード!$J$3:$K$59,2)))</f>
        <v>岩手大</v>
      </c>
    </row>
    <row r="4104" spans="1:12">
      <c r="A4104" s="11">
        <v>5013</v>
      </c>
      <c r="B4104" s="11">
        <v>1251</v>
      </c>
      <c r="C4104" s="11">
        <v>56</v>
      </c>
      <c r="E4104" s="11" t="s">
        <v>8218</v>
      </c>
      <c r="F4104" s="11" t="s">
        <v>8219</v>
      </c>
      <c r="G4104" s="11">
        <v>2</v>
      </c>
      <c r="L4104" s="22" t="str">
        <f>IF($B4104="","",(VLOOKUP($B4104,所属・種目コード!$J$3:$K$59,2)))</f>
        <v>岩手大</v>
      </c>
    </row>
    <row r="4105" spans="1:12">
      <c r="A4105" s="11">
        <v>5014</v>
      </c>
      <c r="B4105" s="11">
        <v>1251</v>
      </c>
      <c r="C4105" s="11">
        <v>418</v>
      </c>
      <c r="E4105" s="11" t="s">
        <v>8220</v>
      </c>
      <c r="F4105" s="11" t="s">
        <v>8221</v>
      </c>
      <c r="G4105" s="11">
        <v>1</v>
      </c>
      <c r="L4105" s="22" t="str">
        <f>IF($B4105="","",(VLOOKUP($B4105,所属・種目コード!$J$3:$K$59,2)))</f>
        <v>岩手大</v>
      </c>
    </row>
    <row r="4106" spans="1:12">
      <c r="A4106" s="11">
        <v>5015</v>
      </c>
      <c r="B4106" s="11">
        <v>1251</v>
      </c>
      <c r="C4106" s="11">
        <v>428</v>
      </c>
      <c r="E4106" s="11" t="s">
        <v>8222</v>
      </c>
      <c r="F4106" s="11" t="s">
        <v>8223</v>
      </c>
      <c r="G4106" s="11">
        <v>1</v>
      </c>
      <c r="L4106" s="22" t="str">
        <f>IF($B4106="","",(VLOOKUP($B4106,所属・種目コード!$J$3:$K$59,2)))</f>
        <v>岩手大</v>
      </c>
    </row>
    <row r="4107" spans="1:12">
      <c r="A4107" s="11">
        <v>5016</v>
      </c>
      <c r="B4107" s="11">
        <v>1251</v>
      </c>
      <c r="C4107" s="11">
        <v>427</v>
      </c>
      <c r="E4107" s="11" t="s">
        <v>8224</v>
      </c>
      <c r="F4107" s="11" t="s">
        <v>8225</v>
      </c>
      <c r="G4107" s="11">
        <v>1</v>
      </c>
      <c r="L4107" s="22" t="str">
        <f>IF($B4107="","",(VLOOKUP($B4107,所属・種目コード!$J$3:$K$59,2)))</f>
        <v>岩手大</v>
      </c>
    </row>
    <row r="4108" spans="1:12">
      <c r="A4108" s="11">
        <v>5017</v>
      </c>
      <c r="B4108" s="11">
        <v>1251</v>
      </c>
      <c r="C4108" s="11">
        <v>419</v>
      </c>
      <c r="E4108" s="11" t="s">
        <v>8226</v>
      </c>
      <c r="F4108" s="11" t="s">
        <v>8227</v>
      </c>
      <c r="G4108" s="11">
        <v>1</v>
      </c>
      <c r="L4108" s="22" t="str">
        <f>IF($B4108="","",(VLOOKUP($B4108,所属・種目コード!$J$3:$K$59,2)))</f>
        <v>岩手大</v>
      </c>
    </row>
    <row r="4109" spans="1:12">
      <c r="A4109" s="11">
        <v>5018</v>
      </c>
      <c r="B4109" s="11">
        <v>1251</v>
      </c>
      <c r="C4109" s="11">
        <v>420</v>
      </c>
      <c r="E4109" s="11" t="s">
        <v>8228</v>
      </c>
      <c r="F4109" s="11" t="s">
        <v>8229</v>
      </c>
      <c r="G4109" s="11">
        <v>1</v>
      </c>
      <c r="L4109" s="22" t="str">
        <f>IF($B4109="","",(VLOOKUP($B4109,所属・種目コード!$J$3:$K$59,2)))</f>
        <v>岩手大</v>
      </c>
    </row>
    <row r="4110" spans="1:12">
      <c r="A4110" s="11">
        <v>5019</v>
      </c>
      <c r="B4110" s="11">
        <v>1251</v>
      </c>
      <c r="C4110" s="11">
        <v>57</v>
      </c>
      <c r="E4110" s="11" t="s">
        <v>8230</v>
      </c>
      <c r="F4110" s="11" t="s">
        <v>8231</v>
      </c>
      <c r="G4110" s="11">
        <v>2</v>
      </c>
      <c r="L4110" s="22" t="str">
        <f>IF($B4110="","",(VLOOKUP($B4110,所属・種目コード!$J$3:$K$59,2)))</f>
        <v>岩手大</v>
      </c>
    </row>
    <row r="4111" spans="1:12">
      <c r="A4111" s="11">
        <v>5020</v>
      </c>
      <c r="B4111" s="11">
        <v>1251</v>
      </c>
      <c r="C4111" s="11">
        <v>625</v>
      </c>
      <c r="E4111" s="11" t="s">
        <v>8232</v>
      </c>
      <c r="F4111" s="11" t="s">
        <v>8233</v>
      </c>
      <c r="G4111" s="11">
        <v>1</v>
      </c>
      <c r="L4111" s="22" t="str">
        <f>IF($B4111="","",(VLOOKUP($B4111,所属・種目コード!$J$3:$K$59,2)))</f>
        <v>岩手大</v>
      </c>
    </row>
    <row r="4112" spans="1:12">
      <c r="A4112" s="11">
        <v>5021</v>
      </c>
      <c r="B4112" s="11">
        <v>1251</v>
      </c>
      <c r="C4112" s="11">
        <v>408</v>
      </c>
      <c r="E4112" s="11" t="s">
        <v>8234</v>
      </c>
      <c r="F4112" s="11" t="s">
        <v>8235</v>
      </c>
      <c r="G4112" s="11">
        <v>1</v>
      </c>
      <c r="L4112" s="22" t="str">
        <f>IF($B4112="","",(VLOOKUP($B4112,所属・種目コード!$J$3:$K$59,2)))</f>
        <v>岩手大</v>
      </c>
    </row>
    <row r="4113" spans="1:12">
      <c r="A4113" s="11">
        <v>5022</v>
      </c>
      <c r="B4113" s="11">
        <v>1251</v>
      </c>
      <c r="C4113" s="11">
        <v>626</v>
      </c>
      <c r="E4113" s="11" t="s">
        <v>8236</v>
      </c>
      <c r="F4113" s="11" t="s">
        <v>8237</v>
      </c>
      <c r="G4113" s="11">
        <v>1</v>
      </c>
      <c r="L4113" s="22" t="str">
        <f>IF($B4113="","",(VLOOKUP($B4113,所属・種目コード!$J$3:$K$59,2)))</f>
        <v>岩手大</v>
      </c>
    </row>
    <row r="4114" spans="1:12">
      <c r="A4114" s="11">
        <v>5023</v>
      </c>
      <c r="B4114" s="11">
        <v>1251</v>
      </c>
      <c r="C4114" s="11">
        <v>53</v>
      </c>
      <c r="E4114" s="11" t="s">
        <v>8238</v>
      </c>
      <c r="F4114" s="11" t="s">
        <v>8239</v>
      </c>
      <c r="G4114" s="11">
        <v>2</v>
      </c>
      <c r="L4114" s="22" t="str">
        <f>IF($B4114="","",(VLOOKUP($B4114,所属・種目コード!$J$3:$K$59,2)))</f>
        <v>岩手大</v>
      </c>
    </row>
    <row r="4115" spans="1:12">
      <c r="A4115" s="11">
        <v>5024</v>
      </c>
      <c r="B4115" s="11">
        <v>1251</v>
      </c>
      <c r="C4115" s="11">
        <v>409</v>
      </c>
      <c r="E4115" s="11" t="s">
        <v>8240</v>
      </c>
      <c r="F4115" s="11" t="s">
        <v>8241</v>
      </c>
      <c r="G4115" s="11">
        <v>1</v>
      </c>
      <c r="L4115" s="22" t="str">
        <f>IF($B4115="","",(VLOOKUP($B4115,所属・種目コード!$J$3:$K$59,2)))</f>
        <v>岩手大</v>
      </c>
    </row>
    <row r="4116" spans="1:12">
      <c r="A4116" s="11">
        <v>5025</v>
      </c>
      <c r="B4116" s="11">
        <v>1251</v>
      </c>
      <c r="C4116" s="11">
        <v>410</v>
      </c>
      <c r="E4116" s="11" t="s">
        <v>8242</v>
      </c>
      <c r="F4116" s="11" t="s">
        <v>8243</v>
      </c>
      <c r="G4116" s="11">
        <v>1</v>
      </c>
      <c r="L4116" s="22" t="str">
        <f>IF($B4116="","",(VLOOKUP($B4116,所属・種目コード!$J$3:$K$59,2)))</f>
        <v>岩手大</v>
      </c>
    </row>
    <row r="4117" spans="1:12">
      <c r="A4117" s="11">
        <v>5026</v>
      </c>
      <c r="B4117" s="11">
        <v>1251</v>
      </c>
      <c r="C4117" s="11">
        <v>411</v>
      </c>
      <c r="E4117" s="11" t="s">
        <v>8244</v>
      </c>
      <c r="F4117" s="11" t="s">
        <v>8245</v>
      </c>
      <c r="G4117" s="11">
        <v>1</v>
      </c>
      <c r="L4117" s="22" t="str">
        <f>IF($B4117="","",(VLOOKUP($B4117,所属・種目コード!$J$3:$K$59,2)))</f>
        <v>岩手大</v>
      </c>
    </row>
    <row r="4118" spans="1:12">
      <c r="A4118" s="11">
        <v>5027</v>
      </c>
      <c r="B4118" s="11">
        <v>1251</v>
      </c>
      <c r="C4118" s="11">
        <v>735</v>
      </c>
      <c r="E4118" s="11" t="s">
        <v>8246</v>
      </c>
      <c r="F4118" s="11" t="s">
        <v>8247</v>
      </c>
      <c r="G4118" s="11">
        <v>1</v>
      </c>
      <c r="L4118" s="22" t="str">
        <f>IF($B4118="","",(VLOOKUP($B4118,所属・種目コード!$J$3:$K$59,2)))</f>
        <v>岩手大</v>
      </c>
    </row>
    <row r="4119" spans="1:12">
      <c r="A4119" s="11">
        <v>5028</v>
      </c>
      <c r="B4119" s="11">
        <v>1251</v>
      </c>
      <c r="C4119" s="11">
        <v>401</v>
      </c>
      <c r="E4119" s="11" t="s">
        <v>8248</v>
      </c>
      <c r="F4119" s="11" t="s">
        <v>8249</v>
      </c>
      <c r="G4119" s="11">
        <v>1</v>
      </c>
      <c r="L4119" s="22" t="str">
        <f>IF($B4119="","",(VLOOKUP($B4119,所属・種目コード!$J$3:$K$59,2)))</f>
        <v>岩手大</v>
      </c>
    </row>
    <row r="4120" spans="1:12">
      <c r="A4120" s="11">
        <v>5029</v>
      </c>
      <c r="B4120" s="11">
        <v>1251</v>
      </c>
      <c r="C4120" s="11">
        <v>63</v>
      </c>
      <c r="E4120" s="11" t="s">
        <v>8250</v>
      </c>
      <c r="F4120" s="11" t="s">
        <v>8251</v>
      </c>
      <c r="G4120" s="11">
        <v>2</v>
      </c>
      <c r="L4120" s="22" t="str">
        <f>IF($B4120="","",(VLOOKUP($B4120,所属・種目コード!$J$3:$K$59,2)))</f>
        <v>岩手大</v>
      </c>
    </row>
    <row r="4121" spans="1:12">
      <c r="A4121" s="11">
        <v>5030</v>
      </c>
      <c r="B4121" s="11">
        <v>1251</v>
      </c>
      <c r="C4121" s="11">
        <v>412</v>
      </c>
      <c r="E4121" s="11" t="s">
        <v>8252</v>
      </c>
      <c r="F4121" s="11" t="s">
        <v>8253</v>
      </c>
      <c r="G4121" s="11">
        <v>1</v>
      </c>
      <c r="L4121" s="22" t="str">
        <f>IF($B4121="","",(VLOOKUP($B4121,所属・種目コード!$J$3:$K$59,2)))</f>
        <v>岩手大</v>
      </c>
    </row>
    <row r="4122" spans="1:12">
      <c r="A4122" s="11">
        <v>5031</v>
      </c>
      <c r="B4122" s="11">
        <v>1251</v>
      </c>
      <c r="C4122" s="11">
        <v>627</v>
      </c>
      <c r="E4122" s="11" t="s">
        <v>8254</v>
      </c>
      <c r="F4122" s="11" t="s">
        <v>8255</v>
      </c>
      <c r="G4122" s="11">
        <v>1</v>
      </c>
      <c r="L4122" s="22" t="str">
        <f>IF($B4122="","",(VLOOKUP($B4122,所属・種目コード!$J$3:$K$59,2)))</f>
        <v>岩手大</v>
      </c>
    </row>
    <row r="4123" spans="1:12">
      <c r="A4123" s="11">
        <v>5032</v>
      </c>
      <c r="B4123" s="11">
        <v>1251</v>
      </c>
      <c r="C4123" s="11">
        <v>59</v>
      </c>
      <c r="E4123" s="11" t="s">
        <v>8256</v>
      </c>
      <c r="F4123" s="11" t="s">
        <v>8257</v>
      </c>
      <c r="G4123" s="11">
        <v>2</v>
      </c>
      <c r="L4123" s="22" t="str">
        <f>IF($B4123="","",(VLOOKUP($B4123,所属・種目コード!$J$3:$K$59,2)))</f>
        <v>岩手大</v>
      </c>
    </row>
    <row r="4124" spans="1:12">
      <c r="A4124" s="11">
        <v>5033</v>
      </c>
      <c r="B4124" s="11">
        <v>1251</v>
      </c>
      <c r="C4124" s="11">
        <v>413</v>
      </c>
      <c r="E4124" s="11" t="s">
        <v>8258</v>
      </c>
      <c r="F4124" s="11" t="s">
        <v>8259</v>
      </c>
      <c r="G4124" s="11">
        <v>1</v>
      </c>
      <c r="L4124" s="22" t="str">
        <f>IF($B4124="","",(VLOOKUP($B4124,所属・種目コード!$J$3:$K$59,2)))</f>
        <v>岩手大</v>
      </c>
    </row>
    <row r="4125" spans="1:12">
      <c r="A4125" s="11">
        <v>5034</v>
      </c>
      <c r="B4125" s="11">
        <v>1251</v>
      </c>
      <c r="C4125" s="11">
        <v>654</v>
      </c>
      <c r="E4125" s="11" t="s">
        <v>8260</v>
      </c>
      <c r="F4125" s="11" t="s">
        <v>8261</v>
      </c>
      <c r="G4125" s="11">
        <v>1</v>
      </c>
      <c r="L4125" s="22" t="str">
        <f>IF($B4125="","",(VLOOKUP($B4125,所属・種目コード!$J$3:$K$59,2)))</f>
        <v>岩手大</v>
      </c>
    </row>
    <row r="4126" spans="1:12">
      <c r="A4126" s="11">
        <v>5333</v>
      </c>
      <c r="B4126" s="11">
        <v>1251</v>
      </c>
      <c r="C4126" s="11">
        <v>53</v>
      </c>
      <c r="E4126" s="11" t="s">
        <v>8540</v>
      </c>
      <c r="F4126" s="11" t="s">
        <v>8239</v>
      </c>
      <c r="G4126" s="11">
        <v>2</v>
      </c>
      <c r="L4126" s="22" t="str">
        <f>IF($B4126="","",(VLOOKUP($B4126,所属・種目コード!$J$3:$K$59,2)))</f>
        <v>岩手大</v>
      </c>
    </row>
    <row r="4127" spans="1:12">
      <c r="A4127" s="11">
        <v>5035</v>
      </c>
      <c r="B4127" s="11">
        <v>1252</v>
      </c>
      <c r="C4127" s="11">
        <v>238</v>
      </c>
      <c r="E4127" s="11" t="s">
        <v>8262</v>
      </c>
      <c r="F4127" s="11" t="s">
        <v>8263</v>
      </c>
      <c r="G4127" s="11">
        <v>1</v>
      </c>
      <c r="L4127" s="22" t="str">
        <f>IF($B4127="","",(VLOOKUP($B4127,所属・種目コード!$J$3:$K$59,2)))</f>
        <v>富士大</v>
      </c>
    </row>
    <row r="4128" spans="1:12">
      <c r="A4128" s="11">
        <v>5036</v>
      </c>
      <c r="B4128" s="11">
        <v>1252</v>
      </c>
      <c r="C4128" s="11">
        <v>720</v>
      </c>
      <c r="E4128" s="11" t="s">
        <v>8264</v>
      </c>
      <c r="F4128" s="11" t="s">
        <v>8265</v>
      </c>
      <c r="G4128" s="11">
        <v>1</v>
      </c>
      <c r="L4128" s="22" t="str">
        <f>IF($B4128="","",(VLOOKUP($B4128,所属・種目コード!$J$3:$K$59,2)))</f>
        <v>富士大</v>
      </c>
    </row>
    <row r="4129" spans="1:12">
      <c r="A4129" s="11">
        <v>5037</v>
      </c>
      <c r="B4129" s="11">
        <v>1252</v>
      </c>
      <c r="C4129" s="11">
        <v>240</v>
      </c>
      <c r="E4129" s="11" t="s">
        <v>8266</v>
      </c>
      <c r="F4129" s="11" t="s">
        <v>8267</v>
      </c>
      <c r="G4129" s="11">
        <v>1</v>
      </c>
      <c r="L4129" s="22" t="str">
        <f>IF($B4129="","",(VLOOKUP($B4129,所属・種目コード!$J$3:$K$59,2)))</f>
        <v>富士大</v>
      </c>
    </row>
    <row r="4130" spans="1:12">
      <c r="A4130" s="11">
        <v>5353</v>
      </c>
      <c r="B4130" s="11">
        <v>1252</v>
      </c>
      <c r="C4130" s="11">
        <v>243</v>
      </c>
      <c r="E4130" s="11" t="s">
        <v>8579</v>
      </c>
      <c r="F4130" s="11" t="s">
        <v>8580</v>
      </c>
      <c r="G4130" s="11">
        <v>1</v>
      </c>
      <c r="L4130" s="22" t="str">
        <f>IF($B4130="","",(VLOOKUP($B4130,所属・種目コード!$J$3:$K$59,2)))</f>
        <v>富士大</v>
      </c>
    </row>
    <row r="4131" spans="1:12">
      <c r="A4131" s="11">
        <v>5038</v>
      </c>
      <c r="B4131" s="11">
        <v>1253</v>
      </c>
      <c r="C4131" s="11">
        <v>716</v>
      </c>
      <c r="E4131" s="11" t="s">
        <v>8268</v>
      </c>
      <c r="F4131" s="11" t="s">
        <v>8269</v>
      </c>
      <c r="G4131" s="11">
        <v>1</v>
      </c>
      <c r="L4131" s="22" t="str">
        <f>IF($B4131="","",(VLOOKUP($B4131,所属・種目コード!$J$3:$K$59,2)))</f>
        <v>盛岡大</v>
      </c>
    </row>
    <row r="4132" spans="1:12">
      <c r="A4132" s="11">
        <v>5039</v>
      </c>
      <c r="B4132" s="11">
        <v>1253</v>
      </c>
      <c r="C4132" s="11">
        <v>711</v>
      </c>
      <c r="E4132" s="11" t="s">
        <v>8270</v>
      </c>
      <c r="F4132" s="11" t="s">
        <v>8271</v>
      </c>
      <c r="G4132" s="11">
        <v>1</v>
      </c>
      <c r="L4132" s="22" t="str">
        <f>IF($B4132="","",(VLOOKUP($B4132,所属・種目コード!$J$3:$K$59,2)))</f>
        <v>盛岡大</v>
      </c>
    </row>
    <row r="4133" spans="1:12">
      <c r="A4133" s="11">
        <v>5040</v>
      </c>
      <c r="B4133" s="11">
        <v>1253</v>
      </c>
      <c r="C4133" s="11">
        <v>712</v>
      </c>
      <c r="E4133" s="11" t="s">
        <v>8272</v>
      </c>
      <c r="F4133" s="11" t="s">
        <v>8273</v>
      </c>
      <c r="G4133" s="11">
        <v>1</v>
      </c>
      <c r="L4133" s="22" t="str">
        <f>IF($B4133="","",(VLOOKUP($B4133,所属・種目コード!$J$3:$K$59,2)))</f>
        <v>盛岡大</v>
      </c>
    </row>
    <row r="4134" spans="1:12">
      <c r="A4134" s="11">
        <v>5041</v>
      </c>
      <c r="B4134" s="11">
        <v>1253</v>
      </c>
      <c r="C4134" s="11">
        <v>713</v>
      </c>
      <c r="E4134" s="11" t="s">
        <v>8274</v>
      </c>
      <c r="F4134" s="11" t="s">
        <v>8275</v>
      </c>
      <c r="G4134" s="11">
        <v>1</v>
      </c>
      <c r="L4134" s="22" t="str">
        <f>IF($B4134="","",(VLOOKUP($B4134,所属・種目コード!$J$3:$K$59,2)))</f>
        <v>盛岡大</v>
      </c>
    </row>
    <row r="4135" spans="1:12">
      <c r="A4135" s="11">
        <v>5042</v>
      </c>
      <c r="B4135" s="11">
        <v>1253</v>
      </c>
      <c r="C4135" s="11">
        <v>124</v>
      </c>
      <c r="E4135" s="11" t="s">
        <v>8276</v>
      </c>
      <c r="F4135" s="11" t="s">
        <v>8277</v>
      </c>
      <c r="G4135" s="11">
        <v>2</v>
      </c>
      <c r="L4135" s="22" t="str">
        <f>IF($B4135="","",(VLOOKUP($B4135,所属・種目コード!$J$3:$K$59,2)))</f>
        <v>盛岡大</v>
      </c>
    </row>
    <row r="4136" spans="1:12">
      <c r="A4136" s="11">
        <v>5043</v>
      </c>
      <c r="B4136" s="11">
        <v>1254</v>
      </c>
      <c r="C4136" s="11">
        <v>675</v>
      </c>
      <c r="E4136" s="11" t="s">
        <v>8278</v>
      </c>
      <c r="F4136" s="11" t="s">
        <v>8279</v>
      </c>
      <c r="G4136" s="11">
        <v>1</v>
      </c>
      <c r="L4136" s="22" t="str">
        <f>IF($B4136="","",(VLOOKUP($B4136,所属・種目コード!$J$3:$K$59,2)))</f>
        <v>仙台大</v>
      </c>
    </row>
    <row r="4137" spans="1:12">
      <c r="A4137" s="11">
        <v>5044</v>
      </c>
      <c r="B4137" s="11">
        <v>1254</v>
      </c>
      <c r="C4137" s="11">
        <v>676</v>
      </c>
      <c r="E4137" s="11" t="s">
        <v>3173</v>
      </c>
      <c r="F4137" s="11" t="s">
        <v>3174</v>
      </c>
      <c r="G4137" s="11">
        <v>1</v>
      </c>
      <c r="L4137" s="22" t="str">
        <f>IF($B4137="","",(VLOOKUP($B4137,所属・種目コード!$J$3:$K$59,2)))</f>
        <v>仙台大</v>
      </c>
    </row>
    <row r="4138" spans="1:12">
      <c r="A4138" s="11">
        <v>5045</v>
      </c>
      <c r="B4138" s="11">
        <v>1254</v>
      </c>
      <c r="C4138" s="11">
        <v>683</v>
      </c>
      <c r="E4138" s="11" t="s">
        <v>8280</v>
      </c>
      <c r="F4138" s="11" t="s">
        <v>8281</v>
      </c>
      <c r="G4138" s="11">
        <v>1</v>
      </c>
      <c r="L4138" s="22" t="str">
        <f>IF($B4138="","",(VLOOKUP($B4138,所属・種目コード!$J$3:$K$59,2)))</f>
        <v>仙台大</v>
      </c>
    </row>
    <row r="4139" spans="1:12">
      <c r="A4139" s="11">
        <v>5046</v>
      </c>
      <c r="B4139" s="11">
        <v>1254</v>
      </c>
      <c r="C4139" s="11">
        <v>684</v>
      </c>
      <c r="E4139" s="11" t="s">
        <v>8282</v>
      </c>
      <c r="F4139" s="11" t="s">
        <v>8283</v>
      </c>
      <c r="G4139" s="11">
        <v>1</v>
      </c>
      <c r="L4139" s="22" t="str">
        <f>IF($B4139="","",(VLOOKUP($B4139,所属・種目コード!$J$3:$K$59,2)))</f>
        <v>仙台大</v>
      </c>
    </row>
    <row r="4140" spans="1:12">
      <c r="A4140" s="11">
        <v>5047</v>
      </c>
      <c r="B4140" s="11">
        <v>1254</v>
      </c>
      <c r="C4140" s="11">
        <v>685</v>
      </c>
      <c r="E4140" s="11" t="s">
        <v>8284</v>
      </c>
      <c r="F4140" s="11" t="s">
        <v>8285</v>
      </c>
      <c r="G4140" s="11">
        <v>1</v>
      </c>
      <c r="L4140" s="22" t="str">
        <f>IF($B4140="","",(VLOOKUP($B4140,所属・種目コード!$J$3:$K$59,2)))</f>
        <v>仙台大</v>
      </c>
    </row>
    <row r="4141" spans="1:12">
      <c r="A4141" s="11">
        <v>5048</v>
      </c>
      <c r="B4141" s="11">
        <v>1254</v>
      </c>
      <c r="C4141" s="11">
        <v>687</v>
      </c>
      <c r="E4141" s="11" t="s">
        <v>8286</v>
      </c>
      <c r="F4141" s="11" t="s">
        <v>8287</v>
      </c>
      <c r="G4141" s="11">
        <v>1</v>
      </c>
      <c r="L4141" s="22" t="str">
        <f>IF($B4141="","",(VLOOKUP($B4141,所属・種目コード!$J$3:$K$59,2)))</f>
        <v>仙台大</v>
      </c>
    </row>
    <row r="4142" spans="1:12">
      <c r="A4142" s="11">
        <v>5049</v>
      </c>
      <c r="B4142" s="11">
        <v>1254</v>
      </c>
      <c r="C4142" s="11">
        <v>678</v>
      </c>
      <c r="E4142" s="11" t="s">
        <v>8288</v>
      </c>
      <c r="F4142" s="11" t="s">
        <v>5333</v>
      </c>
      <c r="G4142" s="11">
        <v>1</v>
      </c>
      <c r="L4142" s="22" t="str">
        <f>IF($B4142="","",(VLOOKUP($B4142,所属・種目コード!$J$3:$K$59,2)))</f>
        <v>仙台大</v>
      </c>
    </row>
    <row r="4143" spans="1:12">
      <c r="A4143" s="11">
        <v>5050</v>
      </c>
      <c r="B4143" s="11">
        <v>1254</v>
      </c>
      <c r="C4143" s="11">
        <v>682</v>
      </c>
      <c r="E4143" s="11" t="s">
        <v>8289</v>
      </c>
      <c r="F4143" s="11" t="s">
        <v>8290</v>
      </c>
      <c r="G4143" s="11">
        <v>1</v>
      </c>
      <c r="L4143" s="22" t="str">
        <f>IF($B4143="","",(VLOOKUP($B4143,所属・種目コード!$J$3:$K$59,2)))</f>
        <v>仙台大</v>
      </c>
    </row>
    <row r="4144" spans="1:12">
      <c r="A4144" s="11">
        <v>5051</v>
      </c>
      <c r="B4144" s="11">
        <v>1254</v>
      </c>
      <c r="C4144" s="11">
        <v>688</v>
      </c>
      <c r="E4144" s="11" t="s">
        <v>8291</v>
      </c>
      <c r="F4144" s="11" t="s">
        <v>8292</v>
      </c>
      <c r="G4144" s="11">
        <v>1</v>
      </c>
      <c r="L4144" s="22" t="str">
        <f>IF($B4144="","",(VLOOKUP($B4144,所属・種目コード!$J$3:$K$59,2)))</f>
        <v>仙台大</v>
      </c>
    </row>
    <row r="4145" spans="1:12">
      <c r="A4145" s="11">
        <v>5052</v>
      </c>
      <c r="B4145" s="11">
        <v>1254</v>
      </c>
      <c r="C4145" s="11">
        <v>679</v>
      </c>
      <c r="E4145" s="11" t="s">
        <v>8293</v>
      </c>
      <c r="F4145" s="11" t="s">
        <v>388</v>
      </c>
      <c r="G4145" s="11">
        <v>1</v>
      </c>
      <c r="L4145" s="22" t="str">
        <f>IF($B4145="","",(VLOOKUP($B4145,所属・種目コード!$J$3:$K$59,2)))</f>
        <v>仙台大</v>
      </c>
    </row>
    <row r="4146" spans="1:12">
      <c r="A4146" s="11">
        <v>5053</v>
      </c>
      <c r="B4146" s="11">
        <v>1254</v>
      </c>
      <c r="C4146" s="11">
        <v>114</v>
      </c>
      <c r="E4146" s="11" t="s">
        <v>8294</v>
      </c>
      <c r="F4146" s="11" t="s">
        <v>8295</v>
      </c>
      <c r="G4146" s="11">
        <v>2</v>
      </c>
      <c r="L4146" s="22" t="str">
        <f>IF($B4146="","",(VLOOKUP($B4146,所属・種目コード!$J$3:$K$59,2)))</f>
        <v>仙台大</v>
      </c>
    </row>
    <row r="4147" spans="1:12">
      <c r="A4147" s="11">
        <v>5054</v>
      </c>
      <c r="B4147" s="11">
        <v>1254</v>
      </c>
      <c r="C4147" s="11">
        <v>111</v>
      </c>
      <c r="E4147" s="11" t="s">
        <v>8296</v>
      </c>
      <c r="F4147" s="11" t="s">
        <v>8297</v>
      </c>
      <c r="G4147" s="11">
        <v>2</v>
      </c>
      <c r="L4147" s="22" t="str">
        <f>IF($B4147="","",(VLOOKUP($B4147,所属・種目コード!$J$3:$K$59,2)))</f>
        <v>仙台大</v>
      </c>
    </row>
    <row r="4148" spans="1:12">
      <c r="A4148" s="11">
        <v>5055</v>
      </c>
      <c r="B4148" s="11">
        <v>1254</v>
      </c>
      <c r="C4148" s="11">
        <v>677</v>
      </c>
      <c r="E4148" s="11" t="s">
        <v>8298</v>
      </c>
      <c r="F4148" s="11" t="s">
        <v>8299</v>
      </c>
      <c r="G4148" s="11">
        <v>1</v>
      </c>
      <c r="L4148" s="22" t="str">
        <f>IF($B4148="","",(VLOOKUP($B4148,所属・種目コード!$J$3:$K$59,2)))</f>
        <v>仙台大</v>
      </c>
    </row>
    <row r="4149" spans="1:12">
      <c r="A4149" s="11">
        <v>5056</v>
      </c>
      <c r="B4149" s="11">
        <v>1254</v>
      </c>
      <c r="C4149" s="11">
        <v>680</v>
      </c>
      <c r="E4149" s="11" t="s">
        <v>8300</v>
      </c>
      <c r="F4149" s="11" t="s">
        <v>8301</v>
      </c>
      <c r="G4149" s="11">
        <v>1</v>
      </c>
      <c r="L4149" s="22" t="str">
        <f>IF($B4149="","",(VLOOKUP($B4149,所属・種目コード!$J$3:$K$59,2)))</f>
        <v>仙台大</v>
      </c>
    </row>
    <row r="4150" spans="1:12">
      <c r="A4150" s="11">
        <v>5057</v>
      </c>
      <c r="B4150" s="11">
        <v>1254</v>
      </c>
      <c r="C4150" s="11">
        <v>112</v>
      </c>
      <c r="E4150" s="11" t="s">
        <v>8302</v>
      </c>
      <c r="F4150" s="11" t="s">
        <v>8303</v>
      </c>
      <c r="G4150" s="11">
        <v>2</v>
      </c>
      <c r="L4150" s="22" t="str">
        <f>IF($B4150="","",(VLOOKUP($B4150,所属・種目コード!$J$3:$K$59,2)))</f>
        <v>仙台大</v>
      </c>
    </row>
    <row r="4151" spans="1:12">
      <c r="A4151" s="11">
        <v>5058</v>
      </c>
      <c r="B4151" s="11">
        <v>1254</v>
      </c>
      <c r="C4151" s="11">
        <v>681</v>
      </c>
      <c r="E4151" s="11" t="s">
        <v>8304</v>
      </c>
      <c r="F4151" s="11" t="s">
        <v>8305</v>
      </c>
      <c r="G4151" s="11">
        <v>1</v>
      </c>
      <c r="L4151" s="22" t="str">
        <f>IF($B4151="","",(VLOOKUP($B4151,所属・種目コード!$J$3:$K$59,2)))</f>
        <v>仙台大</v>
      </c>
    </row>
    <row r="4152" spans="1:12">
      <c r="A4152" s="11">
        <v>5059</v>
      </c>
      <c r="B4152" s="11">
        <v>1254</v>
      </c>
      <c r="C4152" s="11">
        <v>689</v>
      </c>
      <c r="E4152" s="11" t="s">
        <v>8306</v>
      </c>
      <c r="F4152" s="11" t="s">
        <v>8307</v>
      </c>
      <c r="G4152" s="11">
        <v>1</v>
      </c>
      <c r="L4152" s="22" t="str">
        <f>IF($B4152="","",(VLOOKUP($B4152,所属・種目コード!$J$3:$K$59,2)))</f>
        <v>仙台大</v>
      </c>
    </row>
    <row r="4153" spans="1:12">
      <c r="A4153" s="11">
        <v>5060</v>
      </c>
      <c r="B4153" s="11">
        <v>1255</v>
      </c>
      <c r="C4153" s="11">
        <v>815</v>
      </c>
      <c r="E4153" s="11" t="s">
        <v>8308</v>
      </c>
      <c r="F4153" s="11" t="s">
        <v>8309</v>
      </c>
      <c r="G4153" s="11">
        <v>1</v>
      </c>
      <c r="L4153" s="22" t="str">
        <f>IF($B4153="","",(VLOOKUP($B4153,所属・種目コード!$J$3:$K$59,2)))</f>
        <v>東北学大</v>
      </c>
    </row>
    <row r="4154" spans="1:12">
      <c r="A4154" s="11">
        <v>5312</v>
      </c>
      <c r="B4154" s="11">
        <v>1255</v>
      </c>
      <c r="C4154" s="11">
        <v>573</v>
      </c>
      <c r="E4154" s="11" t="s">
        <v>8500</v>
      </c>
      <c r="F4154" s="11" t="s">
        <v>8501</v>
      </c>
      <c r="G4154" s="11">
        <v>1</v>
      </c>
      <c r="L4154" s="22" t="str">
        <f>IF($B4154="","",(VLOOKUP($B4154,所属・種目コード!$J$3:$K$59,2)))</f>
        <v>東北学大</v>
      </c>
    </row>
    <row r="4155" spans="1:12">
      <c r="A4155" s="11">
        <v>5356</v>
      </c>
      <c r="B4155" s="11">
        <v>1255</v>
      </c>
      <c r="C4155" s="11">
        <v>809</v>
      </c>
      <c r="E4155" s="11" t="s">
        <v>8585</v>
      </c>
      <c r="F4155" s="11" t="s">
        <v>8586</v>
      </c>
      <c r="G4155" s="11">
        <v>1</v>
      </c>
      <c r="L4155" s="22" t="str">
        <f>IF($B4155="","",(VLOOKUP($B4155,所属・種目コード!$J$3:$K$59,2)))</f>
        <v>東北学大</v>
      </c>
    </row>
    <row r="4156" spans="1:12">
      <c r="A4156" s="11">
        <v>5061</v>
      </c>
      <c r="B4156" s="11">
        <v>1256</v>
      </c>
      <c r="C4156" s="11">
        <v>753</v>
      </c>
      <c r="E4156" s="11" t="s">
        <v>8310</v>
      </c>
      <c r="F4156" s="11" t="s">
        <v>8311</v>
      </c>
      <c r="G4156" s="11">
        <v>1</v>
      </c>
      <c r="L4156" s="22" t="str">
        <f>IF($B4156="","",(VLOOKUP($B4156,所属・種目コード!$J$3:$K$59,2)))</f>
        <v>東北工大</v>
      </c>
    </row>
    <row r="4157" spans="1:12">
      <c r="A4157" s="11">
        <v>5062</v>
      </c>
      <c r="B4157" s="11">
        <v>1257</v>
      </c>
      <c r="C4157" s="11">
        <v>742</v>
      </c>
      <c r="E4157" s="11" t="s">
        <v>8312</v>
      </c>
      <c r="F4157" s="11" t="s">
        <v>1118</v>
      </c>
      <c r="G4157" s="11">
        <v>1</v>
      </c>
      <c r="L4157" s="22" t="str">
        <f>IF($B4157="","",(VLOOKUP($B4157,所属・種目コード!$J$3:$K$59,2)))</f>
        <v>東北大</v>
      </c>
    </row>
    <row r="4158" spans="1:12">
      <c r="A4158" s="11">
        <v>5063</v>
      </c>
      <c r="B4158" s="11">
        <v>1257</v>
      </c>
      <c r="C4158" s="11">
        <v>2</v>
      </c>
      <c r="E4158" s="11" t="s">
        <v>8313</v>
      </c>
      <c r="F4158" s="11" t="s">
        <v>8314</v>
      </c>
      <c r="G4158" s="11">
        <v>1</v>
      </c>
      <c r="L4158" s="22" t="str">
        <f>IF($B4158="","",(VLOOKUP($B4158,所属・種目コード!$J$3:$K$59,2)))</f>
        <v>東北大</v>
      </c>
    </row>
    <row r="4159" spans="1:12">
      <c r="A4159" s="11">
        <v>5064</v>
      </c>
      <c r="B4159" s="11">
        <v>1261</v>
      </c>
      <c r="C4159" s="11">
        <v>739</v>
      </c>
      <c r="E4159" s="11" t="s">
        <v>8315</v>
      </c>
      <c r="F4159" s="11" t="s">
        <v>8316</v>
      </c>
      <c r="G4159" s="11">
        <v>1</v>
      </c>
      <c r="L4159" s="22" t="str">
        <f>IF($B4159="","",(VLOOKUP($B4159,所属・種目コード!$J$3:$K$59,2)))</f>
        <v>福島大</v>
      </c>
    </row>
    <row r="4160" spans="1:12">
      <c r="A4160" s="11">
        <v>5065</v>
      </c>
      <c r="B4160" s="11">
        <v>1262</v>
      </c>
      <c r="C4160" s="11">
        <v>316</v>
      </c>
      <c r="E4160" s="11" t="s">
        <v>8317</v>
      </c>
      <c r="F4160" s="11" t="s">
        <v>8318</v>
      </c>
      <c r="G4160" s="11">
        <v>1</v>
      </c>
      <c r="L4160" s="22" t="str">
        <f>IF($B4160="","",(VLOOKUP($B4160,所属・種目コード!$J$3:$K$59,2)))</f>
        <v>茨城大</v>
      </c>
    </row>
    <row r="4161" spans="1:12">
      <c r="A4161" s="11">
        <v>5066</v>
      </c>
      <c r="B4161" s="11">
        <v>1263</v>
      </c>
      <c r="C4161" s="11">
        <v>597</v>
      </c>
      <c r="E4161" s="11" t="s">
        <v>8319</v>
      </c>
      <c r="F4161" s="11" t="s">
        <v>8320</v>
      </c>
      <c r="G4161" s="11">
        <v>1</v>
      </c>
      <c r="L4161" s="22" t="str">
        <f>IF($B4161="","",(VLOOKUP($B4161,所属・種目コード!$J$3:$K$59,2)))</f>
        <v>筑波大</v>
      </c>
    </row>
    <row r="4162" spans="1:12">
      <c r="A4162" s="11">
        <v>5067</v>
      </c>
      <c r="B4162" s="11">
        <v>1263</v>
      </c>
      <c r="C4162" s="11">
        <v>98</v>
      </c>
      <c r="E4162" s="11" t="s">
        <v>8321</v>
      </c>
      <c r="F4162" s="11" t="s">
        <v>8322</v>
      </c>
      <c r="G4162" s="11">
        <v>2</v>
      </c>
      <c r="L4162" s="22" t="str">
        <f>IF($B4162="","",(VLOOKUP($B4162,所属・種目コード!$J$3:$K$59,2)))</f>
        <v>筑波大</v>
      </c>
    </row>
    <row r="4163" spans="1:12">
      <c r="A4163" s="11">
        <v>5279</v>
      </c>
      <c r="B4163" s="11">
        <v>1263</v>
      </c>
      <c r="C4163" s="11">
        <v>97</v>
      </c>
      <c r="E4163" s="11" t="s">
        <v>8445</v>
      </c>
      <c r="F4163" s="11" t="s">
        <v>8446</v>
      </c>
      <c r="G4163" s="11">
        <v>2</v>
      </c>
      <c r="L4163" s="22" t="str">
        <f>IF($B4163="","",(VLOOKUP($B4163,所属・種目コード!$J$3:$K$59,2)))</f>
        <v>筑波大</v>
      </c>
    </row>
    <row r="4164" spans="1:12">
      <c r="A4164" s="11">
        <v>5237</v>
      </c>
      <c r="B4164" s="11">
        <v>1265</v>
      </c>
      <c r="C4164" s="11">
        <v>611</v>
      </c>
      <c r="E4164" s="11" t="s">
        <v>8428</v>
      </c>
      <c r="F4164" s="11" t="s">
        <v>8429</v>
      </c>
      <c r="G4164" s="11">
        <v>1</v>
      </c>
      <c r="L4164" s="22" t="str">
        <f>IF($B4164="","",(VLOOKUP($B4164,所属・種目コード!$J$3:$K$59,2)))</f>
        <v>群馬大</v>
      </c>
    </row>
    <row r="4165" spans="1:12">
      <c r="A4165" s="11">
        <v>5068</v>
      </c>
      <c r="B4165" s="11">
        <v>1266</v>
      </c>
      <c r="C4165" s="11">
        <v>465</v>
      </c>
      <c r="E4165" s="11" t="s">
        <v>8323</v>
      </c>
      <c r="F4165" s="11" t="s">
        <v>8324</v>
      </c>
      <c r="G4165" s="11">
        <v>1</v>
      </c>
      <c r="L4165" s="22" t="str">
        <f>IF($B4165="","",(VLOOKUP($B4165,所属・種目コード!$J$3:$K$59,2)))</f>
        <v>上武大</v>
      </c>
    </row>
    <row r="4166" spans="1:12">
      <c r="A4166" s="11">
        <v>5069</v>
      </c>
      <c r="B4166" s="11">
        <v>1267</v>
      </c>
      <c r="C4166" s="11">
        <v>630</v>
      </c>
      <c r="E4166" s="11" t="s">
        <v>8325</v>
      </c>
      <c r="F4166" s="11" t="s">
        <v>8326</v>
      </c>
      <c r="G4166" s="11">
        <v>1</v>
      </c>
      <c r="L4166" s="22" t="str">
        <f>IF($B4166="","",(VLOOKUP($B4166,所属・種目コード!$J$3:$K$59,2)))</f>
        <v>城西大</v>
      </c>
    </row>
    <row r="4167" spans="1:12">
      <c r="A4167" s="11">
        <v>5070</v>
      </c>
      <c r="B4167" s="11">
        <v>1267</v>
      </c>
      <c r="C4167" s="11">
        <v>629</v>
      </c>
      <c r="E4167" s="11" t="s">
        <v>8327</v>
      </c>
      <c r="F4167" s="11" t="s">
        <v>8328</v>
      </c>
      <c r="G4167" s="11">
        <v>1</v>
      </c>
      <c r="L4167" s="22" t="str">
        <f>IF($B4167="","",(VLOOKUP($B4167,所属・種目コード!$J$3:$K$59,2)))</f>
        <v>城西大</v>
      </c>
    </row>
    <row r="4168" spans="1:12">
      <c r="A4168" s="11">
        <v>5071</v>
      </c>
      <c r="B4168" s="11">
        <v>1267</v>
      </c>
      <c r="C4168" s="11">
        <v>631</v>
      </c>
      <c r="E4168" s="11" t="s">
        <v>8329</v>
      </c>
      <c r="F4168" s="11" t="s">
        <v>8330</v>
      </c>
      <c r="G4168" s="11">
        <v>1</v>
      </c>
      <c r="L4168" s="22" t="str">
        <f>IF($B4168="","",(VLOOKUP($B4168,所属・種目コード!$J$3:$K$59,2)))</f>
        <v>城西大</v>
      </c>
    </row>
    <row r="4169" spans="1:12">
      <c r="A4169" s="11">
        <v>5235</v>
      </c>
      <c r="B4169" s="11">
        <v>1267</v>
      </c>
      <c r="C4169" s="11">
        <v>635</v>
      </c>
      <c r="E4169" s="11" t="s">
        <v>8327</v>
      </c>
      <c r="F4169" s="11" t="s">
        <v>8328</v>
      </c>
      <c r="G4169" s="11">
        <v>1</v>
      </c>
      <c r="L4169" s="22" t="str">
        <f>IF($B4169="","",(VLOOKUP($B4169,所属・種目コード!$J$3:$K$59,2)))</f>
        <v>城西大</v>
      </c>
    </row>
    <row r="4170" spans="1:12">
      <c r="A4170" s="11">
        <v>5072</v>
      </c>
      <c r="B4170" s="11">
        <v>1269</v>
      </c>
      <c r="C4170" s="11">
        <v>515</v>
      </c>
      <c r="E4170" s="11" t="s">
        <v>8331</v>
      </c>
      <c r="F4170" s="11" t="s">
        <v>8332</v>
      </c>
      <c r="G4170" s="11">
        <v>1</v>
      </c>
      <c r="L4170" s="22" t="str">
        <f>IF($B4170="","",(VLOOKUP($B4170,所属・種目コード!$J$3:$K$59,2)))</f>
        <v>大東文化大</v>
      </c>
    </row>
    <row r="4171" spans="1:12">
      <c r="A4171" s="11">
        <v>5073</v>
      </c>
      <c r="B4171" s="11">
        <v>1270</v>
      </c>
      <c r="C4171" s="11">
        <v>590</v>
      </c>
      <c r="E4171" s="11" t="s">
        <v>8333</v>
      </c>
      <c r="F4171" s="11" t="s">
        <v>8334</v>
      </c>
      <c r="G4171" s="11">
        <v>1</v>
      </c>
      <c r="L4171" s="22" t="str">
        <f>IF($B4171="","",(VLOOKUP($B4171,所属・種目コード!$J$3:$K$59,2)))</f>
        <v>東京国際大</v>
      </c>
    </row>
    <row r="4172" spans="1:12">
      <c r="A4172" s="11">
        <v>5074</v>
      </c>
      <c r="B4172" s="11">
        <v>1271</v>
      </c>
      <c r="C4172" s="11">
        <v>755</v>
      </c>
      <c r="E4172" s="11" t="s">
        <v>8335</v>
      </c>
      <c r="F4172" s="11" t="s">
        <v>8336</v>
      </c>
      <c r="G4172" s="11">
        <v>1</v>
      </c>
      <c r="L4172" s="22" t="str">
        <f>IF($B4172="","",(VLOOKUP($B4172,所属・種目コード!$J$3:$K$59,2)))</f>
        <v>東洋大</v>
      </c>
    </row>
    <row r="4173" spans="1:12">
      <c r="A4173" s="11">
        <v>5075</v>
      </c>
      <c r="B4173" s="11">
        <v>1273</v>
      </c>
      <c r="C4173" s="11">
        <v>728</v>
      </c>
      <c r="E4173" s="11" t="s">
        <v>8337</v>
      </c>
      <c r="F4173" s="11" t="s">
        <v>6974</v>
      </c>
      <c r="G4173" s="11">
        <v>1</v>
      </c>
      <c r="L4173" s="22" t="str">
        <f>IF($B4173="","",(VLOOKUP($B4173,所属・種目コード!$J$3:$K$59,2)))</f>
        <v>早稲田大</v>
      </c>
    </row>
    <row r="4174" spans="1:12">
      <c r="A4174" s="11">
        <v>5076</v>
      </c>
      <c r="B4174" s="11">
        <v>1274</v>
      </c>
      <c r="C4174" s="11">
        <v>610</v>
      </c>
      <c r="E4174" s="11" t="s">
        <v>8338</v>
      </c>
      <c r="F4174" s="11" t="s">
        <v>8339</v>
      </c>
      <c r="G4174" s="11">
        <v>1</v>
      </c>
      <c r="L4174" s="22" t="str">
        <f>IF($B4174="","",(VLOOKUP($B4174,所属・種目コード!$J$3:$K$59,2)))</f>
        <v>国際武道大</v>
      </c>
    </row>
    <row r="4175" spans="1:12">
      <c r="A4175" s="11">
        <v>5077</v>
      </c>
      <c r="B4175" s="11">
        <v>1274</v>
      </c>
      <c r="C4175" s="11">
        <v>608</v>
      </c>
      <c r="E4175" s="11" t="s">
        <v>8340</v>
      </c>
      <c r="F4175" s="11" t="s">
        <v>8341</v>
      </c>
      <c r="G4175" s="11">
        <v>1</v>
      </c>
      <c r="L4175" s="22" t="str">
        <f>IF($B4175="","",(VLOOKUP($B4175,所属・種目コード!$J$3:$K$59,2)))</f>
        <v>国際武道大</v>
      </c>
    </row>
    <row r="4176" spans="1:12">
      <c r="A4176" s="11">
        <v>5078</v>
      </c>
      <c r="B4176" s="11">
        <v>1275</v>
      </c>
      <c r="C4176" s="11">
        <v>733</v>
      </c>
      <c r="E4176" s="11" t="s">
        <v>3232</v>
      </c>
      <c r="F4176" s="11" t="s">
        <v>3233</v>
      </c>
      <c r="G4176" s="11">
        <v>1</v>
      </c>
      <c r="L4176" s="22" t="str">
        <f>IF($B4176="","",(VLOOKUP($B4176,所属・種目コード!$J$3:$K$59,2)))</f>
        <v>順天堂大</v>
      </c>
    </row>
    <row r="4177" spans="1:12">
      <c r="A4177" s="11">
        <v>5079</v>
      </c>
      <c r="B4177" s="11">
        <v>1275</v>
      </c>
      <c r="C4177" s="11">
        <v>128</v>
      </c>
      <c r="E4177" s="11" t="s">
        <v>8342</v>
      </c>
      <c r="F4177" s="11" t="s">
        <v>8343</v>
      </c>
      <c r="G4177" s="11">
        <v>2</v>
      </c>
      <c r="L4177" s="22" t="str">
        <f>IF($B4177="","",(VLOOKUP($B4177,所属・種目コード!$J$3:$K$59,2)))</f>
        <v>順天堂大</v>
      </c>
    </row>
    <row r="4178" spans="1:12">
      <c r="A4178" s="11">
        <v>5080</v>
      </c>
      <c r="B4178" s="11">
        <v>1275</v>
      </c>
      <c r="C4178" s="11">
        <v>127</v>
      </c>
      <c r="E4178" s="11" t="s">
        <v>8344</v>
      </c>
      <c r="F4178" s="11" t="s">
        <v>1975</v>
      </c>
      <c r="G4178" s="11">
        <v>2</v>
      </c>
      <c r="L4178" s="22" t="str">
        <f>IF($B4178="","",(VLOOKUP($B4178,所属・種目コード!$J$3:$K$59,2)))</f>
        <v>順天堂大</v>
      </c>
    </row>
    <row r="4179" spans="1:12">
      <c r="A4179" s="11">
        <v>5081</v>
      </c>
      <c r="B4179" s="11">
        <v>1275</v>
      </c>
      <c r="C4179" s="11">
        <v>734</v>
      </c>
      <c r="E4179" s="11" t="s">
        <v>8345</v>
      </c>
      <c r="F4179" s="11" t="s">
        <v>8346</v>
      </c>
      <c r="G4179" s="11">
        <v>1</v>
      </c>
      <c r="L4179" s="22" t="str">
        <f>IF($B4179="","",(VLOOKUP($B4179,所属・種目コード!$J$3:$K$59,2)))</f>
        <v>順天堂大</v>
      </c>
    </row>
    <row r="4180" spans="1:12">
      <c r="A4180" s="11">
        <v>5082</v>
      </c>
      <c r="B4180" s="11">
        <v>1275</v>
      </c>
      <c r="C4180" s="11">
        <v>732</v>
      </c>
      <c r="E4180" s="11" t="s">
        <v>8347</v>
      </c>
      <c r="F4180" s="11" t="s">
        <v>8348</v>
      </c>
      <c r="G4180" s="11">
        <v>1</v>
      </c>
      <c r="L4180" s="22" t="str">
        <f>IF($B4180="","",(VLOOKUP($B4180,所属・種目コード!$J$3:$K$59,2)))</f>
        <v>順天堂大</v>
      </c>
    </row>
    <row r="4181" spans="1:12">
      <c r="A4181" s="11">
        <v>5083</v>
      </c>
      <c r="B4181" s="11">
        <v>1280</v>
      </c>
      <c r="C4181" s="11">
        <v>638</v>
      </c>
      <c r="E4181" s="11" t="s">
        <v>8349</v>
      </c>
      <c r="F4181" s="11" t="s">
        <v>8350</v>
      </c>
      <c r="G4181" s="11">
        <v>1</v>
      </c>
      <c r="L4181" s="22" t="str">
        <f>IF($B4181="","",(VLOOKUP($B4181,所属・種目コード!$J$3:$K$59,2)))</f>
        <v>国士舘大</v>
      </c>
    </row>
    <row r="4182" spans="1:12">
      <c r="A4182" s="11">
        <v>5084</v>
      </c>
      <c r="B4182" s="11">
        <v>1280</v>
      </c>
      <c r="C4182" s="11">
        <v>637</v>
      </c>
      <c r="E4182" s="11" t="s">
        <v>8351</v>
      </c>
      <c r="F4182" s="11" t="s">
        <v>8352</v>
      </c>
      <c r="G4182" s="11">
        <v>1</v>
      </c>
      <c r="L4182" s="22" t="str">
        <f>IF($B4182="","",(VLOOKUP($B4182,所属・種目コード!$J$3:$K$59,2)))</f>
        <v>国士舘大</v>
      </c>
    </row>
    <row r="4183" spans="1:12">
      <c r="A4183" s="11">
        <v>5085</v>
      </c>
      <c r="B4183" s="11">
        <v>1280</v>
      </c>
      <c r="C4183" s="11">
        <v>639</v>
      </c>
      <c r="E4183" s="11" t="s">
        <v>8353</v>
      </c>
      <c r="F4183" s="11" t="s">
        <v>8354</v>
      </c>
      <c r="G4183" s="11">
        <v>1</v>
      </c>
      <c r="L4183" s="22" t="str">
        <f>IF($B4183="","",(VLOOKUP($B4183,所属・種目コード!$J$3:$K$59,2)))</f>
        <v>国士舘大</v>
      </c>
    </row>
    <row r="4184" spans="1:12">
      <c r="A4184" s="11">
        <v>5086</v>
      </c>
      <c r="B4184" s="11">
        <v>1280</v>
      </c>
      <c r="C4184" s="11">
        <v>100</v>
      </c>
      <c r="E4184" s="11" t="s">
        <v>8355</v>
      </c>
      <c r="F4184" s="11" t="s">
        <v>8356</v>
      </c>
      <c r="G4184" s="11">
        <v>2</v>
      </c>
      <c r="L4184" s="22" t="str">
        <f>IF($B4184="","",(VLOOKUP($B4184,所属・種目コード!$J$3:$K$59,2)))</f>
        <v>国士舘大</v>
      </c>
    </row>
    <row r="4185" spans="1:12">
      <c r="A4185" s="11">
        <v>5087</v>
      </c>
      <c r="B4185" s="11">
        <v>1280</v>
      </c>
      <c r="C4185" s="11">
        <v>640</v>
      </c>
      <c r="E4185" s="11" t="s">
        <v>8357</v>
      </c>
      <c r="F4185" s="11" t="s">
        <v>8358</v>
      </c>
      <c r="G4185" s="11">
        <v>1</v>
      </c>
      <c r="L4185" s="22" t="str">
        <f>IF($B4185="","",(VLOOKUP($B4185,所属・種目コード!$J$3:$K$59,2)))</f>
        <v>国士舘大</v>
      </c>
    </row>
    <row r="4186" spans="1:12">
      <c r="A4186" s="11">
        <v>5088</v>
      </c>
      <c r="B4186" s="11">
        <v>1284</v>
      </c>
      <c r="C4186" s="11">
        <v>748</v>
      </c>
      <c r="E4186" s="11" t="s">
        <v>8359</v>
      </c>
      <c r="F4186" s="11" t="s">
        <v>7391</v>
      </c>
      <c r="G4186" s="11">
        <v>1</v>
      </c>
      <c r="L4186" s="22" t="str">
        <f>IF($B4186="","",(VLOOKUP($B4186,所属・種目コード!$J$3:$K$59,2)))</f>
        <v>東京学芸大</v>
      </c>
    </row>
    <row r="4187" spans="1:12">
      <c r="A4187" s="11">
        <v>5089</v>
      </c>
      <c r="B4187" s="11">
        <v>1285</v>
      </c>
      <c r="C4187" s="11">
        <v>122</v>
      </c>
      <c r="E4187" s="11" t="s">
        <v>8360</v>
      </c>
      <c r="F4187" s="11" t="s">
        <v>8361</v>
      </c>
      <c r="G4187" s="11">
        <v>2</v>
      </c>
      <c r="L4187" s="22" t="str">
        <f>IF($B4187="","",(VLOOKUP($B4187,所属・種目コード!$J$3:$K$59,2)))</f>
        <v>東京女子体育大</v>
      </c>
    </row>
    <row r="4188" spans="1:12">
      <c r="A4188" s="11">
        <v>5090</v>
      </c>
      <c r="B4188" s="11">
        <v>1285</v>
      </c>
      <c r="C4188" s="11">
        <v>120</v>
      </c>
      <c r="E4188" s="11" t="s">
        <v>386</v>
      </c>
      <c r="F4188" s="11" t="s">
        <v>390</v>
      </c>
      <c r="G4188" s="11">
        <v>2</v>
      </c>
      <c r="L4188" s="22" t="str">
        <f>IF($B4188="","",(VLOOKUP($B4188,所属・種目コード!$J$3:$K$59,2)))</f>
        <v>東京女子体育大</v>
      </c>
    </row>
    <row r="4189" spans="1:12">
      <c r="A4189" s="11">
        <v>5091</v>
      </c>
      <c r="B4189" s="11">
        <v>1285</v>
      </c>
      <c r="C4189" s="11">
        <v>121</v>
      </c>
      <c r="E4189" s="11" t="s">
        <v>8362</v>
      </c>
      <c r="F4189" s="11" t="s">
        <v>2991</v>
      </c>
      <c r="G4189" s="11">
        <v>2</v>
      </c>
      <c r="L4189" s="22" t="str">
        <f>IF($B4189="","",(VLOOKUP($B4189,所属・種目コード!$J$3:$K$59,2)))</f>
        <v>東京女子体育大</v>
      </c>
    </row>
    <row r="4190" spans="1:12">
      <c r="A4190" s="11">
        <v>5092</v>
      </c>
      <c r="B4190" s="11">
        <v>1286</v>
      </c>
      <c r="C4190" s="11">
        <v>315</v>
      </c>
      <c r="E4190" s="11" t="s">
        <v>8363</v>
      </c>
      <c r="F4190" s="11" t="s">
        <v>8364</v>
      </c>
      <c r="G4190" s="11">
        <v>1</v>
      </c>
      <c r="L4190" s="22" t="str">
        <f>IF($B4190="","",(VLOOKUP($B4190,所属・種目コード!$J$3:$K$59,2)))</f>
        <v>東京大</v>
      </c>
    </row>
    <row r="4191" spans="1:12">
      <c r="A4191" s="11">
        <v>5093</v>
      </c>
      <c r="B4191" s="11">
        <v>1288</v>
      </c>
      <c r="C4191" s="11">
        <v>132</v>
      </c>
      <c r="E4191" s="11" t="s">
        <v>8365</v>
      </c>
      <c r="F4191" s="11" t="s">
        <v>8366</v>
      </c>
      <c r="G4191" s="11">
        <v>2</v>
      </c>
      <c r="L4191" s="22" t="str">
        <f>IF($B4191="","",(VLOOKUP($B4191,所属・種目コード!$J$3:$K$59,2)))</f>
        <v>日本女子体育大</v>
      </c>
    </row>
    <row r="4192" spans="1:12">
      <c r="A4192" s="11">
        <v>5231</v>
      </c>
      <c r="B4192" s="11">
        <v>1289</v>
      </c>
      <c r="C4192" s="11">
        <v>117</v>
      </c>
      <c r="E4192" s="11" t="s">
        <v>8421</v>
      </c>
      <c r="F4192" s="11" t="s">
        <v>392</v>
      </c>
      <c r="G4192" s="11">
        <v>2</v>
      </c>
      <c r="L4192" s="22" t="str">
        <f>IF($B4192="","",(VLOOKUP($B4192,所属・種目コード!$J$3:$K$59,2)))</f>
        <v>日本大</v>
      </c>
    </row>
    <row r="4193" spans="1:12">
      <c r="A4193" s="11">
        <v>5232</v>
      </c>
      <c r="B4193" s="11">
        <v>1289</v>
      </c>
      <c r="C4193" s="11">
        <v>116</v>
      </c>
      <c r="E4193" s="11" t="s">
        <v>8422</v>
      </c>
      <c r="F4193" s="11" t="s">
        <v>391</v>
      </c>
      <c r="G4193" s="11">
        <v>2</v>
      </c>
      <c r="L4193" s="22" t="str">
        <f>IF($B4193="","",(VLOOKUP($B4193,所属・種目コード!$J$3:$K$59,2)))</f>
        <v>日本大</v>
      </c>
    </row>
    <row r="4194" spans="1:12">
      <c r="A4194" s="11">
        <v>5236</v>
      </c>
      <c r="B4194" s="11">
        <v>1289</v>
      </c>
      <c r="C4194" s="11">
        <v>690</v>
      </c>
      <c r="E4194" s="11" t="s">
        <v>8426</v>
      </c>
      <c r="F4194" s="11" t="s">
        <v>8427</v>
      </c>
      <c r="G4194" s="11">
        <v>1</v>
      </c>
      <c r="L4194" s="22" t="str">
        <f>IF($B4194="","",(VLOOKUP($B4194,所属・種目コード!$J$3:$K$59,2)))</f>
        <v>日本大</v>
      </c>
    </row>
    <row r="4195" spans="1:12">
      <c r="A4195" s="11">
        <v>5094</v>
      </c>
      <c r="B4195" s="11">
        <v>1291</v>
      </c>
      <c r="C4195" s="11">
        <v>94</v>
      </c>
      <c r="E4195" s="11" t="s">
        <v>8367</v>
      </c>
      <c r="F4195" s="11" t="s">
        <v>8368</v>
      </c>
      <c r="G4195" s="11">
        <v>2</v>
      </c>
      <c r="L4195" s="22" t="str">
        <f>IF($B4195="","",(VLOOKUP($B4195,所属・種目コード!$J$3:$K$59,2)))</f>
        <v>慶應義塾大</v>
      </c>
    </row>
    <row r="4196" spans="1:12">
      <c r="A4196" s="11">
        <v>5337</v>
      </c>
      <c r="B4196" s="11">
        <v>1293</v>
      </c>
      <c r="C4196" s="11">
        <v>806</v>
      </c>
      <c r="E4196" s="11" t="s">
        <v>8547</v>
      </c>
      <c r="F4196" s="11" t="s">
        <v>8548</v>
      </c>
      <c r="G4196" s="11">
        <v>1</v>
      </c>
      <c r="L4196" s="22" t="str">
        <f>IF($B4196="","",(VLOOKUP($B4196,所属・種目コード!$J$3:$K$59,2)))</f>
        <v>東海大</v>
      </c>
    </row>
    <row r="4197" spans="1:12">
      <c r="A4197" s="11">
        <v>5095</v>
      </c>
      <c r="B4197" s="11">
        <v>1294</v>
      </c>
      <c r="C4197" s="11">
        <v>698</v>
      </c>
      <c r="E4197" s="11" t="s">
        <v>8369</v>
      </c>
      <c r="F4197" s="11" t="s">
        <v>8370</v>
      </c>
      <c r="G4197" s="11">
        <v>1</v>
      </c>
      <c r="L4197" s="22" t="str">
        <f>IF($B4197="","",(VLOOKUP($B4197,所属・種目コード!$J$3:$K$59,2)))</f>
        <v>日本体育大</v>
      </c>
    </row>
    <row r="4198" spans="1:12">
      <c r="A4198" s="11">
        <v>5096</v>
      </c>
      <c r="B4198" s="11">
        <v>1294</v>
      </c>
      <c r="C4198" s="11">
        <v>697</v>
      </c>
      <c r="E4198" s="11" t="s">
        <v>8371</v>
      </c>
      <c r="F4198" s="11" t="s">
        <v>8372</v>
      </c>
      <c r="G4198" s="11">
        <v>1</v>
      </c>
      <c r="L4198" s="22" t="str">
        <f>IF($B4198="","",(VLOOKUP($B4198,所属・種目コード!$J$3:$K$59,2)))</f>
        <v>日本体育大</v>
      </c>
    </row>
    <row r="4199" spans="1:12">
      <c r="A4199" s="11">
        <v>5334</v>
      </c>
      <c r="B4199" s="11">
        <v>1294</v>
      </c>
      <c r="C4199" s="11">
        <v>119</v>
      </c>
      <c r="E4199" s="11" t="s">
        <v>8541</v>
      </c>
      <c r="F4199" s="11" t="s">
        <v>8542</v>
      </c>
      <c r="G4199" s="11">
        <v>2</v>
      </c>
      <c r="L4199" s="22" t="str">
        <f>IF($B4199="","",(VLOOKUP($B4199,所属・種目コード!$J$3:$K$59,2)))</f>
        <v>日本体育大</v>
      </c>
    </row>
    <row r="4200" spans="1:12">
      <c r="A4200" s="11">
        <v>5097</v>
      </c>
      <c r="B4200" s="11">
        <v>1295</v>
      </c>
      <c r="C4200" s="11">
        <v>109</v>
      </c>
      <c r="E4200" s="11" t="s">
        <v>8373</v>
      </c>
      <c r="F4200" s="11" t="s">
        <v>8374</v>
      </c>
      <c r="G4200" s="11">
        <v>2</v>
      </c>
      <c r="L4200" s="22" t="str">
        <f>IF($B4200="","",(VLOOKUP($B4200,所属・種目コード!$J$3:$K$59,2)))</f>
        <v>横浜国立大</v>
      </c>
    </row>
    <row r="4201" spans="1:12">
      <c r="A4201" s="11">
        <v>5098</v>
      </c>
      <c r="B4201" s="11">
        <v>1297</v>
      </c>
      <c r="C4201" s="11">
        <v>99</v>
      </c>
      <c r="E4201" s="11" t="s">
        <v>8375</v>
      </c>
      <c r="F4201" s="11" t="s">
        <v>8376</v>
      </c>
      <c r="G4201" s="11">
        <v>2</v>
      </c>
      <c r="L4201" s="22" t="str">
        <f>IF($B4201="","",(VLOOKUP($B4201,所属・種目コード!$J$3:$K$59,2)))</f>
        <v>岐阜経済大</v>
      </c>
    </row>
    <row r="4202" spans="1:12">
      <c r="A4202" s="11">
        <v>5314</v>
      </c>
      <c r="B4202" s="11">
        <v>1298</v>
      </c>
      <c r="C4202" s="11">
        <v>762</v>
      </c>
      <c r="E4202" s="11" t="s">
        <v>8504</v>
      </c>
      <c r="F4202" s="11" t="s">
        <v>8505</v>
      </c>
      <c r="G4202" s="11">
        <v>1</v>
      </c>
      <c r="L4202" s="22" t="str">
        <f>IF($B4202="","",(VLOOKUP($B4202,所属・種目コード!$J$3:$K$59,2)))</f>
        <v>中京大</v>
      </c>
    </row>
    <row r="4203" spans="1:12">
      <c r="A4203" s="11">
        <v>5106</v>
      </c>
      <c r="B4203" s="11">
        <v>1301</v>
      </c>
      <c r="C4203" s="11">
        <v>1165</v>
      </c>
      <c r="E4203" s="11" t="s">
        <v>8391</v>
      </c>
      <c r="F4203" s="11" t="s">
        <v>8392</v>
      </c>
      <c r="G4203" s="11">
        <v>2</v>
      </c>
      <c r="L4203" s="22" t="str">
        <f>IF($B4203="","",(VLOOKUP($B4203,所属・種目コード!$J$3:$K$59,2)))</f>
        <v>関西外国語大</v>
      </c>
    </row>
    <row r="4204" spans="1:12">
      <c r="A4204" s="11">
        <v>5238</v>
      </c>
      <c r="B4204" s="11">
        <v>1302</v>
      </c>
      <c r="C4204" s="11">
        <v>709</v>
      </c>
      <c r="E4204" s="11" t="s">
        <v>8430</v>
      </c>
      <c r="F4204" s="11" t="s">
        <v>8431</v>
      </c>
      <c r="G4204" s="11">
        <v>1</v>
      </c>
      <c r="L4204" s="22" t="str">
        <f>IF($B4204="","",(VLOOKUP($B4204,所属・種目コード!$J$3:$K$59,2)))</f>
        <v>関西外国語大</v>
      </c>
    </row>
    <row r="4205" spans="1:12">
      <c r="A4205" s="11">
        <v>5307</v>
      </c>
      <c r="B4205" s="11">
        <v>1303</v>
      </c>
      <c r="C4205" s="11">
        <v>799</v>
      </c>
      <c r="E4205" s="11" t="s">
        <v>8492</v>
      </c>
      <c r="F4205" s="11" t="s">
        <v>8493</v>
      </c>
      <c r="G4205" s="11">
        <v>1</v>
      </c>
      <c r="L4205" s="22" t="str">
        <f>IF($B4205="","",(VLOOKUP($B4205,所属・種目コード!$J$3:$K$59,2)))</f>
        <v>関西外国語大</v>
      </c>
    </row>
    <row r="4206" spans="1:12">
      <c r="A4206" s="11">
        <v>5305</v>
      </c>
      <c r="B4206" s="11">
        <v>1304</v>
      </c>
      <c r="C4206" s="11">
        <v>785</v>
      </c>
      <c r="E4206" s="11" t="s">
        <v>8488</v>
      </c>
      <c r="F4206" s="11" t="s">
        <v>8489</v>
      </c>
      <c r="G4206" s="11">
        <v>1</v>
      </c>
      <c r="L4206" s="22" t="str">
        <f>IF($B4206="","",(VLOOKUP($B4206,所属・種目コード!$J$3:$K$59,2)))</f>
        <v>関西外国語大</v>
      </c>
    </row>
    <row r="4207" spans="1:12">
      <c r="A4207" s="11">
        <v>5306</v>
      </c>
      <c r="B4207" s="11">
        <v>1304</v>
      </c>
      <c r="C4207" s="11">
        <v>784</v>
      </c>
      <c r="E4207" s="11" t="s">
        <v>8490</v>
      </c>
      <c r="F4207" s="11" t="s">
        <v>8491</v>
      </c>
      <c r="G4207" s="11">
        <v>1</v>
      </c>
      <c r="L4207" s="22" t="str">
        <f>IF($B4207="","",(VLOOKUP($B4207,所属・種目コード!$J$3:$K$59,2)))</f>
        <v>関西外国語大</v>
      </c>
    </row>
    <row r="4208" spans="1:12">
      <c r="A4208" s="11">
        <v>5316</v>
      </c>
      <c r="B4208" s="11">
        <v>1305</v>
      </c>
      <c r="C4208" s="11">
        <v>757</v>
      </c>
      <c r="E4208" s="11" t="s">
        <v>8507</v>
      </c>
      <c r="F4208" s="11" t="s">
        <v>8508</v>
      </c>
      <c r="G4208" s="11">
        <v>1</v>
      </c>
      <c r="L4208" s="22" t="str">
        <f>IF($B4208="","",(VLOOKUP($B4208,所属・種目コード!$J$3:$K$59,2)))</f>
        <v>関西外国語大</v>
      </c>
    </row>
    <row r="4209" spans="1:12">
      <c r="A4209" s="11">
        <v>5318</v>
      </c>
      <c r="B4209" s="11">
        <v>1305</v>
      </c>
      <c r="C4209" s="11">
        <v>758</v>
      </c>
      <c r="E4209" s="11" t="s">
        <v>8511</v>
      </c>
      <c r="F4209" s="11" t="s">
        <v>8512</v>
      </c>
      <c r="G4209" s="11">
        <v>1</v>
      </c>
      <c r="L4209" s="22" t="str">
        <f>IF($B4209="","",(VLOOKUP($B4209,所属・種目コード!$J$3:$K$59,2)))</f>
        <v>関西外国語大</v>
      </c>
    </row>
    <row r="4210" spans="1:12">
      <c r="A4210" s="11">
        <v>5330</v>
      </c>
      <c r="B4210" s="11">
        <v>1305</v>
      </c>
      <c r="C4210" s="11">
        <v>760</v>
      </c>
      <c r="E4210" s="11" t="s">
        <v>8534</v>
      </c>
      <c r="F4210" s="11" t="s">
        <v>8535</v>
      </c>
      <c r="G4210" s="11">
        <v>1</v>
      </c>
      <c r="L4210" s="22" t="str">
        <f>IF($B4210="","",(VLOOKUP($B4210,所属・種目コード!$J$3:$K$59,2)))</f>
        <v>関西外国語大</v>
      </c>
    </row>
    <row r="4211" spans="1:12">
      <c r="A4211" s="11">
        <v>5351</v>
      </c>
      <c r="B4211" s="11">
        <v>1305</v>
      </c>
      <c r="C4211" s="11">
        <v>759</v>
      </c>
      <c r="E4211" s="11" t="s">
        <v>8575</v>
      </c>
      <c r="F4211" s="11" t="s">
        <v>8576</v>
      </c>
      <c r="G4211" s="11">
        <v>1</v>
      </c>
      <c r="L4211" s="22" t="str">
        <f>IF($B4211="","",(VLOOKUP($B4211,所属・種目コード!$J$3:$K$59,2)))</f>
        <v>関西外国語大</v>
      </c>
    </row>
    <row r="4212" spans="1:12">
      <c r="A4212" s="11">
        <v>5352</v>
      </c>
      <c r="B4212" s="11">
        <v>1305</v>
      </c>
      <c r="C4212" s="11">
        <v>756</v>
      </c>
      <c r="E4212" s="11" t="s">
        <v>8577</v>
      </c>
      <c r="F4212" s="11" t="s">
        <v>8578</v>
      </c>
      <c r="G4212" s="11">
        <v>1</v>
      </c>
      <c r="L4212" s="22" t="str">
        <f>IF($B4212="","",(VLOOKUP($B4212,所属・種目コード!$J$3:$K$59,2)))</f>
        <v>関西外国語大</v>
      </c>
    </row>
    <row r="4213" spans="1:12">
      <c r="A4213" s="11">
        <v>5335</v>
      </c>
      <c r="B4213" s="11">
        <v>1306</v>
      </c>
      <c r="C4213" s="11">
        <v>651</v>
      </c>
      <c r="E4213" s="11" t="s">
        <v>8543</v>
      </c>
      <c r="F4213" s="11" t="s">
        <v>8544</v>
      </c>
      <c r="G4213" s="11">
        <v>1</v>
      </c>
      <c r="L4213" s="22" t="str">
        <f>IF($B4213="","",(VLOOKUP($B4213,所属・種目コード!$J$3:$K$59,2)))</f>
        <v>岩手医科大学</v>
      </c>
    </row>
    <row r="4214" spans="1:12">
      <c r="A4214" s="11">
        <v>5339</v>
      </c>
      <c r="B4214" s="11">
        <v>1308</v>
      </c>
      <c r="C4214" s="11">
        <v>766</v>
      </c>
      <c r="E4214" s="11" t="s">
        <v>8551</v>
      </c>
      <c r="F4214" s="11" t="s">
        <v>8552</v>
      </c>
      <c r="G4214" s="11">
        <v>1</v>
      </c>
      <c r="L4214" s="22" t="str">
        <f>IF($B4214="","",(VLOOKUP($B4214,所属・種目コード!$J$3:$K$59,2)))</f>
        <v>岩手医科大学</v>
      </c>
    </row>
    <row r="4215" spans="1:12">
      <c r="A4215" s="11">
        <v>5340</v>
      </c>
      <c r="B4215" s="11">
        <v>1308</v>
      </c>
      <c r="C4215" s="11">
        <v>767</v>
      </c>
      <c r="E4215" s="11" t="s">
        <v>8553</v>
      </c>
      <c r="F4215" s="11" t="s">
        <v>8554</v>
      </c>
      <c r="G4215" s="11">
        <v>1</v>
      </c>
      <c r="L4215" s="22" t="str">
        <f>IF($B4215="","",(VLOOKUP($B4215,所属・種目コード!$J$3:$K$59,2)))</f>
        <v>岩手医科大学</v>
      </c>
    </row>
    <row r="4216" spans="1:12">
      <c r="A4216" s="11">
        <v>5342</v>
      </c>
      <c r="B4216" s="11">
        <v>1308</v>
      </c>
      <c r="C4216" s="11">
        <v>768</v>
      </c>
      <c r="E4216" s="11" t="s">
        <v>8557</v>
      </c>
      <c r="F4216" s="11" t="s">
        <v>8558</v>
      </c>
      <c r="G4216" s="11">
        <v>1</v>
      </c>
      <c r="L4216" s="22" t="str">
        <f>IF($B4216="","",(VLOOKUP($B4216,所属・種目コード!$J$3:$K$59,2)))</f>
        <v>岩手医科大学</v>
      </c>
    </row>
    <row r="4217" spans="1:12">
      <c r="A4217" s="11">
        <v>5343</v>
      </c>
      <c r="B4217" s="11">
        <v>1308</v>
      </c>
      <c r="C4217" s="11">
        <v>769</v>
      </c>
      <c r="E4217" s="11" t="s">
        <v>8559</v>
      </c>
      <c r="F4217" s="11" t="s">
        <v>8560</v>
      </c>
      <c r="G4217" s="11">
        <v>1</v>
      </c>
      <c r="L4217" s="22" t="str">
        <f>IF($B4217="","",(VLOOKUP($B4217,所属・種目コード!$J$3:$K$59,2)))</f>
        <v>岩手医科大学</v>
      </c>
    </row>
    <row r="4218" spans="1:12">
      <c r="A4218" s="11">
        <v>5344</v>
      </c>
      <c r="B4218" s="11">
        <v>1308</v>
      </c>
      <c r="C4218" s="11">
        <v>770</v>
      </c>
      <c r="E4218" s="11" t="s">
        <v>8561</v>
      </c>
      <c r="F4218" s="11" t="s">
        <v>8562</v>
      </c>
      <c r="G4218" s="11">
        <v>1</v>
      </c>
      <c r="L4218" s="22" t="str">
        <f>IF($B4218="","",(VLOOKUP($B4218,所属・種目コード!$J$3:$K$59,2)))</f>
        <v>岩手医科大学</v>
      </c>
    </row>
    <row r="4219" spans="1:12">
      <c r="A4219" s="11">
        <v>5345</v>
      </c>
      <c r="B4219" s="11">
        <v>1308</v>
      </c>
      <c r="C4219" s="11">
        <v>771</v>
      </c>
      <c r="E4219" s="11" t="s">
        <v>8563</v>
      </c>
      <c r="F4219" s="11" t="s">
        <v>8564</v>
      </c>
      <c r="G4219" s="11">
        <v>1</v>
      </c>
      <c r="L4219" s="22" t="str">
        <f>IF($B4219="","",(VLOOKUP($B4219,所属・種目コード!$J$3:$K$59,2)))</f>
        <v>岩手医科大学</v>
      </c>
    </row>
    <row r="4220" spans="1:12">
      <c r="A4220" s="11">
        <v>5347</v>
      </c>
      <c r="B4220" s="11">
        <v>1308</v>
      </c>
      <c r="C4220" s="11">
        <v>772</v>
      </c>
      <c r="E4220" s="11" t="s">
        <v>8567</v>
      </c>
      <c r="F4220" s="11" t="s">
        <v>8568</v>
      </c>
      <c r="G4220" s="11">
        <v>1</v>
      </c>
      <c r="L4220" s="22" t="str">
        <f>IF($B4220="","",(VLOOKUP($B4220,所属・種目コード!$J$3:$K$59,2)))</f>
        <v>岩手医科大学</v>
      </c>
    </row>
    <row r="4221" spans="1:12">
      <c r="A4221" s="11">
        <v>5348</v>
      </c>
      <c r="B4221" s="11">
        <v>1308</v>
      </c>
      <c r="C4221" s="11">
        <v>773</v>
      </c>
      <c r="E4221" s="11" t="s">
        <v>8569</v>
      </c>
      <c r="F4221" s="11" t="s">
        <v>8570</v>
      </c>
      <c r="G4221" s="11">
        <v>1</v>
      </c>
      <c r="L4221" s="22" t="str">
        <f>IF($B4221="","",(VLOOKUP($B4221,所属・種目コード!$J$3:$K$59,2)))</f>
        <v>岩手医科大学</v>
      </c>
    </row>
    <row r="4222" spans="1:12">
      <c r="A4222" s="11">
        <v>5501</v>
      </c>
      <c r="B4222" s="11">
        <v>1308</v>
      </c>
      <c r="C4222" s="11">
        <v>777</v>
      </c>
      <c r="E4222" s="11" t="s">
        <v>8589</v>
      </c>
      <c r="F4222" s="11" t="s">
        <v>8590</v>
      </c>
      <c r="G4222" s="11">
        <v>1</v>
      </c>
      <c r="L4222" s="22" t="str">
        <f>IF($B4222="","",(VLOOKUP($B4222,所属・種目コード!$J$3:$K$59,2)))</f>
        <v>岩手医科大学</v>
      </c>
    </row>
    <row r="4223" spans="1:12">
      <c r="A4223" s="11">
        <v>5350</v>
      </c>
      <c r="B4223" s="11">
        <v>1309</v>
      </c>
      <c r="C4223" s="11">
        <v>692</v>
      </c>
      <c r="E4223" s="11" t="s">
        <v>8573</v>
      </c>
      <c r="F4223" s="11" t="s">
        <v>8574</v>
      </c>
      <c r="G4223" s="11">
        <v>1</v>
      </c>
      <c r="L4223" s="22" t="str">
        <f>IF($B4223="","",(VLOOKUP($B4223,所属・種目コード!$J$3:$K$59,2)))</f>
        <v>岩手医科大学</v>
      </c>
    </row>
  </sheetData>
  <sheetProtection algorithmName="SHA-512" hashValue="VKLZnHaQqUzzHjYH4mPYfesxdAciCE7gxb6jZiF8hhEHZFlSZGOlVWqVOGEPErkeTznq1AlD5nWedGso6RBJqw==" saltValue="eBjruNPnL0Zi6EX02SCctQ==" spinCount="100000" sheet="1" objects="1" scenarios="1"/>
  <sortState xmlns:xlrd2="http://schemas.microsoft.com/office/spreadsheetml/2017/richdata2" ref="A2:J4222">
    <sortCondition ref="B2:B4219"/>
  </sortState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5">
    <tabColor indexed="45"/>
  </sheetPr>
  <dimension ref="A2:L170"/>
  <sheetViews>
    <sheetView view="pageBreakPreview" zoomScaleNormal="100" zoomScaleSheetLayoutView="100" workbookViewId="0">
      <selection activeCell="F19" sqref="F19"/>
    </sheetView>
  </sheetViews>
  <sheetFormatPr defaultColWidth="11" defaultRowHeight="14.25"/>
  <cols>
    <col min="1" max="1" width="15.125" style="3" customWidth="1"/>
    <col min="2" max="2" width="19.375" style="3" bestFit="1" customWidth="1"/>
    <col min="3" max="3" width="13.625" style="550" customWidth="1"/>
    <col min="4" max="5" width="9.5" style="3" customWidth="1"/>
    <col min="6" max="6" width="9.5" style="402" customWidth="1"/>
    <col min="7" max="7" width="9.5" style="3" customWidth="1"/>
    <col min="8" max="10" width="15.875" style="231" customWidth="1"/>
    <col min="11" max="11" width="5.625" style="3" customWidth="1"/>
    <col min="12" max="12" width="15.5" style="3" customWidth="1"/>
    <col min="13" max="16384" width="11" style="1"/>
  </cols>
  <sheetData>
    <row r="2" spans="1:12" ht="18.75">
      <c r="C2" s="1154" t="s">
        <v>8914</v>
      </c>
      <c r="D2" s="1155"/>
      <c r="E2" s="1155"/>
      <c r="F2" s="1155"/>
      <c r="G2" s="1155"/>
    </row>
    <row r="3" spans="1:12" ht="17.25">
      <c r="A3" s="373" t="s">
        <v>8912</v>
      </c>
    </row>
    <row r="4" spans="1:12">
      <c r="A4" s="401" t="s">
        <v>11</v>
      </c>
      <c r="B4" s="401" t="s">
        <v>12</v>
      </c>
      <c r="C4" s="551" t="s">
        <v>13</v>
      </c>
      <c r="D4" s="401" t="s">
        <v>14</v>
      </c>
      <c r="E4" s="401" t="s">
        <v>15</v>
      </c>
      <c r="F4" s="403" t="s">
        <v>16</v>
      </c>
      <c r="G4" s="401" t="s">
        <v>17</v>
      </c>
      <c r="H4" s="401" t="s">
        <v>18</v>
      </c>
      <c r="I4" s="401" t="s">
        <v>19</v>
      </c>
      <c r="J4" s="401" t="s">
        <v>40</v>
      </c>
      <c r="K4" s="401"/>
      <c r="L4" s="401" t="s">
        <v>44</v>
      </c>
    </row>
    <row r="5" spans="1:12">
      <c r="A5" s="403">
        <f>個人データ入力用!E20</f>
        <v>1</v>
      </c>
      <c r="B5" s="403" t="str">
        <f>個人データ入力用!AM20</f>
        <v>()</v>
      </c>
      <c r="C5" s="542" t="str">
        <f>個人データ入力用!AN20</f>
        <v/>
      </c>
      <c r="D5" s="403">
        <f>個人データ入力用!AO20</f>
        <v>2</v>
      </c>
      <c r="E5" s="403">
        <f>個人データ入力用!AI20</f>
        <v>3</v>
      </c>
      <c r="F5" s="403" t="str">
        <f>個人データ入力用!AP20</f>
        <v/>
      </c>
      <c r="G5" s="403">
        <f>個人データ入力用!AJ20</f>
        <v>0</v>
      </c>
      <c r="H5" s="542" t="str">
        <f>個人データ入力用!AT20</f>
        <v xml:space="preserve"> 0</v>
      </c>
      <c r="I5" s="542" t="str">
        <f>個人データ入力用!AX20</f>
        <v/>
      </c>
      <c r="J5" s="542" t="str">
        <f>個人データ入力用!BB20</f>
        <v xml:space="preserve"> 0</v>
      </c>
      <c r="K5" s="403"/>
      <c r="L5" s="403" t="str">
        <f>個人データ入力用!AH20</f>
        <v/>
      </c>
    </row>
    <row r="6" spans="1:12">
      <c r="A6" s="403">
        <f>個人データ入力用!E21</f>
        <v>2</v>
      </c>
      <c r="B6" s="403" t="str">
        <f>個人データ入力用!AM21</f>
        <v>()</v>
      </c>
      <c r="C6" s="542" t="str">
        <f>個人データ入力用!AN21</f>
        <v/>
      </c>
      <c r="D6" s="403">
        <f>個人データ入力用!AO21</f>
        <v>2</v>
      </c>
      <c r="E6" s="403">
        <f>個人データ入力用!AI21</f>
        <v>3</v>
      </c>
      <c r="F6" s="403" t="str">
        <f>個人データ入力用!AP21</f>
        <v/>
      </c>
      <c r="G6" s="403">
        <f>個人データ入力用!AJ21</f>
        <v>0</v>
      </c>
      <c r="H6" s="542" t="str">
        <f>個人データ入力用!AT21</f>
        <v xml:space="preserve"> 0</v>
      </c>
      <c r="I6" s="542" t="str">
        <f>個人データ入力用!AX21</f>
        <v/>
      </c>
      <c r="J6" s="542" t="str">
        <f>個人データ入力用!BB21</f>
        <v xml:space="preserve"> 0</v>
      </c>
      <c r="K6" s="403"/>
      <c r="L6" s="403" t="str">
        <f>個人データ入力用!AH21</f>
        <v/>
      </c>
    </row>
    <row r="7" spans="1:12">
      <c r="A7" s="403">
        <f>個人データ入力用!E22</f>
        <v>3</v>
      </c>
      <c r="B7" s="403" t="str">
        <f>個人データ入力用!AM22</f>
        <v>()</v>
      </c>
      <c r="C7" s="542" t="str">
        <f>個人データ入力用!AN22</f>
        <v/>
      </c>
      <c r="D7" s="403">
        <f>個人データ入力用!AO22</f>
        <v>2</v>
      </c>
      <c r="E7" s="403">
        <f>個人データ入力用!AI22</f>
        <v>3</v>
      </c>
      <c r="F7" s="403" t="str">
        <f>個人データ入力用!AP22</f>
        <v/>
      </c>
      <c r="G7" s="403">
        <f>個人データ入力用!AJ22</f>
        <v>0</v>
      </c>
      <c r="H7" s="542" t="str">
        <f>個人データ入力用!AT22</f>
        <v xml:space="preserve"> 0</v>
      </c>
      <c r="I7" s="542" t="str">
        <f>個人データ入力用!AX22</f>
        <v/>
      </c>
      <c r="J7" s="542" t="str">
        <f>個人データ入力用!BB22</f>
        <v xml:space="preserve"> 0</v>
      </c>
      <c r="K7" s="403"/>
      <c r="L7" s="403" t="str">
        <f>個人データ入力用!AH22</f>
        <v/>
      </c>
    </row>
    <row r="8" spans="1:12">
      <c r="A8" s="403">
        <f>個人データ入力用!E23</f>
        <v>4</v>
      </c>
      <c r="B8" s="403" t="str">
        <f>個人データ入力用!AM23</f>
        <v>()</v>
      </c>
      <c r="C8" s="542" t="str">
        <f>個人データ入力用!AN23</f>
        <v/>
      </c>
      <c r="D8" s="403">
        <f>個人データ入力用!AO23</f>
        <v>2</v>
      </c>
      <c r="E8" s="403">
        <f>個人データ入力用!AI23</f>
        <v>3</v>
      </c>
      <c r="F8" s="403" t="str">
        <f>個人データ入力用!AP23</f>
        <v/>
      </c>
      <c r="G8" s="403">
        <f>個人データ入力用!AJ23</f>
        <v>0</v>
      </c>
      <c r="H8" s="542" t="str">
        <f>個人データ入力用!AT23</f>
        <v xml:space="preserve"> 0</v>
      </c>
      <c r="I8" s="542" t="str">
        <f>個人データ入力用!AX23</f>
        <v/>
      </c>
      <c r="J8" s="542" t="str">
        <f>個人データ入力用!BB23</f>
        <v xml:space="preserve"> 0</v>
      </c>
      <c r="K8" s="403"/>
      <c r="L8" s="403" t="str">
        <f>個人データ入力用!AH23</f>
        <v/>
      </c>
    </row>
    <row r="9" spans="1:12">
      <c r="A9" s="744">
        <f>個人データ入力用!E24</f>
        <v>5</v>
      </c>
      <c r="B9" s="744" t="str">
        <f>個人データ入力用!AM24</f>
        <v>()</v>
      </c>
      <c r="C9" s="745" t="str">
        <f>個人データ入力用!AN24</f>
        <v/>
      </c>
      <c r="D9" s="744">
        <f>個人データ入力用!AO24</f>
        <v>2</v>
      </c>
      <c r="E9" s="744">
        <f>個人データ入力用!AI24</f>
        <v>3</v>
      </c>
      <c r="F9" s="744" t="str">
        <f>個人データ入力用!AP24</f>
        <v/>
      </c>
      <c r="G9" s="744">
        <f>個人データ入力用!AJ24</f>
        <v>0</v>
      </c>
      <c r="H9" s="745" t="str">
        <f>個人データ入力用!AT24</f>
        <v xml:space="preserve"> 0</v>
      </c>
      <c r="I9" s="745" t="str">
        <f>個人データ入力用!AX24</f>
        <v/>
      </c>
      <c r="J9" s="745" t="str">
        <f>個人データ入力用!BB24</f>
        <v xml:space="preserve"> 0</v>
      </c>
      <c r="K9" s="744"/>
      <c r="L9" s="744" t="str">
        <f>個人データ入力用!AH24</f>
        <v/>
      </c>
    </row>
    <row r="10" spans="1:12">
      <c r="A10" s="403">
        <f>個人データ入力用!E25</f>
        <v>6</v>
      </c>
      <c r="B10" s="403" t="str">
        <f>個人データ入力用!AM25</f>
        <v>()</v>
      </c>
      <c r="C10" s="542" t="str">
        <f>個人データ入力用!AN25</f>
        <v/>
      </c>
      <c r="D10" s="403">
        <f>個人データ入力用!AO25</f>
        <v>2</v>
      </c>
      <c r="E10" s="403">
        <f>個人データ入力用!AI25</f>
        <v>3</v>
      </c>
      <c r="F10" s="403" t="str">
        <f>個人データ入力用!AP25</f>
        <v/>
      </c>
      <c r="G10" s="403">
        <f>個人データ入力用!AJ25</f>
        <v>0</v>
      </c>
      <c r="H10" s="542" t="str">
        <f>個人データ入力用!AT25</f>
        <v xml:space="preserve"> 0</v>
      </c>
      <c r="I10" s="542" t="str">
        <f>個人データ入力用!AX25</f>
        <v/>
      </c>
      <c r="J10" s="542" t="str">
        <f>個人データ入力用!BB25</f>
        <v xml:space="preserve"> 0</v>
      </c>
      <c r="K10" s="403"/>
      <c r="L10" s="403" t="str">
        <f>個人データ入力用!AH25</f>
        <v/>
      </c>
    </row>
    <row r="11" spans="1:12">
      <c r="A11" s="403">
        <f>個人データ入力用!E26</f>
        <v>7</v>
      </c>
      <c r="B11" s="403" t="str">
        <f>個人データ入力用!AM26</f>
        <v>()</v>
      </c>
      <c r="C11" s="542" t="str">
        <f>個人データ入力用!AN26</f>
        <v/>
      </c>
      <c r="D11" s="403">
        <f>個人データ入力用!AO26</f>
        <v>2</v>
      </c>
      <c r="E11" s="403">
        <f>個人データ入力用!AI26</f>
        <v>3</v>
      </c>
      <c r="F11" s="403" t="str">
        <f>個人データ入力用!AP26</f>
        <v/>
      </c>
      <c r="G11" s="403">
        <f>個人データ入力用!AJ26</f>
        <v>0</v>
      </c>
      <c r="H11" s="542" t="str">
        <f>個人データ入力用!AT26</f>
        <v xml:space="preserve"> 0</v>
      </c>
      <c r="I11" s="542" t="str">
        <f>個人データ入力用!AX26</f>
        <v/>
      </c>
      <c r="J11" s="542" t="str">
        <f>個人データ入力用!BB26</f>
        <v xml:space="preserve"> 0</v>
      </c>
      <c r="K11" s="403"/>
      <c r="L11" s="403" t="str">
        <f>個人データ入力用!AH26</f>
        <v/>
      </c>
    </row>
    <row r="12" spans="1:12">
      <c r="A12" s="403">
        <f>個人データ入力用!E27</f>
        <v>8</v>
      </c>
      <c r="B12" s="403" t="str">
        <f>個人データ入力用!AM27</f>
        <v>()</v>
      </c>
      <c r="C12" s="542" t="str">
        <f>個人データ入力用!AN27</f>
        <v/>
      </c>
      <c r="D12" s="403">
        <f>個人データ入力用!AO27</f>
        <v>2</v>
      </c>
      <c r="E12" s="403">
        <f>個人データ入力用!AI27</f>
        <v>3</v>
      </c>
      <c r="F12" s="403" t="str">
        <f>個人データ入力用!AP27</f>
        <v/>
      </c>
      <c r="G12" s="403">
        <f>個人データ入力用!AJ27</f>
        <v>0</v>
      </c>
      <c r="H12" s="542" t="str">
        <f>個人データ入力用!AT27</f>
        <v xml:space="preserve"> 0</v>
      </c>
      <c r="I12" s="542" t="str">
        <f>個人データ入力用!AX27</f>
        <v/>
      </c>
      <c r="J12" s="542" t="str">
        <f>個人データ入力用!BB27</f>
        <v xml:space="preserve"> 0</v>
      </c>
      <c r="K12" s="403"/>
      <c r="L12" s="403" t="str">
        <f>個人データ入力用!AH27</f>
        <v/>
      </c>
    </row>
    <row r="13" spans="1:12">
      <c r="A13" s="403">
        <f>個人データ入力用!E28</f>
        <v>9</v>
      </c>
      <c r="B13" s="403" t="str">
        <f>個人データ入力用!AM28</f>
        <v>()</v>
      </c>
      <c r="C13" s="542" t="str">
        <f>個人データ入力用!AN28</f>
        <v/>
      </c>
      <c r="D13" s="403">
        <f>個人データ入力用!AO28</f>
        <v>2</v>
      </c>
      <c r="E13" s="403">
        <f>個人データ入力用!AI28</f>
        <v>3</v>
      </c>
      <c r="F13" s="403" t="str">
        <f>個人データ入力用!AP28</f>
        <v/>
      </c>
      <c r="G13" s="403">
        <f>個人データ入力用!AJ28</f>
        <v>0</v>
      </c>
      <c r="H13" s="542" t="str">
        <f>個人データ入力用!AT28</f>
        <v xml:space="preserve"> 0</v>
      </c>
      <c r="I13" s="542" t="str">
        <f>個人データ入力用!AX28</f>
        <v/>
      </c>
      <c r="J13" s="542" t="str">
        <f>個人データ入力用!BB28</f>
        <v xml:space="preserve"> 0</v>
      </c>
      <c r="K13" s="403"/>
      <c r="L13" s="403" t="str">
        <f>個人データ入力用!AH28</f>
        <v/>
      </c>
    </row>
    <row r="14" spans="1:12">
      <c r="A14" s="744">
        <f>個人データ入力用!E29</f>
        <v>10</v>
      </c>
      <c r="B14" s="744" t="str">
        <f>個人データ入力用!AM29</f>
        <v>()</v>
      </c>
      <c r="C14" s="745" t="str">
        <f>個人データ入力用!AN29</f>
        <v/>
      </c>
      <c r="D14" s="744">
        <f>個人データ入力用!AO29</f>
        <v>2</v>
      </c>
      <c r="E14" s="744">
        <f>個人データ入力用!AI29</f>
        <v>3</v>
      </c>
      <c r="F14" s="744" t="str">
        <f>個人データ入力用!AP29</f>
        <v/>
      </c>
      <c r="G14" s="744">
        <f>個人データ入力用!AJ29</f>
        <v>0</v>
      </c>
      <c r="H14" s="745" t="str">
        <f>個人データ入力用!AT29</f>
        <v xml:space="preserve"> 0</v>
      </c>
      <c r="I14" s="745" t="str">
        <f>個人データ入力用!AX29</f>
        <v/>
      </c>
      <c r="J14" s="745" t="str">
        <f>個人データ入力用!BB29</f>
        <v xml:space="preserve"> 0</v>
      </c>
      <c r="K14" s="744"/>
      <c r="L14" s="744" t="str">
        <f>個人データ入力用!AH29</f>
        <v/>
      </c>
    </row>
    <row r="15" spans="1:12">
      <c r="A15" s="403">
        <f>個人データ入力用!E30</f>
        <v>11</v>
      </c>
      <c r="B15" s="403" t="str">
        <f>個人データ入力用!AM30</f>
        <v>()</v>
      </c>
      <c r="C15" s="542" t="str">
        <f>個人データ入力用!AN30</f>
        <v/>
      </c>
      <c r="D15" s="403">
        <f>個人データ入力用!AO30</f>
        <v>2</v>
      </c>
      <c r="E15" s="403">
        <f>個人データ入力用!AI30</f>
        <v>3</v>
      </c>
      <c r="F15" s="403" t="str">
        <f>個人データ入力用!AP30</f>
        <v/>
      </c>
      <c r="G15" s="403">
        <f>個人データ入力用!AJ30</f>
        <v>0</v>
      </c>
      <c r="H15" s="542" t="str">
        <f>個人データ入力用!AT30</f>
        <v xml:space="preserve"> 0</v>
      </c>
      <c r="I15" s="542" t="str">
        <f>個人データ入力用!AX30</f>
        <v/>
      </c>
      <c r="J15" s="542" t="str">
        <f>個人データ入力用!BB30</f>
        <v xml:space="preserve"> 0</v>
      </c>
      <c r="K15" s="403"/>
      <c r="L15" s="403" t="str">
        <f>個人データ入力用!AH30</f>
        <v/>
      </c>
    </row>
    <row r="16" spans="1:12">
      <c r="A16" s="403">
        <f>個人データ入力用!E31</f>
        <v>12</v>
      </c>
      <c r="B16" s="403" t="str">
        <f>個人データ入力用!AM31</f>
        <v>()</v>
      </c>
      <c r="C16" s="542" t="str">
        <f>個人データ入力用!AN31</f>
        <v/>
      </c>
      <c r="D16" s="403">
        <f>個人データ入力用!AO31</f>
        <v>2</v>
      </c>
      <c r="E16" s="403">
        <f>個人データ入力用!AI31</f>
        <v>3</v>
      </c>
      <c r="F16" s="403" t="str">
        <f>個人データ入力用!AP31</f>
        <v/>
      </c>
      <c r="G16" s="403">
        <f>個人データ入力用!AJ31</f>
        <v>0</v>
      </c>
      <c r="H16" s="542" t="str">
        <f>個人データ入力用!AT31</f>
        <v xml:space="preserve"> 0</v>
      </c>
      <c r="I16" s="542" t="str">
        <f>個人データ入力用!AX31</f>
        <v/>
      </c>
      <c r="J16" s="542" t="str">
        <f>個人データ入力用!BB31</f>
        <v xml:space="preserve"> 0</v>
      </c>
      <c r="K16" s="403"/>
      <c r="L16" s="403" t="str">
        <f>個人データ入力用!AH31</f>
        <v/>
      </c>
    </row>
    <row r="17" spans="1:12">
      <c r="A17" s="403">
        <f>個人データ入力用!E32</f>
        <v>13</v>
      </c>
      <c r="B17" s="403" t="str">
        <f>個人データ入力用!AM32</f>
        <v>()</v>
      </c>
      <c r="C17" s="542" t="str">
        <f>個人データ入力用!AN32</f>
        <v/>
      </c>
      <c r="D17" s="403">
        <f>個人データ入力用!AO32</f>
        <v>2</v>
      </c>
      <c r="E17" s="403">
        <f>個人データ入力用!AI32</f>
        <v>3</v>
      </c>
      <c r="F17" s="403" t="str">
        <f>個人データ入力用!AP32</f>
        <v/>
      </c>
      <c r="G17" s="403">
        <f>個人データ入力用!AJ32</f>
        <v>0</v>
      </c>
      <c r="H17" s="542" t="str">
        <f>個人データ入力用!AT32</f>
        <v xml:space="preserve"> 0</v>
      </c>
      <c r="I17" s="542" t="str">
        <f>個人データ入力用!AX32</f>
        <v/>
      </c>
      <c r="J17" s="542" t="str">
        <f>個人データ入力用!BB32</f>
        <v xml:space="preserve"> 0</v>
      </c>
      <c r="K17" s="403"/>
      <c r="L17" s="403" t="str">
        <f>個人データ入力用!AH32</f>
        <v/>
      </c>
    </row>
    <row r="18" spans="1:12">
      <c r="A18" s="403">
        <f>個人データ入力用!E33</f>
        <v>14</v>
      </c>
      <c r="B18" s="403" t="str">
        <f>個人データ入力用!AM33</f>
        <v>()</v>
      </c>
      <c r="C18" s="542" t="str">
        <f>個人データ入力用!AN33</f>
        <v/>
      </c>
      <c r="D18" s="403">
        <f>個人データ入力用!AO33</f>
        <v>2</v>
      </c>
      <c r="E18" s="403">
        <f>個人データ入力用!AI33</f>
        <v>3</v>
      </c>
      <c r="F18" s="403" t="str">
        <f>個人データ入力用!AP33</f>
        <v/>
      </c>
      <c r="G18" s="403">
        <f>個人データ入力用!AJ33</f>
        <v>0</v>
      </c>
      <c r="H18" s="542" t="str">
        <f>個人データ入力用!AT33</f>
        <v xml:space="preserve"> 0</v>
      </c>
      <c r="I18" s="542" t="str">
        <f>個人データ入力用!AX33</f>
        <v/>
      </c>
      <c r="J18" s="542" t="str">
        <f>個人データ入力用!BB33</f>
        <v xml:space="preserve"> 0</v>
      </c>
      <c r="K18" s="403"/>
      <c r="L18" s="403" t="str">
        <f>個人データ入力用!AH33</f>
        <v/>
      </c>
    </row>
    <row r="19" spans="1:12">
      <c r="A19" s="744">
        <f>個人データ入力用!E34</f>
        <v>15</v>
      </c>
      <c r="B19" s="744" t="str">
        <f>個人データ入力用!AM34</f>
        <v>()</v>
      </c>
      <c r="C19" s="745" t="str">
        <f>個人データ入力用!AN34</f>
        <v/>
      </c>
      <c r="D19" s="744">
        <f>個人データ入力用!AO34</f>
        <v>2</v>
      </c>
      <c r="E19" s="744">
        <f>個人データ入力用!AI34</f>
        <v>3</v>
      </c>
      <c r="F19" s="744" t="str">
        <f>個人データ入力用!AP34</f>
        <v/>
      </c>
      <c r="G19" s="744">
        <f>個人データ入力用!AJ34</f>
        <v>0</v>
      </c>
      <c r="H19" s="745" t="str">
        <f>個人データ入力用!AT34</f>
        <v xml:space="preserve"> 0</v>
      </c>
      <c r="I19" s="745" t="str">
        <f>個人データ入力用!AX34</f>
        <v/>
      </c>
      <c r="J19" s="745" t="str">
        <f>個人データ入力用!BB34</f>
        <v xml:space="preserve"> 0</v>
      </c>
      <c r="K19" s="744"/>
      <c r="L19" s="744" t="str">
        <f>個人データ入力用!AH34</f>
        <v/>
      </c>
    </row>
    <row r="20" spans="1:12">
      <c r="A20" s="403">
        <f>個人データ入力用!E35</f>
        <v>16</v>
      </c>
      <c r="B20" s="403" t="str">
        <f>個人データ入力用!AM35</f>
        <v>()</v>
      </c>
      <c r="C20" s="542" t="str">
        <f>個人データ入力用!AN35</f>
        <v/>
      </c>
      <c r="D20" s="403">
        <f>個人データ入力用!AO35</f>
        <v>2</v>
      </c>
      <c r="E20" s="403">
        <f>個人データ入力用!AI35</f>
        <v>3</v>
      </c>
      <c r="F20" s="403" t="str">
        <f>個人データ入力用!AP35</f>
        <v/>
      </c>
      <c r="G20" s="403">
        <f>個人データ入力用!AJ35</f>
        <v>0</v>
      </c>
      <c r="H20" s="542" t="str">
        <f>個人データ入力用!AT35</f>
        <v xml:space="preserve"> 0</v>
      </c>
      <c r="I20" s="542" t="str">
        <f>個人データ入力用!AX35</f>
        <v/>
      </c>
      <c r="J20" s="542" t="str">
        <f>個人データ入力用!BB35</f>
        <v xml:space="preserve"> 0</v>
      </c>
      <c r="K20" s="403"/>
      <c r="L20" s="403" t="str">
        <f>個人データ入力用!AH35</f>
        <v/>
      </c>
    </row>
    <row r="21" spans="1:12">
      <c r="A21" s="403">
        <f>個人データ入力用!E36</f>
        <v>17</v>
      </c>
      <c r="B21" s="403" t="str">
        <f>個人データ入力用!AM36</f>
        <v>()</v>
      </c>
      <c r="C21" s="542" t="str">
        <f>個人データ入力用!AN36</f>
        <v/>
      </c>
      <c r="D21" s="403">
        <f>個人データ入力用!AO36</f>
        <v>2</v>
      </c>
      <c r="E21" s="403">
        <f>個人データ入力用!AI36</f>
        <v>3</v>
      </c>
      <c r="F21" s="403" t="str">
        <f>個人データ入力用!AP36</f>
        <v/>
      </c>
      <c r="G21" s="403">
        <f>個人データ入力用!AJ36</f>
        <v>0</v>
      </c>
      <c r="H21" s="542" t="str">
        <f>個人データ入力用!AT36</f>
        <v xml:space="preserve"> 0</v>
      </c>
      <c r="I21" s="542" t="str">
        <f>個人データ入力用!AX36</f>
        <v/>
      </c>
      <c r="J21" s="542" t="str">
        <f>個人データ入力用!BB36</f>
        <v xml:space="preserve"> 0</v>
      </c>
      <c r="K21" s="403"/>
      <c r="L21" s="403" t="str">
        <f>個人データ入力用!AH36</f>
        <v/>
      </c>
    </row>
    <row r="22" spans="1:12">
      <c r="A22" s="403">
        <f>個人データ入力用!E37</f>
        <v>18</v>
      </c>
      <c r="B22" s="403" t="str">
        <f>個人データ入力用!AM37</f>
        <v>()</v>
      </c>
      <c r="C22" s="542" t="str">
        <f>個人データ入力用!AN37</f>
        <v/>
      </c>
      <c r="D22" s="403">
        <f>個人データ入力用!AO37</f>
        <v>2</v>
      </c>
      <c r="E22" s="403">
        <f>個人データ入力用!AI37</f>
        <v>3</v>
      </c>
      <c r="F22" s="403" t="str">
        <f>個人データ入力用!AP37</f>
        <v/>
      </c>
      <c r="G22" s="403">
        <f>個人データ入力用!AJ37</f>
        <v>0</v>
      </c>
      <c r="H22" s="542" t="str">
        <f>個人データ入力用!AT37</f>
        <v xml:space="preserve"> 0</v>
      </c>
      <c r="I22" s="542" t="str">
        <f>個人データ入力用!AX37</f>
        <v/>
      </c>
      <c r="J22" s="542" t="str">
        <f>個人データ入力用!BB37</f>
        <v xml:space="preserve"> 0</v>
      </c>
      <c r="K22" s="403"/>
      <c r="L22" s="403" t="str">
        <f>個人データ入力用!AH37</f>
        <v/>
      </c>
    </row>
    <row r="23" spans="1:12">
      <c r="A23" s="403">
        <f>個人データ入力用!E38</f>
        <v>19</v>
      </c>
      <c r="B23" s="403" t="str">
        <f>個人データ入力用!AM38</f>
        <v>()</v>
      </c>
      <c r="C23" s="542" t="str">
        <f>個人データ入力用!AN38</f>
        <v/>
      </c>
      <c r="D23" s="403">
        <f>個人データ入力用!AO38</f>
        <v>2</v>
      </c>
      <c r="E23" s="403">
        <f>個人データ入力用!AI38</f>
        <v>3</v>
      </c>
      <c r="F23" s="403" t="str">
        <f>個人データ入力用!AP38</f>
        <v/>
      </c>
      <c r="G23" s="403">
        <f>個人データ入力用!AJ38</f>
        <v>0</v>
      </c>
      <c r="H23" s="542" t="str">
        <f>個人データ入力用!AT38</f>
        <v xml:space="preserve"> 0</v>
      </c>
      <c r="I23" s="542" t="str">
        <f>個人データ入力用!AX38</f>
        <v/>
      </c>
      <c r="J23" s="542" t="str">
        <f>個人データ入力用!BB38</f>
        <v xml:space="preserve"> 0</v>
      </c>
      <c r="K23" s="403"/>
      <c r="L23" s="403" t="str">
        <f>個人データ入力用!AH38</f>
        <v/>
      </c>
    </row>
    <row r="24" spans="1:12">
      <c r="A24" s="744">
        <f>個人データ入力用!E39</f>
        <v>20</v>
      </c>
      <c r="B24" s="744" t="str">
        <f>個人データ入力用!AM39</f>
        <v>()</v>
      </c>
      <c r="C24" s="745" t="str">
        <f>個人データ入力用!AN39</f>
        <v/>
      </c>
      <c r="D24" s="744">
        <f>個人データ入力用!AO39</f>
        <v>2</v>
      </c>
      <c r="E24" s="744">
        <f>個人データ入力用!AI39</f>
        <v>3</v>
      </c>
      <c r="F24" s="744" t="str">
        <f>個人データ入力用!AP39</f>
        <v/>
      </c>
      <c r="G24" s="744">
        <f>個人データ入力用!AJ39</f>
        <v>0</v>
      </c>
      <c r="H24" s="745" t="str">
        <f>個人データ入力用!AT39</f>
        <v xml:space="preserve"> 0</v>
      </c>
      <c r="I24" s="745" t="str">
        <f>個人データ入力用!AX39</f>
        <v/>
      </c>
      <c r="J24" s="745" t="str">
        <f>個人データ入力用!BB39</f>
        <v xml:space="preserve"> 0</v>
      </c>
      <c r="K24" s="744"/>
      <c r="L24" s="744" t="str">
        <f>個人データ入力用!AH39</f>
        <v/>
      </c>
    </row>
    <row r="25" spans="1:12">
      <c r="A25" s="403">
        <f>個人データ入力用!E40</f>
        <v>21</v>
      </c>
      <c r="B25" s="403" t="str">
        <f>個人データ入力用!AM40</f>
        <v>()</v>
      </c>
      <c r="C25" s="542" t="str">
        <f>個人データ入力用!AN40</f>
        <v/>
      </c>
      <c r="D25" s="403">
        <f>個人データ入力用!AO40</f>
        <v>2</v>
      </c>
      <c r="E25" s="403">
        <f>個人データ入力用!AI40</f>
        <v>3</v>
      </c>
      <c r="F25" s="403" t="str">
        <f>個人データ入力用!AP40</f>
        <v/>
      </c>
      <c r="G25" s="403">
        <f>個人データ入力用!AJ40</f>
        <v>0</v>
      </c>
      <c r="H25" s="542" t="str">
        <f>個人データ入力用!AT40</f>
        <v xml:space="preserve"> 0</v>
      </c>
      <c r="I25" s="542" t="str">
        <f>個人データ入力用!AX40</f>
        <v/>
      </c>
      <c r="J25" s="542" t="str">
        <f>個人データ入力用!BB40</f>
        <v xml:space="preserve"> 0</v>
      </c>
      <c r="K25" s="403"/>
      <c r="L25" s="403" t="str">
        <f>個人データ入力用!AH40</f>
        <v/>
      </c>
    </row>
    <row r="26" spans="1:12">
      <c r="A26" s="403">
        <f>個人データ入力用!E41</f>
        <v>22</v>
      </c>
      <c r="B26" s="403" t="str">
        <f>個人データ入力用!AM41</f>
        <v>()</v>
      </c>
      <c r="C26" s="542" t="str">
        <f>個人データ入力用!AN41</f>
        <v/>
      </c>
      <c r="D26" s="403">
        <f>個人データ入力用!AO41</f>
        <v>2</v>
      </c>
      <c r="E26" s="403">
        <f>個人データ入力用!AI41</f>
        <v>3</v>
      </c>
      <c r="F26" s="403" t="str">
        <f>個人データ入力用!AP41</f>
        <v/>
      </c>
      <c r="G26" s="403">
        <f>個人データ入力用!AJ41</f>
        <v>0</v>
      </c>
      <c r="H26" s="542" t="str">
        <f>個人データ入力用!AT41</f>
        <v xml:space="preserve"> 0</v>
      </c>
      <c r="I26" s="542" t="str">
        <f>個人データ入力用!AX41</f>
        <v/>
      </c>
      <c r="J26" s="542" t="str">
        <f>個人データ入力用!BB41</f>
        <v xml:space="preserve"> 0</v>
      </c>
      <c r="K26" s="403"/>
      <c r="L26" s="403" t="str">
        <f>個人データ入力用!AH41</f>
        <v/>
      </c>
    </row>
    <row r="27" spans="1:12">
      <c r="A27" s="403">
        <f>個人データ入力用!E42</f>
        <v>23</v>
      </c>
      <c r="B27" s="403" t="str">
        <f>個人データ入力用!AM42</f>
        <v>()</v>
      </c>
      <c r="C27" s="542" t="str">
        <f>個人データ入力用!AN42</f>
        <v/>
      </c>
      <c r="D27" s="403">
        <f>個人データ入力用!AO42</f>
        <v>2</v>
      </c>
      <c r="E27" s="403">
        <f>個人データ入力用!AI42</f>
        <v>3</v>
      </c>
      <c r="F27" s="403" t="str">
        <f>個人データ入力用!AP42</f>
        <v/>
      </c>
      <c r="G27" s="403">
        <f>個人データ入力用!AJ42</f>
        <v>0</v>
      </c>
      <c r="H27" s="542" t="str">
        <f>個人データ入力用!AT42</f>
        <v>」 0</v>
      </c>
      <c r="I27" s="542" t="str">
        <f>個人データ入力用!AX42</f>
        <v/>
      </c>
      <c r="J27" s="542" t="str">
        <f>個人データ入力用!BB42</f>
        <v xml:space="preserve"> 0</v>
      </c>
      <c r="K27" s="403"/>
      <c r="L27" s="403" t="str">
        <f>個人データ入力用!AH42</f>
        <v/>
      </c>
    </row>
    <row r="28" spans="1:12">
      <c r="A28" s="403">
        <f>個人データ入力用!E43</f>
        <v>24</v>
      </c>
      <c r="B28" s="403" t="str">
        <f>個人データ入力用!AM43</f>
        <v>()</v>
      </c>
      <c r="C28" s="542" t="str">
        <f>個人データ入力用!AN43</f>
        <v/>
      </c>
      <c r="D28" s="403">
        <f>個人データ入力用!AO43</f>
        <v>2</v>
      </c>
      <c r="E28" s="403">
        <f>個人データ入力用!AI43</f>
        <v>3</v>
      </c>
      <c r="F28" s="403" t="str">
        <f>個人データ入力用!AP43</f>
        <v/>
      </c>
      <c r="G28" s="403">
        <f>個人データ入力用!AJ43</f>
        <v>0</v>
      </c>
      <c r="H28" s="542" t="str">
        <f>個人データ入力用!AT43</f>
        <v xml:space="preserve"> 0</v>
      </c>
      <c r="I28" s="542" t="str">
        <f>個人データ入力用!AX43</f>
        <v/>
      </c>
      <c r="J28" s="542" t="str">
        <f>個人データ入力用!BB43</f>
        <v xml:space="preserve"> 0</v>
      </c>
      <c r="K28" s="403"/>
      <c r="L28" s="403" t="str">
        <f>個人データ入力用!AH43</f>
        <v/>
      </c>
    </row>
    <row r="29" spans="1:12">
      <c r="A29" s="744">
        <f>個人データ入力用!E44</f>
        <v>25</v>
      </c>
      <c r="B29" s="744" t="str">
        <f>個人データ入力用!AM44</f>
        <v>()</v>
      </c>
      <c r="C29" s="745" t="str">
        <f>個人データ入力用!AN44</f>
        <v/>
      </c>
      <c r="D29" s="744">
        <f>個人データ入力用!AO44</f>
        <v>2</v>
      </c>
      <c r="E29" s="744">
        <f>個人データ入力用!AI44</f>
        <v>3</v>
      </c>
      <c r="F29" s="744" t="str">
        <f>個人データ入力用!AP44</f>
        <v/>
      </c>
      <c r="G29" s="744">
        <f>個人データ入力用!AJ44</f>
        <v>0</v>
      </c>
      <c r="H29" s="745" t="str">
        <f>個人データ入力用!AT44</f>
        <v xml:space="preserve"> 0</v>
      </c>
      <c r="I29" s="745" t="str">
        <f>個人データ入力用!AX44</f>
        <v/>
      </c>
      <c r="J29" s="745" t="str">
        <f>個人データ入力用!BB44</f>
        <v xml:space="preserve"> 0</v>
      </c>
      <c r="K29" s="744"/>
      <c r="L29" s="744" t="str">
        <f>個人データ入力用!AH44</f>
        <v/>
      </c>
    </row>
    <row r="30" spans="1:12">
      <c r="A30" s="746">
        <f>個人データ入力用!E45</f>
        <v>26</v>
      </c>
      <c r="B30" s="746" t="str">
        <f>個人データ入力用!AM45</f>
        <v>()</v>
      </c>
      <c r="C30" s="747" t="str">
        <f>個人データ入力用!AN45</f>
        <v/>
      </c>
      <c r="D30" s="746">
        <f>個人データ入力用!AO45</f>
        <v>2</v>
      </c>
      <c r="E30" s="746">
        <f>個人データ入力用!AI45</f>
        <v>3</v>
      </c>
      <c r="F30" s="746" t="str">
        <f>個人データ入力用!AP45</f>
        <v/>
      </c>
      <c r="G30" s="746">
        <f>個人データ入力用!AJ45</f>
        <v>0</v>
      </c>
      <c r="H30" s="747" t="str">
        <f>個人データ入力用!AT45</f>
        <v xml:space="preserve"> 0</v>
      </c>
      <c r="I30" s="747" t="str">
        <f>個人データ入力用!AX45</f>
        <v/>
      </c>
      <c r="J30" s="747" t="str">
        <f>個人データ入力用!BB45</f>
        <v xml:space="preserve"> 0</v>
      </c>
      <c r="K30" s="746"/>
      <c r="L30" s="746" t="str">
        <f>個人データ入力用!AH45</f>
        <v/>
      </c>
    </row>
    <row r="31" spans="1:12">
      <c r="A31" s="403">
        <f>個人データ入力用!E46</f>
        <v>27</v>
      </c>
      <c r="B31" s="403" t="str">
        <f>個人データ入力用!AM46</f>
        <v>()</v>
      </c>
      <c r="C31" s="542" t="str">
        <f>個人データ入力用!AN46</f>
        <v/>
      </c>
      <c r="D31" s="403">
        <f>個人データ入力用!AO46</f>
        <v>2</v>
      </c>
      <c r="E31" s="403">
        <f>個人データ入力用!AI46</f>
        <v>3</v>
      </c>
      <c r="F31" s="403" t="str">
        <f>個人データ入力用!AP46</f>
        <v/>
      </c>
      <c r="G31" s="403">
        <f>個人データ入力用!AJ46</f>
        <v>0</v>
      </c>
      <c r="H31" s="542" t="str">
        <f>個人データ入力用!AT46</f>
        <v xml:space="preserve"> 0</v>
      </c>
      <c r="I31" s="542" t="str">
        <f>個人データ入力用!AX46</f>
        <v/>
      </c>
      <c r="J31" s="542" t="str">
        <f>個人データ入力用!BB46</f>
        <v xml:space="preserve"> 0</v>
      </c>
      <c r="K31" s="403"/>
      <c r="L31" s="403" t="str">
        <f>個人データ入力用!AH46</f>
        <v/>
      </c>
    </row>
    <row r="32" spans="1:12">
      <c r="A32" s="403">
        <f>個人データ入力用!E47</f>
        <v>28</v>
      </c>
      <c r="B32" s="403" t="str">
        <f>個人データ入力用!AM47</f>
        <v>()</v>
      </c>
      <c r="C32" s="542" t="str">
        <f>個人データ入力用!AN47</f>
        <v/>
      </c>
      <c r="D32" s="403">
        <f>個人データ入力用!AO47</f>
        <v>2</v>
      </c>
      <c r="E32" s="403">
        <f>個人データ入力用!AI47</f>
        <v>3</v>
      </c>
      <c r="F32" s="403" t="str">
        <f>個人データ入力用!AP47</f>
        <v/>
      </c>
      <c r="G32" s="403">
        <f>個人データ入力用!AJ47</f>
        <v>0</v>
      </c>
      <c r="H32" s="542" t="str">
        <f>個人データ入力用!AT47</f>
        <v xml:space="preserve"> 0</v>
      </c>
      <c r="I32" s="542" t="str">
        <f>個人データ入力用!AX47</f>
        <v/>
      </c>
      <c r="J32" s="542" t="str">
        <f>個人データ入力用!BB47</f>
        <v xml:space="preserve"> 0</v>
      </c>
      <c r="K32" s="403"/>
      <c r="L32" s="403" t="str">
        <f>個人データ入力用!AH47</f>
        <v/>
      </c>
    </row>
    <row r="33" spans="1:12">
      <c r="A33" s="403">
        <f>個人データ入力用!E48</f>
        <v>29</v>
      </c>
      <c r="B33" s="403" t="str">
        <f>個人データ入力用!AM48</f>
        <v>()</v>
      </c>
      <c r="C33" s="542" t="str">
        <f>個人データ入力用!AN48</f>
        <v/>
      </c>
      <c r="D33" s="403">
        <f>個人データ入力用!AO48</f>
        <v>2</v>
      </c>
      <c r="E33" s="403">
        <f>個人データ入力用!AI48</f>
        <v>3</v>
      </c>
      <c r="F33" s="403" t="str">
        <f>個人データ入力用!AP48</f>
        <v/>
      </c>
      <c r="G33" s="403">
        <f>個人データ入力用!AJ48</f>
        <v>0</v>
      </c>
      <c r="H33" s="542" t="str">
        <f>個人データ入力用!AT48</f>
        <v xml:space="preserve"> 0</v>
      </c>
      <c r="I33" s="542" t="str">
        <f>個人データ入力用!AX48</f>
        <v/>
      </c>
      <c r="J33" s="542" t="str">
        <f>個人データ入力用!BB48</f>
        <v xml:space="preserve"> 0</v>
      </c>
      <c r="K33" s="403"/>
      <c r="L33" s="403" t="str">
        <f>個人データ入力用!AH48</f>
        <v/>
      </c>
    </row>
    <row r="34" spans="1:12">
      <c r="A34" s="744">
        <f>個人データ入力用!E49</f>
        <v>30</v>
      </c>
      <c r="B34" s="744" t="str">
        <f>個人データ入力用!AM49</f>
        <v>()</v>
      </c>
      <c r="C34" s="745" t="str">
        <f>個人データ入力用!AN49</f>
        <v/>
      </c>
      <c r="D34" s="744">
        <f>個人データ入力用!AO49</f>
        <v>2</v>
      </c>
      <c r="E34" s="744">
        <f>個人データ入力用!AI49</f>
        <v>3</v>
      </c>
      <c r="F34" s="744" t="str">
        <f>個人データ入力用!AP49</f>
        <v/>
      </c>
      <c r="G34" s="744">
        <f>個人データ入力用!AJ49</f>
        <v>0</v>
      </c>
      <c r="H34" s="745" t="str">
        <f>個人データ入力用!AT49</f>
        <v xml:space="preserve"> 0</v>
      </c>
      <c r="I34" s="745" t="str">
        <f>個人データ入力用!AX49</f>
        <v/>
      </c>
      <c r="J34" s="745" t="str">
        <f>個人データ入力用!BB49</f>
        <v xml:space="preserve"> 0</v>
      </c>
      <c r="K34" s="744"/>
      <c r="L34" s="744" t="str">
        <f>個人データ入力用!AH49</f>
        <v/>
      </c>
    </row>
    <row r="35" spans="1:12">
      <c r="A35" s="403">
        <f>個人データ入力用!E50</f>
        <v>31</v>
      </c>
      <c r="B35" s="403" t="str">
        <f>個人データ入力用!AM50</f>
        <v>()</v>
      </c>
      <c r="C35" s="542" t="str">
        <f>個人データ入力用!AN50</f>
        <v/>
      </c>
      <c r="D35" s="403">
        <f>個人データ入力用!AO50</f>
        <v>2</v>
      </c>
      <c r="E35" s="403">
        <f>個人データ入力用!AI50</f>
        <v>3</v>
      </c>
      <c r="F35" s="403" t="str">
        <f>個人データ入力用!AP50</f>
        <v/>
      </c>
      <c r="G35" s="403">
        <f>個人データ入力用!AJ50</f>
        <v>0</v>
      </c>
      <c r="H35" s="542" t="str">
        <f>個人データ入力用!AT50</f>
        <v xml:space="preserve"> 0</v>
      </c>
      <c r="I35" s="542" t="str">
        <f>個人データ入力用!AX50</f>
        <v/>
      </c>
      <c r="J35" s="542" t="str">
        <f>個人データ入力用!BB50</f>
        <v xml:space="preserve"> 0</v>
      </c>
      <c r="K35" s="403"/>
      <c r="L35" s="403" t="str">
        <f>個人データ入力用!AH50</f>
        <v/>
      </c>
    </row>
    <row r="36" spans="1:12">
      <c r="A36" s="403">
        <f>個人データ入力用!E51</f>
        <v>32</v>
      </c>
      <c r="B36" s="403" t="str">
        <f>個人データ入力用!AM51</f>
        <v>()</v>
      </c>
      <c r="C36" s="542" t="str">
        <f>個人データ入力用!AN51</f>
        <v/>
      </c>
      <c r="D36" s="403">
        <f>個人データ入力用!AO51</f>
        <v>2</v>
      </c>
      <c r="E36" s="403">
        <f>個人データ入力用!AI51</f>
        <v>3</v>
      </c>
      <c r="F36" s="403" t="str">
        <f>個人データ入力用!AP51</f>
        <v/>
      </c>
      <c r="G36" s="403">
        <f>個人データ入力用!AJ51</f>
        <v>0</v>
      </c>
      <c r="H36" s="542" t="str">
        <f>個人データ入力用!AT51</f>
        <v xml:space="preserve"> 0</v>
      </c>
      <c r="I36" s="542" t="str">
        <f>個人データ入力用!AX51</f>
        <v/>
      </c>
      <c r="J36" s="542" t="str">
        <f>個人データ入力用!BB51</f>
        <v xml:space="preserve"> 0</v>
      </c>
      <c r="K36" s="403"/>
      <c r="L36" s="403" t="str">
        <f>個人データ入力用!AH51</f>
        <v/>
      </c>
    </row>
    <row r="37" spans="1:12">
      <c r="A37" s="403">
        <f>個人データ入力用!E52</f>
        <v>33</v>
      </c>
      <c r="B37" s="403" t="str">
        <f>個人データ入力用!AM52</f>
        <v>()</v>
      </c>
      <c r="C37" s="542" t="str">
        <f>個人データ入力用!AN52</f>
        <v/>
      </c>
      <c r="D37" s="403">
        <f>個人データ入力用!AO52</f>
        <v>2</v>
      </c>
      <c r="E37" s="403">
        <f>個人データ入力用!AI52</f>
        <v>3</v>
      </c>
      <c r="F37" s="403" t="str">
        <f>個人データ入力用!AP52</f>
        <v/>
      </c>
      <c r="G37" s="403">
        <f>個人データ入力用!AJ52</f>
        <v>0</v>
      </c>
      <c r="H37" s="542" t="str">
        <f>個人データ入力用!AT52</f>
        <v xml:space="preserve"> 0</v>
      </c>
      <c r="I37" s="542" t="str">
        <f>個人データ入力用!AX52</f>
        <v/>
      </c>
      <c r="J37" s="542" t="str">
        <f>個人データ入力用!BB52</f>
        <v xml:space="preserve"> 0</v>
      </c>
      <c r="K37" s="403"/>
      <c r="L37" s="403" t="str">
        <f>個人データ入力用!AH52</f>
        <v/>
      </c>
    </row>
    <row r="38" spans="1:12">
      <c r="A38" s="403">
        <f>個人データ入力用!E53</f>
        <v>34</v>
      </c>
      <c r="B38" s="403" t="str">
        <f>個人データ入力用!AM53</f>
        <v>()</v>
      </c>
      <c r="C38" s="542" t="str">
        <f>個人データ入力用!AN53</f>
        <v/>
      </c>
      <c r="D38" s="403">
        <f>個人データ入力用!AO53</f>
        <v>2</v>
      </c>
      <c r="E38" s="403">
        <f>個人データ入力用!AI53</f>
        <v>3</v>
      </c>
      <c r="F38" s="403" t="str">
        <f>個人データ入力用!AP53</f>
        <v/>
      </c>
      <c r="G38" s="403">
        <f>個人データ入力用!AJ53</f>
        <v>0</v>
      </c>
      <c r="H38" s="542" t="str">
        <f>個人データ入力用!AT53</f>
        <v xml:space="preserve"> 0</v>
      </c>
      <c r="I38" s="542" t="str">
        <f>個人データ入力用!AX53</f>
        <v/>
      </c>
      <c r="J38" s="542" t="str">
        <f>個人データ入力用!BB53</f>
        <v xml:space="preserve"> 0</v>
      </c>
      <c r="K38" s="403"/>
      <c r="L38" s="403" t="str">
        <f>個人データ入力用!AH53</f>
        <v/>
      </c>
    </row>
    <row r="39" spans="1:12">
      <c r="A39" s="744">
        <f>個人データ入力用!E54</f>
        <v>35</v>
      </c>
      <c r="B39" s="744" t="str">
        <f>個人データ入力用!AM54</f>
        <v>()</v>
      </c>
      <c r="C39" s="745" t="str">
        <f>個人データ入力用!AN54</f>
        <v/>
      </c>
      <c r="D39" s="744">
        <f>個人データ入力用!AO54</f>
        <v>2</v>
      </c>
      <c r="E39" s="744">
        <f>個人データ入力用!AI54</f>
        <v>3</v>
      </c>
      <c r="F39" s="744" t="str">
        <f>個人データ入力用!AP54</f>
        <v/>
      </c>
      <c r="G39" s="744">
        <f>個人データ入力用!AJ54</f>
        <v>0</v>
      </c>
      <c r="H39" s="745" t="str">
        <f>個人データ入力用!AT54</f>
        <v xml:space="preserve"> 0</v>
      </c>
      <c r="I39" s="745" t="str">
        <f>個人データ入力用!AX54</f>
        <v/>
      </c>
      <c r="J39" s="745" t="str">
        <f>個人データ入力用!BB54</f>
        <v xml:space="preserve"> 0</v>
      </c>
      <c r="K39" s="744"/>
      <c r="L39" s="744" t="str">
        <f>個人データ入力用!AH54</f>
        <v/>
      </c>
    </row>
    <row r="40" spans="1:12">
      <c r="A40" s="403">
        <f>個人データ入力用!E55</f>
        <v>36</v>
      </c>
      <c r="B40" s="403" t="str">
        <f>個人データ入力用!AM55</f>
        <v>()</v>
      </c>
      <c r="C40" s="542" t="str">
        <f>個人データ入力用!AN55</f>
        <v/>
      </c>
      <c r="D40" s="403">
        <f>個人データ入力用!AO55</f>
        <v>2</v>
      </c>
      <c r="E40" s="403">
        <f>個人データ入力用!AI55</f>
        <v>3</v>
      </c>
      <c r="F40" s="403" t="str">
        <f>個人データ入力用!AP55</f>
        <v/>
      </c>
      <c r="G40" s="403">
        <f>個人データ入力用!AJ55</f>
        <v>0</v>
      </c>
      <c r="H40" s="542" t="str">
        <f>個人データ入力用!AT55</f>
        <v xml:space="preserve"> 0</v>
      </c>
      <c r="I40" s="542" t="str">
        <f>個人データ入力用!AX55</f>
        <v/>
      </c>
      <c r="J40" s="542" t="str">
        <f>個人データ入力用!BB55</f>
        <v xml:space="preserve"> 0</v>
      </c>
      <c r="K40" s="403"/>
      <c r="L40" s="403" t="str">
        <f>個人データ入力用!AH55</f>
        <v/>
      </c>
    </row>
    <row r="41" spans="1:12">
      <c r="A41" s="403">
        <f>個人データ入力用!E56</f>
        <v>37</v>
      </c>
      <c r="B41" s="403" t="str">
        <f>個人データ入力用!AM56</f>
        <v>()</v>
      </c>
      <c r="C41" s="542" t="str">
        <f>個人データ入力用!AN56</f>
        <v/>
      </c>
      <c r="D41" s="403">
        <f>個人データ入力用!AO56</f>
        <v>2</v>
      </c>
      <c r="E41" s="403">
        <f>個人データ入力用!AI56</f>
        <v>3</v>
      </c>
      <c r="F41" s="403" t="str">
        <f>個人データ入力用!AP56</f>
        <v/>
      </c>
      <c r="G41" s="403">
        <f>個人データ入力用!AJ56</f>
        <v>0</v>
      </c>
      <c r="H41" s="542" t="str">
        <f>個人データ入力用!AT56</f>
        <v xml:space="preserve"> 0</v>
      </c>
      <c r="I41" s="542" t="str">
        <f>個人データ入力用!AX56</f>
        <v/>
      </c>
      <c r="J41" s="542" t="str">
        <f>個人データ入力用!BB56</f>
        <v xml:space="preserve"> 0</v>
      </c>
      <c r="K41" s="403"/>
      <c r="L41" s="403" t="str">
        <f>個人データ入力用!AH56</f>
        <v/>
      </c>
    </row>
    <row r="42" spans="1:12">
      <c r="A42" s="403">
        <f>個人データ入力用!E57</f>
        <v>38</v>
      </c>
      <c r="B42" s="403" t="str">
        <f>個人データ入力用!AM57</f>
        <v>()</v>
      </c>
      <c r="C42" s="542" t="str">
        <f>個人データ入力用!AN57</f>
        <v/>
      </c>
      <c r="D42" s="403">
        <f>個人データ入力用!AO57</f>
        <v>2</v>
      </c>
      <c r="E42" s="403">
        <f>個人データ入力用!AI57</f>
        <v>3</v>
      </c>
      <c r="F42" s="403" t="str">
        <f>個人データ入力用!AP57</f>
        <v/>
      </c>
      <c r="G42" s="403">
        <f>個人データ入力用!AJ57</f>
        <v>0</v>
      </c>
      <c r="H42" s="542" t="str">
        <f>個人データ入力用!AT57</f>
        <v xml:space="preserve"> 0</v>
      </c>
      <c r="I42" s="542" t="str">
        <f>個人データ入力用!AX57</f>
        <v/>
      </c>
      <c r="J42" s="542" t="str">
        <f>個人データ入力用!BB57</f>
        <v xml:space="preserve"> 0</v>
      </c>
      <c r="K42" s="403"/>
      <c r="L42" s="403" t="str">
        <f>個人データ入力用!AH57</f>
        <v/>
      </c>
    </row>
    <row r="43" spans="1:12">
      <c r="A43" s="403">
        <f>個人データ入力用!E58</f>
        <v>39</v>
      </c>
      <c r="B43" s="403" t="str">
        <f>個人データ入力用!AM58</f>
        <v>()</v>
      </c>
      <c r="C43" s="542" t="str">
        <f>個人データ入力用!AN58</f>
        <v/>
      </c>
      <c r="D43" s="403">
        <f>個人データ入力用!AO58</f>
        <v>2</v>
      </c>
      <c r="E43" s="403">
        <f>個人データ入力用!AI58</f>
        <v>3</v>
      </c>
      <c r="F43" s="403" t="str">
        <f>個人データ入力用!AP58</f>
        <v/>
      </c>
      <c r="G43" s="403">
        <f>個人データ入力用!AJ58</f>
        <v>0</v>
      </c>
      <c r="H43" s="542" t="str">
        <f>個人データ入力用!AT58</f>
        <v xml:space="preserve"> 0</v>
      </c>
      <c r="I43" s="542" t="str">
        <f>個人データ入力用!AX58</f>
        <v/>
      </c>
      <c r="J43" s="542" t="str">
        <f>個人データ入力用!BB58</f>
        <v xml:space="preserve"> 0</v>
      </c>
      <c r="K43" s="403"/>
      <c r="L43" s="403" t="str">
        <f>個人データ入力用!AH58</f>
        <v/>
      </c>
    </row>
    <row r="44" spans="1:12">
      <c r="A44" s="744">
        <f>個人データ入力用!E59</f>
        <v>40</v>
      </c>
      <c r="B44" s="744" t="str">
        <f>個人データ入力用!AM59</f>
        <v>()</v>
      </c>
      <c r="C44" s="745" t="str">
        <f>個人データ入力用!AN59</f>
        <v/>
      </c>
      <c r="D44" s="744">
        <f>個人データ入力用!AO59</f>
        <v>2</v>
      </c>
      <c r="E44" s="744">
        <f>個人データ入力用!AI59</f>
        <v>3</v>
      </c>
      <c r="F44" s="744" t="str">
        <f>個人データ入力用!AP59</f>
        <v/>
      </c>
      <c r="G44" s="744">
        <f>個人データ入力用!AJ59</f>
        <v>0</v>
      </c>
      <c r="H44" s="745" t="str">
        <f>個人データ入力用!AT59</f>
        <v xml:space="preserve"> 0</v>
      </c>
      <c r="I44" s="745" t="str">
        <f>個人データ入力用!AX59</f>
        <v/>
      </c>
      <c r="J44" s="745" t="str">
        <f>個人データ入力用!BB59</f>
        <v xml:space="preserve"> 0</v>
      </c>
      <c r="K44" s="744"/>
      <c r="L44" s="744" t="str">
        <f>個人データ入力用!AH59</f>
        <v/>
      </c>
    </row>
    <row r="45" spans="1:12">
      <c r="A45" s="403">
        <f>個人データ入力用!E60</f>
        <v>41</v>
      </c>
      <c r="B45" s="403" t="str">
        <f>個人データ入力用!AM60</f>
        <v>()</v>
      </c>
      <c r="C45" s="542" t="str">
        <f>個人データ入力用!AN60</f>
        <v/>
      </c>
      <c r="D45" s="403">
        <f>個人データ入力用!AO60</f>
        <v>2</v>
      </c>
      <c r="E45" s="403">
        <f>個人データ入力用!AI60</f>
        <v>3</v>
      </c>
      <c r="F45" s="403" t="str">
        <f>個人データ入力用!AP60</f>
        <v/>
      </c>
      <c r="G45" s="403">
        <f>個人データ入力用!AJ60</f>
        <v>0</v>
      </c>
      <c r="H45" s="542" t="str">
        <f>個人データ入力用!AT60</f>
        <v xml:space="preserve"> 0</v>
      </c>
      <c r="I45" s="542" t="str">
        <f>個人データ入力用!AX60</f>
        <v/>
      </c>
      <c r="J45" s="542" t="str">
        <f>個人データ入力用!BB60</f>
        <v xml:space="preserve"> 0</v>
      </c>
      <c r="K45" s="403"/>
      <c r="L45" s="403" t="str">
        <f>個人データ入力用!AH60</f>
        <v/>
      </c>
    </row>
    <row r="46" spans="1:12">
      <c r="A46" s="403">
        <f>個人データ入力用!E61</f>
        <v>42</v>
      </c>
      <c r="B46" s="403" t="str">
        <f>個人データ入力用!AM61</f>
        <v>()</v>
      </c>
      <c r="C46" s="542" t="str">
        <f>個人データ入力用!AN61</f>
        <v/>
      </c>
      <c r="D46" s="403">
        <f>個人データ入力用!AO61</f>
        <v>2</v>
      </c>
      <c r="E46" s="403">
        <f>個人データ入力用!AI61</f>
        <v>3</v>
      </c>
      <c r="F46" s="403" t="str">
        <f>個人データ入力用!AP61</f>
        <v/>
      </c>
      <c r="G46" s="403">
        <f>個人データ入力用!AJ61</f>
        <v>0</v>
      </c>
      <c r="H46" s="542" t="str">
        <f>個人データ入力用!AT61</f>
        <v xml:space="preserve"> 0</v>
      </c>
      <c r="I46" s="542" t="str">
        <f>個人データ入力用!AX61</f>
        <v/>
      </c>
      <c r="J46" s="542" t="str">
        <f>個人データ入力用!BB61</f>
        <v xml:space="preserve"> 0</v>
      </c>
      <c r="K46" s="403"/>
      <c r="L46" s="403" t="str">
        <f>個人データ入力用!AH61</f>
        <v/>
      </c>
    </row>
    <row r="47" spans="1:12">
      <c r="A47" s="403">
        <f>個人データ入力用!E62</f>
        <v>43</v>
      </c>
      <c r="B47" s="403" t="str">
        <f>個人データ入力用!AM62</f>
        <v>()</v>
      </c>
      <c r="C47" s="542" t="str">
        <f>個人データ入力用!AN62</f>
        <v/>
      </c>
      <c r="D47" s="403">
        <f>個人データ入力用!AO62</f>
        <v>2</v>
      </c>
      <c r="E47" s="403">
        <f>個人データ入力用!AI62</f>
        <v>3</v>
      </c>
      <c r="F47" s="403" t="str">
        <f>個人データ入力用!AP62</f>
        <v/>
      </c>
      <c r="G47" s="403">
        <f>個人データ入力用!AJ62</f>
        <v>0</v>
      </c>
      <c r="H47" s="542" t="str">
        <f>個人データ入力用!AT62</f>
        <v xml:space="preserve"> 0</v>
      </c>
      <c r="I47" s="542" t="str">
        <f>個人データ入力用!AX62</f>
        <v/>
      </c>
      <c r="J47" s="542" t="str">
        <f>個人データ入力用!BB62</f>
        <v xml:space="preserve"> 0</v>
      </c>
      <c r="K47" s="403"/>
      <c r="L47" s="403" t="str">
        <f>個人データ入力用!AH62</f>
        <v/>
      </c>
    </row>
    <row r="48" spans="1:12">
      <c r="A48" s="403">
        <f>個人データ入力用!E63</f>
        <v>44</v>
      </c>
      <c r="B48" s="403" t="str">
        <f>個人データ入力用!AM63</f>
        <v>()</v>
      </c>
      <c r="C48" s="542" t="str">
        <f>個人データ入力用!AN63</f>
        <v/>
      </c>
      <c r="D48" s="403">
        <f>個人データ入力用!AO63</f>
        <v>2</v>
      </c>
      <c r="E48" s="403">
        <f>個人データ入力用!AI63</f>
        <v>3</v>
      </c>
      <c r="F48" s="403" t="str">
        <f>個人データ入力用!AP63</f>
        <v/>
      </c>
      <c r="G48" s="403">
        <f>個人データ入力用!AJ63</f>
        <v>0</v>
      </c>
      <c r="H48" s="542" t="str">
        <f>個人データ入力用!AT63</f>
        <v xml:space="preserve"> 0</v>
      </c>
      <c r="I48" s="542" t="str">
        <f>個人データ入力用!AX63</f>
        <v/>
      </c>
      <c r="J48" s="542" t="str">
        <f>個人データ入力用!BB63</f>
        <v xml:space="preserve"> 0</v>
      </c>
      <c r="K48" s="403"/>
      <c r="L48" s="403" t="str">
        <f>個人データ入力用!AH63</f>
        <v/>
      </c>
    </row>
    <row r="49" spans="1:12">
      <c r="A49" s="744">
        <f>個人データ入力用!E64</f>
        <v>45</v>
      </c>
      <c r="B49" s="744" t="str">
        <f>個人データ入力用!AM64</f>
        <v>()</v>
      </c>
      <c r="C49" s="745" t="str">
        <f>個人データ入力用!AN64</f>
        <v/>
      </c>
      <c r="D49" s="744">
        <f>個人データ入力用!AO64</f>
        <v>2</v>
      </c>
      <c r="E49" s="744">
        <f>個人データ入力用!AI64</f>
        <v>3</v>
      </c>
      <c r="F49" s="744" t="str">
        <f>個人データ入力用!AP64</f>
        <v/>
      </c>
      <c r="G49" s="744">
        <f>個人データ入力用!AJ64</f>
        <v>0</v>
      </c>
      <c r="H49" s="745" t="str">
        <f>個人データ入力用!AT64</f>
        <v xml:space="preserve"> 0</v>
      </c>
      <c r="I49" s="745" t="str">
        <f>個人データ入力用!AX64</f>
        <v/>
      </c>
      <c r="J49" s="745" t="str">
        <f>個人データ入力用!BB64</f>
        <v xml:space="preserve"> 0</v>
      </c>
      <c r="K49" s="744"/>
      <c r="L49" s="744" t="str">
        <f>個人データ入力用!AH64</f>
        <v/>
      </c>
    </row>
    <row r="50" spans="1:12">
      <c r="A50" s="403">
        <f>個人データ入力用!E65</f>
        <v>46</v>
      </c>
      <c r="B50" s="403" t="str">
        <f>個人データ入力用!AM65</f>
        <v>()</v>
      </c>
      <c r="C50" s="542" t="str">
        <f>個人データ入力用!AN65</f>
        <v/>
      </c>
      <c r="D50" s="403">
        <f>個人データ入力用!AO65</f>
        <v>2</v>
      </c>
      <c r="E50" s="403">
        <f>個人データ入力用!AI65</f>
        <v>3</v>
      </c>
      <c r="F50" s="403" t="str">
        <f>個人データ入力用!AP65</f>
        <v/>
      </c>
      <c r="G50" s="403">
        <f>個人データ入力用!AJ65</f>
        <v>0</v>
      </c>
      <c r="H50" s="542" t="str">
        <f>個人データ入力用!AT65</f>
        <v xml:space="preserve"> 0</v>
      </c>
      <c r="I50" s="542" t="str">
        <f>個人データ入力用!AX65</f>
        <v/>
      </c>
      <c r="J50" s="542" t="str">
        <f>個人データ入力用!BB65</f>
        <v xml:space="preserve"> 0</v>
      </c>
      <c r="K50" s="403"/>
      <c r="L50" s="403" t="str">
        <f>個人データ入力用!AH65</f>
        <v/>
      </c>
    </row>
    <row r="51" spans="1:12">
      <c r="A51" s="403">
        <f>個人データ入力用!E66</f>
        <v>47</v>
      </c>
      <c r="B51" s="403" t="str">
        <f>個人データ入力用!AM66</f>
        <v>()</v>
      </c>
      <c r="C51" s="542" t="str">
        <f>個人データ入力用!AN66</f>
        <v/>
      </c>
      <c r="D51" s="403">
        <f>個人データ入力用!AO66</f>
        <v>2</v>
      </c>
      <c r="E51" s="403">
        <f>個人データ入力用!AI66</f>
        <v>3</v>
      </c>
      <c r="F51" s="403" t="str">
        <f>個人データ入力用!AP66</f>
        <v/>
      </c>
      <c r="G51" s="403">
        <f>個人データ入力用!AJ66</f>
        <v>0</v>
      </c>
      <c r="H51" s="542" t="str">
        <f>個人データ入力用!AT66</f>
        <v xml:space="preserve"> 0</v>
      </c>
      <c r="I51" s="542" t="str">
        <f>個人データ入力用!AX66</f>
        <v/>
      </c>
      <c r="J51" s="542" t="str">
        <f>個人データ入力用!BB66</f>
        <v xml:space="preserve"> 0</v>
      </c>
      <c r="K51" s="403"/>
      <c r="L51" s="403" t="str">
        <f>個人データ入力用!AH66</f>
        <v/>
      </c>
    </row>
    <row r="52" spans="1:12">
      <c r="A52" s="403">
        <f>個人データ入力用!E67</f>
        <v>48</v>
      </c>
      <c r="B52" s="403" t="str">
        <f>個人データ入力用!AM67</f>
        <v>()</v>
      </c>
      <c r="C52" s="542" t="str">
        <f>個人データ入力用!AN67</f>
        <v/>
      </c>
      <c r="D52" s="403">
        <f>個人データ入力用!AO67</f>
        <v>2</v>
      </c>
      <c r="E52" s="403">
        <f>個人データ入力用!AI67</f>
        <v>3</v>
      </c>
      <c r="F52" s="403" t="str">
        <f>個人データ入力用!AP67</f>
        <v/>
      </c>
      <c r="G52" s="403">
        <f>個人データ入力用!AJ67</f>
        <v>0</v>
      </c>
      <c r="H52" s="542" t="str">
        <f>個人データ入力用!AT67</f>
        <v xml:space="preserve"> 0</v>
      </c>
      <c r="I52" s="542" t="str">
        <f>個人データ入力用!AX67</f>
        <v/>
      </c>
      <c r="J52" s="542" t="str">
        <f>個人データ入力用!BB67</f>
        <v xml:space="preserve"> 0</v>
      </c>
      <c r="K52" s="403"/>
      <c r="L52" s="403" t="str">
        <f>個人データ入力用!AH67</f>
        <v/>
      </c>
    </row>
    <row r="53" spans="1:12">
      <c r="A53" s="403">
        <f>個人データ入力用!E68</f>
        <v>49</v>
      </c>
      <c r="B53" s="403" t="str">
        <f>個人データ入力用!AM68</f>
        <v>()</v>
      </c>
      <c r="C53" s="542" t="str">
        <f>個人データ入力用!AN68</f>
        <v/>
      </c>
      <c r="D53" s="403">
        <f>個人データ入力用!AO68</f>
        <v>2</v>
      </c>
      <c r="E53" s="403">
        <f>個人データ入力用!AI68</f>
        <v>3</v>
      </c>
      <c r="F53" s="403" t="str">
        <f>個人データ入力用!AP68</f>
        <v/>
      </c>
      <c r="G53" s="403">
        <f>個人データ入力用!AJ68</f>
        <v>0</v>
      </c>
      <c r="H53" s="542" t="str">
        <f>個人データ入力用!AT68</f>
        <v xml:space="preserve"> 0</v>
      </c>
      <c r="I53" s="542" t="str">
        <f>個人データ入力用!AX68</f>
        <v/>
      </c>
      <c r="J53" s="542" t="str">
        <f>個人データ入力用!BB68</f>
        <v xml:space="preserve"> 0</v>
      </c>
      <c r="K53" s="403"/>
      <c r="L53" s="403" t="str">
        <f>個人データ入力用!AH68</f>
        <v/>
      </c>
    </row>
    <row r="54" spans="1:12">
      <c r="A54" s="403">
        <f>個人データ入力用!E69</f>
        <v>50</v>
      </c>
      <c r="B54" s="403" t="str">
        <f>個人データ入力用!AM69</f>
        <v>()</v>
      </c>
      <c r="C54" s="542" t="str">
        <f>個人データ入力用!AN69</f>
        <v/>
      </c>
      <c r="D54" s="403">
        <f>個人データ入力用!AO69</f>
        <v>2</v>
      </c>
      <c r="E54" s="403">
        <f>個人データ入力用!AI69</f>
        <v>3</v>
      </c>
      <c r="F54" s="403" t="str">
        <f>個人データ入力用!AP69</f>
        <v/>
      </c>
      <c r="G54" s="403">
        <f>個人データ入力用!AJ69</f>
        <v>0</v>
      </c>
      <c r="H54" s="542" t="str">
        <f>個人データ入力用!AT69</f>
        <v xml:space="preserve"> 0</v>
      </c>
      <c r="I54" s="542" t="str">
        <f>個人データ入力用!AX69</f>
        <v/>
      </c>
      <c r="J54" s="542" t="str">
        <f>個人データ入力用!BB69</f>
        <v xml:space="preserve"> 0</v>
      </c>
      <c r="K54" s="403"/>
      <c r="L54" s="403" t="str">
        <f>個人データ入力用!AH69</f>
        <v/>
      </c>
    </row>
    <row r="55" spans="1:12" ht="15" thickBot="1"/>
    <row r="56" spans="1:12" ht="19.5" thickBot="1">
      <c r="A56" s="402"/>
      <c r="B56" s="402"/>
      <c r="C56" s="1159" t="s">
        <v>8916</v>
      </c>
      <c r="D56" s="1160"/>
      <c r="E56" s="1160"/>
      <c r="F56" s="1160"/>
      <c r="G56" s="1161"/>
      <c r="H56" s="533"/>
      <c r="I56" s="533"/>
      <c r="J56" s="533"/>
      <c r="K56" s="402"/>
      <c r="L56" s="402"/>
    </row>
    <row r="57" spans="1:12" ht="17.25">
      <c r="A57" s="472" t="s">
        <v>8912</v>
      </c>
      <c r="B57" s="402"/>
      <c r="C57" s="552"/>
      <c r="D57" s="402"/>
      <c r="E57" s="402"/>
      <c r="G57" s="402"/>
      <c r="H57" s="533"/>
      <c r="I57" s="533"/>
      <c r="J57" s="533"/>
      <c r="K57" s="402"/>
      <c r="L57" s="402"/>
    </row>
    <row r="58" spans="1:12">
      <c r="A58" s="403" t="s">
        <v>11</v>
      </c>
      <c r="B58" s="403" t="s">
        <v>12</v>
      </c>
      <c r="C58" s="542" t="s">
        <v>13</v>
      </c>
      <c r="D58" s="403" t="s">
        <v>14</v>
      </c>
      <c r="E58" s="403" t="s">
        <v>15</v>
      </c>
      <c r="F58" s="403" t="s">
        <v>16</v>
      </c>
      <c r="G58" s="403" t="s">
        <v>17</v>
      </c>
      <c r="H58" s="403" t="s">
        <v>18</v>
      </c>
      <c r="I58" s="403" t="s">
        <v>19</v>
      </c>
      <c r="J58" s="403" t="s">
        <v>40</v>
      </c>
      <c r="K58" s="403"/>
      <c r="L58" s="403" t="s">
        <v>44</v>
      </c>
    </row>
    <row r="59" spans="1:12">
      <c r="A59" s="403">
        <f>直接データ入力!AD15</f>
        <v>1</v>
      </c>
      <c r="B59" s="403" t="str">
        <f>直接データ入力!AJ15</f>
        <v>()</v>
      </c>
      <c r="C59" s="542">
        <f>直接データ入力!AK15</f>
        <v>0</v>
      </c>
      <c r="D59" s="403">
        <f>直接データ入力!AL15</f>
        <v>2</v>
      </c>
      <c r="E59" s="403">
        <f>直接データ入力!AF15</f>
        <v>3</v>
      </c>
      <c r="F59" s="403" t="str">
        <f>直接データ入力!AM15</f>
        <v/>
      </c>
      <c r="G59" s="403">
        <f>直接データ入力!AG15</f>
        <v>0</v>
      </c>
      <c r="H59" s="542" t="str">
        <f>直接データ入力!AQ15</f>
        <v xml:space="preserve"> 0</v>
      </c>
      <c r="I59" s="542" t="str">
        <f>直接データ入力!AU15</f>
        <v xml:space="preserve"> 0</v>
      </c>
      <c r="J59" s="542" t="str">
        <f>直接データ入力!AY15</f>
        <v xml:space="preserve"> 0</v>
      </c>
      <c r="K59" s="403"/>
      <c r="L59" s="403">
        <f>直接データ入力!AE15</f>
        <v>0</v>
      </c>
    </row>
    <row r="60" spans="1:12">
      <c r="A60" s="403">
        <f>直接データ入力!AD16</f>
        <v>2</v>
      </c>
      <c r="B60" s="403" t="str">
        <f>直接データ入力!AJ16</f>
        <v>()</v>
      </c>
      <c r="C60" s="542">
        <f>直接データ入力!AK16</f>
        <v>0</v>
      </c>
      <c r="D60" s="403">
        <f>直接データ入力!AL16</f>
        <v>2</v>
      </c>
      <c r="E60" s="403">
        <f>直接データ入力!AF16</f>
        <v>3</v>
      </c>
      <c r="F60" s="403" t="str">
        <f>直接データ入力!AM16</f>
        <v/>
      </c>
      <c r="G60" s="403">
        <f>直接データ入力!AG16</f>
        <v>0</v>
      </c>
      <c r="H60" s="542" t="str">
        <f>直接データ入力!AQ16</f>
        <v xml:space="preserve"> 0</v>
      </c>
      <c r="I60" s="542" t="str">
        <f>直接データ入力!AU16</f>
        <v xml:space="preserve"> 0</v>
      </c>
      <c r="J60" s="542" t="str">
        <f>直接データ入力!AY16</f>
        <v xml:space="preserve"> 0</v>
      </c>
      <c r="K60" s="403"/>
      <c r="L60" s="403">
        <f>直接データ入力!AE16</f>
        <v>0</v>
      </c>
    </row>
    <row r="61" spans="1:12">
      <c r="A61" s="403">
        <f>直接データ入力!AD17</f>
        <v>3</v>
      </c>
      <c r="B61" s="403" t="str">
        <f>直接データ入力!AJ17</f>
        <v>()</v>
      </c>
      <c r="C61" s="542">
        <f>直接データ入力!AK17</f>
        <v>0</v>
      </c>
      <c r="D61" s="403">
        <f>直接データ入力!AL17</f>
        <v>2</v>
      </c>
      <c r="E61" s="403">
        <f>直接データ入力!AF17</f>
        <v>3</v>
      </c>
      <c r="F61" s="403" t="str">
        <f>直接データ入力!AM17</f>
        <v/>
      </c>
      <c r="G61" s="403">
        <f>直接データ入力!AG17</f>
        <v>0</v>
      </c>
      <c r="H61" s="542" t="str">
        <f>直接データ入力!AQ17</f>
        <v xml:space="preserve"> 0</v>
      </c>
      <c r="I61" s="542" t="str">
        <f>直接データ入力!AU17</f>
        <v xml:space="preserve"> 0</v>
      </c>
      <c r="J61" s="542" t="str">
        <f>直接データ入力!AY17</f>
        <v xml:space="preserve"> 0</v>
      </c>
      <c r="K61" s="403"/>
      <c r="L61" s="403">
        <f>直接データ入力!AE17</f>
        <v>0</v>
      </c>
    </row>
    <row r="62" spans="1:12">
      <c r="A62" s="403">
        <f>直接データ入力!AD18</f>
        <v>4</v>
      </c>
      <c r="B62" s="403" t="str">
        <f>直接データ入力!AJ18</f>
        <v>()</v>
      </c>
      <c r="C62" s="542">
        <f>直接データ入力!AK18</f>
        <v>0</v>
      </c>
      <c r="D62" s="403">
        <f>直接データ入力!AL18</f>
        <v>2</v>
      </c>
      <c r="E62" s="403">
        <f>直接データ入力!AF18</f>
        <v>3</v>
      </c>
      <c r="F62" s="403" t="str">
        <f>直接データ入力!AM18</f>
        <v/>
      </c>
      <c r="G62" s="403">
        <f>直接データ入力!AG18</f>
        <v>0</v>
      </c>
      <c r="H62" s="542" t="str">
        <f>直接データ入力!AQ18</f>
        <v xml:space="preserve"> 0</v>
      </c>
      <c r="I62" s="542" t="str">
        <f>直接データ入力!AU18</f>
        <v xml:space="preserve"> 0</v>
      </c>
      <c r="J62" s="542" t="str">
        <f>直接データ入力!AY18</f>
        <v xml:space="preserve"> 0</v>
      </c>
      <c r="K62" s="403"/>
      <c r="L62" s="403">
        <f>直接データ入力!AE18</f>
        <v>0</v>
      </c>
    </row>
    <row r="63" spans="1:12">
      <c r="A63" s="744">
        <f>直接データ入力!AD19</f>
        <v>5</v>
      </c>
      <c r="B63" s="744" t="str">
        <f>直接データ入力!AJ19</f>
        <v>()</v>
      </c>
      <c r="C63" s="745">
        <f>直接データ入力!AK19</f>
        <v>0</v>
      </c>
      <c r="D63" s="744">
        <f>直接データ入力!AL19</f>
        <v>2</v>
      </c>
      <c r="E63" s="744">
        <f>直接データ入力!AF19</f>
        <v>3</v>
      </c>
      <c r="F63" s="744" t="str">
        <f>直接データ入力!AM19</f>
        <v/>
      </c>
      <c r="G63" s="744">
        <f>直接データ入力!AG19</f>
        <v>0</v>
      </c>
      <c r="H63" s="745" t="str">
        <f>直接データ入力!AQ19</f>
        <v xml:space="preserve"> 0</v>
      </c>
      <c r="I63" s="745" t="str">
        <f>直接データ入力!AU19</f>
        <v xml:space="preserve"> 0</v>
      </c>
      <c r="J63" s="745" t="str">
        <f>直接データ入力!AY19</f>
        <v xml:space="preserve"> 0</v>
      </c>
      <c r="K63" s="744"/>
      <c r="L63" s="744">
        <f>直接データ入力!AE19</f>
        <v>0</v>
      </c>
    </row>
    <row r="64" spans="1:12">
      <c r="A64" s="403">
        <f>直接データ入力!AD20</f>
        <v>6</v>
      </c>
      <c r="B64" s="403" t="str">
        <f>直接データ入力!AJ20</f>
        <v>()</v>
      </c>
      <c r="C64" s="542">
        <f>直接データ入力!AK20</f>
        <v>0</v>
      </c>
      <c r="D64" s="403">
        <f>直接データ入力!AL20</f>
        <v>2</v>
      </c>
      <c r="E64" s="403">
        <f>直接データ入力!AF20</f>
        <v>3</v>
      </c>
      <c r="F64" s="403" t="str">
        <f>直接データ入力!AM20</f>
        <v/>
      </c>
      <c r="G64" s="403">
        <f>直接データ入力!AG20</f>
        <v>0</v>
      </c>
      <c r="H64" s="542" t="str">
        <f>直接データ入力!AQ20</f>
        <v xml:space="preserve"> 0</v>
      </c>
      <c r="I64" s="542" t="str">
        <f>直接データ入力!AU20</f>
        <v xml:space="preserve"> 0</v>
      </c>
      <c r="J64" s="542" t="str">
        <f>直接データ入力!AY20</f>
        <v xml:space="preserve"> 0</v>
      </c>
      <c r="K64" s="403"/>
      <c r="L64" s="403">
        <f>直接データ入力!AE20</f>
        <v>0</v>
      </c>
    </row>
    <row r="65" spans="1:12">
      <c r="A65" s="403">
        <f>直接データ入力!AD21</f>
        <v>7</v>
      </c>
      <c r="B65" s="403" t="str">
        <f>直接データ入力!AJ21</f>
        <v>()</v>
      </c>
      <c r="C65" s="542">
        <f>直接データ入力!AK21</f>
        <v>0</v>
      </c>
      <c r="D65" s="403">
        <f>直接データ入力!AL21</f>
        <v>2</v>
      </c>
      <c r="E65" s="403">
        <f>直接データ入力!AF21</f>
        <v>3</v>
      </c>
      <c r="F65" s="403" t="str">
        <f>直接データ入力!AM21</f>
        <v/>
      </c>
      <c r="G65" s="403">
        <f>直接データ入力!AG21</f>
        <v>0</v>
      </c>
      <c r="H65" s="542" t="str">
        <f>直接データ入力!AQ21</f>
        <v xml:space="preserve"> 0</v>
      </c>
      <c r="I65" s="542" t="str">
        <f>直接データ入力!AU21</f>
        <v xml:space="preserve"> 0</v>
      </c>
      <c r="J65" s="542" t="str">
        <f>直接データ入力!AY21</f>
        <v xml:space="preserve"> 0</v>
      </c>
      <c r="K65" s="403"/>
      <c r="L65" s="403">
        <f>直接データ入力!AE21</f>
        <v>0</v>
      </c>
    </row>
    <row r="66" spans="1:12">
      <c r="A66" s="403">
        <f>直接データ入力!AD22</f>
        <v>8</v>
      </c>
      <c r="B66" s="403" t="str">
        <f>直接データ入力!AJ22</f>
        <v>()</v>
      </c>
      <c r="C66" s="542">
        <f>直接データ入力!AK22</f>
        <v>0</v>
      </c>
      <c r="D66" s="403">
        <f>直接データ入力!AL22</f>
        <v>2</v>
      </c>
      <c r="E66" s="403">
        <f>直接データ入力!AF22</f>
        <v>3</v>
      </c>
      <c r="F66" s="403" t="str">
        <f>直接データ入力!AM22</f>
        <v/>
      </c>
      <c r="G66" s="403">
        <f>直接データ入力!AG22</f>
        <v>0</v>
      </c>
      <c r="H66" s="542" t="str">
        <f>直接データ入力!AQ22</f>
        <v xml:space="preserve"> 0</v>
      </c>
      <c r="I66" s="542" t="str">
        <f>直接データ入力!AU22</f>
        <v xml:space="preserve"> 0</v>
      </c>
      <c r="J66" s="542" t="str">
        <f>直接データ入力!AY22</f>
        <v xml:space="preserve"> 0</v>
      </c>
      <c r="K66" s="403"/>
      <c r="L66" s="403">
        <f>直接データ入力!AE22</f>
        <v>0</v>
      </c>
    </row>
    <row r="67" spans="1:12">
      <c r="A67" s="403">
        <f>直接データ入力!AD23</f>
        <v>9</v>
      </c>
      <c r="B67" s="403" t="str">
        <f>直接データ入力!AJ23</f>
        <v>()</v>
      </c>
      <c r="C67" s="542">
        <f>直接データ入力!AK23</f>
        <v>0</v>
      </c>
      <c r="D67" s="403">
        <f>直接データ入力!AL23</f>
        <v>2</v>
      </c>
      <c r="E67" s="403">
        <f>直接データ入力!AF23</f>
        <v>3</v>
      </c>
      <c r="F67" s="403" t="str">
        <f>直接データ入力!AM23</f>
        <v/>
      </c>
      <c r="G67" s="403">
        <f>直接データ入力!AG23</f>
        <v>0</v>
      </c>
      <c r="H67" s="542" t="str">
        <f>直接データ入力!AQ23</f>
        <v xml:space="preserve"> 0</v>
      </c>
      <c r="I67" s="542" t="str">
        <f>直接データ入力!AU23</f>
        <v xml:space="preserve"> 0</v>
      </c>
      <c r="J67" s="542" t="str">
        <f>直接データ入力!AY23</f>
        <v xml:space="preserve"> 0</v>
      </c>
      <c r="K67" s="403"/>
      <c r="L67" s="403">
        <f>直接データ入力!AE23</f>
        <v>0</v>
      </c>
    </row>
    <row r="68" spans="1:12">
      <c r="A68" s="744">
        <f>直接データ入力!AD24</f>
        <v>10</v>
      </c>
      <c r="B68" s="744" t="str">
        <f>直接データ入力!AJ24</f>
        <v>()</v>
      </c>
      <c r="C68" s="745">
        <f>直接データ入力!AK24</f>
        <v>0</v>
      </c>
      <c r="D68" s="744">
        <f>直接データ入力!AL24</f>
        <v>2</v>
      </c>
      <c r="E68" s="744">
        <f>直接データ入力!AF24</f>
        <v>3</v>
      </c>
      <c r="F68" s="744" t="str">
        <f>直接データ入力!AM24</f>
        <v/>
      </c>
      <c r="G68" s="744">
        <f>直接データ入力!AG24</f>
        <v>0</v>
      </c>
      <c r="H68" s="745" t="str">
        <f>直接データ入力!AQ24</f>
        <v xml:space="preserve"> 0</v>
      </c>
      <c r="I68" s="745" t="str">
        <f>直接データ入力!AU24</f>
        <v xml:space="preserve"> 0</v>
      </c>
      <c r="J68" s="745" t="str">
        <f>直接データ入力!AY24</f>
        <v xml:space="preserve"> 0</v>
      </c>
      <c r="K68" s="744"/>
      <c r="L68" s="744">
        <f>直接データ入力!AE24</f>
        <v>0</v>
      </c>
    </row>
    <row r="69" spans="1:12">
      <c r="A69" s="403">
        <f>直接データ入力!AD25</f>
        <v>11</v>
      </c>
      <c r="B69" s="403" t="str">
        <f>直接データ入力!AJ25</f>
        <v>()</v>
      </c>
      <c r="C69" s="542">
        <f>直接データ入力!AK25</f>
        <v>0</v>
      </c>
      <c r="D69" s="403">
        <f>直接データ入力!AL25</f>
        <v>2</v>
      </c>
      <c r="E69" s="403">
        <f>直接データ入力!AF25</f>
        <v>3</v>
      </c>
      <c r="F69" s="403" t="str">
        <f>直接データ入力!AM25</f>
        <v/>
      </c>
      <c r="G69" s="403">
        <f>直接データ入力!AG25</f>
        <v>0</v>
      </c>
      <c r="H69" s="542" t="str">
        <f>直接データ入力!AQ25</f>
        <v xml:space="preserve"> 0</v>
      </c>
      <c r="I69" s="542" t="str">
        <f>直接データ入力!AU25</f>
        <v xml:space="preserve"> 0</v>
      </c>
      <c r="J69" s="542" t="str">
        <f>直接データ入力!AY25</f>
        <v xml:space="preserve"> 0</v>
      </c>
      <c r="K69" s="403"/>
      <c r="L69" s="403">
        <f>直接データ入力!AE25</f>
        <v>0</v>
      </c>
    </row>
    <row r="70" spans="1:12">
      <c r="A70" s="403">
        <f>直接データ入力!AD26</f>
        <v>12</v>
      </c>
      <c r="B70" s="403" t="str">
        <f>直接データ入力!AJ26</f>
        <v>()</v>
      </c>
      <c r="C70" s="542">
        <f>直接データ入力!AK26</f>
        <v>0</v>
      </c>
      <c r="D70" s="403">
        <f>直接データ入力!AL26</f>
        <v>2</v>
      </c>
      <c r="E70" s="403">
        <f>直接データ入力!AF26</f>
        <v>3</v>
      </c>
      <c r="F70" s="403" t="str">
        <f>直接データ入力!AM26</f>
        <v/>
      </c>
      <c r="G70" s="403">
        <f>直接データ入力!AG26</f>
        <v>0</v>
      </c>
      <c r="H70" s="542" t="str">
        <f>直接データ入力!AQ26</f>
        <v xml:space="preserve"> 0</v>
      </c>
      <c r="I70" s="542" t="str">
        <f>直接データ入力!AU26</f>
        <v xml:space="preserve"> 0</v>
      </c>
      <c r="J70" s="542" t="str">
        <f>直接データ入力!AY26</f>
        <v xml:space="preserve"> 0</v>
      </c>
      <c r="K70" s="403"/>
      <c r="L70" s="403">
        <f>直接データ入力!AE26</f>
        <v>0</v>
      </c>
    </row>
    <row r="71" spans="1:12">
      <c r="A71" s="403">
        <f>直接データ入力!AD27</f>
        <v>13</v>
      </c>
      <c r="B71" s="403" t="str">
        <f>直接データ入力!AJ27</f>
        <v>()</v>
      </c>
      <c r="C71" s="542">
        <f>直接データ入力!AK27</f>
        <v>0</v>
      </c>
      <c r="D71" s="403">
        <f>直接データ入力!AL27</f>
        <v>2</v>
      </c>
      <c r="E71" s="403">
        <f>直接データ入力!AF27</f>
        <v>3</v>
      </c>
      <c r="F71" s="403" t="str">
        <f>直接データ入力!AM27</f>
        <v/>
      </c>
      <c r="G71" s="403">
        <f>直接データ入力!AG27</f>
        <v>0</v>
      </c>
      <c r="H71" s="542" t="str">
        <f>直接データ入力!AQ27</f>
        <v xml:space="preserve"> 0</v>
      </c>
      <c r="I71" s="542" t="str">
        <f>直接データ入力!AU27</f>
        <v xml:space="preserve"> 0</v>
      </c>
      <c r="J71" s="542" t="str">
        <f>直接データ入力!AY27</f>
        <v xml:space="preserve"> 0</v>
      </c>
      <c r="K71" s="403"/>
      <c r="L71" s="403">
        <f>直接データ入力!AE27</f>
        <v>0</v>
      </c>
    </row>
    <row r="72" spans="1:12">
      <c r="A72" s="746">
        <f>直接データ入力!AD28</f>
        <v>14</v>
      </c>
      <c r="B72" s="746" t="str">
        <f>直接データ入力!AJ28</f>
        <v>()</v>
      </c>
      <c r="C72" s="747">
        <f>直接データ入力!AK28</f>
        <v>0</v>
      </c>
      <c r="D72" s="746">
        <f>直接データ入力!AL28</f>
        <v>2</v>
      </c>
      <c r="E72" s="746">
        <f>直接データ入力!AF28</f>
        <v>3</v>
      </c>
      <c r="F72" s="746" t="str">
        <f>直接データ入力!AM28</f>
        <v/>
      </c>
      <c r="G72" s="746">
        <f>直接データ入力!AG28</f>
        <v>0</v>
      </c>
      <c r="H72" s="747" t="str">
        <f>直接データ入力!AQ28</f>
        <v xml:space="preserve"> 0</v>
      </c>
      <c r="I72" s="747" t="str">
        <f>直接データ入力!AU28</f>
        <v xml:space="preserve"> 0</v>
      </c>
      <c r="J72" s="747" t="str">
        <f>直接データ入力!AY28</f>
        <v xml:space="preserve"> 0</v>
      </c>
      <c r="K72" s="746"/>
      <c r="L72" s="746">
        <f>直接データ入力!AE28</f>
        <v>0</v>
      </c>
    </row>
    <row r="73" spans="1:12">
      <c r="A73" s="744">
        <f>直接データ入力!AD29</f>
        <v>15</v>
      </c>
      <c r="B73" s="744" t="str">
        <f>直接データ入力!AJ29</f>
        <v>()</v>
      </c>
      <c r="C73" s="745">
        <f>直接データ入力!AK29</f>
        <v>0</v>
      </c>
      <c r="D73" s="744">
        <f>直接データ入力!AL29</f>
        <v>2</v>
      </c>
      <c r="E73" s="744">
        <f>直接データ入力!AF29</f>
        <v>3</v>
      </c>
      <c r="F73" s="744" t="str">
        <f>直接データ入力!AM29</f>
        <v/>
      </c>
      <c r="G73" s="744">
        <f>直接データ入力!AG29</f>
        <v>0</v>
      </c>
      <c r="H73" s="745" t="str">
        <f>直接データ入力!AQ29</f>
        <v xml:space="preserve"> 0</v>
      </c>
      <c r="I73" s="745" t="str">
        <f>直接データ入力!AU29</f>
        <v xml:space="preserve"> 0</v>
      </c>
      <c r="J73" s="745" t="str">
        <f>直接データ入力!AY29</f>
        <v xml:space="preserve"> 0</v>
      </c>
      <c r="K73" s="744"/>
      <c r="L73" s="744">
        <f>直接データ入力!AE29</f>
        <v>0</v>
      </c>
    </row>
    <row r="74" spans="1:12">
      <c r="A74" s="403">
        <f>直接データ入力!AD30</f>
        <v>16</v>
      </c>
      <c r="B74" s="403" t="str">
        <f>直接データ入力!AJ30</f>
        <v>()</v>
      </c>
      <c r="C74" s="542">
        <f>直接データ入力!AK30</f>
        <v>0</v>
      </c>
      <c r="D74" s="403">
        <f>直接データ入力!AL30</f>
        <v>2</v>
      </c>
      <c r="E74" s="403">
        <f>直接データ入力!AF30</f>
        <v>3</v>
      </c>
      <c r="F74" s="403" t="str">
        <f>直接データ入力!AM30</f>
        <v/>
      </c>
      <c r="G74" s="403">
        <f>直接データ入力!AG30</f>
        <v>0</v>
      </c>
      <c r="H74" s="542" t="str">
        <f>直接データ入力!AQ30</f>
        <v xml:space="preserve"> 0</v>
      </c>
      <c r="I74" s="542" t="str">
        <f>直接データ入力!AU30</f>
        <v xml:space="preserve"> 0</v>
      </c>
      <c r="J74" s="542" t="str">
        <f>直接データ入力!AY30</f>
        <v xml:space="preserve"> 0</v>
      </c>
      <c r="K74" s="403"/>
      <c r="L74" s="403">
        <f>直接データ入力!AE30</f>
        <v>0</v>
      </c>
    </row>
    <row r="75" spans="1:12">
      <c r="A75" s="403">
        <f>直接データ入力!AD31</f>
        <v>17</v>
      </c>
      <c r="B75" s="403" t="str">
        <f>直接データ入力!AJ31</f>
        <v>()</v>
      </c>
      <c r="C75" s="542">
        <f>直接データ入力!AK31</f>
        <v>0</v>
      </c>
      <c r="D75" s="403">
        <f>直接データ入力!AL31</f>
        <v>2</v>
      </c>
      <c r="E75" s="403">
        <f>直接データ入力!AF31</f>
        <v>3</v>
      </c>
      <c r="F75" s="403" t="str">
        <f>直接データ入力!AM31</f>
        <v/>
      </c>
      <c r="G75" s="403">
        <f>直接データ入力!AG31</f>
        <v>0</v>
      </c>
      <c r="H75" s="542" t="str">
        <f>直接データ入力!AQ31</f>
        <v xml:space="preserve"> 0</v>
      </c>
      <c r="I75" s="542" t="str">
        <f>直接データ入力!AU31</f>
        <v xml:space="preserve"> 0</v>
      </c>
      <c r="J75" s="542" t="str">
        <f>直接データ入力!AY31</f>
        <v xml:space="preserve"> 0</v>
      </c>
      <c r="K75" s="403"/>
      <c r="L75" s="403">
        <f>直接データ入力!AE31</f>
        <v>0</v>
      </c>
    </row>
    <row r="76" spans="1:12">
      <c r="A76" s="403">
        <f>直接データ入力!AD32</f>
        <v>18</v>
      </c>
      <c r="B76" s="403" t="str">
        <f>直接データ入力!AJ32</f>
        <v>()</v>
      </c>
      <c r="C76" s="542">
        <f>直接データ入力!AK32</f>
        <v>0</v>
      </c>
      <c r="D76" s="403">
        <f>直接データ入力!AL32</f>
        <v>2</v>
      </c>
      <c r="E76" s="403">
        <f>直接データ入力!AF32</f>
        <v>3</v>
      </c>
      <c r="F76" s="403" t="str">
        <f>直接データ入力!AM32</f>
        <v/>
      </c>
      <c r="G76" s="403">
        <f>直接データ入力!AG32</f>
        <v>0</v>
      </c>
      <c r="H76" s="542" t="str">
        <f>直接データ入力!AQ32</f>
        <v xml:space="preserve"> 0</v>
      </c>
      <c r="I76" s="542" t="str">
        <f>直接データ入力!AU32</f>
        <v xml:space="preserve"> 0</v>
      </c>
      <c r="J76" s="542" t="str">
        <f>直接データ入力!AY32</f>
        <v xml:space="preserve"> 0</v>
      </c>
      <c r="K76" s="403"/>
      <c r="L76" s="403">
        <f>直接データ入力!AE32</f>
        <v>0</v>
      </c>
    </row>
    <row r="77" spans="1:12">
      <c r="A77" s="403">
        <f>直接データ入力!AD33</f>
        <v>19</v>
      </c>
      <c r="B77" s="403" t="str">
        <f>直接データ入力!AJ33</f>
        <v>()</v>
      </c>
      <c r="C77" s="542">
        <f>直接データ入力!AK33</f>
        <v>0</v>
      </c>
      <c r="D77" s="403">
        <f>直接データ入力!AL33</f>
        <v>2</v>
      </c>
      <c r="E77" s="403">
        <f>直接データ入力!AF33</f>
        <v>3</v>
      </c>
      <c r="F77" s="403" t="str">
        <f>直接データ入力!AM33</f>
        <v/>
      </c>
      <c r="G77" s="403">
        <f>直接データ入力!AG33</f>
        <v>0</v>
      </c>
      <c r="H77" s="542" t="str">
        <f>直接データ入力!AQ33</f>
        <v xml:space="preserve"> 0</v>
      </c>
      <c r="I77" s="542" t="str">
        <f>直接データ入力!AU33</f>
        <v xml:space="preserve"> 0</v>
      </c>
      <c r="J77" s="542" t="str">
        <f>直接データ入力!AY33</f>
        <v xml:space="preserve"> 0</v>
      </c>
      <c r="K77" s="403"/>
      <c r="L77" s="403">
        <f>直接データ入力!AE33</f>
        <v>0</v>
      </c>
    </row>
    <row r="78" spans="1:12">
      <c r="A78" s="744">
        <f>直接データ入力!AD34</f>
        <v>20</v>
      </c>
      <c r="B78" s="744" t="str">
        <f>直接データ入力!AJ34</f>
        <v>()</v>
      </c>
      <c r="C78" s="745">
        <f>直接データ入力!AK34</f>
        <v>0</v>
      </c>
      <c r="D78" s="744">
        <f>直接データ入力!AL34</f>
        <v>2</v>
      </c>
      <c r="E78" s="744">
        <f>直接データ入力!AF34</f>
        <v>3</v>
      </c>
      <c r="F78" s="744" t="str">
        <f>直接データ入力!AM34</f>
        <v/>
      </c>
      <c r="G78" s="744">
        <f>直接データ入力!AG34</f>
        <v>0</v>
      </c>
      <c r="H78" s="745" t="str">
        <f>直接データ入力!AQ34</f>
        <v xml:space="preserve"> 0</v>
      </c>
      <c r="I78" s="745" t="str">
        <f>直接データ入力!AU34</f>
        <v xml:space="preserve"> 0</v>
      </c>
      <c r="J78" s="745" t="str">
        <f>直接データ入力!AY34</f>
        <v xml:space="preserve"> 0</v>
      </c>
      <c r="K78" s="744"/>
      <c r="L78" s="744">
        <f>直接データ入力!AE34</f>
        <v>0</v>
      </c>
    </row>
    <row r="79" spans="1:12">
      <c r="A79" s="403">
        <f>直接データ入力!AD35</f>
        <v>21</v>
      </c>
      <c r="B79" s="403" t="str">
        <f>直接データ入力!AJ35</f>
        <v>()</v>
      </c>
      <c r="C79" s="542">
        <f>直接データ入力!AK35</f>
        <v>0</v>
      </c>
      <c r="D79" s="403">
        <f>直接データ入力!AL35</f>
        <v>2</v>
      </c>
      <c r="E79" s="403">
        <f>直接データ入力!AF35</f>
        <v>3</v>
      </c>
      <c r="F79" s="403" t="str">
        <f>直接データ入力!AM35</f>
        <v/>
      </c>
      <c r="G79" s="403">
        <f>直接データ入力!AG35</f>
        <v>0</v>
      </c>
      <c r="H79" s="542" t="str">
        <f>直接データ入力!AQ35</f>
        <v xml:space="preserve"> 0</v>
      </c>
      <c r="I79" s="542" t="str">
        <f>直接データ入力!AU35</f>
        <v xml:space="preserve"> 0</v>
      </c>
      <c r="J79" s="542" t="str">
        <f>直接データ入力!AY35</f>
        <v xml:space="preserve"> 0</v>
      </c>
      <c r="K79" s="403"/>
      <c r="L79" s="403">
        <f>直接データ入力!AE35</f>
        <v>0</v>
      </c>
    </row>
    <row r="80" spans="1:12">
      <c r="A80" s="403">
        <f>直接データ入力!AD36</f>
        <v>22</v>
      </c>
      <c r="B80" s="403" t="str">
        <f>直接データ入力!AJ36</f>
        <v>()</v>
      </c>
      <c r="C80" s="542">
        <f>直接データ入力!AK36</f>
        <v>0</v>
      </c>
      <c r="D80" s="403">
        <f>直接データ入力!AL36</f>
        <v>2</v>
      </c>
      <c r="E80" s="403">
        <f>直接データ入力!AF36</f>
        <v>3</v>
      </c>
      <c r="F80" s="403" t="str">
        <f>直接データ入力!AM36</f>
        <v/>
      </c>
      <c r="G80" s="403">
        <f>直接データ入力!AG36</f>
        <v>0</v>
      </c>
      <c r="H80" s="542" t="str">
        <f>直接データ入力!AQ36</f>
        <v xml:space="preserve"> 0</v>
      </c>
      <c r="I80" s="542" t="str">
        <f>直接データ入力!AU36</f>
        <v xml:space="preserve"> 0</v>
      </c>
      <c r="J80" s="542" t="str">
        <f>直接データ入力!AY36</f>
        <v xml:space="preserve"> 0</v>
      </c>
      <c r="K80" s="403"/>
      <c r="L80" s="403">
        <f>直接データ入力!AE36</f>
        <v>0</v>
      </c>
    </row>
    <row r="81" spans="1:12">
      <c r="A81" s="403">
        <f>直接データ入力!AD37</f>
        <v>23</v>
      </c>
      <c r="B81" s="403" t="str">
        <f>直接データ入力!AJ37</f>
        <v>()</v>
      </c>
      <c r="C81" s="542">
        <f>直接データ入力!AK37</f>
        <v>0</v>
      </c>
      <c r="D81" s="403">
        <f>直接データ入力!AL37</f>
        <v>2</v>
      </c>
      <c r="E81" s="403">
        <f>直接データ入力!AF37</f>
        <v>3</v>
      </c>
      <c r="F81" s="403" t="str">
        <f>直接データ入力!AM37</f>
        <v/>
      </c>
      <c r="G81" s="403">
        <f>直接データ入力!AG37</f>
        <v>0</v>
      </c>
      <c r="H81" s="542" t="str">
        <f>直接データ入力!AQ37</f>
        <v xml:space="preserve"> 0</v>
      </c>
      <c r="I81" s="542" t="str">
        <f>直接データ入力!AU37</f>
        <v xml:space="preserve"> 0</v>
      </c>
      <c r="J81" s="542" t="str">
        <f>直接データ入力!AY37</f>
        <v xml:space="preserve"> 0</v>
      </c>
      <c r="K81" s="403"/>
      <c r="L81" s="403">
        <f>直接データ入力!AE37</f>
        <v>0</v>
      </c>
    </row>
    <row r="82" spans="1:12">
      <c r="A82" s="403">
        <f>直接データ入力!AD38</f>
        <v>24</v>
      </c>
      <c r="B82" s="403" t="str">
        <f>直接データ入力!AJ38</f>
        <v>()</v>
      </c>
      <c r="C82" s="542">
        <f>直接データ入力!AK38</f>
        <v>0</v>
      </c>
      <c r="D82" s="403">
        <f>直接データ入力!AL38</f>
        <v>2</v>
      </c>
      <c r="E82" s="403">
        <f>直接データ入力!AF38</f>
        <v>3</v>
      </c>
      <c r="F82" s="403" t="str">
        <f>直接データ入力!AM38</f>
        <v/>
      </c>
      <c r="G82" s="403">
        <f>直接データ入力!AG38</f>
        <v>0</v>
      </c>
      <c r="H82" s="542" t="str">
        <f>直接データ入力!AQ38</f>
        <v xml:space="preserve"> 0</v>
      </c>
      <c r="I82" s="542" t="str">
        <f>直接データ入力!AU38</f>
        <v xml:space="preserve"> 0</v>
      </c>
      <c r="J82" s="542" t="str">
        <f>直接データ入力!AY38</f>
        <v xml:space="preserve"> 0</v>
      </c>
      <c r="K82" s="403"/>
      <c r="L82" s="403">
        <f>直接データ入力!AE38</f>
        <v>0</v>
      </c>
    </row>
    <row r="83" spans="1:12">
      <c r="A83" s="403">
        <f>直接データ入力!AD39</f>
        <v>25</v>
      </c>
      <c r="B83" s="403" t="str">
        <f>直接データ入力!AJ39</f>
        <v>()</v>
      </c>
      <c r="C83" s="542">
        <f>直接データ入力!AK39</f>
        <v>0</v>
      </c>
      <c r="D83" s="403">
        <f>直接データ入力!AL39</f>
        <v>2</v>
      </c>
      <c r="E83" s="403">
        <f>直接データ入力!AF39</f>
        <v>3</v>
      </c>
      <c r="F83" s="403" t="str">
        <f>直接データ入力!AM39</f>
        <v/>
      </c>
      <c r="G83" s="403">
        <f>直接データ入力!AG39</f>
        <v>0</v>
      </c>
      <c r="H83" s="542" t="str">
        <f>直接データ入力!AQ39</f>
        <v xml:space="preserve"> 0</v>
      </c>
      <c r="I83" s="542" t="str">
        <f>直接データ入力!AU39</f>
        <v xml:space="preserve"> 0</v>
      </c>
      <c r="J83" s="542" t="str">
        <f>直接データ入力!AY39</f>
        <v xml:space="preserve"> 0</v>
      </c>
      <c r="K83" s="403"/>
      <c r="L83" s="403">
        <f>直接データ入力!AE39</f>
        <v>0</v>
      </c>
    </row>
    <row r="85" spans="1:12" ht="15" thickBot="1"/>
    <row r="86" spans="1:12" ht="19.5" thickBot="1">
      <c r="C86" s="1156" t="s">
        <v>8915</v>
      </c>
      <c r="D86" s="1157"/>
      <c r="E86" s="1157"/>
      <c r="F86" s="1157"/>
      <c r="G86" s="1158"/>
    </row>
    <row r="87" spans="1:12" ht="17.25">
      <c r="A87" s="458" t="s">
        <v>8913</v>
      </c>
    </row>
    <row r="88" spans="1:12">
      <c r="A88" s="404" t="s">
        <v>11</v>
      </c>
      <c r="B88" s="404" t="s">
        <v>12</v>
      </c>
      <c r="C88" s="541" t="s">
        <v>13</v>
      </c>
      <c r="D88" s="404" t="s">
        <v>14</v>
      </c>
      <c r="E88" s="404" t="s">
        <v>15</v>
      </c>
      <c r="F88" s="404" t="s">
        <v>16</v>
      </c>
      <c r="G88" s="404" t="s">
        <v>17</v>
      </c>
      <c r="H88" s="404" t="s">
        <v>18</v>
      </c>
      <c r="I88" s="404" t="s">
        <v>19</v>
      </c>
      <c r="J88" s="404" t="s">
        <v>40</v>
      </c>
      <c r="K88" s="404"/>
      <c r="L88" s="404" t="s">
        <v>44</v>
      </c>
    </row>
    <row r="89" spans="1:12">
      <c r="A89" s="404">
        <f>個人データ入力用!E74</f>
        <v>1</v>
      </c>
      <c r="B89" s="404" t="str">
        <f>個人データ入力用!AM74</f>
        <v>()</v>
      </c>
      <c r="C89" s="541" t="str">
        <f>個人データ入力用!AN74</f>
        <v/>
      </c>
      <c r="D89" s="404">
        <f>個人データ入力用!AO74</f>
        <v>1</v>
      </c>
      <c r="E89" s="404">
        <f>個人データ入力用!AI74</f>
        <v>3</v>
      </c>
      <c r="F89" s="404" t="str">
        <f>個人データ入力用!AP74</f>
        <v/>
      </c>
      <c r="G89" s="404">
        <f>個人データ入力用!AJ74</f>
        <v>0</v>
      </c>
      <c r="H89" s="541" t="str">
        <f>個人データ入力用!AT74</f>
        <v xml:space="preserve"> 0</v>
      </c>
      <c r="I89" s="541" t="str">
        <f>個人データ入力用!AX74</f>
        <v/>
      </c>
      <c r="J89" s="541" t="str">
        <f>個人データ入力用!BB74</f>
        <v xml:space="preserve"> 0</v>
      </c>
      <c r="K89" s="404"/>
      <c r="L89" s="404" t="str">
        <f>個人データ入力用!AH74</f>
        <v/>
      </c>
    </row>
    <row r="90" spans="1:12">
      <c r="A90" s="404">
        <f>個人データ入力用!E75</f>
        <v>2</v>
      </c>
      <c r="B90" s="404" t="str">
        <f>個人データ入力用!AM75</f>
        <v>()</v>
      </c>
      <c r="C90" s="541" t="str">
        <f>個人データ入力用!AN75</f>
        <v/>
      </c>
      <c r="D90" s="404">
        <f>個人データ入力用!AO75</f>
        <v>1</v>
      </c>
      <c r="E90" s="404">
        <f>個人データ入力用!AI75</f>
        <v>3</v>
      </c>
      <c r="F90" s="404" t="str">
        <f>個人データ入力用!AP75</f>
        <v/>
      </c>
      <c r="G90" s="404">
        <f>個人データ入力用!AJ75</f>
        <v>0</v>
      </c>
      <c r="H90" s="541" t="str">
        <f>個人データ入力用!AT75</f>
        <v xml:space="preserve"> 0</v>
      </c>
      <c r="I90" s="541" t="str">
        <f>個人データ入力用!AX75</f>
        <v/>
      </c>
      <c r="J90" s="541" t="str">
        <f>個人データ入力用!BB75</f>
        <v xml:space="preserve"> 0</v>
      </c>
      <c r="K90" s="404"/>
      <c r="L90" s="404" t="str">
        <f>個人データ入力用!AH75</f>
        <v/>
      </c>
    </row>
    <row r="91" spans="1:12">
      <c r="A91" s="404">
        <f>個人データ入力用!E76</f>
        <v>3</v>
      </c>
      <c r="B91" s="404" t="str">
        <f>個人データ入力用!AM76</f>
        <v>()</v>
      </c>
      <c r="C91" s="541" t="str">
        <f>個人データ入力用!AN76</f>
        <v/>
      </c>
      <c r="D91" s="404">
        <f>個人データ入力用!AO76</f>
        <v>1</v>
      </c>
      <c r="E91" s="404">
        <f>個人データ入力用!AI76</f>
        <v>3</v>
      </c>
      <c r="F91" s="404" t="str">
        <f>個人データ入力用!AP76</f>
        <v/>
      </c>
      <c r="G91" s="404">
        <f>個人データ入力用!AJ76</f>
        <v>0</v>
      </c>
      <c r="H91" s="541" t="str">
        <f>個人データ入力用!AT76</f>
        <v xml:space="preserve"> 0</v>
      </c>
      <c r="I91" s="541" t="str">
        <f>個人データ入力用!AX76</f>
        <v/>
      </c>
      <c r="J91" s="541" t="str">
        <f>個人データ入力用!BB76</f>
        <v xml:space="preserve"> 0</v>
      </c>
      <c r="K91" s="404"/>
      <c r="L91" s="404" t="str">
        <f>個人データ入力用!AH76</f>
        <v/>
      </c>
    </row>
    <row r="92" spans="1:12">
      <c r="A92" s="404">
        <f>個人データ入力用!E77</f>
        <v>4</v>
      </c>
      <c r="B92" s="404" t="str">
        <f>個人データ入力用!AM77</f>
        <v>()</v>
      </c>
      <c r="C92" s="541" t="str">
        <f>個人データ入力用!AN77</f>
        <v/>
      </c>
      <c r="D92" s="404">
        <f>個人データ入力用!AO77</f>
        <v>1</v>
      </c>
      <c r="E92" s="404">
        <f>個人データ入力用!AI77</f>
        <v>3</v>
      </c>
      <c r="F92" s="404" t="str">
        <f>個人データ入力用!AP77</f>
        <v/>
      </c>
      <c r="G92" s="404">
        <f>個人データ入力用!AJ77</f>
        <v>0</v>
      </c>
      <c r="H92" s="541" t="str">
        <f>個人データ入力用!AT77</f>
        <v xml:space="preserve"> 0</v>
      </c>
      <c r="I92" s="541" t="str">
        <f>個人データ入力用!AX77</f>
        <v/>
      </c>
      <c r="J92" s="541" t="str">
        <f>個人データ入力用!BB77</f>
        <v xml:space="preserve"> 0</v>
      </c>
      <c r="K92" s="404"/>
      <c r="L92" s="404" t="str">
        <f>個人データ入力用!AH77</f>
        <v/>
      </c>
    </row>
    <row r="93" spans="1:12">
      <c r="A93" s="748">
        <f>個人データ入力用!E78</f>
        <v>5</v>
      </c>
      <c r="B93" s="748" t="str">
        <f>個人データ入力用!AM78</f>
        <v>()</v>
      </c>
      <c r="C93" s="749" t="str">
        <f>個人データ入力用!AN78</f>
        <v/>
      </c>
      <c r="D93" s="748">
        <f>個人データ入力用!AO78</f>
        <v>1</v>
      </c>
      <c r="E93" s="748">
        <f>個人データ入力用!AI78</f>
        <v>3</v>
      </c>
      <c r="F93" s="748" t="str">
        <f>個人データ入力用!AP78</f>
        <v/>
      </c>
      <c r="G93" s="748">
        <f>個人データ入力用!AJ78</f>
        <v>0</v>
      </c>
      <c r="H93" s="749" t="str">
        <f>個人データ入力用!AT78</f>
        <v xml:space="preserve"> 0</v>
      </c>
      <c r="I93" s="749" t="str">
        <f>個人データ入力用!AX78</f>
        <v/>
      </c>
      <c r="J93" s="749" t="str">
        <f>個人データ入力用!BB78</f>
        <v xml:space="preserve"> 0</v>
      </c>
      <c r="K93" s="748"/>
      <c r="L93" s="748" t="str">
        <f>個人データ入力用!AH78</f>
        <v/>
      </c>
    </row>
    <row r="94" spans="1:12">
      <c r="A94" s="404">
        <f>個人データ入力用!E79</f>
        <v>6</v>
      </c>
      <c r="B94" s="404" t="str">
        <f>個人データ入力用!AM79</f>
        <v>()</v>
      </c>
      <c r="C94" s="541" t="str">
        <f>個人データ入力用!AN79</f>
        <v/>
      </c>
      <c r="D94" s="404">
        <f>個人データ入力用!AO79</f>
        <v>1</v>
      </c>
      <c r="E94" s="404">
        <f>個人データ入力用!AI79</f>
        <v>3</v>
      </c>
      <c r="F94" s="404" t="str">
        <f>個人データ入力用!AP79</f>
        <v/>
      </c>
      <c r="G94" s="404">
        <f>個人データ入力用!AJ79</f>
        <v>0</v>
      </c>
      <c r="H94" s="541" t="str">
        <f>個人データ入力用!AT79</f>
        <v xml:space="preserve"> 0</v>
      </c>
      <c r="I94" s="541" t="str">
        <f>個人データ入力用!AX79</f>
        <v/>
      </c>
      <c r="J94" s="541" t="str">
        <f>個人データ入力用!BB79</f>
        <v xml:space="preserve"> 0</v>
      </c>
      <c r="K94" s="404"/>
      <c r="L94" s="404" t="str">
        <f>個人データ入力用!AH79</f>
        <v/>
      </c>
    </row>
    <row r="95" spans="1:12">
      <c r="A95" s="404">
        <f>個人データ入力用!E80</f>
        <v>7</v>
      </c>
      <c r="B95" s="404" t="str">
        <f>個人データ入力用!AM80</f>
        <v>()</v>
      </c>
      <c r="C95" s="541" t="str">
        <f>個人データ入力用!AN80</f>
        <v/>
      </c>
      <c r="D95" s="404">
        <f>個人データ入力用!AO80</f>
        <v>1</v>
      </c>
      <c r="E95" s="404">
        <f>個人データ入力用!AI80</f>
        <v>3</v>
      </c>
      <c r="F95" s="404" t="str">
        <f>個人データ入力用!AP80</f>
        <v/>
      </c>
      <c r="G95" s="404">
        <f>個人データ入力用!AJ80</f>
        <v>0</v>
      </c>
      <c r="H95" s="541" t="str">
        <f>個人データ入力用!AT80</f>
        <v xml:space="preserve"> 0</v>
      </c>
      <c r="I95" s="541" t="str">
        <f>個人データ入力用!AX80</f>
        <v/>
      </c>
      <c r="J95" s="541" t="str">
        <f>個人データ入力用!BB80</f>
        <v xml:space="preserve"> 0</v>
      </c>
      <c r="K95" s="404"/>
      <c r="L95" s="404" t="str">
        <f>個人データ入力用!AH80</f>
        <v/>
      </c>
    </row>
    <row r="96" spans="1:12">
      <c r="A96" s="404">
        <f>個人データ入力用!E81</f>
        <v>8</v>
      </c>
      <c r="B96" s="404" t="str">
        <f>個人データ入力用!AM81</f>
        <v>()</v>
      </c>
      <c r="C96" s="541" t="str">
        <f>個人データ入力用!AN81</f>
        <v/>
      </c>
      <c r="D96" s="404">
        <f>個人データ入力用!AO81</f>
        <v>1</v>
      </c>
      <c r="E96" s="404">
        <f>個人データ入力用!AI81</f>
        <v>3</v>
      </c>
      <c r="F96" s="404" t="str">
        <f>個人データ入力用!AP81</f>
        <v/>
      </c>
      <c r="G96" s="404">
        <f>個人データ入力用!AJ81</f>
        <v>0</v>
      </c>
      <c r="H96" s="541" t="str">
        <f>個人データ入力用!AT81</f>
        <v xml:space="preserve"> 0</v>
      </c>
      <c r="I96" s="541" t="str">
        <f>個人データ入力用!AX81</f>
        <v/>
      </c>
      <c r="J96" s="541" t="str">
        <f>個人データ入力用!BB81</f>
        <v xml:space="preserve"> 0</v>
      </c>
      <c r="K96" s="404"/>
      <c r="L96" s="404" t="str">
        <f>個人データ入力用!AH81</f>
        <v/>
      </c>
    </row>
    <row r="97" spans="1:12">
      <c r="A97" s="404">
        <f>個人データ入力用!E82</f>
        <v>9</v>
      </c>
      <c r="B97" s="404" t="str">
        <f>個人データ入力用!AM82</f>
        <v>()</v>
      </c>
      <c r="C97" s="541" t="str">
        <f>個人データ入力用!AN82</f>
        <v/>
      </c>
      <c r="D97" s="404">
        <f>個人データ入力用!AO82</f>
        <v>1</v>
      </c>
      <c r="E97" s="404">
        <f>個人データ入力用!AI82</f>
        <v>3</v>
      </c>
      <c r="F97" s="404" t="str">
        <f>個人データ入力用!AP82</f>
        <v/>
      </c>
      <c r="G97" s="404">
        <f>個人データ入力用!AJ82</f>
        <v>0</v>
      </c>
      <c r="H97" s="541" t="str">
        <f>個人データ入力用!AT82</f>
        <v xml:space="preserve"> 0</v>
      </c>
      <c r="I97" s="541" t="str">
        <f>個人データ入力用!AX82</f>
        <v/>
      </c>
      <c r="J97" s="541" t="str">
        <f>個人データ入力用!BB82</f>
        <v xml:space="preserve"> 0</v>
      </c>
      <c r="K97" s="404"/>
      <c r="L97" s="404" t="str">
        <f>個人データ入力用!AH82</f>
        <v/>
      </c>
    </row>
    <row r="98" spans="1:12">
      <c r="A98" s="748">
        <f>個人データ入力用!E83</f>
        <v>10</v>
      </c>
      <c r="B98" s="748" t="str">
        <f>個人データ入力用!AM83</f>
        <v>()</v>
      </c>
      <c r="C98" s="749" t="str">
        <f>個人データ入力用!AN83</f>
        <v/>
      </c>
      <c r="D98" s="748">
        <f>個人データ入力用!AO83</f>
        <v>1</v>
      </c>
      <c r="E98" s="748">
        <f>個人データ入力用!AI83</f>
        <v>3</v>
      </c>
      <c r="F98" s="748" t="str">
        <f>個人データ入力用!AP83</f>
        <v/>
      </c>
      <c r="G98" s="748">
        <f>個人データ入力用!AJ83</f>
        <v>0</v>
      </c>
      <c r="H98" s="749" t="str">
        <f>個人データ入力用!AT83</f>
        <v xml:space="preserve"> 0</v>
      </c>
      <c r="I98" s="749" t="str">
        <f>個人データ入力用!AX83</f>
        <v/>
      </c>
      <c r="J98" s="749" t="str">
        <f>個人データ入力用!BB83</f>
        <v xml:space="preserve"> 0</v>
      </c>
      <c r="K98" s="748"/>
      <c r="L98" s="748" t="str">
        <f>個人データ入力用!AH83</f>
        <v/>
      </c>
    </row>
    <row r="99" spans="1:12">
      <c r="A99" s="404">
        <f>個人データ入力用!E84</f>
        <v>11</v>
      </c>
      <c r="B99" s="404" t="str">
        <f>個人データ入力用!AM84</f>
        <v>()</v>
      </c>
      <c r="C99" s="541" t="str">
        <f>個人データ入力用!AN84</f>
        <v/>
      </c>
      <c r="D99" s="404">
        <f>個人データ入力用!AO84</f>
        <v>1</v>
      </c>
      <c r="E99" s="404">
        <f>個人データ入力用!AI84</f>
        <v>3</v>
      </c>
      <c r="F99" s="404" t="str">
        <f>個人データ入力用!AP84</f>
        <v/>
      </c>
      <c r="G99" s="404">
        <f>個人データ入力用!AJ84</f>
        <v>0</v>
      </c>
      <c r="H99" s="541" t="str">
        <f>個人データ入力用!AT84</f>
        <v xml:space="preserve"> 0</v>
      </c>
      <c r="I99" s="541" t="str">
        <f>個人データ入力用!AX84</f>
        <v/>
      </c>
      <c r="J99" s="541" t="str">
        <f>個人データ入力用!BB84</f>
        <v xml:space="preserve"> 0</v>
      </c>
      <c r="K99" s="404"/>
      <c r="L99" s="404" t="str">
        <f>個人データ入力用!AH84</f>
        <v/>
      </c>
    </row>
    <row r="100" spans="1:12">
      <c r="A100" s="404">
        <f>個人データ入力用!E85</f>
        <v>12</v>
      </c>
      <c r="B100" s="404" t="str">
        <f>個人データ入力用!AM85</f>
        <v>()</v>
      </c>
      <c r="C100" s="541" t="str">
        <f>個人データ入力用!AN85</f>
        <v/>
      </c>
      <c r="D100" s="404">
        <f>個人データ入力用!AO85</f>
        <v>1</v>
      </c>
      <c r="E100" s="404">
        <f>個人データ入力用!AI85</f>
        <v>3</v>
      </c>
      <c r="F100" s="404" t="str">
        <f>個人データ入力用!AP85</f>
        <v/>
      </c>
      <c r="G100" s="404">
        <f>個人データ入力用!AJ85</f>
        <v>0</v>
      </c>
      <c r="H100" s="541" t="str">
        <f>個人データ入力用!AT85</f>
        <v xml:space="preserve"> 0</v>
      </c>
      <c r="I100" s="541" t="str">
        <f>個人データ入力用!AX85</f>
        <v/>
      </c>
      <c r="J100" s="541" t="str">
        <f>個人データ入力用!BB85</f>
        <v xml:space="preserve"> 0</v>
      </c>
      <c r="K100" s="404"/>
      <c r="L100" s="404" t="str">
        <f>個人データ入力用!AH85</f>
        <v/>
      </c>
    </row>
    <row r="101" spans="1:12">
      <c r="A101" s="404">
        <f>個人データ入力用!E86</f>
        <v>13</v>
      </c>
      <c r="B101" s="404" t="str">
        <f>個人データ入力用!AM86</f>
        <v>()</v>
      </c>
      <c r="C101" s="541" t="str">
        <f>個人データ入力用!AN86</f>
        <v/>
      </c>
      <c r="D101" s="404">
        <f>個人データ入力用!AO86</f>
        <v>1</v>
      </c>
      <c r="E101" s="404">
        <f>個人データ入力用!AI86</f>
        <v>3</v>
      </c>
      <c r="F101" s="404" t="str">
        <f>個人データ入力用!AP86</f>
        <v/>
      </c>
      <c r="G101" s="404">
        <f>個人データ入力用!AJ86</f>
        <v>0</v>
      </c>
      <c r="H101" s="541" t="str">
        <f>個人データ入力用!AT86</f>
        <v xml:space="preserve"> 0</v>
      </c>
      <c r="I101" s="541" t="str">
        <f>個人データ入力用!AX86</f>
        <v/>
      </c>
      <c r="J101" s="541" t="str">
        <f>個人データ入力用!BB86</f>
        <v xml:space="preserve"> 0</v>
      </c>
      <c r="K101" s="404"/>
      <c r="L101" s="404" t="str">
        <f>個人データ入力用!AH86</f>
        <v/>
      </c>
    </row>
    <row r="102" spans="1:12">
      <c r="A102" s="404">
        <f>個人データ入力用!E87</f>
        <v>14</v>
      </c>
      <c r="B102" s="404" t="str">
        <f>個人データ入力用!AM87</f>
        <v>()</v>
      </c>
      <c r="C102" s="541" t="str">
        <f>個人データ入力用!AN87</f>
        <v/>
      </c>
      <c r="D102" s="404">
        <f>個人データ入力用!AO87</f>
        <v>1</v>
      </c>
      <c r="E102" s="404">
        <f>個人データ入力用!AI87</f>
        <v>3</v>
      </c>
      <c r="F102" s="404" t="str">
        <f>個人データ入力用!AP87</f>
        <v/>
      </c>
      <c r="G102" s="404">
        <f>個人データ入力用!AJ87</f>
        <v>0</v>
      </c>
      <c r="H102" s="541" t="str">
        <f>個人データ入力用!AT87</f>
        <v xml:space="preserve"> 0</v>
      </c>
      <c r="I102" s="541" t="str">
        <f>個人データ入力用!AX87</f>
        <v/>
      </c>
      <c r="J102" s="541" t="str">
        <f>個人データ入力用!BB87</f>
        <v xml:space="preserve"> 0</v>
      </c>
      <c r="K102" s="404"/>
      <c r="L102" s="404" t="str">
        <f>個人データ入力用!AH87</f>
        <v/>
      </c>
    </row>
    <row r="103" spans="1:12">
      <c r="A103" s="748">
        <f>個人データ入力用!E88</f>
        <v>15</v>
      </c>
      <c r="B103" s="748" t="str">
        <f>個人データ入力用!AM88</f>
        <v>()</v>
      </c>
      <c r="C103" s="749" t="str">
        <f>個人データ入力用!AN88</f>
        <v/>
      </c>
      <c r="D103" s="748">
        <f>個人データ入力用!AO88</f>
        <v>1</v>
      </c>
      <c r="E103" s="748">
        <f>個人データ入力用!AI88</f>
        <v>3</v>
      </c>
      <c r="F103" s="748" t="str">
        <f>個人データ入力用!AP88</f>
        <v/>
      </c>
      <c r="G103" s="748">
        <f>個人データ入力用!AJ88</f>
        <v>0</v>
      </c>
      <c r="H103" s="749" t="str">
        <f>個人データ入力用!AT88</f>
        <v xml:space="preserve"> 0</v>
      </c>
      <c r="I103" s="749" t="str">
        <f>個人データ入力用!AX88</f>
        <v/>
      </c>
      <c r="J103" s="749" t="str">
        <f>個人データ入力用!BB88</f>
        <v xml:space="preserve"> 0</v>
      </c>
      <c r="K103" s="748"/>
      <c r="L103" s="748" t="str">
        <f>個人データ入力用!AH88</f>
        <v/>
      </c>
    </row>
    <row r="104" spans="1:12">
      <c r="A104" s="404">
        <f>個人データ入力用!E89</f>
        <v>16</v>
      </c>
      <c r="B104" s="404" t="str">
        <f>個人データ入力用!AM89</f>
        <v>()</v>
      </c>
      <c r="C104" s="541" t="str">
        <f>個人データ入力用!AN89</f>
        <v/>
      </c>
      <c r="D104" s="404">
        <f>個人データ入力用!AO89</f>
        <v>1</v>
      </c>
      <c r="E104" s="404">
        <f>個人データ入力用!AI89</f>
        <v>3</v>
      </c>
      <c r="F104" s="404" t="str">
        <f>個人データ入力用!AP89</f>
        <v/>
      </c>
      <c r="G104" s="404">
        <f>個人データ入力用!AJ89</f>
        <v>0</v>
      </c>
      <c r="H104" s="541" t="str">
        <f>個人データ入力用!AT89</f>
        <v xml:space="preserve"> 0</v>
      </c>
      <c r="I104" s="541" t="str">
        <f>個人データ入力用!AX89</f>
        <v/>
      </c>
      <c r="J104" s="541" t="str">
        <f>個人データ入力用!BB89</f>
        <v xml:space="preserve"> 0</v>
      </c>
      <c r="K104" s="404"/>
      <c r="L104" s="404" t="str">
        <f>個人データ入力用!AH89</f>
        <v/>
      </c>
    </row>
    <row r="105" spans="1:12">
      <c r="A105" s="404">
        <f>個人データ入力用!E90</f>
        <v>17</v>
      </c>
      <c r="B105" s="404" t="str">
        <f>個人データ入力用!AM90</f>
        <v>()</v>
      </c>
      <c r="C105" s="541" t="str">
        <f>個人データ入力用!AN90</f>
        <v/>
      </c>
      <c r="D105" s="404">
        <f>個人データ入力用!AO90</f>
        <v>1</v>
      </c>
      <c r="E105" s="404">
        <f>個人データ入力用!AI90</f>
        <v>3</v>
      </c>
      <c r="F105" s="404" t="str">
        <f>個人データ入力用!AP90</f>
        <v/>
      </c>
      <c r="G105" s="404">
        <f>個人データ入力用!AJ90</f>
        <v>0</v>
      </c>
      <c r="H105" s="541" t="str">
        <f>個人データ入力用!AT90</f>
        <v xml:space="preserve"> 0</v>
      </c>
      <c r="I105" s="541" t="str">
        <f>個人データ入力用!AX90</f>
        <v/>
      </c>
      <c r="J105" s="541" t="str">
        <f>個人データ入力用!BB90</f>
        <v xml:space="preserve"> 0</v>
      </c>
      <c r="K105" s="404"/>
      <c r="L105" s="404" t="str">
        <f>個人データ入力用!AH90</f>
        <v/>
      </c>
    </row>
    <row r="106" spans="1:12">
      <c r="A106" s="404">
        <f>個人データ入力用!E91</f>
        <v>18</v>
      </c>
      <c r="B106" s="404" t="str">
        <f>個人データ入力用!AM91</f>
        <v>()</v>
      </c>
      <c r="C106" s="541" t="str">
        <f>個人データ入力用!AN91</f>
        <v/>
      </c>
      <c r="D106" s="404">
        <f>個人データ入力用!AO91</f>
        <v>1</v>
      </c>
      <c r="E106" s="404">
        <f>個人データ入力用!AI91</f>
        <v>3</v>
      </c>
      <c r="F106" s="404" t="str">
        <f>個人データ入力用!AP91</f>
        <v/>
      </c>
      <c r="G106" s="404">
        <f>個人データ入力用!AJ91</f>
        <v>0</v>
      </c>
      <c r="H106" s="541" t="str">
        <f>個人データ入力用!AT91</f>
        <v xml:space="preserve"> 0</v>
      </c>
      <c r="I106" s="541" t="str">
        <f>個人データ入力用!AX91</f>
        <v/>
      </c>
      <c r="J106" s="541" t="str">
        <f>個人データ入力用!BB91</f>
        <v xml:space="preserve"> 0</v>
      </c>
      <c r="K106" s="404"/>
      <c r="L106" s="404" t="str">
        <f>個人データ入力用!AH91</f>
        <v/>
      </c>
    </row>
    <row r="107" spans="1:12">
      <c r="A107" s="404">
        <f>個人データ入力用!E92</f>
        <v>19</v>
      </c>
      <c r="B107" s="404" t="str">
        <f>個人データ入力用!AM92</f>
        <v>()</v>
      </c>
      <c r="C107" s="541" t="str">
        <f>個人データ入力用!AN92</f>
        <v/>
      </c>
      <c r="D107" s="404">
        <f>個人データ入力用!AO92</f>
        <v>1</v>
      </c>
      <c r="E107" s="404">
        <f>個人データ入力用!AI92</f>
        <v>3</v>
      </c>
      <c r="F107" s="404" t="str">
        <f>個人データ入力用!AP92</f>
        <v/>
      </c>
      <c r="G107" s="404">
        <f>個人データ入力用!AJ92</f>
        <v>0</v>
      </c>
      <c r="H107" s="541" t="str">
        <f>個人データ入力用!AT92</f>
        <v xml:space="preserve"> 0</v>
      </c>
      <c r="I107" s="541" t="str">
        <f>個人データ入力用!AX92</f>
        <v/>
      </c>
      <c r="J107" s="541" t="str">
        <f>個人データ入力用!BB92</f>
        <v xml:space="preserve"> 0</v>
      </c>
      <c r="K107" s="404"/>
      <c r="L107" s="404" t="str">
        <f>個人データ入力用!AH92</f>
        <v/>
      </c>
    </row>
    <row r="108" spans="1:12">
      <c r="A108" s="748">
        <f>個人データ入力用!E93</f>
        <v>20</v>
      </c>
      <c r="B108" s="748" t="str">
        <f>個人データ入力用!AM93</f>
        <v>()</v>
      </c>
      <c r="C108" s="749" t="str">
        <f>個人データ入力用!AN93</f>
        <v/>
      </c>
      <c r="D108" s="748">
        <f>個人データ入力用!AO93</f>
        <v>1</v>
      </c>
      <c r="E108" s="748">
        <f>個人データ入力用!AI93</f>
        <v>3</v>
      </c>
      <c r="F108" s="748" t="str">
        <f>個人データ入力用!AP93</f>
        <v/>
      </c>
      <c r="G108" s="748">
        <f>個人データ入力用!AJ93</f>
        <v>0</v>
      </c>
      <c r="H108" s="749" t="str">
        <f>個人データ入力用!AT93</f>
        <v xml:space="preserve"> 0</v>
      </c>
      <c r="I108" s="749" t="str">
        <f>個人データ入力用!AX93</f>
        <v/>
      </c>
      <c r="J108" s="749" t="str">
        <f>個人データ入力用!BB93</f>
        <v xml:space="preserve"> 0</v>
      </c>
      <c r="K108" s="748"/>
      <c r="L108" s="748" t="str">
        <f>個人データ入力用!AH93</f>
        <v/>
      </c>
    </row>
    <row r="109" spans="1:12">
      <c r="A109" s="404">
        <f>個人データ入力用!E94</f>
        <v>21</v>
      </c>
      <c r="B109" s="404" t="str">
        <f>個人データ入力用!AM94</f>
        <v>()</v>
      </c>
      <c r="C109" s="541" t="str">
        <f>個人データ入力用!AN94</f>
        <v/>
      </c>
      <c r="D109" s="404">
        <f>個人データ入力用!AO94</f>
        <v>1</v>
      </c>
      <c r="E109" s="404">
        <f>個人データ入力用!AI94</f>
        <v>3</v>
      </c>
      <c r="F109" s="404" t="str">
        <f>個人データ入力用!AP94</f>
        <v/>
      </c>
      <c r="G109" s="404">
        <f>個人データ入力用!AJ94</f>
        <v>0</v>
      </c>
      <c r="H109" s="541" t="str">
        <f>個人データ入力用!AT94</f>
        <v xml:space="preserve"> 0</v>
      </c>
      <c r="I109" s="541" t="str">
        <f>個人データ入力用!AX94</f>
        <v/>
      </c>
      <c r="J109" s="541" t="str">
        <f>個人データ入力用!BB94</f>
        <v xml:space="preserve"> 0</v>
      </c>
      <c r="K109" s="404"/>
      <c r="L109" s="404" t="str">
        <f>個人データ入力用!AH94</f>
        <v/>
      </c>
    </row>
    <row r="110" spans="1:12">
      <c r="A110" s="404">
        <f>個人データ入力用!E95</f>
        <v>22</v>
      </c>
      <c r="B110" s="404" t="str">
        <f>個人データ入力用!AM95</f>
        <v>()</v>
      </c>
      <c r="C110" s="541" t="str">
        <f>個人データ入力用!AN95</f>
        <v/>
      </c>
      <c r="D110" s="404">
        <f>個人データ入力用!AO95</f>
        <v>1</v>
      </c>
      <c r="E110" s="404">
        <f>個人データ入力用!AI95</f>
        <v>3</v>
      </c>
      <c r="F110" s="404" t="str">
        <f>個人データ入力用!AP95</f>
        <v/>
      </c>
      <c r="G110" s="404">
        <f>個人データ入力用!AJ95</f>
        <v>0</v>
      </c>
      <c r="H110" s="541" t="str">
        <f>個人データ入力用!AT95</f>
        <v xml:space="preserve"> 0</v>
      </c>
      <c r="I110" s="541" t="str">
        <f>個人データ入力用!AX95</f>
        <v/>
      </c>
      <c r="J110" s="541" t="str">
        <f>個人データ入力用!BB95</f>
        <v xml:space="preserve"> 0</v>
      </c>
      <c r="K110" s="404"/>
      <c r="L110" s="404" t="str">
        <f>個人データ入力用!AH95</f>
        <v/>
      </c>
    </row>
    <row r="111" spans="1:12">
      <c r="A111" s="404">
        <f>個人データ入力用!E96</f>
        <v>23</v>
      </c>
      <c r="B111" s="404" t="str">
        <f>個人データ入力用!AM96</f>
        <v>()</v>
      </c>
      <c r="C111" s="541" t="str">
        <f>個人データ入力用!AN96</f>
        <v/>
      </c>
      <c r="D111" s="404">
        <f>個人データ入力用!AO96</f>
        <v>1</v>
      </c>
      <c r="E111" s="404">
        <f>個人データ入力用!AI96</f>
        <v>3</v>
      </c>
      <c r="F111" s="404" t="str">
        <f>個人データ入力用!AP96</f>
        <v/>
      </c>
      <c r="G111" s="404">
        <f>個人データ入力用!AJ96</f>
        <v>0</v>
      </c>
      <c r="H111" s="541" t="str">
        <f>個人データ入力用!AT96</f>
        <v xml:space="preserve"> 0</v>
      </c>
      <c r="I111" s="541" t="str">
        <f>個人データ入力用!AX96</f>
        <v/>
      </c>
      <c r="J111" s="541" t="str">
        <f>個人データ入力用!BB96</f>
        <v xml:space="preserve"> 0</v>
      </c>
      <c r="K111" s="404"/>
      <c r="L111" s="404" t="str">
        <f>個人データ入力用!AH96</f>
        <v/>
      </c>
    </row>
    <row r="112" spans="1:12">
      <c r="A112" s="404">
        <f>個人データ入力用!E97</f>
        <v>24</v>
      </c>
      <c r="B112" s="404" t="str">
        <f>個人データ入力用!AM97</f>
        <v>()</v>
      </c>
      <c r="C112" s="541" t="str">
        <f>個人データ入力用!AN97</f>
        <v/>
      </c>
      <c r="D112" s="404">
        <f>個人データ入力用!AO97</f>
        <v>1</v>
      </c>
      <c r="E112" s="404">
        <f>個人データ入力用!AI97</f>
        <v>3</v>
      </c>
      <c r="F112" s="404" t="str">
        <f>個人データ入力用!AP97</f>
        <v/>
      </c>
      <c r="G112" s="404">
        <f>個人データ入力用!AJ97</f>
        <v>0</v>
      </c>
      <c r="H112" s="541" t="str">
        <f>個人データ入力用!AT97</f>
        <v xml:space="preserve"> 0</v>
      </c>
      <c r="I112" s="541" t="str">
        <f>個人データ入力用!AX97</f>
        <v/>
      </c>
      <c r="J112" s="541" t="str">
        <f>個人データ入力用!BB97</f>
        <v xml:space="preserve"> 0</v>
      </c>
      <c r="K112" s="404"/>
      <c r="L112" s="404" t="str">
        <f>個人データ入力用!AH97</f>
        <v/>
      </c>
    </row>
    <row r="113" spans="1:12">
      <c r="A113" s="748">
        <f>個人データ入力用!E98</f>
        <v>25</v>
      </c>
      <c r="B113" s="748" t="str">
        <f>個人データ入力用!AM98</f>
        <v>()</v>
      </c>
      <c r="C113" s="749" t="str">
        <f>個人データ入力用!AN98</f>
        <v/>
      </c>
      <c r="D113" s="748">
        <f>個人データ入力用!AO98</f>
        <v>1</v>
      </c>
      <c r="E113" s="748">
        <f>個人データ入力用!AI98</f>
        <v>3</v>
      </c>
      <c r="F113" s="748" t="str">
        <f>個人データ入力用!AP98</f>
        <v/>
      </c>
      <c r="G113" s="748">
        <f>個人データ入力用!AJ98</f>
        <v>0</v>
      </c>
      <c r="H113" s="749" t="str">
        <f>個人データ入力用!AT98</f>
        <v xml:space="preserve"> 0</v>
      </c>
      <c r="I113" s="749" t="str">
        <f>個人データ入力用!AX98</f>
        <v/>
      </c>
      <c r="J113" s="749" t="str">
        <f>個人データ入力用!BB98</f>
        <v xml:space="preserve"> 0</v>
      </c>
      <c r="K113" s="748"/>
      <c r="L113" s="748" t="str">
        <f>個人データ入力用!AH98</f>
        <v/>
      </c>
    </row>
    <row r="114" spans="1:12">
      <c r="A114" s="404">
        <f>個人データ入力用!E99</f>
        <v>26</v>
      </c>
      <c r="B114" s="404" t="str">
        <f>個人データ入力用!AM99</f>
        <v>()</v>
      </c>
      <c r="C114" s="541" t="str">
        <f>個人データ入力用!AN99</f>
        <v/>
      </c>
      <c r="D114" s="404">
        <f>個人データ入力用!AO99</f>
        <v>1</v>
      </c>
      <c r="E114" s="404">
        <f>個人データ入力用!AI99</f>
        <v>3</v>
      </c>
      <c r="F114" s="404" t="str">
        <f>個人データ入力用!AP99</f>
        <v/>
      </c>
      <c r="G114" s="404">
        <f>個人データ入力用!AJ99</f>
        <v>0</v>
      </c>
      <c r="H114" s="541" t="str">
        <f>個人データ入力用!AT99</f>
        <v xml:space="preserve"> 0</v>
      </c>
      <c r="I114" s="541" t="str">
        <f>個人データ入力用!AX99</f>
        <v/>
      </c>
      <c r="J114" s="541" t="str">
        <f>個人データ入力用!BB99</f>
        <v xml:space="preserve"> 0</v>
      </c>
      <c r="K114" s="404"/>
      <c r="L114" s="404" t="str">
        <f>個人データ入力用!AH99</f>
        <v/>
      </c>
    </row>
    <row r="115" spans="1:12">
      <c r="A115" s="404">
        <f>個人データ入力用!E100</f>
        <v>27</v>
      </c>
      <c r="B115" s="404" t="str">
        <f>個人データ入力用!AM100</f>
        <v>()</v>
      </c>
      <c r="C115" s="541" t="str">
        <f>個人データ入力用!AN100</f>
        <v/>
      </c>
      <c r="D115" s="404">
        <f>個人データ入力用!AO100</f>
        <v>1</v>
      </c>
      <c r="E115" s="404">
        <f>個人データ入力用!AI100</f>
        <v>3</v>
      </c>
      <c r="F115" s="404" t="str">
        <f>個人データ入力用!AP100</f>
        <v/>
      </c>
      <c r="G115" s="404">
        <f>個人データ入力用!AJ100</f>
        <v>0</v>
      </c>
      <c r="H115" s="541" t="str">
        <f>個人データ入力用!AT100</f>
        <v xml:space="preserve"> 0</v>
      </c>
      <c r="I115" s="541" t="str">
        <f>個人データ入力用!AX100</f>
        <v/>
      </c>
      <c r="J115" s="541" t="str">
        <f>個人データ入力用!BB100</f>
        <v xml:space="preserve"> 0</v>
      </c>
      <c r="K115" s="404"/>
      <c r="L115" s="404" t="str">
        <f>個人データ入力用!AH100</f>
        <v/>
      </c>
    </row>
    <row r="116" spans="1:12">
      <c r="A116" s="404">
        <f>個人データ入力用!E101</f>
        <v>28</v>
      </c>
      <c r="B116" s="404" t="str">
        <f>個人データ入力用!AM101</f>
        <v>()</v>
      </c>
      <c r="C116" s="541" t="str">
        <f>個人データ入力用!AN101</f>
        <v/>
      </c>
      <c r="D116" s="404">
        <f>個人データ入力用!AO101</f>
        <v>1</v>
      </c>
      <c r="E116" s="404">
        <f>個人データ入力用!AI101</f>
        <v>3</v>
      </c>
      <c r="F116" s="404" t="str">
        <f>個人データ入力用!AP101</f>
        <v/>
      </c>
      <c r="G116" s="404">
        <f>個人データ入力用!AJ101</f>
        <v>0</v>
      </c>
      <c r="H116" s="541" t="str">
        <f>個人データ入力用!AT101</f>
        <v xml:space="preserve"> 0</v>
      </c>
      <c r="I116" s="541" t="str">
        <f>個人データ入力用!AX101</f>
        <v/>
      </c>
      <c r="J116" s="541" t="str">
        <f>個人データ入力用!BB101</f>
        <v xml:space="preserve"> 0</v>
      </c>
      <c r="K116" s="404"/>
      <c r="L116" s="404" t="str">
        <f>個人データ入力用!AH101</f>
        <v/>
      </c>
    </row>
    <row r="117" spans="1:12">
      <c r="A117" s="404">
        <f>個人データ入力用!E102</f>
        <v>29</v>
      </c>
      <c r="B117" s="404" t="str">
        <f>個人データ入力用!AM102</f>
        <v>()</v>
      </c>
      <c r="C117" s="541" t="str">
        <f>個人データ入力用!AN102</f>
        <v/>
      </c>
      <c r="D117" s="404">
        <f>個人データ入力用!AO102</f>
        <v>1</v>
      </c>
      <c r="E117" s="404">
        <f>個人データ入力用!AI102</f>
        <v>3</v>
      </c>
      <c r="F117" s="404" t="str">
        <f>個人データ入力用!AP102</f>
        <v/>
      </c>
      <c r="G117" s="404">
        <f>個人データ入力用!AJ102</f>
        <v>0</v>
      </c>
      <c r="H117" s="541" t="str">
        <f>個人データ入力用!AT102</f>
        <v xml:space="preserve"> 0</v>
      </c>
      <c r="I117" s="541" t="str">
        <f>個人データ入力用!AX102</f>
        <v/>
      </c>
      <c r="J117" s="541" t="str">
        <f>個人データ入力用!BB102</f>
        <v xml:space="preserve"> 0</v>
      </c>
      <c r="K117" s="404"/>
      <c r="L117" s="404" t="str">
        <f>個人データ入力用!AH102</f>
        <v/>
      </c>
    </row>
    <row r="118" spans="1:12">
      <c r="A118" s="748">
        <f>個人データ入力用!E103</f>
        <v>30</v>
      </c>
      <c r="B118" s="748" t="str">
        <f>個人データ入力用!AM103</f>
        <v>()</v>
      </c>
      <c r="C118" s="749" t="str">
        <f>個人データ入力用!AN103</f>
        <v/>
      </c>
      <c r="D118" s="748">
        <f>個人データ入力用!AO103</f>
        <v>1</v>
      </c>
      <c r="E118" s="748">
        <f>個人データ入力用!AI103</f>
        <v>3</v>
      </c>
      <c r="F118" s="748" t="str">
        <f>個人データ入力用!AP103</f>
        <v/>
      </c>
      <c r="G118" s="748">
        <f>個人データ入力用!AJ103</f>
        <v>0</v>
      </c>
      <c r="H118" s="749" t="str">
        <f>個人データ入力用!AT103</f>
        <v xml:space="preserve"> 0</v>
      </c>
      <c r="I118" s="749" t="str">
        <f>個人データ入力用!AX103</f>
        <v/>
      </c>
      <c r="J118" s="749" t="str">
        <f>個人データ入力用!BB103</f>
        <v xml:space="preserve"> 0</v>
      </c>
      <c r="K118" s="748"/>
      <c r="L118" s="748" t="str">
        <f>個人データ入力用!AH103</f>
        <v/>
      </c>
    </row>
    <row r="119" spans="1:12">
      <c r="A119" s="404">
        <f>個人データ入力用!E104</f>
        <v>31</v>
      </c>
      <c r="B119" s="404" t="str">
        <f>個人データ入力用!AM104</f>
        <v>()</v>
      </c>
      <c r="C119" s="541" t="str">
        <f>個人データ入力用!AN104</f>
        <v/>
      </c>
      <c r="D119" s="404">
        <f>個人データ入力用!AO104</f>
        <v>1</v>
      </c>
      <c r="E119" s="404">
        <f>個人データ入力用!AI104</f>
        <v>3</v>
      </c>
      <c r="F119" s="404" t="str">
        <f>個人データ入力用!AP104</f>
        <v/>
      </c>
      <c r="G119" s="404">
        <f>個人データ入力用!AJ104</f>
        <v>0</v>
      </c>
      <c r="H119" s="541" t="str">
        <f>個人データ入力用!AT104</f>
        <v xml:space="preserve"> 0</v>
      </c>
      <c r="I119" s="541" t="str">
        <f>個人データ入力用!AX104</f>
        <v/>
      </c>
      <c r="J119" s="541" t="str">
        <f>個人データ入力用!BB104</f>
        <v xml:space="preserve"> 0</v>
      </c>
      <c r="K119" s="404"/>
      <c r="L119" s="404" t="str">
        <f>個人データ入力用!AH104</f>
        <v/>
      </c>
    </row>
    <row r="120" spans="1:12">
      <c r="A120" s="404">
        <f>個人データ入力用!E105</f>
        <v>32</v>
      </c>
      <c r="B120" s="404" t="str">
        <f>個人データ入力用!AM105</f>
        <v>()</v>
      </c>
      <c r="C120" s="541" t="str">
        <f>個人データ入力用!AN105</f>
        <v/>
      </c>
      <c r="D120" s="404">
        <f>個人データ入力用!AO105</f>
        <v>1</v>
      </c>
      <c r="E120" s="404">
        <f>個人データ入力用!AI105</f>
        <v>3</v>
      </c>
      <c r="F120" s="404" t="str">
        <f>個人データ入力用!AP105</f>
        <v/>
      </c>
      <c r="G120" s="404">
        <f>個人データ入力用!AJ105</f>
        <v>0</v>
      </c>
      <c r="H120" s="541" t="str">
        <f>個人データ入力用!AT105</f>
        <v xml:space="preserve"> 0</v>
      </c>
      <c r="I120" s="541" t="str">
        <f>個人データ入力用!AX105</f>
        <v/>
      </c>
      <c r="J120" s="541" t="str">
        <f>個人データ入力用!BB105</f>
        <v xml:space="preserve"> 0</v>
      </c>
      <c r="K120" s="404"/>
      <c r="L120" s="404" t="str">
        <f>個人データ入力用!AH105</f>
        <v/>
      </c>
    </row>
    <row r="121" spans="1:12">
      <c r="A121" s="404">
        <f>個人データ入力用!E106</f>
        <v>33</v>
      </c>
      <c r="B121" s="404" t="str">
        <f>個人データ入力用!AM106</f>
        <v>()</v>
      </c>
      <c r="C121" s="541" t="str">
        <f>個人データ入力用!AN106</f>
        <v/>
      </c>
      <c r="D121" s="404">
        <f>個人データ入力用!AO106</f>
        <v>1</v>
      </c>
      <c r="E121" s="404">
        <f>個人データ入力用!AI106</f>
        <v>3</v>
      </c>
      <c r="F121" s="404" t="str">
        <f>個人データ入力用!AP106</f>
        <v/>
      </c>
      <c r="G121" s="404">
        <f>個人データ入力用!AJ106</f>
        <v>0</v>
      </c>
      <c r="H121" s="541" t="str">
        <f>個人データ入力用!AT106</f>
        <v xml:space="preserve"> 0</v>
      </c>
      <c r="I121" s="541" t="str">
        <f>個人データ入力用!AX106</f>
        <v/>
      </c>
      <c r="J121" s="541" t="str">
        <f>個人データ入力用!BB106</f>
        <v xml:space="preserve"> 0</v>
      </c>
      <c r="K121" s="404"/>
      <c r="L121" s="404" t="str">
        <f>個人データ入力用!AH106</f>
        <v/>
      </c>
    </row>
    <row r="122" spans="1:12">
      <c r="A122" s="404">
        <f>個人データ入力用!E107</f>
        <v>34</v>
      </c>
      <c r="B122" s="404" t="str">
        <f>個人データ入力用!AM107</f>
        <v>()</v>
      </c>
      <c r="C122" s="541" t="str">
        <f>個人データ入力用!AN107</f>
        <v/>
      </c>
      <c r="D122" s="404">
        <f>個人データ入力用!AO107</f>
        <v>1</v>
      </c>
      <c r="E122" s="404">
        <f>個人データ入力用!AI107</f>
        <v>3</v>
      </c>
      <c r="F122" s="404" t="str">
        <f>個人データ入力用!AP107</f>
        <v/>
      </c>
      <c r="G122" s="404">
        <f>個人データ入力用!AJ107</f>
        <v>0</v>
      </c>
      <c r="H122" s="541" t="str">
        <f>個人データ入力用!AT107</f>
        <v xml:space="preserve"> 0</v>
      </c>
      <c r="I122" s="541" t="str">
        <f>個人データ入力用!AX107</f>
        <v/>
      </c>
      <c r="J122" s="541" t="str">
        <f>個人データ入力用!BB107</f>
        <v xml:space="preserve"> 0</v>
      </c>
      <c r="K122" s="404"/>
      <c r="L122" s="404" t="str">
        <f>個人データ入力用!AH107</f>
        <v/>
      </c>
    </row>
    <row r="123" spans="1:12">
      <c r="A123" s="748">
        <f>個人データ入力用!E108</f>
        <v>35</v>
      </c>
      <c r="B123" s="748" t="str">
        <f>個人データ入力用!AM108</f>
        <v>()</v>
      </c>
      <c r="C123" s="749" t="str">
        <f>個人データ入力用!AN108</f>
        <v/>
      </c>
      <c r="D123" s="748">
        <f>個人データ入力用!AO108</f>
        <v>1</v>
      </c>
      <c r="E123" s="748">
        <f>個人データ入力用!AI108</f>
        <v>3</v>
      </c>
      <c r="F123" s="748" t="str">
        <f>個人データ入力用!AP108</f>
        <v/>
      </c>
      <c r="G123" s="748">
        <f>個人データ入力用!AJ108</f>
        <v>0</v>
      </c>
      <c r="H123" s="749" t="str">
        <f>個人データ入力用!AT108</f>
        <v xml:space="preserve"> 0</v>
      </c>
      <c r="I123" s="749" t="str">
        <f>個人データ入力用!AX108</f>
        <v/>
      </c>
      <c r="J123" s="749" t="str">
        <f>個人データ入力用!BB108</f>
        <v xml:space="preserve"> 0</v>
      </c>
      <c r="K123" s="748"/>
      <c r="L123" s="748" t="str">
        <f>個人データ入力用!AH108</f>
        <v/>
      </c>
    </row>
    <row r="124" spans="1:12">
      <c r="A124" s="404">
        <f>個人データ入力用!E109</f>
        <v>36</v>
      </c>
      <c r="B124" s="404" t="str">
        <f>個人データ入力用!AM109</f>
        <v>()</v>
      </c>
      <c r="C124" s="541" t="str">
        <f>個人データ入力用!AN109</f>
        <v/>
      </c>
      <c r="D124" s="404">
        <f>個人データ入力用!AO109</f>
        <v>1</v>
      </c>
      <c r="E124" s="404">
        <f>個人データ入力用!AI109</f>
        <v>3</v>
      </c>
      <c r="F124" s="404" t="str">
        <f>個人データ入力用!AP109</f>
        <v/>
      </c>
      <c r="G124" s="404">
        <f>個人データ入力用!AJ109</f>
        <v>0</v>
      </c>
      <c r="H124" s="541" t="str">
        <f>個人データ入力用!AT109</f>
        <v xml:space="preserve"> 0</v>
      </c>
      <c r="I124" s="541" t="str">
        <f>個人データ入力用!AX109</f>
        <v/>
      </c>
      <c r="J124" s="541" t="str">
        <f>個人データ入力用!BB109</f>
        <v xml:space="preserve"> 0</v>
      </c>
      <c r="K124" s="404"/>
      <c r="L124" s="404" t="str">
        <f>個人データ入力用!AH109</f>
        <v/>
      </c>
    </row>
    <row r="125" spans="1:12">
      <c r="A125" s="404">
        <f>個人データ入力用!E110</f>
        <v>37</v>
      </c>
      <c r="B125" s="404" t="str">
        <f>個人データ入力用!AM110</f>
        <v>()</v>
      </c>
      <c r="C125" s="541" t="str">
        <f>個人データ入力用!AN110</f>
        <v/>
      </c>
      <c r="D125" s="404">
        <f>個人データ入力用!AO110</f>
        <v>1</v>
      </c>
      <c r="E125" s="404">
        <f>個人データ入力用!AI110</f>
        <v>3</v>
      </c>
      <c r="F125" s="404" t="str">
        <f>個人データ入力用!AP110</f>
        <v/>
      </c>
      <c r="G125" s="404">
        <f>個人データ入力用!AJ110</f>
        <v>0</v>
      </c>
      <c r="H125" s="541" t="str">
        <f>個人データ入力用!AT110</f>
        <v xml:space="preserve"> 0</v>
      </c>
      <c r="I125" s="541" t="str">
        <f>個人データ入力用!AX110</f>
        <v/>
      </c>
      <c r="J125" s="541" t="str">
        <f>個人データ入力用!BB110</f>
        <v xml:space="preserve"> 0</v>
      </c>
      <c r="K125" s="404"/>
      <c r="L125" s="404" t="str">
        <f>個人データ入力用!AH110</f>
        <v/>
      </c>
    </row>
    <row r="126" spans="1:12">
      <c r="A126" s="404">
        <f>個人データ入力用!E111</f>
        <v>38</v>
      </c>
      <c r="B126" s="404" t="str">
        <f>個人データ入力用!AM111</f>
        <v>()</v>
      </c>
      <c r="C126" s="541" t="str">
        <f>個人データ入力用!AN111</f>
        <v/>
      </c>
      <c r="D126" s="404">
        <f>個人データ入力用!AO111</f>
        <v>1</v>
      </c>
      <c r="E126" s="404">
        <f>個人データ入力用!AI111</f>
        <v>3</v>
      </c>
      <c r="F126" s="404" t="str">
        <f>個人データ入力用!AP111</f>
        <v/>
      </c>
      <c r="G126" s="404">
        <f>個人データ入力用!AJ111</f>
        <v>0</v>
      </c>
      <c r="H126" s="541" t="str">
        <f>個人データ入力用!AT111</f>
        <v xml:space="preserve"> 0</v>
      </c>
      <c r="I126" s="541" t="str">
        <f>個人データ入力用!AX111</f>
        <v/>
      </c>
      <c r="J126" s="541" t="str">
        <f>個人データ入力用!BB111</f>
        <v xml:space="preserve"> 0</v>
      </c>
      <c r="K126" s="404"/>
      <c r="L126" s="404" t="str">
        <f>個人データ入力用!AH111</f>
        <v/>
      </c>
    </row>
    <row r="127" spans="1:12">
      <c r="A127" s="404">
        <f>個人データ入力用!E112</f>
        <v>39</v>
      </c>
      <c r="B127" s="404" t="str">
        <f>個人データ入力用!AM112</f>
        <v>()</v>
      </c>
      <c r="C127" s="541" t="str">
        <f>個人データ入力用!AN112</f>
        <v/>
      </c>
      <c r="D127" s="404">
        <f>個人データ入力用!AO112</f>
        <v>1</v>
      </c>
      <c r="E127" s="404">
        <f>個人データ入力用!AI112</f>
        <v>3</v>
      </c>
      <c r="F127" s="404" t="str">
        <f>個人データ入力用!AP112</f>
        <v/>
      </c>
      <c r="G127" s="404">
        <f>個人データ入力用!AJ112</f>
        <v>0</v>
      </c>
      <c r="H127" s="541" t="str">
        <f>個人データ入力用!AT112</f>
        <v xml:space="preserve"> 0</v>
      </c>
      <c r="I127" s="541" t="str">
        <f>個人データ入力用!AX112</f>
        <v/>
      </c>
      <c r="J127" s="541" t="str">
        <f>個人データ入力用!BB112</f>
        <v xml:space="preserve"> 0</v>
      </c>
      <c r="K127" s="404"/>
      <c r="L127" s="404" t="str">
        <f>個人データ入力用!AH112</f>
        <v/>
      </c>
    </row>
    <row r="128" spans="1:12">
      <c r="A128" s="748">
        <f>個人データ入力用!E113</f>
        <v>40</v>
      </c>
      <c r="B128" s="748" t="str">
        <f>個人データ入力用!AM113</f>
        <v>()</v>
      </c>
      <c r="C128" s="749" t="str">
        <f>個人データ入力用!AN113</f>
        <v/>
      </c>
      <c r="D128" s="748">
        <f>個人データ入力用!AO113</f>
        <v>1</v>
      </c>
      <c r="E128" s="748">
        <f>個人データ入力用!AI113</f>
        <v>3</v>
      </c>
      <c r="F128" s="748" t="str">
        <f>個人データ入力用!AP113</f>
        <v/>
      </c>
      <c r="G128" s="748">
        <f>個人データ入力用!AJ113</f>
        <v>0</v>
      </c>
      <c r="H128" s="749" t="str">
        <f>個人データ入力用!AT113</f>
        <v xml:space="preserve"> 0</v>
      </c>
      <c r="I128" s="749" t="str">
        <f>個人データ入力用!AX113</f>
        <v/>
      </c>
      <c r="J128" s="749" t="str">
        <f>個人データ入力用!BB113</f>
        <v xml:space="preserve"> 0</v>
      </c>
      <c r="K128" s="748"/>
      <c r="L128" s="748" t="str">
        <f>個人データ入力用!AH113</f>
        <v/>
      </c>
    </row>
    <row r="129" spans="1:12">
      <c r="A129" s="404">
        <f>個人データ入力用!E114</f>
        <v>41</v>
      </c>
      <c r="B129" s="404" t="str">
        <f>個人データ入力用!AM114</f>
        <v>()</v>
      </c>
      <c r="C129" s="541" t="str">
        <f>個人データ入力用!AN114</f>
        <v/>
      </c>
      <c r="D129" s="404">
        <f>個人データ入力用!AO114</f>
        <v>1</v>
      </c>
      <c r="E129" s="404">
        <f>個人データ入力用!AI114</f>
        <v>3</v>
      </c>
      <c r="F129" s="404" t="str">
        <f>個人データ入力用!AP114</f>
        <v/>
      </c>
      <c r="G129" s="404">
        <f>個人データ入力用!AJ114</f>
        <v>0</v>
      </c>
      <c r="H129" s="541" t="str">
        <f>個人データ入力用!AT114</f>
        <v xml:space="preserve"> 0</v>
      </c>
      <c r="I129" s="541" t="str">
        <f>個人データ入力用!AX114</f>
        <v/>
      </c>
      <c r="J129" s="541" t="str">
        <f>個人データ入力用!BB114</f>
        <v xml:space="preserve"> 0</v>
      </c>
      <c r="K129" s="404"/>
      <c r="L129" s="404" t="str">
        <f>個人データ入力用!AH114</f>
        <v/>
      </c>
    </row>
    <row r="130" spans="1:12">
      <c r="A130" s="404">
        <f>個人データ入力用!E115</f>
        <v>42</v>
      </c>
      <c r="B130" s="404" t="str">
        <f>個人データ入力用!AM115</f>
        <v>()</v>
      </c>
      <c r="C130" s="541" t="str">
        <f>個人データ入力用!AN115</f>
        <v/>
      </c>
      <c r="D130" s="404">
        <f>個人データ入力用!AO115</f>
        <v>1</v>
      </c>
      <c r="E130" s="404">
        <f>個人データ入力用!AI115</f>
        <v>3</v>
      </c>
      <c r="F130" s="404" t="str">
        <f>個人データ入力用!AP115</f>
        <v/>
      </c>
      <c r="G130" s="404">
        <f>個人データ入力用!AJ115</f>
        <v>0</v>
      </c>
      <c r="H130" s="541" t="str">
        <f>個人データ入力用!AT115</f>
        <v xml:space="preserve"> 0</v>
      </c>
      <c r="I130" s="541" t="str">
        <f>個人データ入力用!AX115</f>
        <v/>
      </c>
      <c r="J130" s="541" t="str">
        <f>個人データ入力用!BB115</f>
        <v xml:space="preserve"> 0</v>
      </c>
      <c r="K130" s="404"/>
      <c r="L130" s="404" t="str">
        <f>個人データ入力用!AH115</f>
        <v/>
      </c>
    </row>
    <row r="131" spans="1:12">
      <c r="A131" s="404">
        <f>個人データ入力用!E116</f>
        <v>43</v>
      </c>
      <c r="B131" s="404" t="str">
        <f>個人データ入力用!AM116</f>
        <v>()</v>
      </c>
      <c r="C131" s="541" t="str">
        <f>個人データ入力用!AN116</f>
        <v/>
      </c>
      <c r="D131" s="404">
        <f>個人データ入力用!AO116</f>
        <v>1</v>
      </c>
      <c r="E131" s="404">
        <f>個人データ入力用!AI116</f>
        <v>3</v>
      </c>
      <c r="F131" s="404" t="str">
        <f>個人データ入力用!AP116</f>
        <v/>
      </c>
      <c r="G131" s="404">
        <f>個人データ入力用!AJ116</f>
        <v>0</v>
      </c>
      <c r="H131" s="541" t="str">
        <f>個人データ入力用!AT116</f>
        <v xml:space="preserve"> 0</v>
      </c>
      <c r="I131" s="541" t="str">
        <f>個人データ入力用!AX116</f>
        <v/>
      </c>
      <c r="J131" s="541" t="str">
        <f>個人データ入力用!BB116</f>
        <v xml:space="preserve"> 0</v>
      </c>
      <c r="K131" s="404"/>
      <c r="L131" s="404" t="str">
        <f>個人データ入力用!AH116</f>
        <v/>
      </c>
    </row>
    <row r="132" spans="1:12">
      <c r="A132" s="404">
        <f>個人データ入力用!E117</f>
        <v>44</v>
      </c>
      <c r="B132" s="404" t="str">
        <f>個人データ入力用!AM117</f>
        <v>()</v>
      </c>
      <c r="C132" s="541" t="str">
        <f>個人データ入力用!AN117</f>
        <v/>
      </c>
      <c r="D132" s="404">
        <f>個人データ入力用!AO117</f>
        <v>1</v>
      </c>
      <c r="E132" s="404">
        <f>個人データ入力用!AI117</f>
        <v>3</v>
      </c>
      <c r="F132" s="404" t="str">
        <f>個人データ入力用!AP117</f>
        <v/>
      </c>
      <c r="G132" s="404">
        <f>個人データ入力用!AJ117</f>
        <v>0</v>
      </c>
      <c r="H132" s="541" t="str">
        <f>個人データ入力用!AT117</f>
        <v xml:space="preserve"> 0</v>
      </c>
      <c r="I132" s="541" t="str">
        <f>個人データ入力用!AX117</f>
        <v/>
      </c>
      <c r="J132" s="541" t="str">
        <f>個人データ入力用!BB117</f>
        <v xml:space="preserve"> 0</v>
      </c>
      <c r="K132" s="404"/>
      <c r="L132" s="404" t="str">
        <f>個人データ入力用!AH117</f>
        <v/>
      </c>
    </row>
    <row r="133" spans="1:12">
      <c r="A133" s="748">
        <f>個人データ入力用!E118</f>
        <v>45</v>
      </c>
      <c r="B133" s="748" t="str">
        <f>個人データ入力用!AM118</f>
        <v>()</v>
      </c>
      <c r="C133" s="749" t="str">
        <f>個人データ入力用!AN118</f>
        <v/>
      </c>
      <c r="D133" s="748">
        <f>個人データ入力用!AO118</f>
        <v>1</v>
      </c>
      <c r="E133" s="748">
        <f>個人データ入力用!AI118</f>
        <v>3</v>
      </c>
      <c r="F133" s="748" t="str">
        <f>個人データ入力用!AP118</f>
        <v/>
      </c>
      <c r="G133" s="748">
        <f>個人データ入力用!AJ118</f>
        <v>0</v>
      </c>
      <c r="H133" s="749" t="str">
        <f>個人データ入力用!AT118</f>
        <v xml:space="preserve"> 0</v>
      </c>
      <c r="I133" s="749" t="str">
        <f>個人データ入力用!AX118</f>
        <v/>
      </c>
      <c r="J133" s="749" t="str">
        <f>個人データ入力用!BB118</f>
        <v xml:space="preserve"> 0</v>
      </c>
      <c r="K133" s="748"/>
      <c r="L133" s="748" t="str">
        <f>個人データ入力用!AH118</f>
        <v/>
      </c>
    </row>
    <row r="134" spans="1:12">
      <c r="A134" s="404">
        <f>個人データ入力用!E119</f>
        <v>46</v>
      </c>
      <c r="B134" s="404" t="str">
        <f>個人データ入力用!AM119</f>
        <v>()</v>
      </c>
      <c r="C134" s="541" t="str">
        <f>個人データ入力用!AN119</f>
        <v/>
      </c>
      <c r="D134" s="404">
        <f>個人データ入力用!AO119</f>
        <v>1</v>
      </c>
      <c r="E134" s="404">
        <f>個人データ入力用!AI119</f>
        <v>3</v>
      </c>
      <c r="F134" s="404" t="str">
        <f>個人データ入力用!AP119</f>
        <v/>
      </c>
      <c r="G134" s="404">
        <f>個人データ入力用!AJ119</f>
        <v>0</v>
      </c>
      <c r="H134" s="541" t="str">
        <f>個人データ入力用!AT119</f>
        <v xml:space="preserve"> 0</v>
      </c>
      <c r="I134" s="541" t="str">
        <f>個人データ入力用!AX119</f>
        <v/>
      </c>
      <c r="J134" s="541" t="str">
        <f>個人データ入力用!BB119</f>
        <v xml:space="preserve"> 0</v>
      </c>
      <c r="K134" s="404"/>
      <c r="L134" s="404" t="str">
        <f>個人データ入力用!AH119</f>
        <v/>
      </c>
    </row>
    <row r="135" spans="1:12">
      <c r="A135" s="404">
        <f>個人データ入力用!E120</f>
        <v>47</v>
      </c>
      <c r="B135" s="404" t="str">
        <f>個人データ入力用!AM120</f>
        <v>()</v>
      </c>
      <c r="C135" s="541" t="str">
        <f>個人データ入力用!AN120</f>
        <v/>
      </c>
      <c r="D135" s="404">
        <f>個人データ入力用!AO120</f>
        <v>1</v>
      </c>
      <c r="E135" s="404">
        <f>個人データ入力用!AI120</f>
        <v>3</v>
      </c>
      <c r="F135" s="404" t="str">
        <f>個人データ入力用!AP120</f>
        <v/>
      </c>
      <c r="G135" s="404">
        <f>個人データ入力用!AJ120</f>
        <v>0</v>
      </c>
      <c r="H135" s="541" t="str">
        <f>個人データ入力用!AT120</f>
        <v xml:space="preserve"> 0</v>
      </c>
      <c r="I135" s="541" t="str">
        <f>個人データ入力用!AX120</f>
        <v/>
      </c>
      <c r="J135" s="541" t="str">
        <f>個人データ入力用!BB120</f>
        <v xml:space="preserve"> 0</v>
      </c>
      <c r="K135" s="404"/>
      <c r="L135" s="404" t="str">
        <f>個人データ入力用!AH120</f>
        <v/>
      </c>
    </row>
    <row r="136" spans="1:12">
      <c r="A136" s="404">
        <f>個人データ入力用!E121</f>
        <v>48</v>
      </c>
      <c r="B136" s="404" t="str">
        <f>個人データ入力用!AM121</f>
        <v>()</v>
      </c>
      <c r="C136" s="541" t="str">
        <f>個人データ入力用!AN121</f>
        <v/>
      </c>
      <c r="D136" s="404">
        <f>個人データ入力用!AO121</f>
        <v>1</v>
      </c>
      <c r="E136" s="404">
        <f>個人データ入力用!AI121</f>
        <v>3</v>
      </c>
      <c r="F136" s="404" t="str">
        <f>個人データ入力用!AP121</f>
        <v/>
      </c>
      <c r="G136" s="404">
        <f>個人データ入力用!AJ121</f>
        <v>0</v>
      </c>
      <c r="H136" s="541" t="str">
        <f>個人データ入力用!AT121</f>
        <v xml:space="preserve"> 0</v>
      </c>
      <c r="I136" s="541" t="str">
        <f>個人データ入力用!AX121</f>
        <v/>
      </c>
      <c r="J136" s="541" t="str">
        <f>個人データ入力用!BB121</f>
        <v xml:space="preserve"> 0</v>
      </c>
      <c r="K136" s="404"/>
      <c r="L136" s="404" t="str">
        <f>個人データ入力用!AH121</f>
        <v/>
      </c>
    </row>
    <row r="137" spans="1:12">
      <c r="A137" s="404">
        <f>個人データ入力用!E122</f>
        <v>49</v>
      </c>
      <c r="B137" s="404" t="str">
        <f>個人データ入力用!AM122</f>
        <v>()</v>
      </c>
      <c r="C137" s="541" t="str">
        <f>個人データ入力用!AN122</f>
        <v/>
      </c>
      <c r="D137" s="404">
        <f>個人データ入力用!AO122</f>
        <v>1</v>
      </c>
      <c r="E137" s="404">
        <f>個人データ入力用!AI122</f>
        <v>3</v>
      </c>
      <c r="F137" s="404" t="str">
        <f>個人データ入力用!AP122</f>
        <v/>
      </c>
      <c r="G137" s="404">
        <f>個人データ入力用!AJ122</f>
        <v>0</v>
      </c>
      <c r="H137" s="541" t="str">
        <f>個人データ入力用!AT122</f>
        <v xml:space="preserve"> 0</v>
      </c>
      <c r="I137" s="541" t="str">
        <f>個人データ入力用!AX122</f>
        <v/>
      </c>
      <c r="J137" s="541" t="str">
        <f>個人データ入力用!BB122</f>
        <v xml:space="preserve"> 0</v>
      </c>
      <c r="K137" s="404"/>
      <c r="L137" s="404" t="str">
        <f>個人データ入力用!AH122</f>
        <v/>
      </c>
    </row>
    <row r="138" spans="1:12">
      <c r="A138" s="404">
        <f>個人データ入力用!E123</f>
        <v>50</v>
      </c>
      <c r="B138" s="404" t="str">
        <f>個人データ入力用!AM123</f>
        <v>()</v>
      </c>
      <c r="C138" s="541" t="str">
        <f>個人データ入力用!AN123</f>
        <v/>
      </c>
      <c r="D138" s="404">
        <f>個人データ入力用!AO123</f>
        <v>1</v>
      </c>
      <c r="E138" s="404">
        <f>個人データ入力用!AI123</f>
        <v>3</v>
      </c>
      <c r="F138" s="404" t="str">
        <f>個人データ入力用!AP123</f>
        <v/>
      </c>
      <c r="G138" s="404">
        <f>個人データ入力用!AJ123</f>
        <v>0</v>
      </c>
      <c r="H138" s="541" t="str">
        <f>個人データ入力用!AT123</f>
        <v xml:space="preserve"> 0</v>
      </c>
      <c r="I138" s="541" t="str">
        <f>個人データ入力用!AX123</f>
        <v/>
      </c>
      <c r="J138" s="541" t="str">
        <f>個人データ入力用!BB123</f>
        <v xml:space="preserve"> 0</v>
      </c>
      <c r="K138" s="404"/>
      <c r="L138" s="404" t="str">
        <f>個人データ入力用!AH123</f>
        <v/>
      </c>
    </row>
    <row r="139" spans="1:12">
      <c r="A139" s="402"/>
      <c r="B139" s="402"/>
      <c r="C139" s="552"/>
      <c r="D139" s="402"/>
      <c r="E139" s="402"/>
      <c r="G139" s="402"/>
      <c r="H139" s="533"/>
      <c r="I139" s="533"/>
      <c r="J139" s="533"/>
      <c r="K139" s="402"/>
      <c r="L139" s="402"/>
    </row>
    <row r="140" spans="1:12" ht="15" thickBot="1">
      <c r="A140" s="402"/>
      <c r="B140" s="402"/>
      <c r="C140" s="552"/>
      <c r="D140" s="402"/>
      <c r="E140" s="402"/>
      <c r="G140" s="402"/>
      <c r="H140" s="533"/>
      <c r="I140" s="533"/>
      <c r="J140" s="533"/>
      <c r="K140" s="402"/>
      <c r="L140" s="402"/>
    </row>
    <row r="141" spans="1:12" ht="19.5" thickBot="1">
      <c r="A141" s="402"/>
      <c r="B141" s="402"/>
      <c r="C141" s="1159" t="s">
        <v>8917</v>
      </c>
      <c r="D141" s="1160"/>
      <c r="E141" s="1160"/>
      <c r="F141" s="1160"/>
      <c r="G141" s="1161"/>
      <c r="H141" s="533"/>
      <c r="I141" s="533"/>
      <c r="J141" s="533"/>
      <c r="K141" s="402"/>
      <c r="L141" s="402"/>
    </row>
    <row r="142" spans="1:12" ht="17.25">
      <c r="A142" s="473" t="s">
        <v>8913</v>
      </c>
      <c r="B142" s="402"/>
      <c r="C142" s="552"/>
      <c r="D142" s="402"/>
      <c r="E142" s="402"/>
      <c r="G142" s="402"/>
      <c r="H142" s="533"/>
      <c r="I142" s="533"/>
      <c r="J142" s="533"/>
      <c r="K142" s="402"/>
      <c r="L142" s="402"/>
    </row>
    <row r="143" spans="1:12">
      <c r="A143" s="404" t="s">
        <v>11</v>
      </c>
      <c r="B143" s="404" t="s">
        <v>12</v>
      </c>
      <c r="C143" s="541" t="s">
        <v>13</v>
      </c>
      <c r="D143" s="404" t="s">
        <v>14</v>
      </c>
      <c r="E143" s="404" t="s">
        <v>15</v>
      </c>
      <c r="F143" s="404" t="s">
        <v>16</v>
      </c>
      <c r="G143" s="404" t="s">
        <v>17</v>
      </c>
      <c r="H143" s="404" t="s">
        <v>18</v>
      </c>
      <c r="I143" s="404" t="s">
        <v>19</v>
      </c>
      <c r="J143" s="404" t="s">
        <v>40</v>
      </c>
      <c r="K143" s="404"/>
      <c r="L143" s="404" t="s">
        <v>44</v>
      </c>
    </row>
    <row r="144" spans="1:12">
      <c r="A144" s="404">
        <f>直接データ入力!AD42</f>
        <v>1</v>
      </c>
      <c r="B144" s="404" t="str">
        <f>直接データ入力!AJ42</f>
        <v>()</v>
      </c>
      <c r="C144" s="541">
        <f>直接データ入力!AK42</f>
        <v>0</v>
      </c>
      <c r="D144" s="404">
        <f>直接データ入力!AL42</f>
        <v>1</v>
      </c>
      <c r="E144" s="404">
        <f>直接データ入力!AF42</f>
        <v>3</v>
      </c>
      <c r="F144" s="404" t="str">
        <f>直接データ入力!AM42</f>
        <v/>
      </c>
      <c r="G144" s="404">
        <f>直接データ入力!AG42</f>
        <v>0</v>
      </c>
      <c r="H144" s="541" t="str">
        <f>直接データ入力!AQ42</f>
        <v xml:space="preserve"> 0</v>
      </c>
      <c r="I144" s="541" t="str">
        <f>直接データ入力!AU42</f>
        <v xml:space="preserve"> 0</v>
      </c>
      <c r="J144" s="541" t="str">
        <f>直接データ入力!AY42</f>
        <v xml:space="preserve"> 0</v>
      </c>
      <c r="K144" s="404"/>
      <c r="L144" s="404">
        <f>直接データ入力!AE42</f>
        <v>0</v>
      </c>
    </row>
    <row r="145" spans="1:12">
      <c r="A145" s="404">
        <f>直接データ入力!AD43</f>
        <v>2</v>
      </c>
      <c r="B145" s="404" t="str">
        <f>直接データ入力!AJ43</f>
        <v>()</v>
      </c>
      <c r="C145" s="541">
        <f>直接データ入力!AK43</f>
        <v>0</v>
      </c>
      <c r="D145" s="404">
        <f>直接データ入力!AL43</f>
        <v>1</v>
      </c>
      <c r="E145" s="404">
        <f>直接データ入力!AF43</f>
        <v>3</v>
      </c>
      <c r="F145" s="404" t="str">
        <f>直接データ入力!AM43</f>
        <v/>
      </c>
      <c r="G145" s="404">
        <f>直接データ入力!AG43</f>
        <v>0</v>
      </c>
      <c r="H145" s="541" t="str">
        <f>直接データ入力!AQ43</f>
        <v xml:space="preserve"> 0</v>
      </c>
      <c r="I145" s="541" t="str">
        <f>直接データ入力!AU43</f>
        <v xml:space="preserve"> 0</v>
      </c>
      <c r="J145" s="541" t="str">
        <f>直接データ入力!AY43</f>
        <v xml:space="preserve"> 0</v>
      </c>
      <c r="K145" s="404"/>
      <c r="L145" s="404">
        <f>直接データ入力!AE43</f>
        <v>0</v>
      </c>
    </row>
    <row r="146" spans="1:12">
      <c r="A146" s="404">
        <f>直接データ入力!AD44</f>
        <v>3</v>
      </c>
      <c r="B146" s="404" t="str">
        <f>直接データ入力!AJ44</f>
        <v>()</v>
      </c>
      <c r="C146" s="541">
        <f>直接データ入力!AK44</f>
        <v>0</v>
      </c>
      <c r="D146" s="404">
        <f>直接データ入力!AL44</f>
        <v>1</v>
      </c>
      <c r="E146" s="404">
        <f>直接データ入力!AF44</f>
        <v>3</v>
      </c>
      <c r="F146" s="404" t="str">
        <f>直接データ入力!AM44</f>
        <v/>
      </c>
      <c r="G146" s="404">
        <f>直接データ入力!AG44</f>
        <v>0</v>
      </c>
      <c r="H146" s="541" t="str">
        <f>直接データ入力!AQ44</f>
        <v xml:space="preserve"> 0</v>
      </c>
      <c r="I146" s="541" t="str">
        <f>直接データ入力!AU44</f>
        <v xml:space="preserve"> 0</v>
      </c>
      <c r="J146" s="541" t="str">
        <f>直接データ入力!AY44</f>
        <v xml:space="preserve"> 0</v>
      </c>
      <c r="K146" s="404"/>
      <c r="L146" s="404">
        <f>直接データ入力!AE44</f>
        <v>0</v>
      </c>
    </row>
    <row r="147" spans="1:12">
      <c r="A147" s="404">
        <f>直接データ入力!AD45</f>
        <v>4</v>
      </c>
      <c r="B147" s="404" t="str">
        <f>直接データ入力!AJ45</f>
        <v>()</v>
      </c>
      <c r="C147" s="541">
        <f>直接データ入力!AK45</f>
        <v>0</v>
      </c>
      <c r="D147" s="404">
        <f>直接データ入力!AL45</f>
        <v>1</v>
      </c>
      <c r="E147" s="404">
        <f>直接データ入力!AF45</f>
        <v>3</v>
      </c>
      <c r="F147" s="404" t="str">
        <f>直接データ入力!AM45</f>
        <v/>
      </c>
      <c r="G147" s="404">
        <f>直接データ入力!AG45</f>
        <v>0</v>
      </c>
      <c r="H147" s="541" t="str">
        <f>直接データ入力!AQ45</f>
        <v xml:space="preserve"> 0</v>
      </c>
      <c r="I147" s="541" t="str">
        <f>直接データ入力!AU45</f>
        <v xml:space="preserve"> 0</v>
      </c>
      <c r="J147" s="541" t="str">
        <f>直接データ入力!AY45</f>
        <v xml:space="preserve"> 0</v>
      </c>
      <c r="K147" s="404"/>
      <c r="L147" s="404">
        <f>直接データ入力!AE45</f>
        <v>0</v>
      </c>
    </row>
    <row r="148" spans="1:12">
      <c r="A148" s="748">
        <f>直接データ入力!AD46</f>
        <v>5</v>
      </c>
      <c r="B148" s="748" t="str">
        <f>直接データ入力!AJ46</f>
        <v>()</v>
      </c>
      <c r="C148" s="749">
        <f>直接データ入力!AK46</f>
        <v>0</v>
      </c>
      <c r="D148" s="748">
        <f>直接データ入力!AL46</f>
        <v>1</v>
      </c>
      <c r="E148" s="748">
        <f>直接データ入力!AF46</f>
        <v>3</v>
      </c>
      <c r="F148" s="748" t="str">
        <f>直接データ入力!AM46</f>
        <v/>
      </c>
      <c r="G148" s="748">
        <f>直接データ入力!AG46</f>
        <v>0</v>
      </c>
      <c r="H148" s="749" t="str">
        <f>直接データ入力!AQ46</f>
        <v xml:space="preserve"> 0</v>
      </c>
      <c r="I148" s="749" t="str">
        <f>直接データ入力!AU46</f>
        <v xml:space="preserve"> 0</v>
      </c>
      <c r="J148" s="749" t="str">
        <f>直接データ入力!AY46</f>
        <v xml:space="preserve"> 0</v>
      </c>
      <c r="K148" s="748"/>
      <c r="L148" s="748">
        <f>直接データ入力!AE46</f>
        <v>0</v>
      </c>
    </row>
    <row r="149" spans="1:12">
      <c r="A149" s="404">
        <f>直接データ入力!AD47</f>
        <v>6</v>
      </c>
      <c r="B149" s="404" t="str">
        <f>直接データ入力!AJ47</f>
        <v>()</v>
      </c>
      <c r="C149" s="541">
        <f>直接データ入力!AK47</f>
        <v>0</v>
      </c>
      <c r="D149" s="404">
        <f>直接データ入力!AL47</f>
        <v>1</v>
      </c>
      <c r="E149" s="404">
        <f>直接データ入力!AF47</f>
        <v>3</v>
      </c>
      <c r="F149" s="404" t="str">
        <f>直接データ入力!AM47</f>
        <v/>
      </c>
      <c r="G149" s="404">
        <f>直接データ入力!AG47</f>
        <v>0</v>
      </c>
      <c r="H149" s="541" t="str">
        <f>直接データ入力!AQ47</f>
        <v xml:space="preserve"> 0</v>
      </c>
      <c r="I149" s="541" t="str">
        <f>直接データ入力!AU47</f>
        <v xml:space="preserve"> 0</v>
      </c>
      <c r="J149" s="541" t="str">
        <f>直接データ入力!AY47</f>
        <v xml:space="preserve"> 0</v>
      </c>
      <c r="K149" s="404"/>
      <c r="L149" s="404">
        <f>直接データ入力!AE47</f>
        <v>0</v>
      </c>
    </row>
    <row r="150" spans="1:12">
      <c r="A150" s="404">
        <f>直接データ入力!AD48</f>
        <v>7</v>
      </c>
      <c r="B150" s="404" t="str">
        <f>直接データ入力!AJ48</f>
        <v>()</v>
      </c>
      <c r="C150" s="541">
        <f>直接データ入力!AK48</f>
        <v>0</v>
      </c>
      <c r="D150" s="404">
        <f>直接データ入力!AL48</f>
        <v>1</v>
      </c>
      <c r="E150" s="404">
        <f>直接データ入力!AF48</f>
        <v>3</v>
      </c>
      <c r="F150" s="404" t="str">
        <f>直接データ入力!AM48</f>
        <v/>
      </c>
      <c r="G150" s="404">
        <f>直接データ入力!AG48</f>
        <v>0</v>
      </c>
      <c r="H150" s="541" t="str">
        <f>直接データ入力!AQ48</f>
        <v xml:space="preserve"> 0</v>
      </c>
      <c r="I150" s="541" t="str">
        <f>直接データ入力!AU48</f>
        <v xml:space="preserve"> 0</v>
      </c>
      <c r="J150" s="541" t="str">
        <f>直接データ入力!AY48</f>
        <v xml:space="preserve"> 0</v>
      </c>
      <c r="K150" s="404"/>
      <c r="L150" s="404">
        <f>直接データ入力!AE48</f>
        <v>0</v>
      </c>
    </row>
    <row r="151" spans="1:12">
      <c r="A151" s="404">
        <f>直接データ入力!AD49</f>
        <v>8</v>
      </c>
      <c r="B151" s="404" t="str">
        <f>直接データ入力!AJ49</f>
        <v>()</v>
      </c>
      <c r="C151" s="541">
        <f>直接データ入力!AK49</f>
        <v>0</v>
      </c>
      <c r="D151" s="404">
        <f>直接データ入力!AL49</f>
        <v>1</v>
      </c>
      <c r="E151" s="404">
        <f>直接データ入力!AF49</f>
        <v>3</v>
      </c>
      <c r="F151" s="404" t="str">
        <f>直接データ入力!AM49</f>
        <v/>
      </c>
      <c r="G151" s="404">
        <f>直接データ入力!AG49</f>
        <v>0</v>
      </c>
      <c r="H151" s="541" t="str">
        <f>直接データ入力!AQ49</f>
        <v xml:space="preserve"> 0</v>
      </c>
      <c r="I151" s="541" t="str">
        <f>直接データ入力!AU49</f>
        <v xml:space="preserve"> 0</v>
      </c>
      <c r="J151" s="541" t="str">
        <f>直接データ入力!AY49</f>
        <v xml:space="preserve"> 0</v>
      </c>
      <c r="K151" s="404"/>
      <c r="L151" s="404">
        <f>直接データ入力!AE49</f>
        <v>0</v>
      </c>
    </row>
    <row r="152" spans="1:12">
      <c r="A152" s="404">
        <f>直接データ入力!AD50</f>
        <v>9</v>
      </c>
      <c r="B152" s="404" t="str">
        <f>直接データ入力!AJ50</f>
        <v>()</v>
      </c>
      <c r="C152" s="541">
        <f>直接データ入力!AK50</f>
        <v>0</v>
      </c>
      <c r="D152" s="404">
        <f>直接データ入力!AL50</f>
        <v>1</v>
      </c>
      <c r="E152" s="404">
        <f>直接データ入力!AF50</f>
        <v>3</v>
      </c>
      <c r="F152" s="404" t="str">
        <f>直接データ入力!AM50</f>
        <v/>
      </c>
      <c r="G152" s="404">
        <f>直接データ入力!AG50</f>
        <v>0</v>
      </c>
      <c r="H152" s="541" t="str">
        <f>直接データ入力!AQ50</f>
        <v xml:space="preserve"> 0</v>
      </c>
      <c r="I152" s="541" t="str">
        <f>直接データ入力!AU50</f>
        <v xml:space="preserve"> 0</v>
      </c>
      <c r="J152" s="541" t="str">
        <f>直接データ入力!AY50</f>
        <v xml:space="preserve"> 0</v>
      </c>
      <c r="K152" s="404"/>
      <c r="L152" s="404">
        <f>直接データ入力!AE50</f>
        <v>0</v>
      </c>
    </row>
    <row r="153" spans="1:12">
      <c r="A153" s="748">
        <f>直接データ入力!AD51</f>
        <v>10</v>
      </c>
      <c r="B153" s="748" t="str">
        <f>直接データ入力!AJ51</f>
        <v>()</v>
      </c>
      <c r="C153" s="749">
        <f>直接データ入力!AK51</f>
        <v>0</v>
      </c>
      <c r="D153" s="748">
        <f>直接データ入力!AL51</f>
        <v>1</v>
      </c>
      <c r="E153" s="748">
        <f>直接データ入力!AF51</f>
        <v>3</v>
      </c>
      <c r="F153" s="748" t="str">
        <f>直接データ入力!AM51</f>
        <v/>
      </c>
      <c r="G153" s="748">
        <f>直接データ入力!AG51</f>
        <v>0</v>
      </c>
      <c r="H153" s="749" t="str">
        <f>直接データ入力!AQ51</f>
        <v xml:space="preserve"> 0</v>
      </c>
      <c r="I153" s="749" t="str">
        <f>直接データ入力!AU51</f>
        <v xml:space="preserve"> 0</v>
      </c>
      <c r="J153" s="749" t="str">
        <f>直接データ入力!AY51</f>
        <v xml:space="preserve"> 0</v>
      </c>
      <c r="K153" s="748"/>
      <c r="L153" s="748">
        <f>直接データ入力!AE51</f>
        <v>0</v>
      </c>
    </row>
    <row r="154" spans="1:12">
      <c r="A154" s="404">
        <f>直接データ入力!AD52</f>
        <v>11</v>
      </c>
      <c r="B154" s="404" t="str">
        <f>直接データ入力!AJ52</f>
        <v>()</v>
      </c>
      <c r="C154" s="541">
        <f>直接データ入力!AK52</f>
        <v>0</v>
      </c>
      <c r="D154" s="404">
        <f>直接データ入力!AL52</f>
        <v>1</v>
      </c>
      <c r="E154" s="404">
        <f>直接データ入力!AF52</f>
        <v>3</v>
      </c>
      <c r="F154" s="404" t="str">
        <f>直接データ入力!AM52</f>
        <v/>
      </c>
      <c r="G154" s="404">
        <f>直接データ入力!AG52</f>
        <v>0</v>
      </c>
      <c r="H154" s="541" t="str">
        <f>直接データ入力!AQ52</f>
        <v xml:space="preserve"> 0</v>
      </c>
      <c r="I154" s="541" t="str">
        <f>直接データ入力!AU52</f>
        <v xml:space="preserve"> 0</v>
      </c>
      <c r="J154" s="541" t="str">
        <f>直接データ入力!AY52</f>
        <v xml:space="preserve"> 0</v>
      </c>
      <c r="K154" s="404"/>
      <c r="L154" s="404">
        <f>直接データ入力!AE52</f>
        <v>0</v>
      </c>
    </row>
    <row r="155" spans="1:12">
      <c r="A155" s="404">
        <f>直接データ入力!AD53</f>
        <v>12</v>
      </c>
      <c r="B155" s="404" t="str">
        <f>直接データ入力!AJ53</f>
        <v>()</v>
      </c>
      <c r="C155" s="541">
        <f>直接データ入力!AK53</f>
        <v>0</v>
      </c>
      <c r="D155" s="404">
        <f>直接データ入力!AL53</f>
        <v>1</v>
      </c>
      <c r="E155" s="404">
        <f>直接データ入力!AF53</f>
        <v>3</v>
      </c>
      <c r="F155" s="404" t="str">
        <f>直接データ入力!AM53</f>
        <v/>
      </c>
      <c r="G155" s="404">
        <f>直接データ入力!AG53</f>
        <v>0</v>
      </c>
      <c r="H155" s="541" t="str">
        <f>直接データ入力!AQ53</f>
        <v xml:space="preserve"> 0</v>
      </c>
      <c r="I155" s="541" t="str">
        <f>直接データ入力!AU53</f>
        <v xml:space="preserve"> 0</v>
      </c>
      <c r="J155" s="541" t="str">
        <f>直接データ入力!AY53</f>
        <v xml:space="preserve"> 0</v>
      </c>
      <c r="K155" s="404"/>
      <c r="L155" s="404">
        <f>直接データ入力!AE53</f>
        <v>0</v>
      </c>
    </row>
    <row r="156" spans="1:12">
      <c r="A156" s="404">
        <f>直接データ入力!AD54</f>
        <v>13</v>
      </c>
      <c r="B156" s="404" t="str">
        <f>直接データ入力!AJ54</f>
        <v>()</v>
      </c>
      <c r="C156" s="541">
        <f>直接データ入力!AK54</f>
        <v>0</v>
      </c>
      <c r="D156" s="404">
        <f>直接データ入力!AL54</f>
        <v>1</v>
      </c>
      <c r="E156" s="404">
        <f>直接データ入力!AF54</f>
        <v>3</v>
      </c>
      <c r="F156" s="404" t="str">
        <f>直接データ入力!AM54</f>
        <v/>
      </c>
      <c r="G156" s="404">
        <f>直接データ入力!AG54</f>
        <v>0</v>
      </c>
      <c r="H156" s="541" t="str">
        <f>直接データ入力!AQ54</f>
        <v xml:space="preserve"> 0</v>
      </c>
      <c r="I156" s="541" t="str">
        <f>直接データ入力!AU54</f>
        <v xml:space="preserve"> 0</v>
      </c>
      <c r="J156" s="541" t="str">
        <f>直接データ入力!AY54</f>
        <v xml:space="preserve"> 0</v>
      </c>
      <c r="K156" s="404"/>
      <c r="L156" s="404">
        <f>直接データ入力!AE54</f>
        <v>0</v>
      </c>
    </row>
    <row r="157" spans="1:12">
      <c r="A157" s="404">
        <f>直接データ入力!AD55</f>
        <v>14</v>
      </c>
      <c r="B157" s="404" t="str">
        <f>直接データ入力!AJ55</f>
        <v>()</v>
      </c>
      <c r="C157" s="541">
        <f>直接データ入力!AK55</f>
        <v>0</v>
      </c>
      <c r="D157" s="404">
        <f>直接データ入力!AL55</f>
        <v>1</v>
      </c>
      <c r="E157" s="404">
        <f>直接データ入力!AF55</f>
        <v>3</v>
      </c>
      <c r="F157" s="404" t="str">
        <f>直接データ入力!AM55</f>
        <v/>
      </c>
      <c r="G157" s="404">
        <f>直接データ入力!AG55</f>
        <v>0</v>
      </c>
      <c r="H157" s="541" t="str">
        <f>直接データ入力!AQ55</f>
        <v xml:space="preserve"> 0</v>
      </c>
      <c r="I157" s="541" t="str">
        <f>直接データ入力!AU55</f>
        <v xml:space="preserve"> 0</v>
      </c>
      <c r="J157" s="541" t="str">
        <f>直接データ入力!AY55</f>
        <v xml:space="preserve"> 0</v>
      </c>
      <c r="K157" s="404"/>
      <c r="L157" s="404">
        <f>直接データ入力!AE55</f>
        <v>0</v>
      </c>
    </row>
    <row r="158" spans="1:12">
      <c r="A158" s="748">
        <f>直接データ入力!AD56</f>
        <v>15</v>
      </c>
      <c r="B158" s="748" t="str">
        <f>直接データ入力!AJ56</f>
        <v>()</v>
      </c>
      <c r="C158" s="749">
        <f>直接データ入力!AK56</f>
        <v>0</v>
      </c>
      <c r="D158" s="748">
        <f>直接データ入力!AL56</f>
        <v>1</v>
      </c>
      <c r="E158" s="748">
        <f>直接データ入力!AF56</f>
        <v>3</v>
      </c>
      <c r="F158" s="748" t="str">
        <f>直接データ入力!AM56</f>
        <v/>
      </c>
      <c r="G158" s="748">
        <f>直接データ入力!AG56</f>
        <v>0</v>
      </c>
      <c r="H158" s="749" t="str">
        <f>直接データ入力!AQ56</f>
        <v xml:space="preserve"> 0</v>
      </c>
      <c r="I158" s="749" t="str">
        <f>直接データ入力!AU56</f>
        <v xml:space="preserve"> 0</v>
      </c>
      <c r="J158" s="749" t="str">
        <f>直接データ入力!AY56</f>
        <v xml:space="preserve"> 0</v>
      </c>
      <c r="K158" s="748"/>
      <c r="L158" s="748">
        <f>直接データ入力!AE56</f>
        <v>0</v>
      </c>
    </row>
    <row r="159" spans="1:12">
      <c r="A159" s="404">
        <f>直接データ入力!AD57</f>
        <v>16</v>
      </c>
      <c r="B159" s="404" t="str">
        <f>直接データ入力!AJ57</f>
        <v>()</v>
      </c>
      <c r="C159" s="541">
        <f>直接データ入力!AK57</f>
        <v>0</v>
      </c>
      <c r="D159" s="404">
        <f>直接データ入力!AL57</f>
        <v>1</v>
      </c>
      <c r="E159" s="404">
        <f>直接データ入力!AF57</f>
        <v>3</v>
      </c>
      <c r="F159" s="404" t="str">
        <f>直接データ入力!AM57</f>
        <v/>
      </c>
      <c r="G159" s="404">
        <f>直接データ入力!AG57</f>
        <v>0</v>
      </c>
      <c r="H159" s="541" t="str">
        <f>直接データ入力!AQ57</f>
        <v xml:space="preserve"> 0</v>
      </c>
      <c r="I159" s="541" t="str">
        <f>直接データ入力!AU57</f>
        <v xml:space="preserve"> 0</v>
      </c>
      <c r="J159" s="541" t="str">
        <f>直接データ入力!AY57</f>
        <v xml:space="preserve"> 0</v>
      </c>
      <c r="K159" s="404"/>
      <c r="L159" s="404">
        <f>直接データ入力!AE57</f>
        <v>0</v>
      </c>
    </row>
    <row r="160" spans="1:12">
      <c r="A160" s="404">
        <f>直接データ入力!AD58</f>
        <v>17</v>
      </c>
      <c r="B160" s="404" t="str">
        <f>直接データ入力!AJ58</f>
        <v>()</v>
      </c>
      <c r="C160" s="541">
        <f>直接データ入力!AK58</f>
        <v>0</v>
      </c>
      <c r="D160" s="404">
        <f>直接データ入力!AL58</f>
        <v>1</v>
      </c>
      <c r="E160" s="404">
        <f>直接データ入力!AF58</f>
        <v>3</v>
      </c>
      <c r="F160" s="404" t="str">
        <f>直接データ入力!AM58</f>
        <v/>
      </c>
      <c r="G160" s="404">
        <f>直接データ入力!AG58</f>
        <v>0</v>
      </c>
      <c r="H160" s="541" t="str">
        <f>直接データ入力!AQ58</f>
        <v xml:space="preserve"> 0</v>
      </c>
      <c r="I160" s="541" t="str">
        <f>直接データ入力!AU58</f>
        <v xml:space="preserve"> 0</v>
      </c>
      <c r="J160" s="541" t="str">
        <f>直接データ入力!AY58</f>
        <v xml:space="preserve"> 0</v>
      </c>
      <c r="K160" s="404"/>
      <c r="L160" s="404">
        <f>直接データ入力!AE58</f>
        <v>0</v>
      </c>
    </row>
    <row r="161" spans="1:12">
      <c r="A161" s="404">
        <f>直接データ入力!AD59</f>
        <v>18</v>
      </c>
      <c r="B161" s="404" t="str">
        <f>直接データ入力!AJ59</f>
        <v>()</v>
      </c>
      <c r="C161" s="541">
        <f>直接データ入力!AK59</f>
        <v>0</v>
      </c>
      <c r="D161" s="404">
        <f>直接データ入力!AL59</f>
        <v>1</v>
      </c>
      <c r="E161" s="404">
        <f>直接データ入力!AF59</f>
        <v>3</v>
      </c>
      <c r="F161" s="404" t="str">
        <f>直接データ入力!AM59</f>
        <v/>
      </c>
      <c r="G161" s="404">
        <f>直接データ入力!AG59</f>
        <v>0</v>
      </c>
      <c r="H161" s="541" t="str">
        <f>直接データ入力!AQ59</f>
        <v xml:space="preserve"> 0</v>
      </c>
      <c r="I161" s="541" t="str">
        <f>直接データ入力!AU59</f>
        <v xml:space="preserve"> 0</v>
      </c>
      <c r="J161" s="541" t="str">
        <f>直接データ入力!AY59</f>
        <v xml:space="preserve"> 0</v>
      </c>
      <c r="K161" s="404"/>
      <c r="L161" s="404">
        <f>直接データ入力!AE59</f>
        <v>0</v>
      </c>
    </row>
    <row r="162" spans="1:12">
      <c r="A162" s="404">
        <f>直接データ入力!AD60</f>
        <v>19</v>
      </c>
      <c r="B162" s="404" t="str">
        <f>直接データ入力!AJ60</f>
        <v>()</v>
      </c>
      <c r="C162" s="541">
        <f>直接データ入力!AK60</f>
        <v>0</v>
      </c>
      <c r="D162" s="404">
        <f>直接データ入力!AL60</f>
        <v>1</v>
      </c>
      <c r="E162" s="404">
        <f>直接データ入力!AF60</f>
        <v>3</v>
      </c>
      <c r="F162" s="404" t="str">
        <f>直接データ入力!AM60</f>
        <v/>
      </c>
      <c r="G162" s="404">
        <f>直接データ入力!AG60</f>
        <v>0</v>
      </c>
      <c r="H162" s="541" t="str">
        <f>直接データ入力!AQ60</f>
        <v xml:space="preserve"> 0</v>
      </c>
      <c r="I162" s="541" t="str">
        <f>直接データ入力!AU60</f>
        <v xml:space="preserve"> 0</v>
      </c>
      <c r="J162" s="541" t="str">
        <f>直接データ入力!AY60</f>
        <v xml:space="preserve"> 0</v>
      </c>
      <c r="K162" s="404"/>
      <c r="L162" s="404">
        <f>直接データ入力!AE60</f>
        <v>0</v>
      </c>
    </row>
    <row r="163" spans="1:12">
      <c r="A163" s="748">
        <f>直接データ入力!AD61</f>
        <v>20</v>
      </c>
      <c r="B163" s="748" t="str">
        <f>直接データ入力!AJ61</f>
        <v>()</v>
      </c>
      <c r="C163" s="749">
        <f>直接データ入力!AK61</f>
        <v>0</v>
      </c>
      <c r="D163" s="748">
        <f>直接データ入力!AL61</f>
        <v>1</v>
      </c>
      <c r="E163" s="748">
        <f>直接データ入力!AF61</f>
        <v>3</v>
      </c>
      <c r="F163" s="748" t="str">
        <f>直接データ入力!AM61</f>
        <v/>
      </c>
      <c r="G163" s="748">
        <f>直接データ入力!AG61</f>
        <v>0</v>
      </c>
      <c r="H163" s="749" t="str">
        <f>直接データ入力!AQ61</f>
        <v xml:space="preserve"> 0</v>
      </c>
      <c r="I163" s="749" t="str">
        <f>直接データ入力!AU61</f>
        <v xml:space="preserve"> 0</v>
      </c>
      <c r="J163" s="749" t="str">
        <f>直接データ入力!AY61</f>
        <v xml:space="preserve"> 0</v>
      </c>
      <c r="K163" s="748"/>
      <c r="L163" s="748">
        <f>直接データ入力!AE61</f>
        <v>0</v>
      </c>
    </row>
    <row r="164" spans="1:12">
      <c r="A164" s="404">
        <f>直接データ入力!AD62</f>
        <v>21</v>
      </c>
      <c r="B164" s="404" t="str">
        <f>直接データ入力!AJ62</f>
        <v>()</v>
      </c>
      <c r="C164" s="541">
        <f>直接データ入力!AK62</f>
        <v>0</v>
      </c>
      <c r="D164" s="404">
        <f>直接データ入力!AL62</f>
        <v>1</v>
      </c>
      <c r="E164" s="404">
        <f>直接データ入力!AF62</f>
        <v>3</v>
      </c>
      <c r="F164" s="404" t="str">
        <f>直接データ入力!AM62</f>
        <v/>
      </c>
      <c r="G164" s="404">
        <f>直接データ入力!AG62</f>
        <v>0</v>
      </c>
      <c r="H164" s="541" t="str">
        <f>直接データ入力!AQ62</f>
        <v xml:space="preserve"> 0</v>
      </c>
      <c r="I164" s="541" t="str">
        <f>直接データ入力!AU62</f>
        <v xml:space="preserve"> 0</v>
      </c>
      <c r="J164" s="541" t="str">
        <f>直接データ入力!AY62</f>
        <v xml:space="preserve"> 0</v>
      </c>
      <c r="K164" s="404"/>
      <c r="L164" s="404">
        <f>直接データ入力!AE62</f>
        <v>0</v>
      </c>
    </row>
    <row r="165" spans="1:12">
      <c r="A165" s="404">
        <f>直接データ入力!AD63</f>
        <v>22</v>
      </c>
      <c r="B165" s="404" t="str">
        <f>直接データ入力!AJ63</f>
        <v>()</v>
      </c>
      <c r="C165" s="541">
        <f>直接データ入力!AK63</f>
        <v>0</v>
      </c>
      <c r="D165" s="404">
        <f>直接データ入力!AL63</f>
        <v>1</v>
      </c>
      <c r="E165" s="404">
        <f>直接データ入力!AF63</f>
        <v>3</v>
      </c>
      <c r="F165" s="404" t="str">
        <f>直接データ入力!AM63</f>
        <v/>
      </c>
      <c r="G165" s="404">
        <f>直接データ入力!AG63</f>
        <v>0</v>
      </c>
      <c r="H165" s="541" t="str">
        <f>直接データ入力!AQ63</f>
        <v xml:space="preserve"> 0</v>
      </c>
      <c r="I165" s="541" t="str">
        <f>直接データ入力!AU63</f>
        <v xml:space="preserve"> 0</v>
      </c>
      <c r="J165" s="541" t="str">
        <f>直接データ入力!AY63</f>
        <v xml:space="preserve"> 0</v>
      </c>
      <c r="K165" s="404"/>
      <c r="L165" s="404">
        <f>直接データ入力!AE63</f>
        <v>0</v>
      </c>
    </row>
    <row r="166" spans="1:12">
      <c r="A166" s="404">
        <f>直接データ入力!AD64</f>
        <v>23</v>
      </c>
      <c r="B166" s="404" t="str">
        <f>直接データ入力!AJ64</f>
        <v>()</v>
      </c>
      <c r="C166" s="541">
        <f>直接データ入力!AK64</f>
        <v>0</v>
      </c>
      <c r="D166" s="404">
        <f>直接データ入力!AL64</f>
        <v>1</v>
      </c>
      <c r="E166" s="404">
        <f>直接データ入力!AF64</f>
        <v>3</v>
      </c>
      <c r="F166" s="404" t="str">
        <f>直接データ入力!AM64</f>
        <v/>
      </c>
      <c r="G166" s="404">
        <f>直接データ入力!AG64</f>
        <v>0</v>
      </c>
      <c r="H166" s="541" t="str">
        <f>直接データ入力!AQ64</f>
        <v xml:space="preserve"> 0</v>
      </c>
      <c r="I166" s="541" t="str">
        <f>直接データ入力!AU64</f>
        <v xml:space="preserve"> 0</v>
      </c>
      <c r="J166" s="541" t="str">
        <f>直接データ入力!AY64</f>
        <v xml:space="preserve"> 0</v>
      </c>
      <c r="K166" s="404"/>
      <c r="L166" s="404">
        <f>直接データ入力!AE64</f>
        <v>0</v>
      </c>
    </row>
    <row r="167" spans="1:12">
      <c r="A167" s="404">
        <f>直接データ入力!AD65</f>
        <v>24</v>
      </c>
      <c r="B167" s="404" t="str">
        <f>直接データ入力!AJ65</f>
        <v>()</v>
      </c>
      <c r="C167" s="541">
        <f>直接データ入力!AK65</f>
        <v>0</v>
      </c>
      <c r="D167" s="404">
        <f>直接データ入力!AL65</f>
        <v>1</v>
      </c>
      <c r="E167" s="404">
        <f>直接データ入力!AF65</f>
        <v>3</v>
      </c>
      <c r="F167" s="404" t="str">
        <f>直接データ入力!AM65</f>
        <v/>
      </c>
      <c r="G167" s="404">
        <f>直接データ入力!AG65</f>
        <v>0</v>
      </c>
      <c r="H167" s="541" t="str">
        <f>直接データ入力!AQ65</f>
        <v xml:space="preserve"> 0</v>
      </c>
      <c r="I167" s="541" t="str">
        <f>直接データ入力!AU65</f>
        <v xml:space="preserve"> 0</v>
      </c>
      <c r="J167" s="541" t="str">
        <f>直接データ入力!AY65</f>
        <v xml:space="preserve"> 0</v>
      </c>
      <c r="K167" s="404"/>
      <c r="L167" s="404">
        <f>直接データ入力!AE65</f>
        <v>0</v>
      </c>
    </row>
    <row r="168" spans="1:12">
      <c r="A168" s="404">
        <f>直接データ入力!AD66</f>
        <v>25</v>
      </c>
      <c r="B168" s="404" t="str">
        <f>直接データ入力!AJ66</f>
        <v>()</v>
      </c>
      <c r="C168" s="541">
        <f>直接データ入力!AK66</f>
        <v>0</v>
      </c>
      <c r="D168" s="404">
        <f>直接データ入力!AL66</f>
        <v>1</v>
      </c>
      <c r="E168" s="404">
        <f>直接データ入力!AF66</f>
        <v>3</v>
      </c>
      <c r="F168" s="404" t="str">
        <f>直接データ入力!AM66</f>
        <v/>
      </c>
      <c r="G168" s="404">
        <f>直接データ入力!AG66</f>
        <v>0</v>
      </c>
      <c r="H168" s="541" t="str">
        <f>直接データ入力!AQ66</f>
        <v xml:space="preserve"> 0</v>
      </c>
      <c r="I168" s="541" t="str">
        <f>直接データ入力!AU66</f>
        <v xml:space="preserve"> 0</v>
      </c>
      <c r="J168" s="541" t="str">
        <f>直接データ入力!AY66</f>
        <v xml:space="preserve"> 0</v>
      </c>
      <c r="K168" s="404"/>
      <c r="L168" s="404">
        <f>直接データ入力!AE66</f>
        <v>0</v>
      </c>
    </row>
    <row r="169" spans="1:12">
      <c r="A169" s="402"/>
      <c r="B169" s="402"/>
      <c r="C169" s="552"/>
      <c r="D169" s="402"/>
      <c r="E169" s="402"/>
      <c r="G169" s="402"/>
      <c r="H169" s="533"/>
      <c r="I169" s="533"/>
      <c r="J169" s="533"/>
      <c r="K169" s="402"/>
      <c r="L169" s="402"/>
    </row>
    <row r="170" spans="1:12">
      <c r="A170" s="402"/>
      <c r="B170" s="402"/>
      <c r="C170" s="552"/>
      <c r="D170" s="402"/>
      <c r="E170" s="402"/>
      <c r="G170" s="402"/>
      <c r="H170" s="533"/>
      <c r="I170" s="533"/>
      <c r="J170" s="533"/>
      <c r="K170" s="402"/>
      <c r="L170" s="402"/>
    </row>
  </sheetData>
  <sheetProtection algorithmName="SHA-512" hashValue="5dM/haDiTxDBokx+NkWn9hqtkN2hzXahJVfgr9RWsgkOWCI4EhjhUlIpAh66dyRettFNstdVnA4W23DGLvkT2A==" saltValue="PAV4GhUEE03QyuLd4DRG3A==" spinCount="100000" sheet="1" objects="1" scenarios="1"/>
  <mergeCells count="4">
    <mergeCell ref="C2:G2"/>
    <mergeCell ref="C86:G86"/>
    <mergeCell ref="C56:G56"/>
    <mergeCell ref="C141:G141"/>
  </mergeCells>
  <phoneticPr fontId="1"/>
  <pageMargins left="0.23622047244094491" right="0.23622047244094491" top="0.19685039370078741" bottom="0.15748031496062992" header="0.31496062992125984" footer="0.31496062992125984"/>
  <pageSetup paperSize="9" scale="75" orientation="landscape" r:id="rId1"/>
  <headerFooter alignWithMargins="0"/>
  <rowBreaks count="3" manualBreakCount="3">
    <brk id="54" max="11" man="1"/>
    <brk id="84" max="11" man="1"/>
    <brk id="139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/>
  <dimension ref="A1:K3"/>
  <sheetViews>
    <sheetView zoomScale="90" workbookViewId="0">
      <selection activeCell="J15" sqref="J15"/>
    </sheetView>
  </sheetViews>
  <sheetFormatPr defaultColWidth="9" defaultRowHeight="14.25"/>
  <cols>
    <col min="1" max="1" width="13.5" style="2" customWidth="1"/>
    <col min="2" max="2" width="16" style="2" customWidth="1"/>
    <col min="3" max="3" width="17" style="2" customWidth="1"/>
    <col min="4" max="4" width="4.625" style="2" bestFit="1" customWidth="1"/>
    <col min="5" max="5" width="8" style="2" bestFit="1" customWidth="1"/>
    <col min="6" max="6" width="12" style="2" customWidth="1"/>
    <col min="7" max="7" width="9.375" style="2" bestFit="1" customWidth="1"/>
    <col min="8" max="9" width="15.125" style="2" bestFit="1" customWidth="1"/>
    <col min="10" max="10" width="13" style="2" customWidth="1"/>
    <col min="11" max="11" width="11" style="2" customWidth="1"/>
    <col min="12" max="16384" width="9" style="2"/>
  </cols>
  <sheetData>
    <row r="1" spans="1:11">
      <c r="A1" s="7" t="s">
        <v>26</v>
      </c>
      <c r="C1" s="7"/>
      <c r="D1" s="7"/>
      <c r="E1" s="7"/>
      <c r="F1" s="7"/>
    </row>
    <row r="2" spans="1:11" s="6" customFormat="1" ht="12">
      <c r="B2" s="6" t="s">
        <v>41</v>
      </c>
      <c r="C2" s="6" t="s">
        <v>28</v>
      </c>
      <c r="D2" s="6" t="s">
        <v>29</v>
      </c>
      <c r="E2" s="6" t="s">
        <v>30</v>
      </c>
      <c r="F2" s="6" t="s">
        <v>31</v>
      </c>
      <c r="G2" s="6" t="s">
        <v>27</v>
      </c>
      <c r="H2" s="6" t="s">
        <v>32</v>
      </c>
    </row>
    <row r="3" spans="1:1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7" t="s">
        <v>0</v>
      </c>
    </row>
  </sheetData>
  <sheetProtection algorithmName="SHA-512" hashValue="0H0KrRL8qiJjuSrczMvQS6pYJg+JUGvLWxHKFZ5AdcwtxmNDQ4+G/PZb72wGlKGl8cb2wVzl8jNH4umQV9wdCw==" saltValue="UXqyJDhRvETYAPnsimCjFQ==" spinCount="100000" sheet="1" objects="1" scenarios="1"/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FF99"/>
  </sheetPr>
  <dimension ref="A1:FA194"/>
  <sheetViews>
    <sheetView zoomScale="55" zoomScaleNormal="55" zoomScaleSheetLayoutView="70" workbookViewId="0">
      <selection activeCell="L7" sqref="L7"/>
    </sheetView>
  </sheetViews>
  <sheetFormatPr defaultColWidth="8.625" defaultRowHeight="14.25"/>
  <cols>
    <col min="1" max="1" width="4.875" customWidth="1"/>
    <col min="2" max="3" width="5.125" customWidth="1"/>
    <col min="4" max="4" width="6.625" customWidth="1"/>
    <col min="5" max="6" width="4.875" customWidth="1"/>
    <col min="7" max="7" width="10.625" customWidth="1"/>
    <col min="8" max="8" width="18.625" customWidth="1"/>
    <col min="9" max="9" width="7.625" customWidth="1"/>
    <col min="10" max="11" width="16.625" customWidth="1"/>
    <col min="12" max="12" width="20.625" customWidth="1"/>
    <col min="13" max="13" width="33.625" customWidth="1"/>
    <col min="14" max="14" width="13.625" customWidth="1"/>
    <col min="15" max="15" width="20.625" customWidth="1"/>
    <col min="16" max="16" width="33.625" style="21" customWidth="1"/>
    <col min="17" max="17" width="13.625" customWidth="1"/>
    <col min="18" max="18" width="20.625" hidden="1" customWidth="1"/>
    <col min="19" max="19" width="30.625" hidden="1" customWidth="1"/>
    <col min="20" max="20" width="13.625" hidden="1" customWidth="1"/>
    <col min="21" max="22" width="8.625" hidden="1" customWidth="1"/>
    <col min="23" max="24" width="2.5" hidden="1" customWidth="1"/>
    <col min="25" max="29" width="8.625" hidden="1" customWidth="1"/>
    <col min="30" max="30" width="8.625" style="21" hidden="1" customWidth="1"/>
    <col min="31" max="31" width="12.625" hidden="1" customWidth="1"/>
    <col min="32" max="34" width="8.625" hidden="1" customWidth="1"/>
    <col min="35" max="37" width="16.875" style="21" hidden="1" customWidth="1"/>
    <col min="38" max="41" width="8.625" style="21" hidden="1" customWidth="1"/>
    <col min="42" max="42" width="12.625" style="21" hidden="1" customWidth="1"/>
    <col min="43" max="43" width="17.625" style="21" hidden="1" customWidth="1"/>
    <col min="44" max="44" width="8.625" style="21" hidden="1" customWidth="1"/>
    <col min="45" max="45" width="10.125" style="21" hidden="1" customWidth="1"/>
    <col min="46" max="46" width="8.625" style="21" hidden="1" customWidth="1"/>
    <col min="47" max="47" width="15.625" style="21" hidden="1" customWidth="1"/>
    <col min="48" max="50" width="8.625" style="21" hidden="1" customWidth="1"/>
    <col min="51" max="51" width="14.125" style="21" hidden="1" customWidth="1"/>
    <col min="52" max="58" width="8.625" style="21" hidden="1" customWidth="1"/>
    <col min="59" max="68" width="8.625" hidden="1" customWidth="1"/>
    <col min="69" max="69" width="22.125" hidden="1" customWidth="1"/>
    <col min="70" max="70" width="28.5" hidden="1" customWidth="1"/>
    <col min="71" max="71" width="27.375" hidden="1" customWidth="1"/>
    <col min="72" max="72" width="22.125" hidden="1" customWidth="1"/>
    <col min="73" max="73" width="15.625" customWidth="1"/>
    <col min="74" max="74" width="8.625" customWidth="1"/>
  </cols>
  <sheetData>
    <row r="1" spans="1:157" ht="24.6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71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71"/>
      <c r="AE1" s="107"/>
      <c r="AF1" s="107"/>
      <c r="AG1" s="107"/>
      <c r="AH1" s="107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</row>
    <row r="2" spans="1:157" s="107" customFormat="1" ht="27" customHeight="1">
      <c r="E2" s="945" t="s">
        <v>11991</v>
      </c>
      <c r="F2" s="946"/>
      <c r="G2" s="946"/>
      <c r="H2" s="946"/>
      <c r="I2" s="946"/>
      <c r="J2" s="947"/>
      <c r="K2" s="460"/>
      <c r="L2" s="460"/>
      <c r="P2" s="171"/>
      <c r="AD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</row>
    <row r="3" spans="1:157" s="107" customFormat="1" ht="27" customHeight="1">
      <c r="F3" s="459"/>
      <c r="G3" s="459"/>
      <c r="H3" s="459"/>
      <c r="I3" s="459"/>
      <c r="J3" s="459"/>
      <c r="K3" s="459"/>
      <c r="L3" s="459"/>
      <c r="P3" s="171"/>
      <c r="AD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</row>
    <row r="4" spans="1:157" s="107" customFormat="1" ht="35.450000000000003" customHeight="1">
      <c r="D4" s="954" t="s">
        <v>8918</v>
      </c>
      <c r="E4" s="955"/>
      <c r="F4" s="955"/>
      <c r="G4" s="955"/>
      <c r="H4" s="956"/>
      <c r="I4" s="329"/>
      <c r="J4" s="260"/>
      <c r="K4" s="260"/>
      <c r="L4" s="260"/>
      <c r="M4" s="260"/>
      <c r="N4" s="260"/>
      <c r="O4" s="260"/>
      <c r="P4" s="171"/>
      <c r="AD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</row>
    <row r="5" spans="1:157" s="107" customFormat="1" ht="18.600000000000001" hidden="1" customHeight="1">
      <c r="E5" s="260"/>
      <c r="F5" s="949" t="s">
        <v>8752</v>
      </c>
      <c r="G5" s="950"/>
      <c r="H5" s="950"/>
      <c r="I5" s="950"/>
      <c r="J5" s="950"/>
      <c r="K5" s="951"/>
      <c r="L5" s="391"/>
      <c r="M5" s="260"/>
      <c r="P5" s="171"/>
      <c r="AD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</row>
    <row r="6" spans="1:157" s="107" customFormat="1" ht="18.600000000000001" hidden="1" customHeight="1">
      <c r="E6" s="260"/>
      <c r="F6" s="959" t="s">
        <v>8753</v>
      </c>
      <c r="G6" s="960"/>
      <c r="H6" s="960"/>
      <c r="I6" s="960"/>
      <c r="J6" s="960"/>
      <c r="K6" s="961"/>
      <c r="L6" s="434"/>
      <c r="M6" s="109" t="s">
        <v>8718</v>
      </c>
      <c r="P6" s="171"/>
      <c r="AD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</row>
    <row r="7" spans="1:157" s="107" customFormat="1" ht="18.75">
      <c r="E7" s="108"/>
      <c r="G7" s="109"/>
      <c r="K7" s="109"/>
      <c r="L7" s="109"/>
      <c r="M7" s="109"/>
      <c r="P7" s="171"/>
      <c r="AD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</row>
    <row r="8" spans="1:157" s="107" customFormat="1" ht="15">
      <c r="E8" s="103"/>
      <c r="F8" s="957" t="s">
        <v>8645</v>
      </c>
      <c r="G8" s="958"/>
      <c r="H8" s="952" t="s">
        <v>8749</v>
      </c>
      <c r="I8" s="953"/>
      <c r="J8" s="953"/>
      <c r="K8" s="110"/>
      <c r="L8" s="110"/>
      <c r="AD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</row>
    <row r="9" spans="1:157" s="107" customFormat="1" ht="10.7" customHeight="1">
      <c r="H9" s="171"/>
      <c r="I9" s="962"/>
      <c r="J9" s="962"/>
      <c r="K9" s="962"/>
      <c r="L9" s="962"/>
      <c r="M9" s="962"/>
      <c r="N9" s="962"/>
      <c r="Q9" s="171"/>
      <c r="AD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</row>
    <row r="10" spans="1:157" s="107" customFormat="1" ht="27.6" customHeight="1">
      <c r="I10" s="774"/>
      <c r="J10" s="774"/>
      <c r="K10" s="921" t="s">
        <v>9270</v>
      </c>
      <c r="L10" s="921"/>
      <c r="M10" s="921"/>
      <c r="N10" s="863" t="s">
        <v>9271</v>
      </c>
      <c r="O10" s="864"/>
      <c r="P10" s="769" t="s">
        <v>9272</v>
      </c>
      <c r="Q10" s="171"/>
      <c r="AD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</row>
    <row r="11" spans="1:157" s="107" customFormat="1" ht="25.7" customHeight="1">
      <c r="D11" s="234"/>
      <c r="E11" s="234"/>
      <c r="F11" s="234"/>
      <c r="G11" s="234"/>
      <c r="H11" s="234"/>
      <c r="I11" s="775"/>
      <c r="J11" s="775"/>
      <c r="K11" s="853" t="s">
        <v>9289</v>
      </c>
      <c r="L11" s="853"/>
      <c r="M11" s="853"/>
      <c r="N11" s="853"/>
      <c r="O11" s="853"/>
      <c r="P11" s="205"/>
      <c r="Y11" s="865" t="s">
        <v>8885</v>
      </c>
      <c r="Z11" s="865"/>
      <c r="AA11" s="846" t="s">
        <v>8887</v>
      </c>
      <c r="AB11" s="846"/>
      <c r="AC11" s="846"/>
      <c r="AD11"/>
      <c r="AE11" s="21"/>
      <c r="AF11"/>
      <c r="AG11" s="1"/>
      <c r="AH11" s="1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157" ht="19.5" thickBot="1">
      <c r="A12" s="107"/>
      <c r="B12" s="111"/>
      <c r="C12" s="111"/>
      <c r="D12" s="234"/>
      <c r="E12" s="234"/>
      <c r="F12" s="234"/>
      <c r="G12" s="234"/>
      <c r="H12" s="938" t="s">
        <v>8727</v>
      </c>
      <c r="I12" s="938"/>
      <c r="J12" s="234"/>
      <c r="K12" s="234"/>
      <c r="L12" s="234"/>
      <c r="M12" s="111"/>
      <c r="N12" s="112"/>
      <c r="O12" s="112"/>
      <c r="P12" s="653"/>
      <c r="Q12" s="111"/>
      <c r="R12" s="111"/>
      <c r="S12" s="111"/>
      <c r="T12" s="111"/>
      <c r="U12" s="113"/>
      <c r="V12" s="114"/>
      <c r="W12" s="111"/>
      <c r="X12" s="111"/>
      <c r="Y12" s="865"/>
      <c r="Z12" s="865"/>
      <c r="AA12" s="948" t="s">
        <v>8886</v>
      </c>
      <c r="AB12" s="948"/>
      <c r="AC12" s="948"/>
      <c r="AD12"/>
      <c r="AE12" s="839" t="s">
        <v>83</v>
      </c>
      <c r="AF12" s="839"/>
      <c r="AG12" s="839"/>
      <c r="AH12" s="839"/>
      <c r="AI12" s="375" t="s">
        <v>8879</v>
      </c>
      <c r="AJ12" s="390" t="s">
        <v>8878</v>
      </c>
      <c r="AK12" s="844" t="s">
        <v>8885</v>
      </c>
      <c r="AL12" s="844"/>
      <c r="AM12" s="838" t="s">
        <v>8878</v>
      </c>
      <c r="AN12" s="838"/>
      <c r="AO12" s="838"/>
      <c r="AP12" s="838"/>
      <c r="AQ12" s="838"/>
      <c r="AR12" s="838"/>
      <c r="AS12" s="838"/>
      <c r="AT12" s="838"/>
      <c r="AU12" s="838"/>
      <c r="AV12" s="838"/>
      <c r="AW12" s="838"/>
      <c r="AX12" s="838"/>
      <c r="AY12" s="838"/>
      <c r="AZ12" s="3"/>
      <c r="BA12" s="941" t="s">
        <v>8877</v>
      </c>
      <c r="BB12" s="941"/>
      <c r="BC12" s="941"/>
      <c r="BD12" s="941"/>
      <c r="BE12" s="941"/>
      <c r="BF12" s="375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</row>
    <row r="13" spans="1:157" ht="17.25">
      <c r="A13" s="107"/>
      <c r="B13" s="116"/>
      <c r="C13" s="116"/>
      <c r="D13" s="837" t="s">
        <v>8655</v>
      </c>
      <c r="E13" s="970" t="s">
        <v>8637</v>
      </c>
      <c r="F13" s="971"/>
      <c r="G13" s="836" t="s">
        <v>8638</v>
      </c>
      <c r="H13" s="665" t="s">
        <v>8642</v>
      </c>
      <c r="I13" s="666" t="s">
        <v>20</v>
      </c>
      <c r="J13" s="667" t="s">
        <v>25</v>
      </c>
      <c r="K13" s="668" t="s">
        <v>8729</v>
      </c>
      <c r="L13" s="367" t="s">
        <v>9226</v>
      </c>
      <c r="M13" s="640" t="s">
        <v>9225</v>
      </c>
      <c r="N13" s="765" t="s">
        <v>9253</v>
      </c>
      <c r="O13" s="482" t="s">
        <v>9290</v>
      </c>
      <c r="P13" s="481" t="s">
        <v>9228</v>
      </c>
      <c r="Q13" s="368" t="s">
        <v>9229</v>
      </c>
      <c r="R13" s="345" t="s">
        <v>9230</v>
      </c>
      <c r="S13" s="345" t="s">
        <v>9231</v>
      </c>
      <c r="T13" s="382" t="s">
        <v>9232</v>
      </c>
      <c r="U13" s="654" t="s">
        <v>8644</v>
      </c>
      <c r="V13" s="655" t="s">
        <v>8643</v>
      </c>
      <c r="W13" s="975"/>
      <c r="X13" s="975"/>
      <c r="Y13" s="656" t="s">
        <v>8888</v>
      </c>
      <c r="Z13" s="657" t="s">
        <v>45</v>
      </c>
      <c r="AA13" s="658" t="s">
        <v>8634</v>
      </c>
      <c r="AB13" s="659" t="s">
        <v>8635</v>
      </c>
      <c r="AC13" s="660" t="s">
        <v>8636</v>
      </c>
      <c r="AD13" s="661"/>
      <c r="AE13" s="662" t="s">
        <v>8646</v>
      </c>
      <c r="AF13" s="662" t="s">
        <v>45</v>
      </c>
      <c r="AG13" s="662" t="s">
        <v>373</v>
      </c>
      <c r="AH13" s="662" t="s">
        <v>20</v>
      </c>
      <c r="AI13" s="663" t="s">
        <v>8785</v>
      </c>
      <c r="AJ13" s="664" t="s">
        <v>8786</v>
      </c>
      <c r="AK13" s="662" t="s">
        <v>8828</v>
      </c>
      <c r="AL13" s="662" t="s">
        <v>4</v>
      </c>
      <c r="AM13" s="664" t="s">
        <v>39</v>
      </c>
      <c r="AN13" s="664" t="s">
        <v>33</v>
      </c>
      <c r="AO13" s="664" t="s">
        <v>22</v>
      </c>
      <c r="AP13" s="664" t="s">
        <v>8823</v>
      </c>
      <c r="AQ13" s="664" t="s">
        <v>35</v>
      </c>
      <c r="AR13" s="664" t="s">
        <v>34</v>
      </c>
      <c r="AS13" s="664" t="s">
        <v>22</v>
      </c>
      <c r="AT13" s="664" t="s">
        <v>8826</v>
      </c>
      <c r="AU13" s="664" t="s">
        <v>36</v>
      </c>
      <c r="AV13" s="664" t="s">
        <v>37</v>
      </c>
      <c r="AW13" s="664" t="s">
        <v>22</v>
      </c>
      <c r="AX13" s="664" t="s">
        <v>8827</v>
      </c>
      <c r="AY13" s="664" t="s">
        <v>38</v>
      </c>
      <c r="AZ13" s="661"/>
      <c r="BA13" s="663" t="s">
        <v>33</v>
      </c>
      <c r="BB13" s="663" t="s">
        <v>21</v>
      </c>
      <c r="BC13" s="663" t="s">
        <v>34</v>
      </c>
      <c r="BD13" s="663" t="s">
        <v>21</v>
      </c>
      <c r="BE13" s="663" t="s">
        <v>37</v>
      </c>
      <c r="BF13" s="663" t="s">
        <v>8827</v>
      </c>
      <c r="BG13" s="701"/>
      <c r="BH13" s="701"/>
      <c r="BI13" s="701"/>
      <c r="BJ13" s="701"/>
      <c r="BK13" s="701"/>
      <c r="BL13" s="701"/>
      <c r="BM13" s="701"/>
      <c r="BN13" s="701"/>
      <c r="BO13" s="701"/>
      <c r="BP13" s="701"/>
      <c r="BQ13" s="609" t="s">
        <v>9210</v>
      </c>
      <c r="BR13" s="610" t="s">
        <v>9302</v>
      </c>
      <c r="BS13" s="610" t="s">
        <v>9303</v>
      </c>
      <c r="BT13" s="701"/>
      <c r="BU13" s="701"/>
      <c r="BV13" s="701"/>
      <c r="BW13" s="701"/>
      <c r="BX13" s="701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</row>
    <row r="14" spans="1:157" ht="17.25" hidden="1">
      <c r="A14" s="107"/>
      <c r="B14" s="116"/>
      <c r="C14" s="116"/>
      <c r="D14" s="981" t="s">
        <v>8653</v>
      </c>
      <c r="E14" s="982"/>
      <c r="F14" s="982"/>
      <c r="G14" s="982"/>
      <c r="H14" s="435" t="s">
        <v>8730</v>
      </c>
      <c r="I14" s="625" t="s">
        <v>374</v>
      </c>
      <c r="J14" s="320" t="s">
        <v>8654</v>
      </c>
      <c r="K14" s="641" t="s">
        <v>90</v>
      </c>
      <c r="L14" s="443" t="s">
        <v>8882</v>
      </c>
      <c r="M14" s="441" t="s">
        <v>8803</v>
      </c>
      <c r="N14" s="444" t="s">
        <v>8822</v>
      </c>
      <c r="O14" s="445" t="s">
        <v>8882</v>
      </c>
      <c r="P14" s="446" t="s">
        <v>8804</v>
      </c>
      <c r="Q14" s="448" t="s">
        <v>8825</v>
      </c>
      <c r="R14" s="443" t="s">
        <v>8882</v>
      </c>
      <c r="S14" s="447" t="s">
        <v>8800</v>
      </c>
      <c r="T14" s="448" t="s">
        <v>8876</v>
      </c>
      <c r="U14" s="124"/>
      <c r="V14" s="125"/>
      <c r="W14" s="116"/>
      <c r="X14" s="126"/>
      <c r="Y14" s="127"/>
      <c r="Z14" s="128"/>
      <c r="AA14" s="129"/>
      <c r="AB14" s="130"/>
      <c r="AC14" s="131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71"/>
      <c r="BF14" s="171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613" t="s">
        <v>9279</v>
      </c>
      <c r="BR14" s="611" t="s">
        <v>8803</v>
      </c>
      <c r="BS14" s="611" t="s">
        <v>9311</v>
      </c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</row>
    <row r="15" spans="1:157" ht="24.95" customHeight="1">
      <c r="A15" s="107"/>
      <c r="B15" s="29"/>
      <c r="C15" s="29"/>
      <c r="D15" s="264" t="s">
        <v>8651</v>
      </c>
      <c r="E15" s="969">
        <v>1</v>
      </c>
      <c r="F15" s="969"/>
      <c r="G15" s="586"/>
      <c r="H15" s="587"/>
      <c r="I15" s="588"/>
      <c r="J15" s="589"/>
      <c r="K15" s="642"/>
      <c r="L15" s="580"/>
      <c r="M15" s="581"/>
      <c r="N15" s="582"/>
      <c r="O15" s="580"/>
      <c r="P15" s="581"/>
      <c r="Q15" s="582"/>
      <c r="R15" s="580"/>
      <c r="S15" s="581"/>
      <c r="T15" s="582"/>
      <c r="U15" s="132"/>
      <c r="V15" s="465"/>
      <c r="W15" s="134"/>
      <c r="X15" s="134"/>
      <c r="Y15" s="442" t="s">
        <v>24</v>
      </c>
      <c r="Z15" s="136" t="s">
        <v>46</v>
      </c>
      <c r="AA15" s="137" t="s">
        <v>83</v>
      </c>
      <c r="AB15" s="137" t="s">
        <v>83</v>
      </c>
      <c r="AC15" s="321" t="s">
        <v>83</v>
      </c>
      <c r="AD15" s="437">
        <f t="shared" ref="AD15:AD39" si="0">E15</f>
        <v>1</v>
      </c>
      <c r="AE15">
        <f t="shared" ref="AE15:AE39" si="1">K15</f>
        <v>0</v>
      </c>
      <c r="AF15" s="122">
        <f>IF(Z15="","",VLOOKUP(Z15,所属・種目コード!U:V,2,FALSE))</f>
        <v>3</v>
      </c>
      <c r="AG15" s="138">
        <f t="shared" ref="AG15:AG39" si="2">G15</f>
        <v>0</v>
      </c>
      <c r="AH15" s="122">
        <f t="shared" ref="AH15:AH39" si="3">I15</f>
        <v>0</v>
      </c>
      <c r="AI15" s="122">
        <f t="shared" ref="AI15:AI39" si="4">H15</f>
        <v>0</v>
      </c>
      <c r="AJ15" s="122" t="str">
        <f t="shared" ref="AJ15:AJ39" si="5">CONCATENATE(H15,"(",I15,")")</f>
        <v>()</v>
      </c>
      <c r="AK15" s="440">
        <f>J15</f>
        <v>0</v>
      </c>
      <c r="AL15" s="122">
        <f>IF(Y15="","",VLOOKUP(Y15,所属・種目コード!$X$1:$Y$2,2,FALSE))</f>
        <v>2</v>
      </c>
      <c r="AM15" s="122" t="str">
        <f>IF(K15="","",VLOOKUP(K15,所属・種目コード!$C$1:$E$84,3,FALSE))</f>
        <v/>
      </c>
      <c r="AN15" s="122" t="str">
        <f>IF(M15="","",VLOOKUP(M15,所属・種目コード!$AD$31:$AE$80,2,FALSE))</f>
        <v/>
      </c>
      <c r="AO15" s="122" t="str">
        <f>IF(L15="","",VLOOKUP(L15,所属・種目コード!$Z$2:$AB$5,3,FALSE))</f>
        <v/>
      </c>
      <c r="AP15" s="366">
        <f>N15</f>
        <v>0</v>
      </c>
      <c r="AQ15" s="122" t="str">
        <f>CONCATENATE(AN15,AO15," ",AP15)</f>
        <v xml:space="preserve"> 0</v>
      </c>
      <c r="AR15" s="122" t="str">
        <f>IF(P15="","",VLOOKUP(P15,所属・種目コード!$AD$31:$AE$80,2,FALSE))</f>
        <v/>
      </c>
      <c r="AS15" s="122" t="str">
        <f>IF(O15="","",VLOOKUP(O15,所属・種目コード!$Z$2:$AB$5,3,FALSE))</f>
        <v/>
      </c>
      <c r="AT15" s="438">
        <f>Q15</f>
        <v>0</v>
      </c>
      <c r="AU15" s="122" t="str">
        <f>CONCATENATE(AR15,AS15," ",AT15)</f>
        <v xml:space="preserve"> 0</v>
      </c>
      <c r="AV15" s="122" t="str">
        <f>IF(S15="","",VLOOKUP(S15,所属・種目コード!$AD$31:$AE$80,2,FALSE))</f>
        <v/>
      </c>
      <c r="AW15" s="122" t="str">
        <f>IF(R15="","",VLOOKUP(R15,所属・種目コード!$Z$2:$AB$5,3,FALSE))</f>
        <v/>
      </c>
      <c r="AX15" s="438">
        <f>T15</f>
        <v>0</v>
      </c>
      <c r="AY15" s="122" t="str">
        <f>CONCATENATE(AV15,AW15," ",AX15)</f>
        <v xml:space="preserve"> 0</v>
      </c>
      <c r="AZ15" s="122"/>
      <c r="BA15" s="122" t="str">
        <f>IF(M15="","",VLOOKUP(M15,所属・種目コード!$AD$31:$AF$75,3,FALSE))</f>
        <v/>
      </c>
      <c r="BB15" s="366">
        <f>N15</f>
        <v>0</v>
      </c>
      <c r="BC15" s="122" t="str">
        <f>IF(P15="","",VLOOKUP(P15,所属・種目コード!$AD$31:$AF$75,3,FALSE))</f>
        <v/>
      </c>
      <c r="BD15" s="436">
        <f>Q15</f>
        <v>0</v>
      </c>
      <c r="BE15" s="122" t="str">
        <f>IF(S15="","",VLOOKUP(S15,所属・種目コード!$AD$31:$AF$75,3,FALSE))</f>
        <v/>
      </c>
      <c r="BF15" s="436">
        <f>T15</f>
        <v>0</v>
      </c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611" t="s">
        <v>8803</v>
      </c>
      <c r="BR15" s="611" t="s">
        <v>8804</v>
      </c>
      <c r="BS15" s="611" t="s">
        <v>9311</v>
      </c>
      <c r="BT15" s="701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</row>
    <row r="16" spans="1:157" ht="24.95" customHeight="1">
      <c r="A16" s="107"/>
      <c r="B16" s="979" t="s">
        <v>8748</v>
      </c>
      <c r="C16" s="29"/>
      <c r="D16" s="679" t="s">
        <v>8755</v>
      </c>
      <c r="E16" s="966">
        <v>2</v>
      </c>
      <c r="F16" s="966"/>
      <c r="G16" s="586"/>
      <c r="H16" s="587"/>
      <c r="I16" s="588"/>
      <c r="J16" s="589"/>
      <c r="K16" s="642"/>
      <c r="L16" s="580"/>
      <c r="M16" s="581"/>
      <c r="N16" s="582"/>
      <c r="O16" s="580"/>
      <c r="P16" s="581"/>
      <c r="Q16" s="582"/>
      <c r="R16" s="580"/>
      <c r="S16" s="581"/>
      <c r="T16" s="582"/>
      <c r="U16" s="132"/>
      <c r="V16" s="465"/>
      <c r="W16" s="134"/>
      <c r="X16" s="134"/>
      <c r="Y16" s="442" t="s">
        <v>24</v>
      </c>
      <c r="Z16" s="136" t="s">
        <v>46</v>
      </c>
      <c r="AA16" s="137" t="s">
        <v>83</v>
      </c>
      <c r="AB16" s="137" t="s">
        <v>83</v>
      </c>
      <c r="AC16" s="321" t="s">
        <v>83</v>
      </c>
      <c r="AD16" s="437">
        <f t="shared" si="0"/>
        <v>2</v>
      </c>
      <c r="AE16">
        <f t="shared" si="1"/>
        <v>0</v>
      </c>
      <c r="AF16" s="122">
        <f>IF(Z16="","",VLOOKUP(Z16,所属・種目コード!U:V,2,FALSE))</f>
        <v>3</v>
      </c>
      <c r="AG16" s="138">
        <f t="shared" si="2"/>
        <v>0</v>
      </c>
      <c r="AH16" s="122">
        <f t="shared" si="3"/>
        <v>0</v>
      </c>
      <c r="AI16" s="122">
        <f t="shared" si="4"/>
        <v>0</v>
      </c>
      <c r="AJ16" s="122" t="str">
        <f t="shared" si="5"/>
        <v>()</v>
      </c>
      <c r="AK16" s="440">
        <f>J16</f>
        <v>0</v>
      </c>
      <c r="AL16" s="122">
        <f>IF(Y16="","",VLOOKUP(Y16,所属・種目コード!$X$1:$Y$2,2,FALSE))</f>
        <v>2</v>
      </c>
      <c r="AM16" s="122" t="str">
        <f>IF(K16="","",VLOOKUP(K16,所属・種目コード!$C$1:$E$84,3,FALSE))</f>
        <v/>
      </c>
      <c r="AN16" s="122" t="str">
        <f>IF(M16="","",VLOOKUP(M16,所属・種目コード!$AD$31:$AE$80,2,FALSE))</f>
        <v/>
      </c>
      <c r="AO16" s="122" t="str">
        <f>IF(L16="","",VLOOKUP(L16,所属・種目コード!$Z$2:$AB$5,3,FALSE))</f>
        <v/>
      </c>
      <c r="AP16" s="366">
        <f t="shared" ref="AP16:AP66" si="6">N16</f>
        <v>0</v>
      </c>
      <c r="AQ16" s="122" t="str">
        <f t="shared" ref="AQ16:AQ66" si="7">CONCATENATE(AN16,AO16," ",AP16)</f>
        <v xml:space="preserve"> 0</v>
      </c>
      <c r="AR16" s="122" t="str">
        <f>IF(P16="","",VLOOKUP(P16,所属・種目コード!$AD$31:$AE$80,2,FALSE))</f>
        <v/>
      </c>
      <c r="AS16" s="122" t="str">
        <f>IF(O16="","",VLOOKUP(O16,所属・種目コード!$Z$2:$AB$5,3,FALSE))</f>
        <v/>
      </c>
      <c r="AT16" s="438">
        <f t="shared" ref="AT16:AT39" si="8">Q16</f>
        <v>0</v>
      </c>
      <c r="AU16" s="122" t="str">
        <f t="shared" ref="AU16:AU66" si="9">CONCATENATE(AR16,AS16," ",AT16)</f>
        <v xml:space="preserve"> 0</v>
      </c>
      <c r="AV16" s="122" t="str">
        <f>IF(S16="","",VLOOKUP(S16,所属・種目コード!$AD$31:$AE$80,2,FALSE))</f>
        <v/>
      </c>
      <c r="AW16" s="122" t="str">
        <f>IF(R16="","",VLOOKUP(R16,所属・種目コード!$Z$2:$AB$5,3,FALSE))</f>
        <v/>
      </c>
      <c r="AX16" s="438">
        <f t="shared" ref="AX16:AX39" si="10">T16</f>
        <v>0</v>
      </c>
      <c r="AY16" s="122" t="str">
        <f t="shared" ref="AY16:AY66" si="11">CONCATENATE(AV16,AW16," ",AX16)</f>
        <v xml:space="preserve"> 0</v>
      </c>
      <c r="AZ16" s="122"/>
      <c r="BA16" s="122" t="str">
        <f>IF(M16="","",VLOOKUP(M16,所属・種目コード!$AD$31:$AF$75,3,FALSE))</f>
        <v/>
      </c>
      <c r="BB16" s="366">
        <f t="shared" ref="BB16:BB66" si="12">N16</f>
        <v>0</v>
      </c>
      <c r="BC16" s="122" t="str">
        <f>IF(P16="","",VLOOKUP(P16,所属・種目コード!$AD$31:$AF$75,3,FALSE))</f>
        <v/>
      </c>
      <c r="BD16" s="436">
        <f t="shared" ref="BD16:BD66" si="13">Q16</f>
        <v>0</v>
      </c>
      <c r="BE16" s="122" t="str">
        <f>IF(S16="","",VLOOKUP(S16,所属・種目コード!$AD$31:$AF$75,3,FALSE))</f>
        <v/>
      </c>
      <c r="BF16" s="436">
        <f t="shared" ref="BF16:BF66" si="14">T16</f>
        <v>0</v>
      </c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611" t="s">
        <v>8804</v>
      </c>
      <c r="BR16" s="611" t="s">
        <v>8800</v>
      </c>
      <c r="BS16" s="611" t="s">
        <v>9319</v>
      </c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</row>
    <row r="17" spans="1:152" ht="24.95" customHeight="1">
      <c r="A17" s="107"/>
      <c r="B17" s="979"/>
      <c r="C17" s="29"/>
      <c r="D17" s="679" t="s">
        <v>8755</v>
      </c>
      <c r="E17" s="966">
        <v>3</v>
      </c>
      <c r="F17" s="966"/>
      <c r="G17" s="586"/>
      <c r="H17" s="587"/>
      <c r="I17" s="588"/>
      <c r="J17" s="589"/>
      <c r="K17" s="642"/>
      <c r="L17" s="580"/>
      <c r="M17" s="581"/>
      <c r="N17" s="582"/>
      <c r="O17" s="580"/>
      <c r="P17" s="581"/>
      <c r="Q17" s="582"/>
      <c r="R17" s="580"/>
      <c r="S17" s="581"/>
      <c r="T17" s="582"/>
      <c r="U17" s="132"/>
      <c r="V17" s="465"/>
      <c r="W17" s="134"/>
      <c r="X17" s="134"/>
      <c r="Y17" s="442" t="s">
        <v>24</v>
      </c>
      <c r="Z17" s="136" t="s">
        <v>46</v>
      </c>
      <c r="AA17" s="137" t="s">
        <v>83</v>
      </c>
      <c r="AB17" s="137" t="s">
        <v>83</v>
      </c>
      <c r="AC17" s="321" t="s">
        <v>83</v>
      </c>
      <c r="AD17" s="437">
        <f t="shared" si="0"/>
        <v>3</v>
      </c>
      <c r="AE17">
        <f t="shared" si="1"/>
        <v>0</v>
      </c>
      <c r="AF17" s="122">
        <f>IF(Z17="","",VLOOKUP(Z17,所属・種目コード!U:V,2,FALSE))</f>
        <v>3</v>
      </c>
      <c r="AG17" s="138">
        <f t="shared" si="2"/>
        <v>0</v>
      </c>
      <c r="AH17" s="122">
        <f t="shared" si="3"/>
        <v>0</v>
      </c>
      <c r="AI17" s="122">
        <f t="shared" si="4"/>
        <v>0</v>
      </c>
      <c r="AJ17" s="122" t="str">
        <f t="shared" si="5"/>
        <v>()</v>
      </c>
      <c r="AK17" s="440">
        <f t="shared" ref="AK17:AK66" si="15">J17</f>
        <v>0</v>
      </c>
      <c r="AL17" s="122">
        <f>IF(Y17="","",VLOOKUP(Y17,所属・種目コード!$X$1:$Y$2,2,FALSE))</f>
        <v>2</v>
      </c>
      <c r="AM17" s="122" t="str">
        <f>IF(K17="","",VLOOKUP(K17,所属・種目コード!$C$1:$E$84,3,FALSE))</f>
        <v/>
      </c>
      <c r="AN17" s="122" t="str">
        <f>IF(M17="","",VLOOKUP(M17,所属・種目コード!$AD$31:$AE$80,2,FALSE))</f>
        <v/>
      </c>
      <c r="AO17" s="122" t="str">
        <f>IF(L17="","",VLOOKUP(L17,所属・種目コード!$Z$2:$AB$5,3,FALSE))</f>
        <v/>
      </c>
      <c r="AP17" s="366">
        <f t="shared" si="6"/>
        <v>0</v>
      </c>
      <c r="AQ17" s="122" t="str">
        <f t="shared" si="7"/>
        <v xml:space="preserve"> 0</v>
      </c>
      <c r="AR17" s="122" t="str">
        <f>IF(P17="","",VLOOKUP(P17,所属・種目コード!$AD$31:$AE$80,2,FALSE))</f>
        <v/>
      </c>
      <c r="AS17" s="122" t="str">
        <f>IF(O17="","",VLOOKUP(O17,所属・種目コード!$Z$2:$AB$5,3,FALSE))</f>
        <v/>
      </c>
      <c r="AT17" s="438">
        <f t="shared" si="8"/>
        <v>0</v>
      </c>
      <c r="AU17" s="122" t="str">
        <f t="shared" si="9"/>
        <v xml:space="preserve"> 0</v>
      </c>
      <c r="AV17" s="122" t="str">
        <f>IF(S17="","",VLOOKUP(S17,所属・種目コード!$AD$31:$AE$80,2,FALSE))</f>
        <v/>
      </c>
      <c r="AW17" s="122" t="str">
        <f>IF(R17="","",VLOOKUP(R17,所属・種目コード!$Z$2:$AB$5,3,FALSE))</f>
        <v/>
      </c>
      <c r="AX17" s="438">
        <f t="shared" si="10"/>
        <v>0</v>
      </c>
      <c r="AY17" s="122" t="str">
        <f t="shared" si="11"/>
        <v xml:space="preserve"> 0</v>
      </c>
      <c r="AZ17" s="122"/>
      <c r="BA17" s="122" t="str">
        <f>IF(M17="","",VLOOKUP(M17,所属・種目コード!$AD$31:$AF$75,3,FALSE))</f>
        <v/>
      </c>
      <c r="BB17" s="366">
        <f t="shared" si="12"/>
        <v>0</v>
      </c>
      <c r="BC17" s="122" t="str">
        <f>IF(P17="","",VLOOKUP(P17,所属・種目コード!$AD$31:$AF$75,3,FALSE))</f>
        <v/>
      </c>
      <c r="BD17" s="436">
        <f t="shared" si="13"/>
        <v>0</v>
      </c>
      <c r="BE17" s="122" t="str">
        <f>IF(S17="","",VLOOKUP(S17,所属・種目コード!$AD$31:$AF$75,3,FALSE))</f>
        <v/>
      </c>
      <c r="BF17" s="436">
        <f t="shared" si="14"/>
        <v>0</v>
      </c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611" t="s">
        <v>8800</v>
      </c>
      <c r="BR17" s="611" t="s">
        <v>9296</v>
      </c>
      <c r="BS17" s="611" t="s">
        <v>9320</v>
      </c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</row>
    <row r="18" spans="1:152" ht="24.95" customHeight="1" thickBot="1">
      <c r="A18" s="107"/>
      <c r="B18" s="980"/>
      <c r="C18" s="29"/>
      <c r="D18" s="679" t="s">
        <v>8755</v>
      </c>
      <c r="E18" s="966">
        <v>4</v>
      </c>
      <c r="F18" s="966"/>
      <c r="G18" s="586"/>
      <c r="H18" s="587"/>
      <c r="I18" s="588"/>
      <c r="J18" s="589"/>
      <c r="K18" s="642"/>
      <c r="L18" s="580"/>
      <c r="M18" s="581"/>
      <c r="N18" s="582"/>
      <c r="O18" s="580"/>
      <c r="P18" s="581"/>
      <c r="Q18" s="582"/>
      <c r="R18" s="580"/>
      <c r="S18" s="581"/>
      <c r="T18" s="582"/>
      <c r="U18" s="132"/>
      <c r="V18" s="465"/>
      <c r="W18" s="134"/>
      <c r="X18" s="134"/>
      <c r="Y18" s="442" t="s">
        <v>24</v>
      </c>
      <c r="Z18" s="136" t="s">
        <v>46</v>
      </c>
      <c r="AA18" s="137" t="s">
        <v>83</v>
      </c>
      <c r="AB18" s="137" t="s">
        <v>83</v>
      </c>
      <c r="AC18" s="321" t="s">
        <v>83</v>
      </c>
      <c r="AD18" s="437">
        <f t="shared" si="0"/>
        <v>4</v>
      </c>
      <c r="AE18">
        <f t="shared" si="1"/>
        <v>0</v>
      </c>
      <c r="AF18" s="122">
        <f>IF(Z18="","",VLOOKUP(Z18,所属・種目コード!U:V,2,FALSE))</f>
        <v>3</v>
      </c>
      <c r="AG18" s="138">
        <f t="shared" si="2"/>
        <v>0</v>
      </c>
      <c r="AH18" s="122">
        <f t="shared" si="3"/>
        <v>0</v>
      </c>
      <c r="AI18" s="122">
        <f t="shared" si="4"/>
        <v>0</v>
      </c>
      <c r="AJ18" s="122" t="str">
        <f t="shared" si="5"/>
        <v>()</v>
      </c>
      <c r="AK18" s="440">
        <f t="shared" si="15"/>
        <v>0</v>
      </c>
      <c r="AL18" s="122">
        <f>IF(Y18="","",VLOOKUP(Y18,所属・種目コード!$X$1:$Y$2,2,FALSE))</f>
        <v>2</v>
      </c>
      <c r="AM18" s="122" t="str">
        <f>IF(K18="","",VLOOKUP(K18,所属・種目コード!$C$1:$E$84,3,FALSE))</f>
        <v/>
      </c>
      <c r="AN18" s="122" t="str">
        <f>IF(M18="","",VLOOKUP(M18,所属・種目コード!$AD$31:$AE$80,2,FALSE))</f>
        <v/>
      </c>
      <c r="AO18" s="122" t="str">
        <f>IF(L18="","",VLOOKUP(L18,所属・種目コード!$Z$2:$AB$5,3,FALSE))</f>
        <v/>
      </c>
      <c r="AP18" s="366">
        <f t="shared" si="6"/>
        <v>0</v>
      </c>
      <c r="AQ18" s="122" t="str">
        <f t="shared" si="7"/>
        <v xml:space="preserve"> 0</v>
      </c>
      <c r="AR18" s="122" t="str">
        <f>IF(P18="","",VLOOKUP(P18,所属・種目コード!$AD$31:$AE$80,2,FALSE))</f>
        <v/>
      </c>
      <c r="AS18" s="122" t="str">
        <f>IF(O18="","",VLOOKUP(O18,所属・種目コード!$Z$2:$AB$5,3,FALSE))</f>
        <v/>
      </c>
      <c r="AT18" s="438">
        <f t="shared" si="8"/>
        <v>0</v>
      </c>
      <c r="AU18" s="122" t="str">
        <f t="shared" si="9"/>
        <v xml:space="preserve"> 0</v>
      </c>
      <c r="AV18" s="122" t="str">
        <f>IF(S18="","",VLOOKUP(S18,所属・種目コード!$AD$31:$AE$80,2,FALSE))</f>
        <v/>
      </c>
      <c r="AW18" s="122" t="str">
        <f>IF(R18="","",VLOOKUP(R18,所属・種目コード!$Z$2:$AB$5,3,FALSE))</f>
        <v/>
      </c>
      <c r="AX18" s="438">
        <f t="shared" si="10"/>
        <v>0</v>
      </c>
      <c r="AY18" s="122" t="str">
        <f t="shared" si="11"/>
        <v xml:space="preserve"> 0</v>
      </c>
      <c r="AZ18" s="122"/>
      <c r="BA18" s="122" t="str">
        <f>IF(M18="","",VLOOKUP(M18,所属・種目コード!$AD$31:$AF$75,3,FALSE))</f>
        <v/>
      </c>
      <c r="BB18" s="366">
        <f t="shared" si="12"/>
        <v>0</v>
      </c>
      <c r="BC18" s="122" t="str">
        <f>IF(P18="","",VLOOKUP(P18,所属・種目コード!$AD$31:$AF$75,3,FALSE))</f>
        <v/>
      </c>
      <c r="BD18" s="436">
        <f t="shared" si="13"/>
        <v>0</v>
      </c>
      <c r="BE18" s="122" t="str">
        <f>IF(S18="","",VLOOKUP(S18,所属・種目コード!$AD$31:$AF$75,3,FALSE))</f>
        <v/>
      </c>
      <c r="BF18" s="436">
        <f t="shared" si="14"/>
        <v>0</v>
      </c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611" t="s">
        <v>9296</v>
      </c>
      <c r="BR18" s="611" t="s">
        <v>9251</v>
      </c>
      <c r="BS18" s="611" t="s">
        <v>9321</v>
      </c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</row>
    <row r="19" spans="1:152" ht="24.95" customHeight="1" thickBot="1">
      <c r="A19" s="107"/>
      <c r="B19" s="29"/>
      <c r="C19" s="29"/>
      <c r="D19" s="720" t="s">
        <v>8755</v>
      </c>
      <c r="E19" s="969">
        <v>5</v>
      </c>
      <c r="F19" s="969"/>
      <c r="G19" s="750"/>
      <c r="H19" s="751"/>
      <c r="I19" s="752"/>
      <c r="J19" s="753"/>
      <c r="K19" s="754"/>
      <c r="L19" s="725"/>
      <c r="M19" s="620"/>
      <c r="N19" s="726"/>
      <c r="O19" s="725"/>
      <c r="P19" s="620"/>
      <c r="Q19" s="726"/>
      <c r="R19" s="580"/>
      <c r="S19" s="581"/>
      <c r="T19" s="582"/>
      <c r="U19" s="132"/>
      <c r="V19" s="465"/>
      <c r="W19" s="134"/>
      <c r="X19" s="134"/>
      <c r="Y19" s="442" t="s">
        <v>24</v>
      </c>
      <c r="Z19" s="136" t="s">
        <v>46</v>
      </c>
      <c r="AA19" s="137" t="s">
        <v>83</v>
      </c>
      <c r="AB19" s="137" t="s">
        <v>83</v>
      </c>
      <c r="AC19" s="321" t="s">
        <v>83</v>
      </c>
      <c r="AD19" s="437">
        <f t="shared" si="0"/>
        <v>5</v>
      </c>
      <c r="AE19">
        <f t="shared" si="1"/>
        <v>0</v>
      </c>
      <c r="AF19" s="122">
        <f>IF(Z19="","",VLOOKUP(Z19,所属・種目コード!U:V,2,FALSE))</f>
        <v>3</v>
      </c>
      <c r="AG19" s="138">
        <f t="shared" si="2"/>
        <v>0</v>
      </c>
      <c r="AH19" s="122">
        <f t="shared" si="3"/>
        <v>0</v>
      </c>
      <c r="AI19" s="122">
        <f t="shared" si="4"/>
        <v>0</v>
      </c>
      <c r="AJ19" s="122" t="str">
        <f t="shared" si="5"/>
        <v>()</v>
      </c>
      <c r="AK19" s="440">
        <f t="shared" si="15"/>
        <v>0</v>
      </c>
      <c r="AL19" s="122">
        <f>IF(Y19="","",VLOOKUP(Y19,所属・種目コード!$X$1:$Y$2,2,FALSE))</f>
        <v>2</v>
      </c>
      <c r="AM19" s="122" t="str">
        <f>IF(K19="","",VLOOKUP(K19,所属・種目コード!$C$1:$E$84,3,FALSE))</f>
        <v/>
      </c>
      <c r="AN19" s="122" t="str">
        <f>IF(M19="","",VLOOKUP(M19,所属・種目コード!$AD$31:$AE$80,2,FALSE))</f>
        <v/>
      </c>
      <c r="AO19" s="122" t="str">
        <f>IF(L19="","",VLOOKUP(L19,所属・種目コード!$Z$2:$AB$5,3,FALSE))</f>
        <v/>
      </c>
      <c r="AP19" s="366">
        <f t="shared" si="6"/>
        <v>0</v>
      </c>
      <c r="AQ19" s="122" t="str">
        <f t="shared" si="7"/>
        <v xml:space="preserve"> 0</v>
      </c>
      <c r="AR19" s="122" t="str">
        <f>IF(P19="","",VLOOKUP(P19,所属・種目コード!$AD$31:$AE$80,2,FALSE))</f>
        <v/>
      </c>
      <c r="AS19" s="122" t="str">
        <f>IF(O19="","",VLOOKUP(O19,所属・種目コード!$Z$2:$AB$5,3,FALSE))</f>
        <v/>
      </c>
      <c r="AT19" s="438">
        <f t="shared" si="8"/>
        <v>0</v>
      </c>
      <c r="AU19" s="122" t="str">
        <f t="shared" si="9"/>
        <v xml:space="preserve"> 0</v>
      </c>
      <c r="AV19" s="122" t="str">
        <f>IF(S19="","",VLOOKUP(S19,所属・種目コード!$AD$31:$AE$80,2,FALSE))</f>
        <v/>
      </c>
      <c r="AW19" s="122" t="str">
        <f>IF(R19="","",VLOOKUP(R19,所属・種目コード!$Z$2:$AB$5,3,FALSE))</f>
        <v/>
      </c>
      <c r="AX19" s="438">
        <f t="shared" si="10"/>
        <v>0</v>
      </c>
      <c r="AY19" s="122" t="str">
        <f t="shared" si="11"/>
        <v xml:space="preserve"> 0</v>
      </c>
      <c r="AZ19" s="122"/>
      <c r="BA19" s="122" t="str">
        <f>IF(M19="","",VLOOKUP(M19,所属・種目コード!$AD$31:$AF$75,3,FALSE))</f>
        <v/>
      </c>
      <c r="BB19" s="366">
        <f t="shared" si="12"/>
        <v>0</v>
      </c>
      <c r="BC19" s="122" t="str">
        <f>IF(P19="","",VLOOKUP(P19,所属・種目コード!$AD$31:$AF$75,3,FALSE))</f>
        <v/>
      </c>
      <c r="BD19" s="436">
        <f t="shared" si="13"/>
        <v>0</v>
      </c>
      <c r="BE19" s="122" t="str">
        <f>IF(S19="","",VLOOKUP(S19,所属・種目コード!$AD$31:$AF$75,3,FALSE))</f>
        <v/>
      </c>
      <c r="BF19" s="436">
        <f t="shared" si="14"/>
        <v>0</v>
      </c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611" t="s">
        <v>9251</v>
      </c>
      <c r="BR19" s="611" t="s">
        <v>9252</v>
      </c>
      <c r="BS19" s="215"/>
      <c r="BT19" s="553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</row>
    <row r="20" spans="1:152" ht="24.95" customHeight="1">
      <c r="A20" s="107"/>
      <c r="B20" s="29"/>
      <c r="C20" s="29"/>
      <c r="D20" s="729" t="s">
        <v>8755</v>
      </c>
      <c r="E20" s="965">
        <v>6</v>
      </c>
      <c r="F20" s="965"/>
      <c r="G20" s="756"/>
      <c r="H20" s="757"/>
      <c r="I20" s="758"/>
      <c r="J20" s="759"/>
      <c r="K20" s="760"/>
      <c r="L20" s="734"/>
      <c r="M20" s="622"/>
      <c r="N20" s="624"/>
      <c r="O20" s="734"/>
      <c r="P20" s="622"/>
      <c r="Q20" s="624"/>
      <c r="R20" s="580"/>
      <c r="S20" s="581"/>
      <c r="T20" s="582"/>
      <c r="U20" s="132"/>
      <c r="V20" s="465"/>
      <c r="W20" s="134"/>
      <c r="X20" s="134"/>
      <c r="Y20" s="442" t="s">
        <v>24</v>
      </c>
      <c r="Z20" s="136" t="s">
        <v>46</v>
      </c>
      <c r="AA20" s="137" t="s">
        <v>83</v>
      </c>
      <c r="AB20" s="137" t="s">
        <v>83</v>
      </c>
      <c r="AC20" s="321" t="s">
        <v>83</v>
      </c>
      <c r="AD20" s="437">
        <f t="shared" si="0"/>
        <v>6</v>
      </c>
      <c r="AE20">
        <f t="shared" si="1"/>
        <v>0</v>
      </c>
      <c r="AF20" s="122">
        <f>IF(Z20="","",VLOOKUP(Z20,所属・種目コード!U:V,2,FALSE))</f>
        <v>3</v>
      </c>
      <c r="AG20" s="138">
        <f t="shared" si="2"/>
        <v>0</v>
      </c>
      <c r="AH20" s="122">
        <f t="shared" si="3"/>
        <v>0</v>
      </c>
      <c r="AI20" s="122">
        <f t="shared" si="4"/>
        <v>0</v>
      </c>
      <c r="AJ20" s="122" t="str">
        <f t="shared" si="5"/>
        <v>()</v>
      </c>
      <c r="AK20" s="440">
        <f t="shared" si="15"/>
        <v>0</v>
      </c>
      <c r="AL20" s="122">
        <f>IF(Y20="","",VLOOKUP(Y20,所属・種目コード!$X$1:$Y$2,2,FALSE))</f>
        <v>2</v>
      </c>
      <c r="AM20" s="122" t="str">
        <f>IF(K20="","",VLOOKUP(K20,所属・種目コード!$C$1:$E$84,3,FALSE))</f>
        <v/>
      </c>
      <c r="AN20" s="122" t="str">
        <f>IF(M20="","",VLOOKUP(M20,所属・種目コード!$AD$31:$AE$80,2,FALSE))</f>
        <v/>
      </c>
      <c r="AO20" s="122" t="str">
        <f>IF(L20="","",VLOOKUP(L20,所属・種目コード!$Z$2:$AB$5,3,FALSE))</f>
        <v/>
      </c>
      <c r="AP20" s="366">
        <f t="shared" si="6"/>
        <v>0</v>
      </c>
      <c r="AQ20" s="122" t="str">
        <f t="shared" si="7"/>
        <v xml:space="preserve"> 0</v>
      </c>
      <c r="AR20" s="122" t="str">
        <f>IF(P20="","",VLOOKUP(P20,所属・種目コード!$AD$31:$AE$80,2,FALSE))</f>
        <v/>
      </c>
      <c r="AS20" s="122" t="str">
        <f>IF(O20="","",VLOOKUP(O20,所属・種目コード!$Z$2:$AB$5,3,FALSE))</f>
        <v/>
      </c>
      <c r="AT20" s="438">
        <f t="shared" si="8"/>
        <v>0</v>
      </c>
      <c r="AU20" s="122" t="str">
        <f t="shared" si="9"/>
        <v xml:space="preserve"> 0</v>
      </c>
      <c r="AV20" s="122" t="str">
        <f>IF(S20="","",VLOOKUP(S20,所属・種目コード!$AD$31:$AE$80,2,FALSE))</f>
        <v/>
      </c>
      <c r="AW20" s="122" t="str">
        <f>IF(R20="","",VLOOKUP(R20,所属・種目コード!$Z$2:$AB$5,3,FALSE))</f>
        <v/>
      </c>
      <c r="AX20" s="438">
        <f t="shared" si="10"/>
        <v>0</v>
      </c>
      <c r="AY20" s="122" t="str">
        <f t="shared" si="11"/>
        <v xml:space="preserve"> 0</v>
      </c>
      <c r="AZ20" s="122"/>
      <c r="BA20" s="122" t="str">
        <f>IF(M20="","",VLOOKUP(M20,所属・種目コード!$AD$31:$AF$75,3,FALSE))</f>
        <v/>
      </c>
      <c r="BB20" s="366">
        <f t="shared" si="12"/>
        <v>0</v>
      </c>
      <c r="BC20" s="122" t="str">
        <f>IF(P20="","",VLOOKUP(P20,所属・種目コード!$AD$31:$AF$75,3,FALSE))</f>
        <v/>
      </c>
      <c r="BD20" s="436">
        <f t="shared" si="13"/>
        <v>0</v>
      </c>
      <c r="BE20" s="122" t="str">
        <f>IF(S20="","",VLOOKUP(S20,所属・種目コード!$AD$31:$AF$75,3,FALSE))</f>
        <v/>
      </c>
      <c r="BF20" s="436">
        <f t="shared" si="14"/>
        <v>0</v>
      </c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611" t="s">
        <v>9250</v>
      </c>
      <c r="BR20" s="813"/>
      <c r="BS20" s="614"/>
      <c r="BT20" s="553" t="s">
        <v>9250</v>
      </c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</row>
    <row r="21" spans="1:152" ht="24.95" customHeight="1">
      <c r="A21" s="107"/>
      <c r="B21" s="29"/>
      <c r="C21" s="29"/>
      <c r="D21" s="679" t="s">
        <v>8755</v>
      </c>
      <c r="E21" s="966">
        <v>7</v>
      </c>
      <c r="F21" s="966"/>
      <c r="G21" s="586"/>
      <c r="H21" s="587"/>
      <c r="I21" s="588"/>
      <c r="J21" s="589"/>
      <c r="K21" s="642"/>
      <c r="L21" s="580"/>
      <c r="M21" s="581"/>
      <c r="N21" s="582"/>
      <c r="O21" s="580"/>
      <c r="P21" s="581"/>
      <c r="Q21" s="582"/>
      <c r="R21" s="580"/>
      <c r="S21" s="581"/>
      <c r="T21" s="582"/>
      <c r="U21" s="132"/>
      <c r="V21" s="465"/>
      <c r="W21" s="134"/>
      <c r="X21" s="134"/>
      <c r="Y21" s="442" t="s">
        <v>24</v>
      </c>
      <c r="Z21" s="136" t="s">
        <v>46</v>
      </c>
      <c r="AA21" s="137" t="s">
        <v>83</v>
      </c>
      <c r="AB21" s="137" t="s">
        <v>83</v>
      </c>
      <c r="AC21" s="321" t="s">
        <v>83</v>
      </c>
      <c r="AD21" s="437">
        <f t="shared" si="0"/>
        <v>7</v>
      </c>
      <c r="AE21">
        <f t="shared" si="1"/>
        <v>0</v>
      </c>
      <c r="AF21" s="122">
        <f>IF(Z21="","",VLOOKUP(Z21,所属・種目コード!U:V,2,FALSE))</f>
        <v>3</v>
      </c>
      <c r="AG21" s="138">
        <f t="shared" si="2"/>
        <v>0</v>
      </c>
      <c r="AH21" s="122">
        <f t="shared" si="3"/>
        <v>0</v>
      </c>
      <c r="AI21" s="122">
        <f t="shared" si="4"/>
        <v>0</v>
      </c>
      <c r="AJ21" s="122" t="str">
        <f t="shared" si="5"/>
        <v>()</v>
      </c>
      <c r="AK21" s="440">
        <f t="shared" si="15"/>
        <v>0</v>
      </c>
      <c r="AL21" s="122">
        <f>IF(Y21="","",VLOOKUP(Y21,所属・種目コード!$X$1:$Y$2,2,FALSE))</f>
        <v>2</v>
      </c>
      <c r="AM21" s="122" t="str">
        <f>IF(K21="","",VLOOKUP(K21,所属・種目コード!$C$1:$E$84,3,FALSE))</f>
        <v/>
      </c>
      <c r="AN21" s="122" t="str">
        <f>IF(M21="","",VLOOKUP(M21,所属・種目コード!$AD$31:$AE$80,2,FALSE))</f>
        <v/>
      </c>
      <c r="AO21" s="122" t="str">
        <f>IF(L21="","",VLOOKUP(L21,所属・種目コード!$Z$2:$AB$5,3,FALSE))</f>
        <v/>
      </c>
      <c r="AP21" s="366">
        <f t="shared" si="6"/>
        <v>0</v>
      </c>
      <c r="AQ21" s="122" t="str">
        <f t="shared" si="7"/>
        <v xml:space="preserve"> 0</v>
      </c>
      <c r="AR21" s="122" t="str">
        <f>IF(P21="","",VLOOKUP(P21,所属・種目コード!$AD$31:$AE$80,2,FALSE))</f>
        <v/>
      </c>
      <c r="AS21" s="122" t="str">
        <f>IF(O21="","",VLOOKUP(O21,所属・種目コード!$Z$2:$AB$5,3,FALSE))</f>
        <v/>
      </c>
      <c r="AT21" s="438">
        <f t="shared" si="8"/>
        <v>0</v>
      </c>
      <c r="AU21" s="122" t="str">
        <f t="shared" si="9"/>
        <v xml:space="preserve"> 0</v>
      </c>
      <c r="AV21" s="122" t="str">
        <f>IF(S21="","",VLOOKUP(S21,所属・種目コード!$AD$31:$AE$80,2,FALSE))</f>
        <v/>
      </c>
      <c r="AW21" s="122" t="str">
        <f>IF(R21="","",VLOOKUP(R21,所属・種目コード!$Z$2:$AB$5,3,FALSE))</f>
        <v/>
      </c>
      <c r="AX21" s="438">
        <f t="shared" si="10"/>
        <v>0</v>
      </c>
      <c r="AY21" s="122" t="str">
        <f t="shared" si="11"/>
        <v xml:space="preserve"> 0</v>
      </c>
      <c r="AZ21" s="122"/>
      <c r="BA21" s="122" t="str">
        <f>IF(M21="","",VLOOKUP(M21,所属・種目コード!$AD$31:$AF$75,3,FALSE))</f>
        <v/>
      </c>
      <c r="BB21" s="366">
        <f t="shared" si="12"/>
        <v>0</v>
      </c>
      <c r="BC21" s="122" t="str">
        <f>IF(P21="","",VLOOKUP(P21,所属・種目コード!$AD$31:$AF$75,3,FALSE))</f>
        <v/>
      </c>
      <c r="BD21" s="436">
        <f t="shared" si="13"/>
        <v>0</v>
      </c>
      <c r="BE21" s="122" t="str">
        <f>IF(S21="","",VLOOKUP(S21,所属・種目コード!$AD$31:$AF$75,3,FALSE))</f>
        <v/>
      </c>
      <c r="BF21" s="436">
        <f t="shared" si="14"/>
        <v>0</v>
      </c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613" t="s">
        <v>9256</v>
      </c>
      <c r="BR21" s="814"/>
      <c r="BS21" s="215"/>
      <c r="BT21" s="553" t="s">
        <v>9256</v>
      </c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</row>
    <row r="22" spans="1:152" ht="24.95" customHeight="1">
      <c r="A22" s="107"/>
      <c r="B22" s="29"/>
      <c r="C22" s="29"/>
      <c r="D22" s="679" t="s">
        <v>8755</v>
      </c>
      <c r="E22" s="966">
        <v>8</v>
      </c>
      <c r="F22" s="966"/>
      <c r="G22" s="586"/>
      <c r="H22" s="587"/>
      <c r="I22" s="588"/>
      <c r="J22" s="589"/>
      <c r="K22" s="642"/>
      <c r="L22" s="580"/>
      <c r="M22" s="581"/>
      <c r="N22" s="582"/>
      <c r="O22" s="580"/>
      <c r="P22" s="581"/>
      <c r="Q22" s="582"/>
      <c r="R22" s="580"/>
      <c r="S22" s="581"/>
      <c r="T22" s="582"/>
      <c r="U22" s="132"/>
      <c r="V22" s="465"/>
      <c r="W22" s="134"/>
      <c r="X22" s="134"/>
      <c r="Y22" s="442" t="s">
        <v>24</v>
      </c>
      <c r="Z22" s="136" t="s">
        <v>46</v>
      </c>
      <c r="AA22" s="137" t="s">
        <v>83</v>
      </c>
      <c r="AB22" s="137" t="s">
        <v>83</v>
      </c>
      <c r="AC22" s="321" t="s">
        <v>83</v>
      </c>
      <c r="AD22" s="437">
        <f t="shared" si="0"/>
        <v>8</v>
      </c>
      <c r="AE22">
        <f t="shared" si="1"/>
        <v>0</v>
      </c>
      <c r="AF22" s="122">
        <f>IF(Z22="","",VLOOKUP(Z22,所属・種目コード!U:V,2,FALSE))</f>
        <v>3</v>
      </c>
      <c r="AG22" s="138">
        <f t="shared" si="2"/>
        <v>0</v>
      </c>
      <c r="AH22" s="122">
        <f t="shared" si="3"/>
        <v>0</v>
      </c>
      <c r="AI22" s="122">
        <f t="shared" si="4"/>
        <v>0</v>
      </c>
      <c r="AJ22" s="122" t="str">
        <f t="shared" si="5"/>
        <v>()</v>
      </c>
      <c r="AK22" s="440">
        <f t="shared" si="15"/>
        <v>0</v>
      </c>
      <c r="AL22" s="122">
        <f>IF(Y22="","",VLOOKUP(Y22,所属・種目コード!$X$1:$Y$2,2,FALSE))</f>
        <v>2</v>
      </c>
      <c r="AM22" s="122" t="str">
        <f>IF(K22="","",VLOOKUP(K22,所属・種目コード!$C$1:$E$84,3,FALSE))</f>
        <v/>
      </c>
      <c r="AN22" s="122" t="str">
        <f>IF(M22="","",VLOOKUP(M22,所属・種目コード!$AD$31:$AE$80,2,FALSE))</f>
        <v/>
      </c>
      <c r="AO22" s="122" t="str">
        <f>IF(L22="","",VLOOKUP(L22,所属・種目コード!$Z$2:$AB$5,3,FALSE))</f>
        <v/>
      </c>
      <c r="AP22" s="366">
        <f t="shared" si="6"/>
        <v>0</v>
      </c>
      <c r="AQ22" s="122" t="str">
        <f t="shared" si="7"/>
        <v xml:space="preserve"> 0</v>
      </c>
      <c r="AR22" s="122" t="str">
        <f>IF(P22="","",VLOOKUP(P22,所属・種目コード!$AD$31:$AE$80,2,FALSE))</f>
        <v/>
      </c>
      <c r="AS22" s="122" t="str">
        <f>IF(O22="","",VLOOKUP(O22,所属・種目コード!$Z$2:$AB$5,3,FALSE))</f>
        <v/>
      </c>
      <c r="AT22" s="438">
        <f t="shared" si="8"/>
        <v>0</v>
      </c>
      <c r="AU22" s="122" t="str">
        <f t="shared" si="9"/>
        <v xml:space="preserve"> 0</v>
      </c>
      <c r="AV22" s="122" t="str">
        <f>IF(S22="","",VLOOKUP(S22,所属・種目コード!$AD$31:$AE$80,2,FALSE))</f>
        <v/>
      </c>
      <c r="AW22" s="122" t="str">
        <f>IF(R22="","",VLOOKUP(R22,所属・種目コード!$Z$2:$AB$5,3,FALSE))</f>
        <v/>
      </c>
      <c r="AX22" s="438">
        <f t="shared" si="10"/>
        <v>0</v>
      </c>
      <c r="AY22" s="122" t="str">
        <f t="shared" si="11"/>
        <v xml:space="preserve"> 0</v>
      </c>
      <c r="AZ22" s="122"/>
      <c r="BA22" s="122" t="str">
        <f>IF(M22="","",VLOOKUP(M22,所属・種目コード!$AD$31:$AF$75,3,FALSE))</f>
        <v/>
      </c>
      <c r="BB22" s="366">
        <f t="shared" si="12"/>
        <v>0</v>
      </c>
      <c r="BC22" s="122" t="str">
        <f>IF(P22="","",VLOOKUP(P22,所属・種目コード!$AD$31:$AF$75,3,FALSE))</f>
        <v/>
      </c>
      <c r="BD22" s="436">
        <f t="shared" si="13"/>
        <v>0</v>
      </c>
      <c r="BE22" s="122" t="str">
        <f>IF(S22="","",VLOOKUP(S22,所属・種目コード!$AD$31:$AF$75,3,FALSE))</f>
        <v/>
      </c>
      <c r="BF22" s="436">
        <f t="shared" si="14"/>
        <v>0</v>
      </c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615" t="s">
        <v>9255</v>
      </c>
      <c r="BR22" s="815"/>
      <c r="BS22" s="215"/>
      <c r="BT22" s="553" t="s">
        <v>9255</v>
      </c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</row>
    <row r="23" spans="1:152" ht="24.95" customHeight="1">
      <c r="A23" s="107"/>
      <c r="B23" s="29"/>
      <c r="C23" s="29"/>
      <c r="D23" s="679" t="s">
        <v>8755</v>
      </c>
      <c r="E23" s="966">
        <v>9</v>
      </c>
      <c r="F23" s="966"/>
      <c r="G23" s="586"/>
      <c r="H23" s="587"/>
      <c r="I23" s="588"/>
      <c r="J23" s="589"/>
      <c r="K23" s="642"/>
      <c r="L23" s="580"/>
      <c r="M23" s="581"/>
      <c r="N23" s="582"/>
      <c r="O23" s="580"/>
      <c r="P23" s="581"/>
      <c r="Q23" s="582"/>
      <c r="R23" s="580"/>
      <c r="S23" s="581"/>
      <c r="T23" s="582"/>
      <c r="U23" s="132"/>
      <c r="V23" s="465"/>
      <c r="W23" s="134"/>
      <c r="X23" s="134"/>
      <c r="Y23" s="442" t="s">
        <v>24</v>
      </c>
      <c r="Z23" s="136" t="s">
        <v>46</v>
      </c>
      <c r="AA23" s="137" t="s">
        <v>83</v>
      </c>
      <c r="AB23" s="137" t="s">
        <v>83</v>
      </c>
      <c r="AC23" s="321" t="s">
        <v>83</v>
      </c>
      <c r="AD23" s="437">
        <f t="shared" si="0"/>
        <v>9</v>
      </c>
      <c r="AE23">
        <f t="shared" si="1"/>
        <v>0</v>
      </c>
      <c r="AF23" s="122">
        <f>IF(Z23="","",VLOOKUP(Z23,所属・種目コード!U:V,2,FALSE))</f>
        <v>3</v>
      </c>
      <c r="AG23" s="138">
        <f t="shared" si="2"/>
        <v>0</v>
      </c>
      <c r="AH23" s="122">
        <f t="shared" si="3"/>
        <v>0</v>
      </c>
      <c r="AI23" s="122">
        <f t="shared" si="4"/>
        <v>0</v>
      </c>
      <c r="AJ23" s="122" t="str">
        <f t="shared" si="5"/>
        <v>()</v>
      </c>
      <c r="AK23" s="440">
        <f t="shared" si="15"/>
        <v>0</v>
      </c>
      <c r="AL23" s="122">
        <f>IF(Y23="","",VLOOKUP(Y23,所属・種目コード!$X$1:$Y$2,2,FALSE))</f>
        <v>2</v>
      </c>
      <c r="AM23" s="122" t="str">
        <f>IF(K23="","",VLOOKUP(K23,所属・種目コード!$C$1:$E$84,3,FALSE))</f>
        <v/>
      </c>
      <c r="AN23" s="122" t="str">
        <f>IF(M23="","",VLOOKUP(M23,所属・種目コード!$AD$31:$AE$80,2,FALSE))</f>
        <v/>
      </c>
      <c r="AO23" s="122" t="str">
        <f>IF(L23="","",VLOOKUP(L23,所属・種目コード!$Z$2:$AB$5,3,FALSE))</f>
        <v/>
      </c>
      <c r="AP23" s="366">
        <f t="shared" si="6"/>
        <v>0</v>
      </c>
      <c r="AQ23" s="122" t="str">
        <f t="shared" si="7"/>
        <v xml:space="preserve"> 0</v>
      </c>
      <c r="AR23" s="122" t="str">
        <f>IF(P23="","",VLOOKUP(P23,所属・種目コード!$AD$31:$AE$80,2,FALSE))</f>
        <v/>
      </c>
      <c r="AS23" s="122" t="str">
        <f>IF(O23="","",VLOOKUP(O23,所属・種目コード!$Z$2:$AB$5,3,FALSE))</f>
        <v/>
      </c>
      <c r="AT23" s="438">
        <f t="shared" si="8"/>
        <v>0</v>
      </c>
      <c r="AU23" s="122" t="str">
        <f t="shared" si="9"/>
        <v xml:space="preserve"> 0</v>
      </c>
      <c r="AV23" s="122" t="str">
        <f>IF(S23="","",VLOOKUP(S23,所属・種目コード!$AD$31:$AE$80,2,FALSE))</f>
        <v/>
      </c>
      <c r="AW23" s="122" t="str">
        <f>IF(R23="","",VLOOKUP(R23,所属・種目コード!$Z$2:$AB$5,3,FALSE))</f>
        <v/>
      </c>
      <c r="AX23" s="438">
        <f t="shared" si="10"/>
        <v>0</v>
      </c>
      <c r="AY23" s="122" t="str">
        <f t="shared" si="11"/>
        <v xml:space="preserve"> 0</v>
      </c>
      <c r="AZ23" s="122"/>
      <c r="BA23" s="122" t="str">
        <f>IF(M23="","",VLOOKUP(M23,所属・種目コード!$AD$31:$AF$75,3,FALSE))</f>
        <v/>
      </c>
      <c r="BB23" s="366">
        <f t="shared" si="12"/>
        <v>0</v>
      </c>
      <c r="BC23" s="122" t="str">
        <f>IF(P23="","",VLOOKUP(P23,所属・種目コード!$AD$31:$AF$75,3,FALSE))</f>
        <v/>
      </c>
      <c r="BD23" s="436">
        <f t="shared" si="13"/>
        <v>0</v>
      </c>
      <c r="BE23" s="122" t="str">
        <f>IF(S23="","",VLOOKUP(S23,所属・種目コード!$AD$31:$AF$75,3,FALSE))</f>
        <v/>
      </c>
      <c r="BF23" s="436">
        <f t="shared" si="14"/>
        <v>0</v>
      </c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616" t="s">
        <v>9194</v>
      </c>
      <c r="BR23" s="816"/>
      <c r="BS23" s="215"/>
      <c r="BT23" s="553" t="s">
        <v>9264</v>
      </c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</row>
    <row r="24" spans="1:152" ht="24.95" customHeight="1" thickBot="1">
      <c r="A24" s="107"/>
      <c r="B24" s="29"/>
      <c r="C24" s="29"/>
      <c r="D24" s="680" t="s">
        <v>8755</v>
      </c>
      <c r="E24" s="967">
        <v>10</v>
      </c>
      <c r="F24" s="967"/>
      <c r="G24" s="590"/>
      <c r="H24" s="591"/>
      <c r="I24" s="592"/>
      <c r="J24" s="593"/>
      <c r="K24" s="643"/>
      <c r="L24" s="583"/>
      <c r="M24" s="584"/>
      <c r="N24" s="585"/>
      <c r="O24" s="583"/>
      <c r="P24" s="584"/>
      <c r="Q24" s="585"/>
      <c r="R24" s="580"/>
      <c r="S24" s="581"/>
      <c r="T24" s="582"/>
      <c r="U24" s="132"/>
      <c r="V24" s="465"/>
      <c r="W24" s="134"/>
      <c r="X24" s="134"/>
      <c r="Y24" s="442" t="s">
        <v>24</v>
      </c>
      <c r="Z24" s="136" t="s">
        <v>46</v>
      </c>
      <c r="AA24" s="137" t="s">
        <v>83</v>
      </c>
      <c r="AB24" s="137" t="s">
        <v>83</v>
      </c>
      <c r="AC24" s="321" t="s">
        <v>83</v>
      </c>
      <c r="AD24" s="437">
        <f t="shared" si="0"/>
        <v>10</v>
      </c>
      <c r="AE24">
        <f t="shared" si="1"/>
        <v>0</v>
      </c>
      <c r="AF24" s="122">
        <f>IF(Z24="","",VLOOKUP(Z24,所属・種目コード!U:V,2,FALSE))</f>
        <v>3</v>
      </c>
      <c r="AG24" s="138">
        <f t="shared" si="2"/>
        <v>0</v>
      </c>
      <c r="AH24" s="122">
        <f t="shared" si="3"/>
        <v>0</v>
      </c>
      <c r="AI24" s="122">
        <f t="shared" si="4"/>
        <v>0</v>
      </c>
      <c r="AJ24" s="122" t="str">
        <f t="shared" si="5"/>
        <v>()</v>
      </c>
      <c r="AK24" s="440">
        <f t="shared" si="15"/>
        <v>0</v>
      </c>
      <c r="AL24" s="122">
        <f>IF(Y24="","",VLOOKUP(Y24,所属・種目コード!$X$1:$Y$2,2,FALSE))</f>
        <v>2</v>
      </c>
      <c r="AM24" s="122" t="str">
        <f>IF(K24="","",VLOOKUP(K24,所属・種目コード!$C$1:$E$84,3,FALSE))</f>
        <v/>
      </c>
      <c r="AN24" s="122" t="str">
        <f>IF(M24="","",VLOOKUP(M24,所属・種目コード!$AD$31:$AE$80,2,FALSE))</f>
        <v/>
      </c>
      <c r="AO24" s="122" t="str">
        <f>IF(L24="","",VLOOKUP(L24,所属・種目コード!$Z$2:$AB$5,3,FALSE))</f>
        <v/>
      </c>
      <c r="AP24" s="366">
        <f t="shared" si="6"/>
        <v>0</v>
      </c>
      <c r="AQ24" s="122" t="str">
        <f t="shared" si="7"/>
        <v xml:space="preserve"> 0</v>
      </c>
      <c r="AR24" s="122" t="str">
        <f>IF(P24="","",VLOOKUP(P24,所属・種目コード!$AD$31:$AE$80,2,FALSE))</f>
        <v/>
      </c>
      <c r="AS24" s="122" t="str">
        <f>IF(O24="","",VLOOKUP(O24,所属・種目コード!$Z$2:$AB$5,3,FALSE))</f>
        <v/>
      </c>
      <c r="AT24" s="438">
        <f t="shared" si="8"/>
        <v>0</v>
      </c>
      <c r="AU24" s="122" t="str">
        <f t="shared" si="9"/>
        <v xml:space="preserve"> 0</v>
      </c>
      <c r="AV24" s="122" t="str">
        <f>IF(S24="","",VLOOKUP(S24,所属・種目コード!$AD$31:$AE$80,2,FALSE))</f>
        <v/>
      </c>
      <c r="AW24" s="122" t="str">
        <f>IF(R24="","",VLOOKUP(R24,所属・種目コード!$Z$2:$AB$5,3,FALSE))</f>
        <v/>
      </c>
      <c r="AX24" s="438">
        <f t="shared" si="10"/>
        <v>0</v>
      </c>
      <c r="AY24" s="122" t="str">
        <f t="shared" si="11"/>
        <v xml:space="preserve"> 0</v>
      </c>
      <c r="AZ24" s="122"/>
      <c r="BA24" s="122" t="str">
        <f>IF(M24="","",VLOOKUP(M24,所属・種目コード!$AD$31:$AF$75,3,FALSE))</f>
        <v/>
      </c>
      <c r="BB24" s="366">
        <f t="shared" si="12"/>
        <v>0</v>
      </c>
      <c r="BC24" s="122" t="str">
        <f>IF(P24="","",VLOOKUP(P24,所属・種目コード!$AD$31:$AF$75,3,FALSE))</f>
        <v/>
      </c>
      <c r="BD24" s="436">
        <f t="shared" si="13"/>
        <v>0</v>
      </c>
      <c r="BE24" s="122" t="str">
        <f>IF(S24="","",VLOOKUP(S24,所属・種目コード!$AD$31:$AF$75,3,FALSE))</f>
        <v/>
      </c>
      <c r="BF24" s="436">
        <f t="shared" si="14"/>
        <v>0</v>
      </c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611" t="s">
        <v>9262</v>
      </c>
      <c r="BR24" s="816"/>
      <c r="BS24" s="215"/>
      <c r="BT24" s="553" t="s">
        <v>9262</v>
      </c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</row>
    <row r="25" spans="1:152" ht="24.95" customHeight="1">
      <c r="A25" s="107"/>
      <c r="B25" s="29"/>
      <c r="C25" s="29"/>
      <c r="D25" s="727" t="s">
        <v>8755</v>
      </c>
      <c r="E25" s="968">
        <v>11</v>
      </c>
      <c r="F25" s="968"/>
      <c r="G25" s="669"/>
      <c r="H25" s="672"/>
      <c r="I25" s="671"/>
      <c r="J25" s="670"/>
      <c r="K25" s="755"/>
      <c r="L25" s="728"/>
      <c r="M25" s="674"/>
      <c r="N25" s="675"/>
      <c r="O25" s="728"/>
      <c r="P25" s="674"/>
      <c r="Q25" s="675"/>
      <c r="R25" s="580"/>
      <c r="S25" s="581"/>
      <c r="T25" s="582"/>
      <c r="U25" s="132"/>
      <c r="V25" s="465"/>
      <c r="W25" s="134"/>
      <c r="X25" s="134"/>
      <c r="Y25" s="442" t="s">
        <v>24</v>
      </c>
      <c r="Z25" s="136" t="s">
        <v>46</v>
      </c>
      <c r="AA25" s="137" t="s">
        <v>83</v>
      </c>
      <c r="AB25" s="137" t="s">
        <v>83</v>
      </c>
      <c r="AC25" s="321" t="s">
        <v>83</v>
      </c>
      <c r="AD25" s="437">
        <f t="shared" si="0"/>
        <v>11</v>
      </c>
      <c r="AE25">
        <f t="shared" si="1"/>
        <v>0</v>
      </c>
      <c r="AF25" s="122">
        <f>IF(Z25="","",VLOOKUP(Z25,所属・種目コード!U:V,2,FALSE))</f>
        <v>3</v>
      </c>
      <c r="AG25" s="138">
        <f t="shared" si="2"/>
        <v>0</v>
      </c>
      <c r="AH25" s="122">
        <f t="shared" si="3"/>
        <v>0</v>
      </c>
      <c r="AI25" s="122">
        <f t="shared" si="4"/>
        <v>0</v>
      </c>
      <c r="AJ25" s="122" t="str">
        <f t="shared" si="5"/>
        <v>()</v>
      </c>
      <c r="AK25" s="440">
        <f t="shared" si="15"/>
        <v>0</v>
      </c>
      <c r="AL25" s="122">
        <f>IF(Y25="","",VLOOKUP(Y25,所属・種目コード!$X$1:$Y$2,2,FALSE))</f>
        <v>2</v>
      </c>
      <c r="AM25" s="122" t="str">
        <f>IF(K25="","",VLOOKUP(K25,所属・種目コード!$C$1:$E$84,3,FALSE))</f>
        <v/>
      </c>
      <c r="AN25" s="122" t="str">
        <f>IF(M25="","",VLOOKUP(M25,所属・種目コード!$AD$31:$AE$80,2,FALSE))</f>
        <v/>
      </c>
      <c r="AO25" s="122" t="str">
        <f>IF(L25="","",VLOOKUP(L25,所属・種目コード!$Z$2:$AB$5,3,FALSE))</f>
        <v/>
      </c>
      <c r="AP25" s="366">
        <f t="shared" si="6"/>
        <v>0</v>
      </c>
      <c r="AQ25" s="122" t="str">
        <f t="shared" si="7"/>
        <v xml:space="preserve"> 0</v>
      </c>
      <c r="AR25" s="122" t="str">
        <f>IF(P25="","",VLOOKUP(P25,所属・種目コード!$AD$31:$AE$80,2,FALSE))</f>
        <v/>
      </c>
      <c r="AS25" s="122" t="str">
        <f>IF(O25="","",VLOOKUP(O25,所属・種目コード!$Z$2:$AB$5,3,FALSE))</f>
        <v/>
      </c>
      <c r="AT25" s="438">
        <f t="shared" si="8"/>
        <v>0</v>
      </c>
      <c r="AU25" s="122" t="str">
        <f t="shared" si="9"/>
        <v xml:space="preserve"> 0</v>
      </c>
      <c r="AV25" s="122" t="str">
        <f>IF(S25="","",VLOOKUP(S25,所属・種目コード!$AD$31:$AE$80,2,FALSE))</f>
        <v/>
      </c>
      <c r="AW25" s="122" t="str">
        <f>IF(R25="","",VLOOKUP(R25,所属・種目コード!$Z$2:$AB$5,3,FALSE))</f>
        <v/>
      </c>
      <c r="AX25" s="438">
        <f t="shared" si="10"/>
        <v>0</v>
      </c>
      <c r="AY25" s="122" t="str">
        <f t="shared" si="11"/>
        <v xml:space="preserve"> 0</v>
      </c>
      <c r="AZ25" s="122"/>
      <c r="BA25" s="122" t="str">
        <f>IF(M25="","",VLOOKUP(M25,所属・種目コード!$AD$31:$AF$75,3,FALSE))</f>
        <v/>
      </c>
      <c r="BB25" s="366">
        <f t="shared" si="12"/>
        <v>0</v>
      </c>
      <c r="BC25" s="122" t="str">
        <f>IF(P25="","",VLOOKUP(P25,所属・種目コード!$AD$31:$AF$75,3,FALSE))</f>
        <v/>
      </c>
      <c r="BD25" s="436">
        <f t="shared" si="13"/>
        <v>0</v>
      </c>
      <c r="BE25" s="122" t="str">
        <f>IF(S25="","",VLOOKUP(S25,所属・種目コード!$AD$31:$AF$75,3,FALSE))</f>
        <v/>
      </c>
      <c r="BF25" s="436">
        <f t="shared" si="14"/>
        <v>0</v>
      </c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611" t="s">
        <v>9254</v>
      </c>
      <c r="BR25" s="816"/>
      <c r="BS25" s="215"/>
      <c r="BT25" s="553" t="s">
        <v>9254</v>
      </c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</row>
    <row r="26" spans="1:152" ht="24.95" customHeight="1">
      <c r="A26" s="107"/>
      <c r="B26" s="29"/>
      <c r="C26" s="29"/>
      <c r="D26" s="679" t="s">
        <v>8755</v>
      </c>
      <c r="E26" s="966">
        <v>12</v>
      </c>
      <c r="F26" s="966"/>
      <c r="G26" s="586"/>
      <c r="H26" s="587"/>
      <c r="I26" s="588"/>
      <c r="J26" s="589"/>
      <c r="K26" s="642"/>
      <c r="L26" s="580"/>
      <c r="M26" s="581"/>
      <c r="N26" s="582"/>
      <c r="O26" s="580"/>
      <c r="P26" s="581"/>
      <c r="Q26" s="582"/>
      <c r="R26" s="580"/>
      <c r="S26" s="581"/>
      <c r="T26" s="582"/>
      <c r="U26" s="132"/>
      <c r="V26" s="465"/>
      <c r="W26" s="134"/>
      <c r="X26" s="134"/>
      <c r="Y26" s="442" t="s">
        <v>24</v>
      </c>
      <c r="Z26" s="136" t="s">
        <v>46</v>
      </c>
      <c r="AA26" s="137" t="s">
        <v>83</v>
      </c>
      <c r="AB26" s="137" t="s">
        <v>83</v>
      </c>
      <c r="AC26" s="321" t="s">
        <v>83</v>
      </c>
      <c r="AD26" s="437">
        <f t="shared" si="0"/>
        <v>12</v>
      </c>
      <c r="AE26">
        <f t="shared" si="1"/>
        <v>0</v>
      </c>
      <c r="AF26" s="122">
        <f>IF(Z26="","",VLOOKUP(Z26,所属・種目コード!U:V,2,FALSE))</f>
        <v>3</v>
      </c>
      <c r="AG26" s="138">
        <f t="shared" si="2"/>
        <v>0</v>
      </c>
      <c r="AH26" s="122">
        <f t="shared" si="3"/>
        <v>0</v>
      </c>
      <c r="AI26" s="122">
        <f t="shared" si="4"/>
        <v>0</v>
      </c>
      <c r="AJ26" s="122" t="str">
        <f t="shared" si="5"/>
        <v>()</v>
      </c>
      <c r="AK26" s="440">
        <f t="shared" si="15"/>
        <v>0</v>
      </c>
      <c r="AL26" s="122">
        <f>IF(Y26="","",VLOOKUP(Y26,所属・種目コード!$X$1:$Y$2,2,FALSE))</f>
        <v>2</v>
      </c>
      <c r="AM26" s="122" t="str">
        <f>IF(K26="","",VLOOKUP(K26,所属・種目コード!$C$1:$E$84,3,FALSE))</f>
        <v/>
      </c>
      <c r="AN26" s="122" t="str">
        <f>IF(M26="","",VLOOKUP(M26,所属・種目コード!$AD$31:$AE$80,2,FALSE))</f>
        <v/>
      </c>
      <c r="AO26" s="122" t="str">
        <f>IF(L26="","",VLOOKUP(L26,所属・種目コード!$Z$2:$AB$5,3,FALSE))</f>
        <v/>
      </c>
      <c r="AP26" s="366">
        <f t="shared" si="6"/>
        <v>0</v>
      </c>
      <c r="AQ26" s="122" t="str">
        <f t="shared" si="7"/>
        <v xml:space="preserve"> 0</v>
      </c>
      <c r="AR26" s="122" t="str">
        <f>IF(P26="","",VLOOKUP(P26,所属・種目コード!$AD$31:$AE$80,2,FALSE))</f>
        <v/>
      </c>
      <c r="AS26" s="122" t="str">
        <f>IF(O26="","",VLOOKUP(O26,所属・種目コード!$Z$2:$AB$5,3,FALSE))</f>
        <v/>
      </c>
      <c r="AT26" s="438">
        <f t="shared" si="8"/>
        <v>0</v>
      </c>
      <c r="AU26" s="122" t="str">
        <f t="shared" si="9"/>
        <v xml:space="preserve"> 0</v>
      </c>
      <c r="AV26" s="122" t="str">
        <f>IF(S26="","",VLOOKUP(S26,所属・種目コード!$AD$31:$AE$80,2,FALSE))</f>
        <v/>
      </c>
      <c r="AW26" s="122" t="str">
        <f>IF(R26="","",VLOOKUP(R26,所属・種目コード!$Z$2:$AB$5,3,FALSE))</f>
        <v/>
      </c>
      <c r="AX26" s="438">
        <f t="shared" si="10"/>
        <v>0</v>
      </c>
      <c r="AY26" s="122" t="str">
        <f t="shared" si="11"/>
        <v xml:space="preserve"> 0</v>
      </c>
      <c r="AZ26" s="122"/>
      <c r="BA26" s="122" t="str">
        <f>IF(M26="","",VLOOKUP(M26,所属・種目コード!$AD$31:$AF$75,3,FALSE))</f>
        <v/>
      </c>
      <c r="BB26" s="366">
        <f t="shared" si="12"/>
        <v>0</v>
      </c>
      <c r="BC26" s="122" t="str">
        <f>IF(P26="","",VLOOKUP(P26,所属・種目コード!$AD$31:$AF$75,3,FALSE))</f>
        <v/>
      </c>
      <c r="BD26" s="436">
        <f t="shared" si="13"/>
        <v>0</v>
      </c>
      <c r="BE26" s="122" t="str">
        <f>IF(S26="","",VLOOKUP(S26,所属・種目コード!$AD$31:$AF$75,3,FALSE))</f>
        <v/>
      </c>
      <c r="BF26" s="436">
        <f t="shared" si="14"/>
        <v>0</v>
      </c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611" t="s">
        <v>9263</v>
      </c>
      <c r="BR26" s="816"/>
      <c r="BS26" s="215"/>
      <c r="BT26" s="553" t="s">
        <v>9263</v>
      </c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</row>
    <row r="27" spans="1:152" ht="24.95" customHeight="1">
      <c r="A27" s="107"/>
      <c r="B27" s="29"/>
      <c r="C27" s="29"/>
      <c r="D27" s="679" t="s">
        <v>8755</v>
      </c>
      <c r="E27" s="966">
        <v>13</v>
      </c>
      <c r="F27" s="966"/>
      <c r="G27" s="586"/>
      <c r="H27" s="587"/>
      <c r="I27" s="588"/>
      <c r="J27" s="589"/>
      <c r="K27" s="642"/>
      <c r="L27" s="580"/>
      <c r="M27" s="581"/>
      <c r="N27" s="582"/>
      <c r="O27" s="580"/>
      <c r="P27" s="581"/>
      <c r="Q27" s="582"/>
      <c r="R27" s="580"/>
      <c r="S27" s="581"/>
      <c r="T27" s="582"/>
      <c r="U27" s="132"/>
      <c r="V27" s="465"/>
      <c r="W27" s="134"/>
      <c r="X27" s="134"/>
      <c r="Y27" s="442" t="s">
        <v>24</v>
      </c>
      <c r="Z27" s="136" t="s">
        <v>46</v>
      </c>
      <c r="AA27" s="137" t="s">
        <v>83</v>
      </c>
      <c r="AB27" s="137" t="s">
        <v>83</v>
      </c>
      <c r="AC27" s="321" t="s">
        <v>83</v>
      </c>
      <c r="AD27" s="437">
        <f t="shared" si="0"/>
        <v>13</v>
      </c>
      <c r="AE27">
        <f t="shared" si="1"/>
        <v>0</v>
      </c>
      <c r="AF27" s="122">
        <f>IF(Z27="","",VLOOKUP(Z27,所属・種目コード!U:V,2,FALSE))</f>
        <v>3</v>
      </c>
      <c r="AG27" s="138">
        <f t="shared" si="2"/>
        <v>0</v>
      </c>
      <c r="AH27" s="122">
        <f t="shared" si="3"/>
        <v>0</v>
      </c>
      <c r="AI27" s="122">
        <f t="shared" si="4"/>
        <v>0</v>
      </c>
      <c r="AJ27" s="122" t="str">
        <f t="shared" si="5"/>
        <v>()</v>
      </c>
      <c r="AK27" s="440">
        <f t="shared" si="15"/>
        <v>0</v>
      </c>
      <c r="AL27" s="122">
        <f>IF(Y27="","",VLOOKUP(Y27,所属・種目コード!$X$1:$Y$2,2,FALSE))</f>
        <v>2</v>
      </c>
      <c r="AM27" s="122" t="str">
        <f>IF(K27="","",VLOOKUP(K27,所属・種目コード!$C$1:$E$84,3,FALSE))</f>
        <v/>
      </c>
      <c r="AN27" s="122" t="str">
        <f>IF(M27="","",VLOOKUP(M27,所属・種目コード!$AD$31:$AE$80,2,FALSE))</f>
        <v/>
      </c>
      <c r="AO27" s="122" t="str">
        <f>IF(L27="","",VLOOKUP(L27,所属・種目コード!$Z$2:$AB$5,3,FALSE))</f>
        <v/>
      </c>
      <c r="AP27" s="366">
        <f t="shared" si="6"/>
        <v>0</v>
      </c>
      <c r="AQ27" s="122" t="str">
        <f t="shared" si="7"/>
        <v xml:space="preserve"> 0</v>
      </c>
      <c r="AR27" s="122" t="str">
        <f>IF(P27="","",VLOOKUP(P27,所属・種目コード!$AD$31:$AE$80,2,FALSE))</f>
        <v/>
      </c>
      <c r="AS27" s="122" t="str">
        <f>IF(O27="","",VLOOKUP(O27,所属・種目コード!$Z$2:$AB$5,3,FALSE))</f>
        <v/>
      </c>
      <c r="AT27" s="438">
        <f t="shared" si="8"/>
        <v>0</v>
      </c>
      <c r="AU27" s="122" t="str">
        <f t="shared" si="9"/>
        <v xml:space="preserve"> 0</v>
      </c>
      <c r="AV27" s="122" t="str">
        <f>IF(S27="","",VLOOKUP(S27,所属・種目コード!$AD$31:$AE$80,2,FALSE))</f>
        <v/>
      </c>
      <c r="AW27" s="122" t="str">
        <f>IF(R27="","",VLOOKUP(R27,所属・種目コード!$Z$2:$AB$5,3,FALSE))</f>
        <v/>
      </c>
      <c r="AX27" s="438">
        <f t="shared" si="10"/>
        <v>0</v>
      </c>
      <c r="AY27" s="122" t="str">
        <f t="shared" si="11"/>
        <v xml:space="preserve"> 0</v>
      </c>
      <c r="AZ27" s="122"/>
      <c r="BA27" s="122" t="str">
        <f>IF(M27="","",VLOOKUP(M27,所属・種目コード!$AD$31:$AF$75,3,FALSE))</f>
        <v/>
      </c>
      <c r="BB27" s="366">
        <f t="shared" si="12"/>
        <v>0</v>
      </c>
      <c r="BC27" s="122" t="str">
        <f>IF(P27="","",VLOOKUP(P27,所属・種目コード!$AD$31:$AF$75,3,FALSE))</f>
        <v/>
      </c>
      <c r="BD27" s="436">
        <f t="shared" si="13"/>
        <v>0</v>
      </c>
      <c r="BE27" s="122" t="str">
        <f>IF(S27="","",VLOOKUP(S27,所属・種目コード!$AD$31:$AF$75,3,FALSE))</f>
        <v/>
      </c>
      <c r="BF27" s="436">
        <f t="shared" si="14"/>
        <v>0</v>
      </c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611" t="s">
        <v>9252</v>
      </c>
      <c r="BR27" s="816"/>
      <c r="BS27" s="215"/>
      <c r="BT27" s="553" t="s">
        <v>9252</v>
      </c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</row>
    <row r="28" spans="1:152" ht="24.95" customHeight="1">
      <c r="A28" s="107"/>
      <c r="B28" s="29"/>
      <c r="C28" s="29"/>
      <c r="D28" s="679" t="s">
        <v>8755</v>
      </c>
      <c r="E28" s="966">
        <v>14</v>
      </c>
      <c r="F28" s="966"/>
      <c r="G28" s="586"/>
      <c r="H28" s="587"/>
      <c r="I28" s="588"/>
      <c r="J28" s="589"/>
      <c r="K28" s="642"/>
      <c r="L28" s="580"/>
      <c r="M28" s="581"/>
      <c r="N28" s="582"/>
      <c r="O28" s="580"/>
      <c r="P28" s="581"/>
      <c r="Q28" s="582"/>
      <c r="R28" s="580"/>
      <c r="S28" s="581"/>
      <c r="T28" s="582"/>
      <c r="U28" s="132"/>
      <c r="V28" s="465"/>
      <c r="W28" s="134"/>
      <c r="X28" s="134"/>
      <c r="Y28" s="442" t="s">
        <v>24</v>
      </c>
      <c r="Z28" s="136" t="s">
        <v>46</v>
      </c>
      <c r="AA28" s="137" t="s">
        <v>83</v>
      </c>
      <c r="AB28" s="137" t="s">
        <v>83</v>
      </c>
      <c r="AC28" s="321" t="s">
        <v>83</v>
      </c>
      <c r="AD28" s="437">
        <f t="shared" si="0"/>
        <v>14</v>
      </c>
      <c r="AE28">
        <f t="shared" si="1"/>
        <v>0</v>
      </c>
      <c r="AF28" s="122">
        <f>IF(Z28="","",VLOOKUP(Z28,所属・種目コード!U:V,2,FALSE))</f>
        <v>3</v>
      </c>
      <c r="AG28" s="138">
        <f t="shared" si="2"/>
        <v>0</v>
      </c>
      <c r="AH28" s="122">
        <f t="shared" si="3"/>
        <v>0</v>
      </c>
      <c r="AI28" s="122">
        <f t="shared" si="4"/>
        <v>0</v>
      </c>
      <c r="AJ28" s="122" t="str">
        <f t="shared" si="5"/>
        <v>()</v>
      </c>
      <c r="AK28" s="440">
        <f t="shared" si="15"/>
        <v>0</v>
      </c>
      <c r="AL28" s="122">
        <f>IF(Y28="","",VLOOKUP(Y28,所属・種目コード!$X$1:$Y$2,2,FALSE))</f>
        <v>2</v>
      </c>
      <c r="AM28" s="122" t="str">
        <f>IF(K28="","",VLOOKUP(K28,所属・種目コード!$C$1:$E$84,3,FALSE))</f>
        <v/>
      </c>
      <c r="AN28" s="122" t="str">
        <f>IF(M28="","",VLOOKUP(M28,所属・種目コード!$AD$31:$AE$80,2,FALSE))</f>
        <v/>
      </c>
      <c r="AO28" s="122" t="str">
        <f>IF(L28="","",VLOOKUP(L28,所属・種目コード!$Z$2:$AB$5,3,FALSE))</f>
        <v/>
      </c>
      <c r="AP28" s="366">
        <f t="shared" si="6"/>
        <v>0</v>
      </c>
      <c r="AQ28" s="122" t="str">
        <f t="shared" si="7"/>
        <v xml:space="preserve"> 0</v>
      </c>
      <c r="AR28" s="122" t="str">
        <f>IF(P28="","",VLOOKUP(P28,所属・種目コード!$AD$31:$AE$80,2,FALSE))</f>
        <v/>
      </c>
      <c r="AS28" s="122" t="str">
        <f>IF(O28="","",VLOOKUP(O28,所属・種目コード!$Z$2:$AB$5,3,FALSE))</f>
        <v/>
      </c>
      <c r="AT28" s="438">
        <f t="shared" si="8"/>
        <v>0</v>
      </c>
      <c r="AU28" s="122" t="str">
        <f t="shared" si="9"/>
        <v xml:space="preserve"> 0</v>
      </c>
      <c r="AV28" s="122" t="str">
        <f>IF(S28="","",VLOOKUP(S28,所属・種目コード!$AD$31:$AE$80,2,FALSE))</f>
        <v/>
      </c>
      <c r="AW28" s="122" t="str">
        <f>IF(R28="","",VLOOKUP(R28,所属・種目コード!$Z$2:$AB$5,3,FALSE))</f>
        <v/>
      </c>
      <c r="AX28" s="438">
        <f t="shared" si="10"/>
        <v>0</v>
      </c>
      <c r="AY28" s="122" t="str">
        <f t="shared" si="11"/>
        <v xml:space="preserve"> 0</v>
      </c>
      <c r="AZ28" s="122"/>
      <c r="BA28" s="122" t="str">
        <f>IF(M28="","",VLOOKUP(M28,所属・種目コード!$AD$31:$AF$75,3,FALSE))</f>
        <v/>
      </c>
      <c r="BB28" s="366">
        <f t="shared" si="12"/>
        <v>0</v>
      </c>
      <c r="BC28" s="122" t="str">
        <f>IF(P28="","",VLOOKUP(P28,所属・種目コード!$AD$31:$AF$75,3,FALSE))</f>
        <v/>
      </c>
      <c r="BD28" s="436">
        <f t="shared" si="13"/>
        <v>0</v>
      </c>
      <c r="BE28" s="122" t="str">
        <f>IF(S28="","",VLOOKUP(S28,所属・種目コード!$AD$31:$AF$75,3,FALSE))</f>
        <v/>
      </c>
      <c r="BF28" s="436">
        <f t="shared" si="14"/>
        <v>0</v>
      </c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611" t="s">
        <v>9257</v>
      </c>
      <c r="BR28" s="817"/>
      <c r="BS28" s="215"/>
      <c r="BT28" s="553" t="s">
        <v>9257</v>
      </c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</row>
    <row r="29" spans="1:152" ht="24.95" customHeight="1" thickBot="1">
      <c r="A29" s="107"/>
      <c r="B29" s="29"/>
      <c r="C29" s="29"/>
      <c r="D29" s="720" t="s">
        <v>8755</v>
      </c>
      <c r="E29" s="969">
        <v>15</v>
      </c>
      <c r="F29" s="969"/>
      <c r="G29" s="750"/>
      <c r="H29" s="751"/>
      <c r="I29" s="752"/>
      <c r="J29" s="753"/>
      <c r="K29" s="754"/>
      <c r="L29" s="725"/>
      <c r="M29" s="620"/>
      <c r="N29" s="726"/>
      <c r="O29" s="725"/>
      <c r="P29" s="620"/>
      <c r="Q29" s="726"/>
      <c r="R29" s="580"/>
      <c r="S29" s="581"/>
      <c r="T29" s="582"/>
      <c r="U29" s="132"/>
      <c r="V29" s="465"/>
      <c r="W29" s="134"/>
      <c r="X29" s="134"/>
      <c r="Y29" s="442" t="s">
        <v>24</v>
      </c>
      <c r="Z29" s="136" t="s">
        <v>46</v>
      </c>
      <c r="AA29" s="137" t="s">
        <v>83</v>
      </c>
      <c r="AB29" s="137" t="s">
        <v>83</v>
      </c>
      <c r="AC29" s="321" t="s">
        <v>83</v>
      </c>
      <c r="AD29" s="437">
        <f t="shared" si="0"/>
        <v>15</v>
      </c>
      <c r="AE29">
        <f t="shared" si="1"/>
        <v>0</v>
      </c>
      <c r="AF29" s="122">
        <f>IF(Z29="","",VLOOKUP(Z29,所属・種目コード!U:V,2,FALSE))</f>
        <v>3</v>
      </c>
      <c r="AG29" s="138">
        <f t="shared" si="2"/>
        <v>0</v>
      </c>
      <c r="AH29" s="122">
        <f t="shared" si="3"/>
        <v>0</v>
      </c>
      <c r="AI29" s="122">
        <f t="shared" si="4"/>
        <v>0</v>
      </c>
      <c r="AJ29" s="122" t="str">
        <f t="shared" si="5"/>
        <v>()</v>
      </c>
      <c r="AK29" s="440">
        <f t="shared" si="15"/>
        <v>0</v>
      </c>
      <c r="AL29" s="122">
        <f>IF(Y29="","",VLOOKUP(Y29,所属・種目コード!$X$1:$Y$2,2,FALSE))</f>
        <v>2</v>
      </c>
      <c r="AM29" s="122" t="str">
        <f>IF(K29="","",VLOOKUP(K29,所属・種目コード!$C$1:$E$84,3,FALSE))</f>
        <v/>
      </c>
      <c r="AN29" s="122" t="str">
        <f>IF(M29="","",VLOOKUP(M29,所属・種目コード!$AD$31:$AE$80,2,FALSE))</f>
        <v/>
      </c>
      <c r="AO29" s="122" t="str">
        <f>IF(L29="","",VLOOKUP(L29,所属・種目コード!$Z$2:$AB$5,3,FALSE))</f>
        <v/>
      </c>
      <c r="AP29" s="366">
        <f t="shared" si="6"/>
        <v>0</v>
      </c>
      <c r="AQ29" s="122" t="str">
        <f t="shared" si="7"/>
        <v xml:space="preserve"> 0</v>
      </c>
      <c r="AR29" s="122" t="str">
        <f>IF(P29="","",VLOOKUP(P29,所属・種目コード!$AD$31:$AE$80,2,FALSE))</f>
        <v/>
      </c>
      <c r="AS29" s="122" t="str">
        <f>IF(O29="","",VLOOKUP(O29,所属・種目コード!$Z$2:$AB$5,3,FALSE))</f>
        <v/>
      </c>
      <c r="AT29" s="438">
        <f t="shared" si="8"/>
        <v>0</v>
      </c>
      <c r="AU29" s="122" t="str">
        <f t="shared" si="9"/>
        <v xml:space="preserve"> 0</v>
      </c>
      <c r="AV29" s="122" t="str">
        <f>IF(S29="","",VLOOKUP(S29,所属・種目コード!$AD$31:$AE$80,2,FALSE))</f>
        <v/>
      </c>
      <c r="AW29" s="122" t="str">
        <f>IF(R29="","",VLOOKUP(R29,所属・種目コード!$Z$2:$AB$5,3,FALSE))</f>
        <v/>
      </c>
      <c r="AX29" s="438">
        <f t="shared" si="10"/>
        <v>0</v>
      </c>
      <c r="AY29" s="122" t="str">
        <f t="shared" si="11"/>
        <v xml:space="preserve"> 0</v>
      </c>
      <c r="AZ29" s="122"/>
      <c r="BA29" s="122" t="str">
        <f>IF(M29="","",VLOOKUP(M29,所属・種目コード!$AD$31:$AF$75,3,FALSE))</f>
        <v/>
      </c>
      <c r="BB29" s="366">
        <f t="shared" si="12"/>
        <v>0</v>
      </c>
      <c r="BC29" s="122" t="str">
        <f>IF(P29="","",VLOOKUP(P29,所属・種目コード!$AD$31:$AF$75,3,FALSE))</f>
        <v/>
      </c>
      <c r="BD29" s="436">
        <f t="shared" si="13"/>
        <v>0</v>
      </c>
      <c r="BE29" s="122" t="str">
        <f>IF(S29="","",VLOOKUP(S29,所属・種目コード!$AD$31:$AF$75,3,FALSE))</f>
        <v/>
      </c>
      <c r="BF29" s="436">
        <f t="shared" si="14"/>
        <v>0</v>
      </c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617" t="s">
        <v>8910</v>
      </c>
      <c r="BR29" s="817"/>
      <c r="BS29" s="215"/>
      <c r="BT29" s="553" t="s">
        <v>8910</v>
      </c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</row>
    <row r="30" spans="1:152" ht="24.95" customHeight="1">
      <c r="A30" s="107"/>
      <c r="B30" s="29"/>
      <c r="C30" s="29"/>
      <c r="D30" s="729" t="s">
        <v>8755</v>
      </c>
      <c r="E30" s="965">
        <v>16</v>
      </c>
      <c r="F30" s="965"/>
      <c r="G30" s="756"/>
      <c r="H30" s="757"/>
      <c r="I30" s="758"/>
      <c r="J30" s="759"/>
      <c r="K30" s="760"/>
      <c r="L30" s="734"/>
      <c r="M30" s="622"/>
      <c r="N30" s="624"/>
      <c r="O30" s="734"/>
      <c r="P30" s="622"/>
      <c r="Q30" s="624"/>
      <c r="R30" s="580"/>
      <c r="S30" s="581"/>
      <c r="T30" s="582"/>
      <c r="U30" s="132"/>
      <c r="V30" s="465"/>
      <c r="W30" s="134"/>
      <c r="X30" s="134"/>
      <c r="Y30" s="442" t="s">
        <v>24</v>
      </c>
      <c r="Z30" s="136" t="s">
        <v>46</v>
      </c>
      <c r="AA30" s="137" t="s">
        <v>83</v>
      </c>
      <c r="AB30" s="137" t="s">
        <v>83</v>
      </c>
      <c r="AC30" s="321" t="s">
        <v>83</v>
      </c>
      <c r="AD30" s="437">
        <f t="shared" si="0"/>
        <v>16</v>
      </c>
      <c r="AE30">
        <f t="shared" si="1"/>
        <v>0</v>
      </c>
      <c r="AF30" s="122">
        <f>IF(Z30="","",VLOOKUP(Z30,所属・種目コード!U:V,2,FALSE))</f>
        <v>3</v>
      </c>
      <c r="AG30" s="138">
        <f t="shared" si="2"/>
        <v>0</v>
      </c>
      <c r="AH30" s="122">
        <f t="shared" si="3"/>
        <v>0</v>
      </c>
      <c r="AI30" s="122">
        <f t="shared" si="4"/>
        <v>0</v>
      </c>
      <c r="AJ30" s="122" t="str">
        <f t="shared" si="5"/>
        <v>()</v>
      </c>
      <c r="AK30" s="440">
        <f t="shared" si="15"/>
        <v>0</v>
      </c>
      <c r="AL30" s="122">
        <f>IF(Y30="","",VLOOKUP(Y30,所属・種目コード!$X$1:$Y$2,2,FALSE))</f>
        <v>2</v>
      </c>
      <c r="AM30" s="122" t="str">
        <f>IF(K30="","",VLOOKUP(K30,所属・種目コード!$C$1:$E$84,3,FALSE))</f>
        <v/>
      </c>
      <c r="AN30" s="122" t="str">
        <f>IF(M30="","",VLOOKUP(M30,所属・種目コード!$AD$31:$AE$80,2,FALSE))</f>
        <v/>
      </c>
      <c r="AO30" s="122" t="str">
        <f>IF(L30="","",VLOOKUP(L30,所属・種目コード!$Z$2:$AB$5,3,FALSE))</f>
        <v/>
      </c>
      <c r="AP30" s="366">
        <f t="shared" si="6"/>
        <v>0</v>
      </c>
      <c r="AQ30" s="122" t="str">
        <f t="shared" si="7"/>
        <v xml:space="preserve"> 0</v>
      </c>
      <c r="AR30" s="122" t="str">
        <f>IF(P30="","",VLOOKUP(P30,所属・種目コード!$AD$31:$AE$80,2,FALSE))</f>
        <v/>
      </c>
      <c r="AS30" s="122" t="str">
        <f>IF(O30="","",VLOOKUP(O30,所属・種目コード!$Z$2:$AB$5,3,FALSE))</f>
        <v/>
      </c>
      <c r="AT30" s="438">
        <f t="shared" si="8"/>
        <v>0</v>
      </c>
      <c r="AU30" s="122" t="str">
        <f t="shared" si="9"/>
        <v xml:space="preserve"> 0</v>
      </c>
      <c r="AV30" s="122" t="str">
        <f>IF(S30="","",VLOOKUP(S30,所属・種目コード!$AD$31:$AE$80,2,FALSE))</f>
        <v/>
      </c>
      <c r="AW30" s="122" t="str">
        <f>IF(R30="","",VLOOKUP(R30,所属・種目コード!$Z$2:$AB$5,3,FALSE))</f>
        <v/>
      </c>
      <c r="AX30" s="438">
        <f t="shared" si="10"/>
        <v>0</v>
      </c>
      <c r="AY30" s="122" t="str">
        <f t="shared" si="11"/>
        <v xml:space="preserve"> 0</v>
      </c>
      <c r="AZ30" s="122"/>
      <c r="BA30" s="122" t="str">
        <f>IF(M30="","",VLOOKUP(M30,所属・種目コード!$AD$31:$AF$75,3,FALSE))</f>
        <v/>
      </c>
      <c r="BB30" s="366">
        <f t="shared" si="12"/>
        <v>0</v>
      </c>
      <c r="BC30" s="122" t="str">
        <f>IF(P30="","",VLOOKUP(P30,所属・種目コード!$AD$31:$AF$75,3,FALSE))</f>
        <v/>
      </c>
      <c r="BD30" s="436">
        <f t="shared" si="13"/>
        <v>0</v>
      </c>
      <c r="BE30" s="122" t="str">
        <f>IF(S30="","",VLOOKUP(S30,所属・種目コード!$AD$31:$AF$75,3,FALSE))</f>
        <v/>
      </c>
      <c r="BF30" s="436">
        <f t="shared" si="14"/>
        <v>0</v>
      </c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617" t="s">
        <v>8911</v>
      </c>
      <c r="BR30" s="817"/>
      <c r="BS30" s="215"/>
      <c r="BT30" s="553" t="s">
        <v>8911</v>
      </c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</row>
    <row r="31" spans="1:152" ht="24.95" customHeight="1">
      <c r="A31" s="107"/>
      <c r="B31" s="29"/>
      <c r="C31" s="29"/>
      <c r="D31" s="679" t="s">
        <v>8755</v>
      </c>
      <c r="E31" s="966">
        <v>17</v>
      </c>
      <c r="F31" s="966"/>
      <c r="G31" s="586"/>
      <c r="H31" s="587"/>
      <c r="I31" s="588"/>
      <c r="J31" s="589"/>
      <c r="K31" s="642"/>
      <c r="L31" s="580"/>
      <c r="M31" s="581"/>
      <c r="N31" s="582"/>
      <c r="O31" s="580"/>
      <c r="P31" s="581"/>
      <c r="Q31" s="582"/>
      <c r="R31" s="580"/>
      <c r="S31" s="581"/>
      <c r="T31" s="582"/>
      <c r="U31" s="132"/>
      <c r="V31" s="465"/>
      <c r="W31" s="134"/>
      <c r="X31" s="134"/>
      <c r="Y31" s="442" t="s">
        <v>24</v>
      </c>
      <c r="Z31" s="136" t="s">
        <v>46</v>
      </c>
      <c r="AA31" s="137" t="s">
        <v>83</v>
      </c>
      <c r="AB31" s="137" t="s">
        <v>83</v>
      </c>
      <c r="AC31" s="321" t="s">
        <v>83</v>
      </c>
      <c r="AD31" s="437">
        <f t="shared" si="0"/>
        <v>17</v>
      </c>
      <c r="AE31">
        <f t="shared" si="1"/>
        <v>0</v>
      </c>
      <c r="AF31" s="122">
        <f>IF(Z31="","",VLOOKUP(Z31,所属・種目コード!U:V,2,FALSE))</f>
        <v>3</v>
      </c>
      <c r="AG31" s="138">
        <f t="shared" si="2"/>
        <v>0</v>
      </c>
      <c r="AH31" s="122">
        <f t="shared" si="3"/>
        <v>0</v>
      </c>
      <c r="AI31" s="122">
        <f t="shared" si="4"/>
        <v>0</v>
      </c>
      <c r="AJ31" s="122" t="str">
        <f t="shared" si="5"/>
        <v>()</v>
      </c>
      <c r="AK31" s="440">
        <f t="shared" si="15"/>
        <v>0</v>
      </c>
      <c r="AL31" s="122">
        <f>IF(Y31="","",VLOOKUP(Y31,所属・種目コード!$X$1:$Y$2,2,FALSE))</f>
        <v>2</v>
      </c>
      <c r="AM31" s="122" t="str">
        <f>IF(K31="","",VLOOKUP(K31,所属・種目コード!$C$1:$E$84,3,FALSE))</f>
        <v/>
      </c>
      <c r="AN31" s="122" t="str">
        <f>IF(M31="","",VLOOKUP(M31,所属・種目コード!$AD$31:$AE$80,2,FALSE))</f>
        <v/>
      </c>
      <c r="AO31" s="122" t="str">
        <f>IF(L31="","",VLOOKUP(L31,所属・種目コード!$Z$2:$AB$5,3,FALSE))</f>
        <v/>
      </c>
      <c r="AP31" s="366">
        <f t="shared" si="6"/>
        <v>0</v>
      </c>
      <c r="AQ31" s="122" t="str">
        <f t="shared" si="7"/>
        <v xml:space="preserve"> 0</v>
      </c>
      <c r="AR31" s="122" t="str">
        <f>IF(P31="","",VLOOKUP(P31,所属・種目コード!$AD$31:$AE$80,2,FALSE))</f>
        <v/>
      </c>
      <c r="AS31" s="122" t="str">
        <f>IF(O31="","",VLOOKUP(O31,所属・種目コード!$Z$2:$AB$5,3,FALSE))</f>
        <v/>
      </c>
      <c r="AT31" s="438">
        <f t="shared" si="8"/>
        <v>0</v>
      </c>
      <c r="AU31" s="122" t="str">
        <f t="shared" si="9"/>
        <v xml:space="preserve"> 0</v>
      </c>
      <c r="AV31" s="122" t="str">
        <f>IF(S31="","",VLOOKUP(S31,所属・種目コード!$AD$31:$AE$80,2,FALSE))</f>
        <v/>
      </c>
      <c r="AW31" s="122" t="str">
        <f>IF(R31="","",VLOOKUP(R31,所属・種目コード!$Z$2:$AB$5,3,FALSE))</f>
        <v/>
      </c>
      <c r="AX31" s="438">
        <f t="shared" si="10"/>
        <v>0</v>
      </c>
      <c r="AY31" s="122" t="str">
        <f t="shared" si="11"/>
        <v xml:space="preserve"> 0</v>
      </c>
      <c r="AZ31" s="122"/>
      <c r="BA31" s="122" t="str">
        <f>IF(M31="","",VLOOKUP(M31,所属・種目コード!$AD$31:$AF$75,3,FALSE))</f>
        <v/>
      </c>
      <c r="BB31" s="366">
        <f t="shared" si="12"/>
        <v>0</v>
      </c>
      <c r="BC31" s="122" t="str">
        <f>IF(P31="","",VLOOKUP(P31,所属・種目コード!$AD$31:$AF$75,3,FALSE))</f>
        <v/>
      </c>
      <c r="BD31" s="436">
        <f t="shared" si="13"/>
        <v>0</v>
      </c>
      <c r="BE31" s="122" t="str">
        <f>IF(S31="","",VLOOKUP(S31,所属・種目コード!$AD$31:$AF$75,3,FALSE))</f>
        <v/>
      </c>
      <c r="BF31" s="436">
        <f t="shared" si="14"/>
        <v>0</v>
      </c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617" t="s">
        <v>9013</v>
      </c>
      <c r="BR31" s="817"/>
      <c r="BS31" s="215"/>
      <c r="BT31" s="553" t="s">
        <v>9013</v>
      </c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</row>
    <row r="32" spans="1:152" ht="24.95" customHeight="1">
      <c r="A32" s="107"/>
      <c r="B32" s="29"/>
      <c r="C32" s="29"/>
      <c r="D32" s="679" t="s">
        <v>8755</v>
      </c>
      <c r="E32" s="966">
        <v>18</v>
      </c>
      <c r="F32" s="966"/>
      <c r="G32" s="586"/>
      <c r="H32" s="587"/>
      <c r="I32" s="588"/>
      <c r="J32" s="589"/>
      <c r="K32" s="642"/>
      <c r="L32" s="580"/>
      <c r="M32" s="581"/>
      <c r="N32" s="582"/>
      <c r="O32" s="580"/>
      <c r="P32" s="581"/>
      <c r="Q32" s="582"/>
      <c r="R32" s="580"/>
      <c r="S32" s="581"/>
      <c r="T32" s="582"/>
      <c r="U32" s="132"/>
      <c r="V32" s="465"/>
      <c r="W32" s="134"/>
      <c r="X32" s="134"/>
      <c r="Y32" s="442" t="s">
        <v>24</v>
      </c>
      <c r="Z32" s="136" t="s">
        <v>46</v>
      </c>
      <c r="AA32" s="137" t="s">
        <v>83</v>
      </c>
      <c r="AB32" s="137" t="s">
        <v>83</v>
      </c>
      <c r="AC32" s="321" t="s">
        <v>83</v>
      </c>
      <c r="AD32" s="437">
        <f t="shared" si="0"/>
        <v>18</v>
      </c>
      <c r="AE32">
        <f t="shared" si="1"/>
        <v>0</v>
      </c>
      <c r="AF32" s="122">
        <f>IF(Z32="","",VLOOKUP(Z32,所属・種目コード!U:V,2,FALSE))</f>
        <v>3</v>
      </c>
      <c r="AG32" s="138">
        <f t="shared" si="2"/>
        <v>0</v>
      </c>
      <c r="AH32" s="122">
        <f t="shared" si="3"/>
        <v>0</v>
      </c>
      <c r="AI32" s="122">
        <f t="shared" si="4"/>
        <v>0</v>
      </c>
      <c r="AJ32" s="122" t="str">
        <f t="shared" si="5"/>
        <v>()</v>
      </c>
      <c r="AK32" s="440">
        <f t="shared" si="15"/>
        <v>0</v>
      </c>
      <c r="AL32" s="122">
        <f>IF(Y32="","",VLOOKUP(Y32,所属・種目コード!$X$1:$Y$2,2,FALSE))</f>
        <v>2</v>
      </c>
      <c r="AM32" s="122" t="str">
        <f>IF(K32="","",VLOOKUP(K32,所属・種目コード!$C$1:$E$84,3,FALSE))</f>
        <v/>
      </c>
      <c r="AN32" s="122" t="str">
        <f>IF(M32="","",VLOOKUP(M32,所属・種目コード!$AD$31:$AE$80,2,FALSE))</f>
        <v/>
      </c>
      <c r="AO32" s="122" t="str">
        <f>IF(L32="","",VLOOKUP(L32,所属・種目コード!$Z$2:$AB$5,3,FALSE))</f>
        <v/>
      </c>
      <c r="AP32" s="366">
        <f t="shared" si="6"/>
        <v>0</v>
      </c>
      <c r="AQ32" s="122" t="str">
        <f t="shared" si="7"/>
        <v xml:space="preserve"> 0</v>
      </c>
      <c r="AR32" s="122" t="str">
        <f>IF(P32="","",VLOOKUP(P32,所属・種目コード!$AD$31:$AE$80,2,FALSE))</f>
        <v/>
      </c>
      <c r="AS32" s="122" t="str">
        <f>IF(O32="","",VLOOKUP(O32,所属・種目コード!$Z$2:$AB$5,3,FALSE))</f>
        <v/>
      </c>
      <c r="AT32" s="438">
        <f t="shared" si="8"/>
        <v>0</v>
      </c>
      <c r="AU32" s="122" t="str">
        <f t="shared" si="9"/>
        <v xml:space="preserve"> 0</v>
      </c>
      <c r="AV32" s="122" t="str">
        <f>IF(S32="","",VLOOKUP(S32,所属・種目コード!$AD$31:$AE$80,2,FALSE))</f>
        <v/>
      </c>
      <c r="AW32" s="122" t="str">
        <f>IF(R32="","",VLOOKUP(R32,所属・種目コード!$Z$2:$AB$5,3,FALSE))</f>
        <v/>
      </c>
      <c r="AX32" s="438">
        <f t="shared" si="10"/>
        <v>0</v>
      </c>
      <c r="AY32" s="122" t="str">
        <f t="shared" si="11"/>
        <v xml:space="preserve"> 0</v>
      </c>
      <c r="AZ32" s="122"/>
      <c r="BA32" s="122" t="str">
        <f>IF(M32="","",VLOOKUP(M32,所属・種目コード!$AD$31:$AF$75,3,FALSE))</f>
        <v/>
      </c>
      <c r="BB32" s="366">
        <f t="shared" si="12"/>
        <v>0</v>
      </c>
      <c r="BC32" s="122" t="str">
        <f>IF(P32="","",VLOOKUP(P32,所属・種目コード!$AD$31:$AF$75,3,FALSE))</f>
        <v/>
      </c>
      <c r="BD32" s="436">
        <f t="shared" si="13"/>
        <v>0</v>
      </c>
      <c r="BE32" s="122" t="str">
        <f>IF(S32="","",VLOOKUP(S32,所属・種目コード!$AD$31:$AF$75,3,FALSE))</f>
        <v/>
      </c>
      <c r="BF32" s="436">
        <f t="shared" si="14"/>
        <v>0</v>
      </c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821" t="s">
        <v>9326</v>
      </c>
      <c r="BR32" s="812"/>
      <c r="BS32" s="221"/>
      <c r="BT32" s="553" t="s">
        <v>9014</v>
      </c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</row>
    <row r="33" spans="1:152" ht="24.95" customHeight="1">
      <c r="A33" s="107"/>
      <c r="B33" s="29"/>
      <c r="C33" s="29"/>
      <c r="D33" s="679" t="s">
        <v>8755</v>
      </c>
      <c r="E33" s="966">
        <v>19</v>
      </c>
      <c r="F33" s="966"/>
      <c r="G33" s="586"/>
      <c r="H33" s="587"/>
      <c r="I33" s="588"/>
      <c r="J33" s="589"/>
      <c r="K33" s="642"/>
      <c r="L33" s="580"/>
      <c r="M33" s="581"/>
      <c r="N33" s="582"/>
      <c r="O33" s="580"/>
      <c r="P33" s="581"/>
      <c r="Q33" s="582"/>
      <c r="R33" s="580"/>
      <c r="S33" s="581"/>
      <c r="T33" s="582"/>
      <c r="U33" s="132"/>
      <c r="V33" s="465"/>
      <c r="W33" s="134"/>
      <c r="X33" s="134"/>
      <c r="Y33" s="442" t="s">
        <v>24</v>
      </c>
      <c r="Z33" s="136" t="s">
        <v>46</v>
      </c>
      <c r="AA33" s="137" t="s">
        <v>83</v>
      </c>
      <c r="AB33" s="137" t="s">
        <v>83</v>
      </c>
      <c r="AC33" s="321" t="s">
        <v>83</v>
      </c>
      <c r="AD33" s="437">
        <f t="shared" si="0"/>
        <v>19</v>
      </c>
      <c r="AE33">
        <f t="shared" si="1"/>
        <v>0</v>
      </c>
      <c r="AF33" s="122">
        <f>IF(Z33="","",VLOOKUP(Z33,所属・種目コード!U:V,2,FALSE))</f>
        <v>3</v>
      </c>
      <c r="AG33" s="138">
        <f t="shared" si="2"/>
        <v>0</v>
      </c>
      <c r="AH33" s="122">
        <f t="shared" si="3"/>
        <v>0</v>
      </c>
      <c r="AI33" s="122">
        <f t="shared" si="4"/>
        <v>0</v>
      </c>
      <c r="AJ33" s="122" t="str">
        <f t="shared" si="5"/>
        <v>()</v>
      </c>
      <c r="AK33" s="440">
        <f t="shared" si="15"/>
        <v>0</v>
      </c>
      <c r="AL33" s="122">
        <f>IF(Y33="","",VLOOKUP(Y33,所属・種目コード!$X$1:$Y$2,2,FALSE))</f>
        <v>2</v>
      </c>
      <c r="AM33" s="122" t="str">
        <f>IF(K33="","",VLOOKUP(K33,所属・種目コード!$C$1:$E$84,3,FALSE))</f>
        <v/>
      </c>
      <c r="AN33" s="122" t="str">
        <f>IF(M33="","",VLOOKUP(M33,所属・種目コード!$AD$31:$AE$80,2,FALSE))</f>
        <v/>
      </c>
      <c r="AO33" s="122" t="str">
        <f>IF(L33="","",VLOOKUP(L33,所属・種目コード!$Z$2:$AB$5,3,FALSE))</f>
        <v/>
      </c>
      <c r="AP33" s="366">
        <f t="shared" si="6"/>
        <v>0</v>
      </c>
      <c r="AQ33" s="122" t="str">
        <f t="shared" si="7"/>
        <v xml:space="preserve"> 0</v>
      </c>
      <c r="AR33" s="122" t="str">
        <f>IF(P33="","",VLOOKUP(P33,所属・種目コード!$AD$31:$AE$80,2,FALSE))</f>
        <v/>
      </c>
      <c r="AS33" s="122" t="str">
        <f>IF(O33="","",VLOOKUP(O33,所属・種目コード!$Z$2:$AB$5,3,FALSE))</f>
        <v/>
      </c>
      <c r="AT33" s="438">
        <f t="shared" si="8"/>
        <v>0</v>
      </c>
      <c r="AU33" s="122" t="str">
        <f t="shared" si="9"/>
        <v xml:space="preserve"> 0</v>
      </c>
      <c r="AV33" s="122" t="str">
        <f>IF(S33="","",VLOOKUP(S33,所属・種目コード!$AD$31:$AE$80,2,FALSE))</f>
        <v/>
      </c>
      <c r="AW33" s="122" t="str">
        <f>IF(R33="","",VLOOKUP(R33,所属・種目コード!$Z$2:$AB$5,3,FALSE))</f>
        <v/>
      </c>
      <c r="AX33" s="438">
        <f t="shared" si="10"/>
        <v>0</v>
      </c>
      <c r="AY33" s="122" t="str">
        <f t="shared" si="11"/>
        <v xml:space="preserve"> 0</v>
      </c>
      <c r="AZ33" s="122"/>
      <c r="BA33" s="122" t="str">
        <f>IF(M33="","",VLOOKUP(M33,所属・種目コード!$AD$31:$AF$75,3,FALSE))</f>
        <v/>
      </c>
      <c r="BB33" s="366">
        <f t="shared" si="12"/>
        <v>0</v>
      </c>
      <c r="BC33" s="122" t="str">
        <f>IF(P33="","",VLOOKUP(P33,所属・種目コード!$AD$31:$AF$75,3,FALSE))</f>
        <v/>
      </c>
      <c r="BD33" s="436">
        <f t="shared" si="13"/>
        <v>0</v>
      </c>
      <c r="BE33" s="122" t="str">
        <f>IF(S33="","",VLOOKUP(S33,所属・種目コード!$AD$31:$AF$75,3,FALSE))</f>
        <v/>
      </c>
      <c r="BF33" s="436">
        <f t="shared" si="14"/>
        <v>0</v>
      </c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553"/>
      <c r="BR33" s="553"/>
      <c r="BS33" s="553"/>
      <c r="BT33" s="553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</row>
    <row r="34" spans="1:152" ht="24.95" customHeight="1" thickBot="1">
      <c r="A34" s="107"/>
      <c r="B34" s="29"/>
      <c r="C34" s="29"/>
      <c r="D34" s="680" t="s">
        <v>8755</v>
      </c>
      <c r="E34" s="967">
        <v>20</v>
      </c>
      <c r="F34" s="967"/>
      <c r="G34" s="590"/>
      <c r="H34" s="591"/>
      <c r="I34" s="592"/>
      <c r="J34" s="593"/>
      <c r="K34" s="643"/>
      <c r="L34" s="583"/>
      <c r="M34" s="584"/>
      <c r="N34" s="585"/>
      <c r="O34" s="583"/>
      <c r="P34" s="584"/>
      <c r="Q34" s="585"/>
      <c r="R34" s="580"/>
      <c r="S34" s="581"/>
      <c r="T34" s="582"/>
      <c r="U34" s="132"/>
      <c r="V34" s="465"/>
      <c r="W34" s="134"/>
      <c r="X34" s="134"/>
      <c r="Y34" s="442" t="s">
        <v>24</v>
      </c>
      <c r="Z34" s="136" t="s">
        <v>46</v>
      </c>
      <c r="AA34" s="137" t="s">
        <v>83</v>
      </c>
      <c r="AB34" s="137" t="s">
        <v>83</v>
      </c>
      <c r="AC34" s="321" t="s">
        <v>83</v>
      </c>
      <c r="AD34" s="437">
        <f t="shared" si="0"/>
        <v>20</v>
      </c>
      <c r="AE34">
        <f t="shared" si="1"/>
        <v>0</v>
      </c>
      <c r="AF34" s="122">
        <f>IF(Z34="","",VLOOKUP(Z34,所属・種目コード!U:V,2,FALSE))</f>
        <v>3</v>
      </c>
      <c r="AG34" s="138">
        <f t="shared" si="2"/>
        <v>0</v>
      </c>
      <c r="AH34" s="122">
        <f t="shared" si="3"/>
        <v>0</v>
      </c>
      <c r="AI34" s="122">
        <f t="shared" si="4"/>
        <v>0</v>
      </c>
      <c r="AJ34" s="122" t="str">
        <f t="shared" si="5"/>
        <v>()</v>
      </c>
      <c r="AK34" s="440">
        <f t="shared" si="15"/>
        <v>0</v>
      </c>
      <c r="AL34" s="122">
        <f>IF(Y34="","",VLOOKUP(Y34,所属・種目コード!$X$1:$Y$2,2,FALSE))</f>
        <v>2</v>
      </c>
      <c r="AM34" s="122" t="str">
        <f>IF(K34="","",VLOOKUP(K34,所属・種目コード!$C$1:$E$84,3,FALSE))</f>
        <v/>
      </c>
      <c r="AN34" s="122" t="str">
        <f>IF(M34="","",VLOOKUP(M34,所属・種目コード!$AD$31:$AE$80,2,FALSE))</f>
        <v/>
      </c>
      <c r="AO34" s="122" t="str">
        <f>IF(L34="","",VLOOKUP(L34,所属・種目コード!$Z$2:$AB$5,3,FALSE))</f>
        <v/>
      </c>
      <c r="AP34" s="366">
        <f t="shared" si="6"/>
        <v>0</v>
      </c>
      <c r="AQ34" s="122" t="str">
        <f t="shared" si="7"/>
        <v xml:space="preserve"> 0</v>
      </c>
      <c r="AR34" s="122" t="str">
        <f>IF(P34="","",VLOOKUP(P34,所属・種目コード!$AD$31:$AE$80,2,FALSE))</f>
        <v/>
      </c>
      <c r="AS34" s="122" t="str">
        <f>IF(O34="","",VLOOKUP(O34,所属・種目コード!$Z$2:$AB$5,3,FALSE))</f>
        <v/>
      </c>
      <c r="AT34" s="438">
        <f t="shared" si="8"/>
        <v>0</v>
      </c>
      <c r="AU34" s="122" t="str">
        <f t="shared" si="9"/>
        <v xml:space="preserve"> 0</v>
      </c>
      <c r="AV34" s="122" t="str">
        <f>IF(S34="","",VLOOKUP(S34,所属・種目コード!$AD$31:$AE$80,2,FALSE))</f>
        <v/>
      </c>
      <c r="AW34" s="122" t="str">
        <f>IF(R34="","",VLOOKUP(R34,所属・種目コード!$Z$2:$AB$5,3,FALSE))</f>
        <v/>
      </c>
      <c r="AX34" s="438">
        <f t="shared" si="10"/>
        <v>0</v>
      </c>
      <c r="AY34" s="122" t="str">
        <f t="shared" si="11"/>
        <v xml:space="preserve"> 0</v>
      </c>
      <c r="AZ34" s="122"/>
      <c r="BA34" s="122" t="str">
        <f>IF(M34="","",VLOOKUP(M34,所属・種目コード!$AD$31:$AF$75,3,FALSE))</f>
        <v/>
      </c>
      <c r="BB34" s="366">
        <f t="shared" si="12"/>
        <v>0</v>
      </c>
      <c r="BC34" s="122" t="str">
        <f>IF(P34="","",VLOOKUP(P34,所属・種目コード!$AD$31:$AF$75,3,FALSE))</f>
        <v/>
      </c>
      <c r="BD34" s="436">
        <f t="shared" si="13"/>
        <v>0</v>
      </c>
      <c r="BE34" s="122" t="str">
        <f>IF(S34="","",VLOOKUP(S34,所属・種目コード!$AD$31:$AF$75,3,FALSE))</f>
        <v/>
      </c>
      <c r="BF34" s="436">
        <f t="shared" si="14"/>
        <v>0</v>
      </c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553"/>
      <c r="BR34" s="553"/>
      <c r="BS34" s="553"/>
      <c r="BT34" s="553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</row>
    <row r="35" spans="1:152" ht="24.95" customHeight="1">
      <c r="A35" s="107"/>
      <c r="B35" s="29"/>
      <c r="C35" s="29"/>
      <c r="D35" s="727" t="s">
        <v>8626</v>
      </c>
      <c r="E35" s="968">
        <v>21</v>
      </c>
      <c r="F35" s="968"/>
      <c r="G35" s="669"/>
      <c r="H35" s="672"/>
      <c r="I35" s="671"/>
      <c r="J35" s="670"/>
      <c r="K35" s="755"/>
      <c r="L35" s="734"/>
      <c r="M35" s="622"/>
      <c r="N35" s="675"/>
      <c r="O35" s="734"/>
      <c r="P35" s="622"/>
      <c r="Q35" s="675"/>
      <c r="R35" s="580"/>
      <c r="S35" s="581"/>
      <c r="T35" s="582"/>
      <c r="U35" s="132"/>
      <c r="V35" s="465"/>
      <c r="W35" s="134"/>
      <c r="X35" s="134"/>
      <c r="Y35" s="442" t="s">
        <v>24</v>
      </c>
      <c r="Z35" s="136" t="s">
        <v>46</v>
      </c>
      <c r="AA35" s="137" t="s">
        <v>83</v>
      </c>
      <c r="AB35" s="137" t="s">
        <v>83</v>
      </c>
      <c r="AC35" s="321" t="s">
        <v>83</v>
      </c>
      <c r="AD35" s="437">
        <f t="shared" si="0"/>
        <v>21</v>
      </c>
      <c r="AE35">
        <f t="shared" si="1"/>
        <v>0</v>
      </c>
      <c r="AF35" s="122">
        <f>IF(Z35="","",VLOOKUP(Z35,所属・種目コード!U:V,2,FALSE))</f>
        <v>3</v>
      </c>
      <c r="AG35" s="138">
        <f t="shared" si="2"/>
        <v>0</v>
      </c>
      <c r="AH35" s="122">
        <f t="shared" si="3"/>
        <v>0</v>
      </c>
      <c r="AI35" s="122">
        <f t="shared" si="4"/>
        <v>0</v>
      </c>
      <c r="AJ35" s="122" t="str">
        <f t="shared" si="5"/>
        <v>()</v>
      </c>
      <c r="AK35" s="440">
        <f t="shared" si="15"/>
        <v>0</v>
      </c>
      <c r="AL35" s="122">
        <f>IF(Y35="","",VLOOKUP(Y35,所属・種目コード!$X$1:$Y$2,2,FALSE))</f>
        <v>2</v>
      </c>
      <c r="AM35" s="122" t="str">
        <f>IF(K35="","",VLOOKUP(K35,所属・種目コード!$C$1:$E$84,3,FALSE))</f>
        <v/>
      </c>
      <c r="AN35" s="122" t="str">
        <f>IF(M35="","",VLOOKUP(M35,所属・種目コード!$AD$31:$AE$80,2,FALSE))</f>
        <v/>
      </c>
      <c r="AO35" s="122" t="str">
        <f>IF(L35="","",VLOOKUP(L35,所属・種目コード!$Z$2:$AB$5,3,FALSE))</f>
        <v/>
      </c>
      <c r="AP35" s="366">
        <f t="shared" si="6"/>
        <v>0</v>
      </c>
      <c r="AQ35" s="122" t="str">
        <f t="shared" si="7"/>
        <v xml:space="preserve"> 0</v>
      </c>
      <c r="AR35" s="122" t="str">
        <f>IF(P35="","",VLOOKUP(P35,所属・種目コード!$AD$31:$AE$80,2,FALSE))</f>
        <v/>
      </c>
      <c r="AS35" s="122" t="str">
        <f>IF(O35="","",VLOOKUP(O35,所属・種目コード!$Z$2:$AB$5,3,FALSE))</f>
        <v/>
      </c>
      <c r="AT35" s="438">
        <f t="shared" si="8"/>
        <v>0</v>
      </c>
      <c r="AU35" s="122" t="str">
        <f t="shared" si="9"/>
        <v xml:space="preserve"> 0</v>
      </c>
      <c r="AV35" s="122" t="str">
        <f>IF(S35="","",VLOOKUP(S35,所属・種目コード!$AD$31:$AE$80,2,FALSE))</f>
        <v/>
      </c>
      <c r="AW35" s="122" t="str">
        <f>IF(R35="","",VLOOKUP(R35,所属・種目コード!$Z$2:$AB$5,3,FALSE))</f>
        <v/>
      </c>
      <c r="AX35" s="438">
        <f t="shared" si="10"/>
        <v>0</v>
      </c>
      <c r="AY35" s="122" t="str">
        <f t="shared" si="11"/>
        <v xml:space="preserve"> 0</v>
      </c>
      <c r="AZ35" s="122"/>
      <c r="BA35" s="122" t="str">
        <f>IF(M35="","",VLOOKUP(M35,所属・種目コード!$AD$31:$AF$75,3,FALSE))</f>
        <v/>
      </c>
      <c r="BB35" s="366">
        <f t="shared" si="12"/>
        <v>0</v>
      </c>
      <c r="BC35" s="122" t="str">
        <f>IF(P35="","",VLOOKUP(P35,所属・種目コード!$AD$31:$AF$75,3,FALSE))</f>
        <v/>
      </c>
      <c r="BD35" s="436">
        <f t="shared" si="13"/>
        <v>0</v>
      </c>
      <c r="BE35" s="122" t="str">
        <f>IF(S35="","",VLOOKUP(S35,所属・種目コード!$AD$31:$AF$75,3,FALSE))</f>
        <v/>
      </c>
      <c r="BF35" s="436">
        <f t="shared" si="14"/>
        <v>0</v>
      </c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</row>
    <row r="36" spans="1:152" ht="24.95" customHeight="1">
      <c r="A36" s="107"/>
      <c r="B36" s="29"/>
      <c r="C36" s="29"/>
      <c r="D36" s="679" t="s">
        <v>8626</v>
      </c>
      <c r="E36" s="966">
        <v>22</v>
      </c>
      <c r="F36" s="966"/>
      <c r="G36" s="586"/>
      <c r="H36" s="587"/>
      <c r="I36" s="588"/>
      <c r="J36" s="589"/>
      <c r="K36" s="642"/>
      <c r="L36" s="580"/>
      <c r="M36" s="581"/>
      <c r="N36" s="582"/>
      <c r="O36" s="580"/>
      <c r="P36" s="581"/>
      <c r="Q36" s="582"/>
      <c r="R36" s="580"/>
      <c r="S36" s="581"/>
      <c r="T36" s="582"/>
      <c r="U36" s="132"/>
      <c r="V36" s="465"/>
      <c r="W36" s="134"/>
      <c r="X36" s="134"/>
      <c r="Y36" s="442" t="s">
        <v>24</v>
      </c>
      <c r="Z36" s="136" t="s">
        <v>46</v>
      </c>
      <c r="AA36" s="137" t="s">
        <v>83</v>
      </c>
      <c r="AB36" s="137" t="s">
        <v>83</v>
      </c>
      <c r="AC36" s="321" t="s">
        <v>83</v>
      </c>
      <c r="AD36" s="437">
        <f t="shared" si="0"/>
        <v>22</v>
      </c>
      <c r="AE36">
        <f t="shared" si="1"/>
        <v>0</v>
      </c>
      <c r="AF36" s="122">
        <f>IF(Z36="","",VLOOKUP(Z36,所属・種目コード!U:V,2,FALSE))</f>
        <v>3</v>
      </c>
      <c r="AG36" s="138">
        <f t="shared" si="2"/>
        <v>0</v>
      </c>
      <c r="AH36" s="122">
        <f t="shared" si="3"/>
        <v>0</v>
      </c>
      <c r="AI36" s="122">
        <f t="shared" si="4"/>
        <v>0</v>
      </c>
      <c r="AJ36" s="122" t="str">
        <f t="shared" si="5"/>
        <v>()</v>
      </c>
      <c r="AK36" s="440">
        <f t="shared" si="15"/>
        <v>0</v>
      </c>
      <c r="AL36" s="122">
        <f>IF(Y36="","",VLOOKUP(Y36,所属・種目コード!$X$1:$Y$2,2,FALSE))</f>
        <v>2</v>
      </c>
      <c r="AM36" s="122" t="str">
        <f>IF(K36="","",VLOOKUP(K36,所属・種目コード!$C$1:$E$84,3,FALSE))</f>
        <v/>
      </c>
      <c r="AN36" s="122" t="str">
        <f>IF(M36="","",VLOOKUP(M36,所属・種目コード!$AD$31:$AE$80,2,FALSE))</f>
        <v/>
      </c>
      <c r="AO36" s="122" t="str">
        <f>IF(L36="","",VLOOKUP(L36,所属・種目コード!$Z$2:$AB$5,3,FALSE))</f>
        <v/>
      </c>
      <c r="AP36" s="366">
        <f t="shared" si="6"/>
        <v>0</v>
      </c>
      <c r="AQ36" s="122" t="str">
        <f t="shared" si="7"/>
        <v xml:space="preserve"> 0</v>
      </c>
      <c r="AR36" s="122" t="str">
        <f>IF(P36="","",VLOOKUP(P36,所属・種目コード!$AD$31:$AE$80,2,FALSE))</f>
        <v/>
      </c>
      <c r="AS36" s="122" t="str">
        <f>IF(O36="","",VLOOKUP(O36,所属・種目コード!$Z$2:$AB$5,3,FALSE))</f>
        <v/>
      </c>
      <c r="AT36" s="438">
        <f t="shared" si="8"/>
        <v>0</v>
      </c>
      <c r="AU36" s="122" t="str">
        <f t="shared" si="9"/>
        <v xml:space="preserve"> 0</v>
      </c>
      <c r="AV36" s="122" t="str">
        <f>IF(S36="","",VLOOKUP(S36,所属・種目コード!$AD$31:$AE$80,2,FALSE))</f>
        <v/>
      </c>
      <c r="AW36" s="122" t="str">
        <f>IF(R36="","",VLOOKUP(R36,所属・種目コード!$Z$2:$AB$5,3,FALSE))</f>
        <v/>
      </c>
      <c r="AX36" s="438">
        <f t="shared" si="10"/>
        <v>0</v>
      </c>
      <c r="AY36" s="122" t="str">
        <f t="shared" si="11"/>
        <v xml:space="preserve"> 0</v>
      </c>
      <c r="AZ36" s="122"/>
      <c r="BA36" s="122" t="str">
        <f>IF(M36="","",VLOOKUP(M36,所属・種目コード!$AD$31:$AF$75,3,FALSE))</f>
        <v/>
      </c>
      <c r="BB36" s="366">
        <f t="shared" si="12"/>
        <v>0</v>
      </c>
      <c r="BC36" s="122" t="str">
        <f>IF(P36="","",VLOOKUP(P36,所属・種目コード!$AD$31:$AF$75,3,FALSE))</f>
        <v/>
      </c>
      <c r="BD36" s="436">
        <f t="shared" si="13"/>
        <v>0</v>
      </c>
      <c r="BE36" s="122" t="str">
        <f>IF(S36="","",VLOOKUP(S36,所属・種目コード!$AD$31:$AF$75,3,FALSE))</f>
        <v/>
      </c>
      <c r="BF36" s="436">
        <f t="shared" si="14"/>
        <v>0</v>
      </c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</row>
    <row r="37" spans="1:152" ht="24.95" customHeight="1">
      <c r="A37" s="107"/>
      <c r="B37" s="29"/>
      <c r="C37" s="29"/>
      <c r="D37" s="679" t="s">
        <v>8626</v>
      </c>
      <c r="E37" s="966">
        <v>23</v>
      </c>
      <c r="F37" s="966"/>
      <c r="G37" s="586"/>
      <c r="H37" s="587"/>
      <c r="I37" s="588"/>
      <c r="J37" s="589"/>
      <c r="K37" s="642"/>
      <c r="L37" s="580"/>
      <c r="M37" s="581"/>
      <c r="N37" s="582"/>
      <c r="O37" s="580"/>
      <c r="P37" s="581"/>
      <c r="Q37" s="582"/>
      <c r="R37" s="580"/>
      <c r="S37" s="581"/>
      <c r="T37" s="582"/>
      <c r="U37" s="132"/>
      <c r="V37" s="465"/>
      <c r="W37" s="134"/>
      <c r="X37" s="134"/>
      <c r="Y37" s="442" t="s">
        <v>24</v>
      </c>
      <c r="Z37" s="136" t="s">
        <v>46</v>
      </c>
      <c r="AA37" s="137" t="s">
        <v>83</v>
      </c>
      <c r="AB37" s="137" t="s">
        <v>83</v>
      </c>
      <c r="AC37" s="321" t="s">
        <v>83</v>
      </c>
      <c r="AD37" s="437">
        <f t="shared" si="0"/>
        <v>23</v>
      </c>
      <c r="AE37">
        <f t="shared" si="1"/>
        <v>0</v>
      </c>
      <c r="AF37" s="122">
        <f>IF(Z37="","",VLOOKUP(Z37,所属・種目コード!U:V,2,FALSE))</f>
        <v>3</v>
      </c>
      <c r="AG37" s="138">
        <f t="shared" si="2"/>
        <v>0</v>
      </c>
      <c r="AH37" s="122">
        <f t="shared" si="3"/>
        <v>0</v>
      </c>
      <c r="AI37" s="122">
        <f t="shared" si="4"/>
        <v>0</v>
      </c>
      <c r="AJ37" s="122" t="str">
        <f t="shared" si="5"/>
        <v>()</v>
      </c>
      <c r="AK37" s="440">
        <f t="shared" si="15"/>
        <v>0</v>
      </c>
      <c r="AL37" s="122">
        <f>IF(Y37="","",VLOOKUP(Y37,所属・種目コード!$X$1:$Y$2,2,FALSE))</f>
        <v>2</v>
      </c>
      <c r="AM37" s="122" t="str">
        <f>IF(K37="","",VLOOKUP(K37,所属・種目コード!$C$1:$E$84,3,FALSE))</f>
        <v/>
      </c>
      <c r="AN37" s="122" t="str">
        <f>IF(M37="","",VLOOKUP(M37,所属・種目コード!$AD$31:$AE$80,2,FALSE))</f>
        <v/>
      </c>
      <c r="AO37" s="122" t="str">
        <f>IF(L37="","",VLOOKUP(L37,所属・種目コード!$Z$2:$AB$5,3,FALSE))</f>
        <v/>
      </c>
      <c r="AP37" s="366">
        <f t="shared" si="6"/>
        <v>0</v>
      </c>
      <c r="AQ37" s="122" t="str">
        <f t="shared" si="7"/>
        <v xml:space="preserve"> 0</v>
      </c>
      <c r="AR37" s="122" t="str">
        <f>IF(P37="","",VLOOKUP(P37,所属・種目コード!$AD$31:$AE$80,2,FALSE))</f>
        <v/>
      </c>
      <c r="AS37" s="122" t="str">
        <f>IF(O37="","",VLOOKUP(O37,所属・種目コード!$Z$2:$AB$5,3,FALSE))</f>
        <v/>
      </c>
      <c r="AT37" s="438">
        <f t="shared" si="8"/>
        <v>0</v>
      </c>
      <c r="AU37" s="122" t="str">
        <f t="shared" si="9"/>
        <v xml:space="preserve"> 0</v>
      </c>
      <c r="AV37" s="122" t="str">
        <f>IF(S37="","",VLOOKUP(S37,所属・種目コード!$AD$31:$AE$80,2,FALSE))</f>
        <v/>
      </c>
      <c r="AW37" s="122" t="str">
        <f>IF(R37="","",VLOOKUP(R37,所属・種目コード!$Z$2:$AB$5,3,FALSE))</f>
        <v/>
      </c>
      <c r="AX37" s="438">
        <f t="shared" si="10"/>
        <v>0</v>
      </c>
      <c r="AY37" s="122" t="str">
        <f t="shared" si="11"/>
        <v xml:space="preserve"> 0</v>
      </c>
      <c r="AZ37" s="122"/>
      <c r="BA37" s="122" t="str">
        <f>IF(M37="","",VLOOKUP(M37,所属・種目コード!$AD$31:$AF$75,3,FALSE))</f>
        <v/>
      </c>
      <c r="BB37" s="366">
        <f t="shared" si="12"/>
        <v>0</v>
      </c>
      <c r="BC37" s="122" t="str">
        <f>IF(P37="","",VLOOKUP(P37,所属・種目コード!$AD$31:$AF$75,3,FALSE))</f>
        <v/>
      </c>
      <c r="BD37" s="436">
        <f t="shared" si="13"/>
        <v>0</v>
      </c>
      <c r="BE37" s="122" t="str">
        <f>IF(S37="","",VLOOKUP(S37,所属・種目コード!$AD$31:$AF$75,3,FALSE))</f>
        <v/>
      </c>
      <c r="BF37" s="436">
        <f t="shared" si="14"/>
        <v>0</v>
      </c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</row>
    <row r="38" spans="1:152" ht="24.95" customHeight="1">
      <c r="A38" s="107"/>
      <c r="B38" s="29"/>
      <c r="C38" s="29"/>
      <c r="D38" s="679" t="s">
        <v>8626</v>
      </c>
      <c r="E38" s="966">
        <v>24</v>
      </c>
      <c r="F38" s="966"/>
      <c r="G38" s="586"/>
      <c r="H38" s="587"/>
      <c r="I38" s="588"/>
      <c r="J38" s="589"/>
      <c r="K38" s="642"/>
      <c r="L38" s="580"/>
      <c r="M38" s="581"/>
      <c r="N38" s="582"/>
      <c r="O38" s="580"/>
      <c r="P38" s="581"/>
      <c r="Q38" s="582"/>
      <c r="R38" s="580"/>
      <c r="S38" s="581"/>
      <c r="T38" s="582"/>
      <c r="U38" s="132"/>
      <c r="V38" s="465"/>
      <c r="W38" s="134"/>
      <c r="X38" s="134"/>
      <c r="Y38" s="442" t="s">
        <v>24</v>
      </c>
      <c r="Z38" s="136" t="s">
        <v>46</v>
      </c>
      <c r="AA38" s="137" t="s">
        <v>83</v>
      </c>
      <c r="AB38" s="137" t="s">
        <v>83</v>
      </c>
      <c r="AC38" s="321" t="s">
        <v>83</v>
      </c>
      <c r="AD38" s="437">
        <f t="shared" si="0"/>
        <v>24</v>
      </c>
      <c r="AE38">
        <f t="shared" si="1"/>
        <v>0</v>
      </c>
      <c r="AF38" s="122">
        <f>IF(Z38="","",VLOOKUP(Z38,所属・種目コード!U:V,2,FALSE))</f>
        <v>3</v>
      </c>
      <c r="AG38" s="138">
        <f t="shared" si="2"/>
        <v>0</v>
      </c>
      <c r="AH38" s="122">
        <f t="shared" si="3"/>
        <v>0</v>
      </c>
      <c r="AI38" s="122">
        <f t="shared" si="4"/>
        <v>0</v>
      </c>
      <c r="AJ38" s="122" t="str">
        <f t="shared" si="5"/>
        <v>()</v>
      </c>
      <c r="AK38" s="440">
        <f t="shared" si="15"/>
        <v>0</v>
      </c>
      <c r="AL38" s="122">
        <f>IF(Y38="","",VLOOKUP(Y38,所属・種目コード!$X$1:$Y$2,2,FALSE))</f>
        <v>2</v>
      </c>
      <c r="AM38" s="122" t="str">
        <f>IF(K38="","",VLOOKUP(K38,所属・種目コード!$C$1:$E$84,3,FALSE))</f>
        <v/>
      </c>
      <c r="AN38" s="122" t="str">
        <f>IF(M38="","",VLOOKUP(M38,所属・種目コード!$AD$31:$AE$80,2,FALSE))</f>
        <v/>
      </c>
      <c r="AO38" s="122" t="str">
        <f>IF(L38="","",VLOOKUP(L38,所属・種目コード!$Z$2:$AB$5,3,FALSE))</f>
        <v/>
      </c>
      <c r="AP38" s="366">
        <f t="shared" si="6"/>
        <v>0</v>
      </c>
      <c r="AQ38" s="122" t="str">
        <f t="shared" si="7"/>
        <v xml:space="preserve"> 0</v>
      </c>
      <c r="AR38" s="122" t="str">
        <f>IF(P38="","",VLOOKUP(P38,所属・種目コード!$AD$31:$AE$80,2,FALSE))</f>
        <v/>
      </c>
      <c r="AS38" s="122" t="str">
        <f>IF(O38="","",VLOOKUP(O38,所属・種目コード!$Z$2:$AB$5,3,FALSE))</f>
        <v/>
      </c>
      <c r="AT38" s="438">
        <f t="shared" si="8"/>
        <v>0</v>
      </c>
      <c r="AU38" s="122" t="str">
        <f t="shared" si="9"/>
        <v xml:space="preserve"> 0</v>
      </c>
      <c r="AV38" s="122" t="str">
        <f>IF(S38="","",VLOOKUP(S38,所属・種目コード!$AD$31:$AE$80,2,FALSE))</f>
        <v/>
      </c>
      <c r="AW38" s="122" t="str">
        <f>IF(R38="","",VLOOKUP(R38,所属・種目コード!$Z$2:$AB$5,3,FALSE))</f>
        <v/>
      </c>
      <c r="AX38" s="438">
        <f t="shared" si="10"/>
        <v>0</v>
      </c>
      <c r="AY38" s="122" t="str">
        <f t="shared" si="11"/>
        <v xml:space="preserve"> 0</v>
      </c>
      <c r="AZ38" s="122"/>
      <c r="BA38" s="122" t="str">
        <f>IF(M38="","",VLOOKUP(M38,所属・種目コード!$AD$31:$AF$75,3,FALSE))</f>
        <v/>
      </c>
      <c r="BB38" s="366">
        <f t="shared" si="12"/>
        <v>0</v>
      </c>
      <c r="BC38" s="122" t="str">
        <f>IF(P38="","",VLOOKUP(P38,所属・種目コード!$AD$31:$AF$75,3,FALSE))</f>
        <v/>
      </c>
      <c r="BD38" s="436">
        <f t="shared" si="13"/>
        <v>0</v>
      </c>
      <c r="BE38" s="122" t="str">
        <f>IF(S38="","",VLOOKUP(S38,所属・種目コード!$AD$31:$AF$75,3,FALSE))</f>
        <v/>
      </c>
      <c r="BF38" s="436">
        <f t="shared" si="14"/>
        <v>0</v>
      </c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</row>
    <row r="39" spans="1:152" ht="24.95" customHeight="1" thickBot="1">
      <c r="A39" s="107"/>
      <c r="B39" s="29"/>
      <c r="C39" s="29"/>
      <c r="D39" s="680" t="s">
        <v>8626</v>
      </c>
      <c r="E39" s="967">
        <v>25</v>
      </c>
      <c r="F39" s="967"/>
      <c r="G39" s="590"/>
      <c r="H39" s="591"/>
      <c r="I39" s="592"/>
      <c r="J39" s="593"/>
      <c r="K39" s="643"/>
      <c r="L39" s="583"/>
      <c r="M39" s="584"/>
      <c r="N39" s="585"/>
      <c r="O39" s="583"/>
      <c r="P39" s="584"/>
      <c r="Q39" s="585"/>
      <c r="R39" s="583"/>
      <c r="S39" s="584"/>
      <c r="T39" s="585"/>
      <c r="U39" s="333"/>
      <c r="V39" s="466"/>
      <c r="W39" s="134"/>
      <c r="X39" s="134"/>
      <c r="Y39" s="442" t="s">
        <v>24</v>
      </c>
      <c r="Z39" s="136" t="s">
        <v>46</v>
      </c>
      <c r="AA39" s="137" t="s">
        <v>83</v>
      </c>
      <c r="AB39" s="137" t="s">
        <v>83</v>
      </c>
      <c r="AC39" s="321" t="s">
        <v>83</v>
      </c>
      <c r="AD39" s="437">
        <f t="shared" si="0"/>
        <v>25</v>
      </c>
      <c r="AE39">
        <f t="shared" si="1"/>
        <v>0</v>
      </c>
      <c r="AF39" s="122">
        <f>IF(Z39="","",VLOOKUP(Z39,所属・種目コード!U:V,2,FALSE))</f>
        <v>3</v>
      </c>
      <c r="AG39" s="138">
        <f t="shared" si="2"/>
        <v>0</v>
      </c>
      <c r="AH39" s="122">
        <f t="shared" si="3"/>
        <v>0</v>
      </c>
      <c r="AI39" s="122">
        <f t="shared" si="4"/>
        <v>0</v>
      </c>
      <c r="AJ39" s="122" t="str">
        <f t="shared" si="5"/>
        <v>()</v>
      </c>
      <c r="AK39" s="440">
        <f t="shared" si="15"/>
        <v>0</v>
      </c>
      <c r="AL39" s="122">
        <f>IF(Y39="","",VLOOKUP(Y39,所属・種目コード!$X$1:$Y$2,2,FALSE))</f>
        <v>2</v>
      </c>
      <c r="AM39" s="122" t="str">
        <f>IF(K39="","",VLOOKUP(K39,所属・種目コード!$C$1:$E$84,3,FALSE))</f>
        <v/>
      </c>
      <c r="AN39" s="122" t="str">
        <f>IF(M39="","",VLOOKUP(M39,所属・種目コード!$AD$31:$AE$80,2,FALSE))</f>
        <v/>
      </c>
      <c r="AO39" s="122" t="str">
        <f>IF(L39="","",VLOOKUP(L39,所属・種目コード!$Z$2:$AB$5,3,FALSE))</f>
        <v/>
      </c>
      <c r="AP39" s="366">
        <f t="shared" si="6"/>
        <v>0</v>
      </c>
      <c r="AQ39" s="122" t="str">
        <f t="shared" si="7"/>
        <v xml:space="preserve"> 0</v>
      </c>
      <c r="AR39" s="122" t="str">
        <f>IF(P39="","",VLOOKUP(P39,所属・種目コード!$AD$31:$AE$80,2,FALSE))</f>
        <v/>
      </c>
      <c r="AS39" s="122" t="str">
        <f>IF(O39="","",VLOOKUP(O39,所属・種目コード!$Z$2:$AB$5,3,FALSE))</f>
        <v/>
      </c>
      <c r="AT39" s="438">
        <f t="shared" si="8"/>
        <v>0</v>
      </c>
      <c r="AU39" s="122" t="str">
        <f t="shared" si="9"/>
        <v xml:space="preserve"> 0</v>
      </c>
      <c r="AV39" s="122" t="str">
        <f>IF(S39="","",VLOOKUP(S39,所属・種目コード!$AD$31:$AE$80,2,FALSE))</f>
        <v/>
      </c>
      <c r="AW39" s="122" t="str">
        <f>IF(R39="","",VLOOKUP(R39,所属・種目コード!$Z$2:$AB$5,3,FALSE))</f>
        <v/>
      </c>
      <c r="AX39" s="438">
        <f t="shared" si="10"/>
        <v>0</v>
      </c>
      <c r="AY39" s="122" t="str">
        <f t="shared" si="11"/>
        <v xml:space="preserve"> 0</v>
      </c>
      <c r="AZ39" s="122"/>
      <c r="BA39" s="122" t="str">
        <f>IF(M39="","",VLOOKUP(M39,所属・種目コード!$AD$31:$AF$75,3,FALSE))</f>
        <v/>
      </c>
      <c r="BB39" s="366">
        <f t="shared" si="12"/>
        <v>0</v>
      </c>
      <c r="BC39" s="122" t="str">
        <f>IF(P39="","",VLOOKUP(P39,所属・種目コード!$AD$31:$AF$75,3,FALSE))</f>
        <v/>
      </c>
      <c r="BD39" s="436">
        <f t="shared" si="13"/>
        <v>0</v>
      </c>
      <c r="BE39" s="122" t="str">
        <f>IF(S39="","",VLOOKUP(S39,所属・種目コード!$AD$31:$AF$75,3,FALSE))</f>
        <v/>
      </c>
      <c r="BF39" s="436">
        <f t="shared" si="14"/>
        <v>0</v>
      </c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</row>
    <row r="40" spans="1:152" ht="23.45" customHeight="1" thickBot="1">
      <c r="A40" s="107"/>
      <c r="B40" s="29"/>
      <c r="C40" s="29"/>
      <c r="D40" s="331"/>
      <c r="E40" s="334"/>
      <c r="F40" s="334"/>
      <c r="G40" s="335"/>
      <c r="H40" s="346"/>
      <c r="I40" s="336"/>
      <c r="J40" s="346"/>
      <c r="K40" s="346"/>
      <c r="L40" s="346"/>
      <c r="M40" s="543"/>
      <c r="N40" s="338"/>
      <c r="O40" s="338"/>
      <c r="P40" s="543"/>
      <c r="Q40" s="338"/>
      <c r="R40" s="338"/>
      <c r="S40" s="337"/>
      <c r="T40" s="338"/>
      <c r="U40" s="216"/>
      <c r="V40" s="134"/>
      <c r="W40" s="134"/>
      <c r="X40" s="134"/>
      <c r="Y40" s="442"/>
      <c r="Z40" s="136"/>
      <c r="AA40" s="137"/>
      <c r="AB40" s="137"/>
      <c r="AC40" s="321"/>
      <c r="AD40" s="437"/>
      <c r="AF40" s="122"/>
      <c r="AG40" s="138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595" t="s">
        <v>9309</v>
      </c>
      <c r="BR40" s="596" t="s">
        <v>9301</v>
      </c>
      <c r="BS40" s="597" t="s">
        <v>9310</v>
      </c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</row>
    <row r="41" spans="1:152" ht="23.45" customHeight="1" thickBot="1">
      <c r="A41" s="107"/>
      <c r="B41" s="29"/>
      <c r="C41" s="29"/>
      <c r="D41" s="837" t="s">
        <v>8655</v>
      </c>
      <c r="E41" s="970" t="s">
        <v>8637</v>
      </c>
      <c r="F41" s="971"/>
      <c r="G41" s="836" t="s">
        <v>8638</v>
      </c>
      <c r="H41" s="665" t="s">
        <v>8642</v>
      </c>
      <c r="I41" s="666" t="s">
        <v>20</v>
      </c>
      <c r="J41" s="667" t="s">
        <v>25</v>
      </c>
      <c r="K41" s="668" t="s">
        <v>8729</v>
      </c>
      <c r="L41" s="367" t="s">
        <v>9226</v>
      </c>
      <c r="M41" s="640" t="s">
        <v>9225</v>
      </c>
      <c r="N41" s="369" t="s">
        <v>9227</v>
      </c>
      <c r="O41" s="482" t="s">
        <v>9226</v>
      </c>
      <c r="P41" s="481" t="s">
        <v>9228</v>
      </c>
      <c r="Q41" s="368" t="s">
        <v>9229</v>
      </c>
      <c r="R41" s="345" t="s">
        <v>9230</v>
      </c>
      <c r="S41" s="345" t="s">
        <v>9231</v>
      </c>
      <c r="T41" s="382" t="s">
        <v>9232</v>
      </c>
      <c r="U41" s="332"/>
      <c r="V41" s="332"/>
      <c r="W41" s="332"/>
      <c r="X41" s="350"/>
      <c r="Y41" s="332"/>
      <c r="Z41" s="134"/>
      <c r="AA41" s="134"/>
      <c r="AB41" s="137"/>
      <c r="AC41" s="321"/>
      <c r="AD41" s="437"/>
      <c r="AF41" s="122"/>
      <c r="AG41" s="138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595"/>
      <c r="BR41" s="596"/>
      <c r="BS41" s="599" t="s">
        <v>9311</v>
      </c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</row>
    <row r="42" spans="1:152" ht="24.95" customHeight="1" thickBot="1">
      <c r="A42" s="107"/>
      <c r="B42" s="29"/>
      <c r="C42" s="29"/>
      <c r="D42" s="681" t="s">
        <v>8652</v>
      </c>
      <c r="E42" s="964">
        <v>1</v>
      </c>
      <c r="F42" s="964"/>
      <c r="G42" s="669"/>
      <c r="H42" s="670"/>
      <c r="I42" s="671"/>
      <c r="J42" s="670"/>
      <c r="K42" s="672"/>
      <c r="L42" s="673"/>
      <c r="M42" s="674"/>
      <c r="N42" s="675"/>
      <c r="O42" s="673"/>
      <c r="P42" s="674"/>
      <c r="Q42" s="675"/>
      <c r="R42" s="676"/>
      <c r="S42" s="622"/>
      <c r="T42" s="624"/>
      <c r="U42" s="224"/>
      <c r="V42" s="467"/>
      <c r="W42" s="134"/>
      <c r="X42" s="134"/>
      <c r="Y42" s="442" t="s">
        <v>23</v>
      </c>
      <c r="Z42" s="136" t="s">
        <v>46</v>
      </c>
      <c r="AA42" s="137" t="s">
        <v>83</v>
      </c>
      <c r="AB42" s="137" t="s">
        <v>83</v>
      </c>
      <c r="AC42" s="321" t="s">
        <v>83</v>
      </c>
      <c r="AD42" s="439">
        <f t="shared" ref="AD42:AD66" si="16">E42</f>
        <v>1</v>
      </c>
      <c r="AE42">
        <f t="shared" ref="AE42:AE61" si="17">K42</f>
        <v>0</v>
      </c>
      <c r="AF42" s="122">
        <f>IF(Z42="","",VLOOKUP(Z42,所属・種目コード!U:V,2,FALSE))</f>
        <v>3</v>
      </c>
      <c r="AG42" s="138">
        <f t="shared" ref="AG42:AG61" si="18">G42</f>
        <v>0</v>
      </c>
      <c r="AH42" s="122">
        <f t="shared" ref="AH42:AH61" si="19">I42</f>
        <v>0</v>
      </c>
      <c r="AI42" s="122">
        <f t="shared" ref="AI42:AI66" si="20">H42</f>
        <v>0</v>
      </c>
      <c r="AJ42" s="122" t="str">
        <f t="shared" ref="AJ42:AJ66" si="21">CONCATENATE(H42,"(",I42,")")</f>
        <v>()</v>
      </c>
      <c r="AK42" s="440">
        <f t="shared" si="15"/>
        <v>0</v>
      </c>
      <c r="AL42" s="122">
        <f>IF(Y42="","",VLOOKUP(Y42,所属・種目コード!$X$1:$Y$2,2,FALSE))</f>
        <v>1</v>
      </c>
      <c r="AM42" s="122" t="str">
        <f>IF(K42="","",VLOOKUP(K42,所属・種目コード!$C$1:$E$84,3,FALSE))</f>
        <v/>
      </c>
      <c r="AN42" s="122" t="str">
        <f>IF(M42="","",VLOOKUP(M42,所属・種目コード!$AD$2:$AE$30,2,FALSE))</f>
        <v/>
      </c>
      <c r="AO42" s="122" t="str">
        <f>IF(L42="","",VLOOKUP(L42,所属・種目コード!$Z$7:$AB$11,3,FALSE))</f>
        <v/>
      </c>
      <c r="AP42" s="366">
        <f t="shared" si="6"/>
        <v>0</v>
      </c>
      <c r="AQ42" s="122" t="str">
        <f t="shared" si="7"/>
        <v xml:space="preserve"> 0</v>
      </c>
      <c r="AR42" s="122" t="str">
        <f>IF(P42="","",VLOOKUP(P42,所属・種目コード!$AD$2:$AE$30,2,FALSE))</f>
        <v/>
      </c>
      <c r="AS42" s="122" t="str">
        <f>IF(O42="","",VLOOKUP(O42,所属・種目コード!$Z$7:$AB$11,3,FALSE))</f>
        <v/>
      </c>
      <c r="AT42" s="366">
        <f t="shared" ref="AT42:AT66" si="22">Q42</f>
        <v>0</v>
      </c>
      <c r="AU42" s="122" t="str">
        <f t="shared" si="9"/>
        <v xml:space="preserve"> 0</v>
      </c>
      <c r="AV42" s="122" t="str">
        <f>IF(S42="","",VLOOKUP(S42,所属・種目コード!$AD$2:$AE$80,2,FALSE))</f>
        <v/>
      </c>
      <c r="AW42" s="122" t="str">
        <f>IF(R42="","",VLOOKUP(R42,所属・種目コード!$Z$7:$AB$11,3,FALSE))</f>
        <v/>
      </c>
      <c r="AX42" s="438">
        <f>T42</f>
        <v>0</v>
      </c>
      <c r="AY42" s="122" t="str">
        <f t="shared" si="11"/>
        <v xml:space="preserve"> 0</v>
      </c>
      <c r="AZ42" s="122"/>
      <c r="BA42" s="122" t="str">
        <f>IF(M42="","",VLOOKUP(M42,所属・種目コード!$AD$2:$AF$28,3,FALSE))</f>
        <v/>
      </c>
      <c r="BB42" s="366">
        <f t="shared" si="12"/>
        <v>0</v>
      </c>
      <c r="BC42" s="122" t="str">
        <f>IF(P42="","",VLOOKUP(P42,所属・種目コード!$AD$2:$AF$27,3,FALSE))</f>
        <v/>
      </c>
      <c r="BD42" s="436">
        <f t="shared" si="13"/>
        <v>0</v>
      </c>
      <c r="BE42" s="122" t="str">
        <f>IF(S42="","",VLOOKUP(S42,所属・種目コード!$AD$2:$AF$27,3,FALSE))</f>
        <v/>
      </c>
      <c r="BF42" s="436">
        <f t="shared" si="14"/>
        <v>0</v>
      </c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598" t="s">
        <v>88</v>
      </c>
      <c r="BR42" s="598" t="s">
        <v>88</v>
      </c>
      <c r="BS42" s="599" t="s">
        <v>9327</v>
      </c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</row>
    <row r="43" spans="1:152" ht="24.95" customHeight="1">
      <c r="A43" s="107"/>
      <c r="B43" s="976" t="s">
        <v>8728</v>
      </c>
      <c r="C43" s="107"/>
      <c r="D43" s="681" t="s">
        <v>8756</v>
      </c>
      <c r="E43" s="964">
        <v>2</v>
      </c>
      <c r="F43" s="964"/>
      <c r="G43" s="586"/>
      <c r="H43" s="589"/>
      <c r="I43" s="588"/>
      <c r="J43" s="589"/>
      <c r="K43" s="672"/>
      <c r="L43" s="580"/>
      <c r="M43" s="581"/>
      <c r="N43" s="582"/>
      <c r="O43" s="580"/>
      <c r="P43" s="581"/>
      <c r="Q43" s="582"/>
      <c r="R43" s="677"/>
      <c r="S43" s="581"/>
      <c r="T43" s="582"/>
      <c r="U43" s="132"/>
      <c r="V43" s="465"/>
      <c r="W43" s="134"/>
      <c r="X43" s="134"/>
      <c r="Y43" s="442" t="s">
        <v>23</v>
      </c>
      <c r="Z43" s="136" t="s">
        <v>46</v>
      </c>
      <c r="AA43" s="137" t="s">
        <v>83</v>
      </c>
      <c r="AB43" s="137" t="s">
        <v>83</v>
      </c>
      <c r="AC43" s="321" t="s">
        <v>83</v>
      </c>
      <c r="AD43" s="439">
        <f t="shared" si="16"/>
        <v>2</v>
      </c>
      <c r="AE43">
        <f t="shared" si="17"/>
        <v>0</v>
      </c>
      <c r="AF43" s="122">
        <f>IF(Z43="","",VLOOKUP(Z43,所属・種目コード!U:V,2,FALSE))</f>
        <v>3</v>
      </c>
      <c r="AG43" s="138">
        <f t="shared" si="18"/>
        <v>0</v>
      </c>
      <c r="AH43" s="122">
        <f t="shared" si="19"/>
        <v>0</v>
      </c>
      <c r="AI43" s="122">
        <f t="shared" si="20"/>
        <v>0</v>
      </c>
      <c r="AJ43" s="122" t="str">
        <f t="shared" si="21"/>
        <v>()</v>
      </c>
      <c r="AK43" s="440">
        <f t="shared" si="15"/>
        <v>0</v>
      </c>
      <c r="AL43" s="122">
        <f>IF(Y43="","",VLOOKUP(Y43,所属・種目コード!$X$1:$Y$2,2,FALSE))</f>
        <v>1</v>
      </c>
      <c r="AM43" s="122" t="str">
        <f>IF(K43="","",VLOOKUP(K43,所属・種目コード!$C$1:$E$84,3,FALSE))</f>
        <v/>
      </c>
      <c r="AN43" s="122" t="str">
        <f>IF(M43="","",VLOOKUP(M43,所属・種目コード!$AD$2:$AE$30,2,FALSE))</f>
        <v/>
      </c>
      <c r="AO43" s="122" t="str">
        <f>IF(L43="","",VLOOKUP(L43,所属・種目コード!$Z$7:$AB$11,3,FALSE))</f>
        <v/>
      </c>
      <c r="AP43" s="366">
        <f t="shared" si="6"/>
        <v>0</v>
      </c>
      <c r="AQ43" s="122" t="str">
        <f t="shared" si="7"/>
        <v xml:space="preserve"> 0</v>
      </c>
      <c r="AR43" s="122" t="str">
        <f>IF(P43="","",VLOOKUP(P43,所属・種目コード!$AD$2:$AE$30,2,FALSE))</f>
        <v/>
      </c>
      <c r="AS43" s="122" t="str">
        <f>IF(O43="","",VLOOKUP(O43,所属・種目コード!$Z$7:$AB$11,3,FALSE))</f>
        <v/>
      </c>
      <c r="AT43" s="366">
        <f t="shared" si="22"/>
        <v>0</v>
      </c>
      <c r="AU43" s="122" t="str">
        <f t="shared" si="9"/>
        <v xml:space="preserve"> 0</v>
      </c>
      <c r="AV43" s="122" t="str">
        <f>IF(S43="","",VLOOKUP(S43,所属・種目コード!$AD$2:$AE$80,2,FALSE))</f>
        <v/>
      </c>
      <c r="AW43" s="122" t="str">
        <f>IF(R43="","",VLOOKUP(R43,所属・種目コード!$Z$7:$AB$11,3,FALSE))</f>
        <v/>
      </c>
      <c r="AX43" s="438">
        <f t="shared" ref="AX43:AX66" si="23">T43</f>
        <v>0</v>
      </c>
      <c r="AY43" s="122" t="str">
        <f t="shared" si="11"/>
        <v xml:space="preserve"> 0</v>
      </c>
      <c r="AZ43" s="122"/>
      <c r="BA43" s="122" t="str">
        <f>IF(M43="","",VLOOKUP(M43,所属・種目コード!$AD$2:$AF$28,3,FALSE))</f>
        <v/>
      </c>
      <c r="BB43" s="366">
        <f t="shared" si="12"/>
        <v>0</v>
      </c>
      <c r="BC43" s="122" t="str">
        <f>IF(P43="","",VLOOKUP(P43,所属・種目コード!$AD$2:$AF$27,3,FALSE))</f>
        <v/>
      </c>
      <c r="BD43" s="436">
        <f t="shared" si="13"/>
        <v>0</v>
      </c>
      <c r="BE43" s="122" t="str">
        <f>IF(S43="","",VLOOKUP(S43,所属・種目コード!$AD$2:$AF$27,3,FALSE))</f>
        <v/>
      </c>
      <c r="BF43" s="436">
        <f t="shared" si="14"/>
        <v>0</v>
      </c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598" t="s">
        <v>93</v>
      </c>
      <c r="BR43" s="598" t="s">
        <v>93</v>
      </c>
      <c r="BS43" s="600" t="s">
        <v>9312</v>
      </c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</row>
    <row r="44" spans="1:152" ht="24.95" customHeight="1">
      <c r="A44" s="107"/>
      <c r="B44" s="977"/>
      <c r="C44" s="107"/>
      <c r="D44" s="681" t="s">
        <v>8756</v>
      </c>
      <c r="E44" s="964">
        <v>3</v>
      </c>
      <c r="F44" s="964"/>
      <c r="G44" s="586"/>
      <c r="H44" s="589"/>
      <c r="I44" s="588"/>
      <c r="J44" s="589"/>
      <c r="K44" s="672"/>
      <c r="L44" s="580"/>
      <c r="M44" s="581"/>
      <c r="N44" s="582"/>
      <c r="O44" s="580"/>
      <c r="P44" s="581"/>
      <c r="Q44" s="582"/>
      <c r="R44" s="677"/>
      <c r="S44" s="581"/>
      <c r="T44" s="582"/>
      <c r="U44" s="132"/>
      <c r="V44" s="465"/>
      <c r="W44" s="134"/>
      <c r="X44" s="134"/>
      <c r="Y44" s="442" t="s">
        <v>23</v>
      </c>
      <c r="Z44" s="136" t="s">
        <v>46</v>
      </c>
      <c r="AA44" s="137" t="s">
        <v>83</v>
      </c>
      <c r="AB44" s="137" t="s">
        <v>83</v>
      </c>
      <c r="AC44" s="321" t="s">
        <v>83</v>
      </c>
      <c r="AD44" s="439">
        <f t="shared" si="16"/>
        <v>3</v>
      </c>
      <c r="AE44">
        <f t="shared" si="17"/>
        <v>0</v>
      </c>
      <c r="AF44" s="122">
        <f>IF(Z44="","",VLOOKUP(Z44,所属・種目コード!U:V,2,FALSE))</f>
        <v>3</v>
      </c>
      <c r="AG44" s="138">
        <f t="shared" si="18"/>
        <v>0</v>
      </c>
      <c r="AH44" s="122">
        <f t="shared" si="19"/>
        <v>0</v>
      </c>
      <c r="AI44" s="122">
        <f t="shared" si="20"/>
        <v>0</v>
      </c>
      <c r="AJ44" s="122" t="str">
        <f t="shared" si="21"/>
        <v>()</v>
      </c>
      <c r="AK44" s="440">
        <f t="shared" si="15"/>
        <v>0</v>
      </c>
      <c r="AL44" s="122">
        <f>IF(Y44="","",VLOOKUP(Y44,所属・種目コード!$X$1:$Y$2,2,FALSE))</f>
        <v>1</v>
      </c>
      <c r="AM44" s="122" t="str">
        <f>IF(K44="","",VLOOKUP(K44,所属・種目コード!$C$1:$E$84,3,FALSE))</f>
        <v/>
      </c>
      <c r="AN44" s="122" t="str">
        <f>IF(M44="","",VLOOKUP(M44,所属・種目コード!$AD$2:$AE$30,2,FALSE))</f>
        <v/>
      </c>
      <c r="AO44" s="122" t="str">
        <f>IF(L44="","",VLOOKUP(L44,所属・種目コード!$Z$7:$AB$11,3,FALSE))</f>
        <v/>
      </c>
      <c r="AP44" s="366">
        <f t="shared" si="6"/>
        <v>0</v>
      </c>
      <c r="AQ44" s="122" t="str">
        <f t="shared" si="7"/>
        <v xml:space="preserve"> 0</v>
      </c>
      <c r="AR44" s="122" t="str">
        <f>IF(P44="","",VLOOKUP(P44,所属・種目コード!$AD$2:$AE$30,2,FALSE))</f>
        <v/>
      </c>
      <c r="AS44" s="122" t="str">
        <f>IF(O44="","",VLOOKUP(O44,所属・種目コード!$Z$7:$AB$11,3,FALSE))</f>
        <v/>
      </c>
      <c r="AT44" s="366">
        <f t="shared" si="22"/>
        <v>0</v>
      </c>
      <c r="AU44" s="122" t="str">
        <f t="shared" si="9"/>
        <v xml:space="preserve"> 0</v>
      </c>
      <c r="AV44" s="122" t="str">
        <f>IF(S44="","",VLOOKUP(S44,所属・種目コード!$AD$2:$AE$80,2,FALSE))</f>
        <v/>
      </c>
      <c r="AW44" s="122" t="str">
        <f>IF(R44="","",VLOOKUP(R44,所属・種目コード!$Z$7:$AB$11,3,FALSE))</f>
        <v/>
      </c>
      <c r="AX44" s="438">
        <f t="shared" si="23"/>
        <v>0</v>
      </c>
      <c r="AY44" s="122" t="str">
        <f t="shared" si="11"/>
        <v xml:space="preserve"> 0</v>
      </c>
      <c r="AZ44" s="122"/>
      <c r="BA44" s="122" t="str">
        <f>IF(M44="","",VLOOKUP(M44,所属・種目コード!$AD$2:$AF$28,3,FALSE))</f>
        <v/>
      </c>
      <c r="BB44" s="366">
        <f t="shared" si="12"/>
        <v>0</v>
      </c>
      <c r="BC44" s="122" t="str">
        <f>IF(P44="","",VLOOKUP(P44,所属・種目コード!$AD$2:$AF$27,3,FALSE))</f>
        <v/>
      </c>
      <c r="BD44" s="436">
        <f t="shared" si="13"/>
        <v>0</v>
      </c>
      <c r="BE44" s="122" t="str">
        <f>IF(S44="","",VLOOKUP(S44,所属・種目コード!$AD$2:$AF$27,3,FALSE))</f>
        <v/>
      </c>
      <c r="BF44" s="436">
        <f t="shared" si="14"/>
        <v>0</v>
      </c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598" t="s">
        <v>42</v>
      </c>
      <c r="BR44" s="598" t="s">
        <v>42</v>
      </c>
      <c r="BS44" s="601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</row>
    <row r="45" spans="1:152" ht="24.95" customHeight="1" thickBot="1">
      <c r="A45" s="107"/>
      <c r="B45" s="978"/>
      <c r="C45" s="107"/>
      <c r="D45" s="681" t="s">
        <v>8756</v>
      </c>
      <c r="E45" s="964">
        <v>4</v>
      </c>
      <c r="F45" s="964"/>
      <c r="G45" s="586"/>
      <c r="H45" s="589"/>
      <c r="I45" s="588"/>
      <c r="J45" s="589"/>
      <c r="K45" s="672"/>
      <c r="L45" s="580"/>
      <c r="M45" s="581"/>
      <c r="N45" s="582"/>
      <c r="O45" s="580"/>
      <c r="P45" s="581"/>
      <c r="Q45" s="582"/>
      <c r="R45" s="677"/>
      <c r="S45" s="581"/>
      <c r="T45" s="582"/>
      <c r="U45" s="132"/>
      <c r="V45" s="465"/>
      <c r="W45" s="134"/>
      <c r="X45" s="134"/>
      <c r="Y45" s="442" t="s">
        <v>23</v>
      </c>
      <c r="Z45" s="136" t="s">
        <v>46</v>
      </c>
      <c r="AA45" s="137" t="s">
        <v>83</v>
      </c>
      <c r="AB45" s="137" t="s">
        <v>83</v>
      </c>
      <c r="AC45" s="321" t="s">
        <v>83</v>
      </c>
      <c r="AD45" s="439">
        <f t="shared" si="16"/>
        <v>4</v>
      </c>
      <c r="AE45">
        <f t="shared" si="17"/>
        <v>0</v>
      </c>
      <c r="AF45" s="122">
        <f>IF(Z45="","",VLOOKUP(Z45,所属・種目コード!U:V,2,FALSE))</f>
        <v>3</v>
      </c>
      <c r="AG45" s="138">
        <f t="shared" si="18"/>
        <v>0</v>
      </c>
      <c r="AH45" s="122">
        <f t="shared" si="19"/>
        <v>0</v>
      </c>
      <c r="AI45" s="122">
        <f t="shared" si="20"/>
        <v>0</v>
      </c>
      <c r="AJ45" s="122" t="str">
        <f t="shared" si="21"/>
        <v>()</v>
      </c>
      <c r="AK45" s="440">
        <f t="shared" si="15"/>
        <v>0</v>
      </c>
      <c r="AL45" s="122">
        <f>IF(Y45="","",VLOOKUP(Y45,所属・種目コード!$X$1:$Y$2,2,FALSE))</f>
        <v>1</v>
      </c>
      <c r="AM45" s="122" t="str">
        <f>IF(K45="","",VLOOKUP(K45,所属・種目コード!$C$1:$E$84,3,FALSE))</f>
        <v/>
      </c>
      <c r="AN45" s="122" t="str">
        <f>IF(M45="","",VLOOKUP(M45,所属・種目コード!$AD$2:$AE$30,2,FALSE))</f>
        <v/>
      </c>
      <c r="AO45" s="122" t="str">
        <f>IF(L45="","",VLOOKUP(L45,所属・種目コード!$Z$7:$AB$11,3,FALSE))</f>
        <v/>
      </c>
      <c r="AP45" s="366">
        <f t="shared" si="6"/>
        <v>0</v>
      </c>
      <c r="AQ45" s="122" t="str">
        <f t="shared" si="7"/>
        <v xml:space="preserve"> 0</v>
      </c>
      <c r="AR45" s="122" t="str">
        <f>IF(P45="","",VLOOKUP(P45,所属・種目コード!$AD$2:$AE$30,2,FALSE))</f>
        <v/>
      </c>
      <c r="AS45" s="122" t="str">
        <f>IF(O45="","",VLOOKUP(O45,所属・種目コード!$Z$7:$AB$11,3,FALSE))</f>
        <v/>
      </c>
      <c r="AT45" s="366">
        <f t="shared" si="22"/>
        <v>0</v>
      </c>
      <c r="AU45" s="122" t="str">
        <f t="shared" si="9"/>
        <v xml:space="preserve"> 0</v>
      </c>
      <c r="AV45" s="122" t="str">
        <f>IF(S45="","",VLOOKUP(S45,所属・種目コード!$AD$2:$AE$80,2,FALSE))</f>
        <v/>
      </c>
      <c r="AW45" s="122" t="str">
        <f>IF(R45="","",VLOOKUP(R45,所属・種目コード!$Z$7:$AB$11,3,FALSE))</f>
        <v/>
      </c>
      <c r="AX45" s="438">
        <f t="shared" si="23"/>
        <v>0</v>
      </c>
      <c r="AY45" s="122" t="str">
        <f t="shared" si="11"/>
        <v xml:space="preserve"> 0</v>
      </c>
      <c r="AZ45" s="122"/>
      <c r="BA45" s="122" t="str">
        <f>IF(M45="","",VLOOKUP(M45,所属・種目コード!$AD$2:$AF$28,3,FALSE))</f>
        <v/>
      </c>
      <c r="BB45" s="366">
        <f t="shared" si="12"/>
        <v>0</v>
      </c>
      <c r="BC45" s="122" t="str">
        <f>IF(P45="","",VLOOKUP(P45,所属・種目コード!$AD$2:$AF$27,3,FALSE))</f>
        <v/>
      </c>
      <c r="BD45" s="436">
        <f t="shared" si="13"/>
        <v>0</v>
      </c>
      <c r="BE45" s="122" t="str">
        <f>IF(S45="","",VLOOKUP(S45,所属・種目コード!$AD$2:$AF$27,3,FALSE))</f>
        <v/>
      </c>
      <c r="BF45" s="436">
        <f t="shared" si="14"/>
        <v>0</v>
      </c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598" t="s">
        <v>43</v>
      </c>
      <c r="BR45" s="598" t="s">
        <v>43</v>
      </c>
      <c r="BS45" s="601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</row>
    <row r="46" spans="1:152" ht="24.95" customHeight="1" thickBot="1">
      <c r="A46" s="107"/>
      <c r="B46" s="107"/>
      <c r="C46" s="107"/>
      <c r="D46" s="761" t="s">
        <v>8756</v>
      </c>
      <c r="E46" s="973">
        <v>5</v>
      </c>
      <c r="F46" s="973"/>
      <c r="G46" s="750"/>
      <c r="H46" s="753"/>
      <c r="I46" s="752"/>
      <c r="J46" s="753"/>
      <c r="K46" s="751"/>
      <c r="L46" s="725"/>
      <c r="M46" s="620"/>
      <c r="N46" s="726"/>
      <c r="O46" s="725"/>
      <c r="P46" s="620"/>
      <c r="Q46" s="726"/>
      <c r="R46" s="677"/>
      <c r="S46" s="581"/>
      <c r="T46" s="582"/>
      <c r="U46" s="266"/>
      <c r="V46" s="464"/>
      <c r="W46" s="134"/>
      <c r="X46" s="134"/>
      <c r="Y46" s="442" t="s">
        <v>23</v>
      </c>
      <c r="Z46" s="136" t="s">
        <v>46</v>
      </c>
      <c r="AA46" s="137" t="s">
        <v>83</v>
      </c>
      <c r="AB46" s="137" t="s">
        <v>83</v>
      </c>
      <c r="AC46" s="321" t="s">
        <v>83</v>
      </c>
      <c r="AD46" s="439">
        <f t="shared" si="16"/>
        <v>5</v>
      </c>
      <c r="AE46">
        <f t="shared" si="17"/>
        <v>0</v>
      </c>
      <c r="AF46" s="122">
        <f>IF(Z46="","",VLOOKUP(Z46,所属・種目コード!U:V,2,FALSE))</f>
        <v>3</v>
      </c>
      <c r="AG46" s="138">
        <f t="shared" si="18"/>
        <v>0</v>
      </c>
      <c r="AH46" s="122">
        <f t="shared" si="19"/>
        <v>0</v>
      </c>
      <c r="AI46" s="122">
        <f t="shared" si="20"/>
        <v>0</v>
      </c>
      <c r="AJ46" s="122" t="str">
        <f t="shared" si="21"/>
        <v>()</v>
      </c>
      <c r="AK46" s="440">
        <f t="shared" si="15"/>
        <v>0</v>
      </c>
      <c r="AL46" s="122">
        <f>IF(Y46="","",VLOOKUP(Y46,所属・種目コード!$X$1:$Y$2,2,FALSE))</f>
        <v>1</v>
      </c>
      <c r="AM46" s="122" t="str">
        <f>IF(K46="","",VLOOKUP(K46,所属・種目コード!$C$1:$E$84,3,FALSE))</f>
        <v/>
      </c>
      <c r="AN46" s="122" t="str">
        <f>IF(M46="","",VLOOKUP(M46,所属・種目コード!$AD$2:$AE$30,2,FALSE))</f>
        <v/>
      </c>
      <c r="AO46" s="122" t="str">
        <f>IF(L46="","",VLOOKUP(L46,所属・種目コード!$Z$7:$AB$11,3,FALSE))</f>
        <v/>
      </c>
      <c r="AP46" s="366">
        <f t="shared" si="6"/>
        <v>0</v>
      </c>
      <c r="AQ46" s="122" t="str">
        <f t="shared" si="7"/>
        <v xml:space="preserve"> 0</v>
      </c>
      <c r="AR46" s="122" t="str">
        <f>IF(P46="","",VLOOKUP(P46,所属・種目コード!$AD$2:$AE$30,2,FALSE))</f>
        <v/>
      </c>
      <c r="AS46" s="122" t="str">
        <f>IF(O46="","",VLOOKUP(O46,所属・種目コード!$Z$7:$AB$11,3,FALSE))</f>
        <v/>
      </c>
      <c r="AT46" s="366">
        <f t="shared" si="22"/>
        <v>0</v>
      </c>
      <c r="AU46" s="122" t="str">
        <f t="shared" si="9"/>
        <v xml:space="preserve"> 0</v>
      </c>
      <c r="AV46" s="122" t="str">
        <f>IF(S46="","",VLOOKUP(S46,所属・種目コード!$AD$2:$AE$80,2,FALSE))</f>
        <v/>
      </c>
      <c r="AW46" s="122" t="str">
        <f>IF(R46="","",VLOOKUP(R46,所属・種目コード!$Z$7:$AB$11,3,FALSE))</f>
        <v/>
      </c>
      <c r="AX46" s="438">
        <f t="shared" si="23"/>
        <v>0</v>
      </c>
      <c r="AY46" s="122" t="str">
        <f t="shared" si="11"/>
        <v xml:space="preserve"> 0</v>
      </c>
      <c r="AZ46" s="122"/>
      <c r="BA46" s="122" t="str">
        <f>IF(M46="","",VLOOKUP(M46,所属・種目コード!$AD$2:$AF$28,3,FALSE))</f>
        <v/>
      </c>
      <c r="BB46" s="366">
        <f t="shared" si="12"/>
        <v>0</v>
      </c>
      <c r="BC46" s="122" t="str">
        <f>IF(P46="","",VLOOKUP(P46,所属・種目コード!$AD$2:$AF$27,3,FALSE))</f>
        <v/>
      </c>
      <c r="BD46" s="436">
        <f t="shared" si="13"/>
        <v>0</v>
      </c>
      <c r="BE46" s="122" t="str">
        <f>IF(S46="","",VLOOKUP(S46,所属・種目コード!$AD$2:$AF$27,3,FALSE))</f>
        <v/>
      </c>
      <c r="BF46" s="436">
        <f t="shared" si="14"/>
        <v>0</v>
      </c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598" t="s">
        <v>106</v>
      </c>
      <c r="BR46" s="598" t="s">
        <v>106</v>
      </c>
      <c r="BS46" s="601"/>
      <c r="BT46" s="601"/>
      <c r="BU46" s="601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</row>
    <row r="47" spans="1:152" ht="24.95" customHeight="1">
      <c r="A47" s="107"/>
      <c r="B47" s="107"/>
      <c r="C47" s="107"/>
      <c r="D47" s="763" t="s">
        <v>8756</v>
      </c>
      <c r="E47" s="974">
        <v>6</v>
      </c>
      <c r="F47" s="974"/>
      <c r="G47" s="756"/>
      <c r="H47" s="759"/>
      <c r="I47" s="758"/>
      <c r="J47" s="759"/>
      <c r="K47" s="760"/>
      <c r="L47" s="779"/>
      <c r="M47" s="622"/>
      <c r="N47" s="624"/>
      <c r="O47" s="779"/>
      <c r="P47" s="622"/>
      <c r="Q47" s="624"/>
      <c r="R47" s="677"/>
      <c r="S47" s="581"/>
      <c r="T47" s="582"/>
      <c r="U47" s="226"/>
      <c r="V47" s="133"/>
      <c r="W47" s="134"/>
      <c r="X47" s="134"/>
      <c r="Y47" s="135" t="s">
        <v>23</v>
      </c>
      <c r="Z47" s="136" t="s">
        <v>46</v>
      </c>
      <c r="AA47" s="137" t="s">
        <v>83</v>
      </c>
      <c r="AB47" s="137" t="s">
        <v>83</v>
      </c>
      <c r="AC47" s="321" t="s">
        <v>83</v>
      </c>
      <c r="AD47" s="439">
        <f t="shared" si="16"/>
        <v>6</v>
      </c>
      <c r="AE47">
        <f t="shared" si="17"/>
        <v>0</v>
      </c>
      <c r="AF47" s="122">
        <f>IF(Z47="","",VLOOKUP(Z47,所属・種目コード!U:V,2,FALSE))</f>
        <v>3</v>
      </c>
      <c r="AG47" s="138">
        <f t="shared" si="18"/>
        <v>0</v>
      </c>
      <c r="AH47" s="122">
        <f t="shared" si="19"/>
        <v>0</v>
      </c>
      <c r="AI47" s="122">
        <f t="shared" si="20"/>
        <v>0</v>
      </c>
      <c r="AJ47" s="122" t="str">
        <f t="shared" si="21"/>
        <v>()</v>
      </c>
      <c r="AK47" s="440">
        <f t="shared" si="15"/>
        <v>0</v>
      </c>
      <c r="AL47" s="122">
        <f>IF(Y47="","",VLOOKUP(Y47,所属・種目コード!$X$1:$Y$2,2,FALSE))</f>
        <v>1</v>
      </c>
      <c r="AM47" s="122" t="str">
        <f>IF(K47="","",VLOOKUP(K47,所属・種目コード!$C$1:$E$84,3,FALSE))</f>
        <v/>
      </c>
      <c r="AN47" s="122" t="str">
        <f>IF(M47="","",VLOOKUP(M47,所属・種目コード!$AD$2:$AE$30,2,FALSE))</f>
        <v/>
      </c>
      <c r="AO47" s="122" t="str">
        <f>IF(L47="","",VLOOKUP(L47,所属・種目コード!$Z$7:$AB$11,3,FALSE))</f>
        <v/>
      </c>
      <c r="AP47" s="366">
        <f t="shared" si="6"/>
        <v>0</v>
      </c>
      <c r="AQ47" s="122" t="str">
        <f t="shared" si="7"/>
        <v xml:space="preserve"> 0</v>
      </c>
      <c r="AR47" s="122" t="str">
        <f>IF(P47="","",VLOOKUP(P47,所属・種目コード!$AD$2:$AE$30,2,FALSE))</f>
        <v/>
      </c>
      <c r="AS47" s="122" t="str">
        <f>IF(O47="","",VLOOKUP(O47,所属・種目コード!$Z$7:$AB$11,3,FALSE))</f>
        <v/>
      </c>
      <c r="AT47" s="366">
        <f t="shared" si="22"/>
        <v>0</v>
      </c>
      <c r="AU47" s="122" t="str">
        <f t="shared" si="9"/>
        <v xml:space="preserve"> 0</v>
      </c>
      <c r="AV47" s="122" t="str">
        <f>IF(S47="","",VLOOKUP(S47,所属・種目コード!$AD$2:$AE$80,2,FALSE))</f>
        <v/>
      </c>
      <c r="AW47" s="122" t="str">
        <f>IF(R47="","",VLOOKUP(R47,所属・種目コード!$Z$7:$AB$11,3,FALSE))</f>
        <v/>
      </c>
      <c r="AX47" s="438">
        <f t="shared" si="23"/>
        <v>0</v>
      </c>
      <c r="AY47" s="122" t="str">
        <f t="shared" si="11"/>
        <v xml:space="preserve"> 0</v>
      </c>
      <c r="AZ47" s="122"/>
      <c r="BA47" s="122" t="str">
        <f>IF(M47="","",VLOOKUP(M47,所属・種目コード!$AD$2:$AF$28,3,FALSE))</f>
        <v/>
      </c>
      <c r="BB47" s="366">
        <f t="shared" si="12"/>
        <v>0</v>
      </c>
      <c r="BC47" s="122" t="str">
        <f>IF(P47="","",VLOOKUP(P47,所属・種目コード!$AD$2:$AF$27,3,FALSE))</f>
        <v/>
      </c>
      <c r="BD47" s="436">
        <f t="shared" si="13"/>
        <v>0</v>
      </c>
      <c r="BE47" s="122" t="str">
        <f>IF(S47="","",VLOOKUP(S47,所属・種目コード!$AD$2:$AF$27,3,FALSE))</f>
        <v/>
      </c>
      <c r="BF47" s="436">
        <f t="shared" si="14"/>
        <v>0</v>
      </c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598" t="s">
        <v>118</v>
      </c>
      <c r="BR47" s="598" t="s">
        <v>9252</v>
      </c>
      <c r="BS47" s="601"/>
      <c r="BT47" s="601" t="s">
        <v>9250</v>
      </c>
      <c r="BU47" s="601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</row>
    <row r="48" spans="1:152" ht="24.95" customHeight="1">
      <c r="A48" s="107"/>
      <c r="B48" s="107"/>
      <c r="C48" s="107"/>
      <c r="D48" s="681" t="s">
        <v>8756</v>
      </c>
      <c r="E48" s="964">
        <v>7</v>
      </c>
      <c r="F48" s="964"/>
      <c r="G48" s="586"/>
      <c r="H48" s="589"/>
      <c r="I48" s="588"/>
      <c r="J48" s="589"/>
      <c r="K48" s="755"/>
      <c r="L48" s="580"/>
      <c r="M48" s="581"/>
      <c r="N48" s="582"/>
      <c r="O48" s="580"/>
      <c r="P48" s="581"/>
      <c r="Q48" s="582"/>
      <c r="R48" s="677"/>
      <c r="S48" s="581"/>
      <c r="T48" s="582"/>
      <c r="U48" s="226"/>
      <c r="V48" s="133"/>
      <c r="W48" s="134"/>
      <c r="X48" s="134"/>
      <c r="Y48" s="135" t="s">
        <v>23</v>
      </c>
      <c r="Z48" s="136" t="s">
        <v>46</v>
      </c>
      <c r="AA48" s="137" t="s">
        <v>83</v>
      </c>
      <c r="AB48" s="137" t="s">
        <v>83</v>
      </c>
      <c r="AC48" s="321" t="s">
        <v>83</v>
      </c>
      <c r="AD48" s="439">
        <f t="shared" si="16"/>
        <v>7</v>
      </c>
      <c r="AE48">
        <f t="shared" si="17"/>
        <v>0</v>
      </c>
      <c r="AF48" s="122">
        <f>IF(Z48="","",VLOOKUP(Z48,所属・種目コード!U:V,2,FALSE))</f>
        <v>3</v>
      </c>
      <c r="AG48" s="138">
        <f t="shared" si="18"/>
        <v>0</v>
      </c>
      <c r="AH48" s="122">
        <f t="shared" si="19"/>
        <v>0</v>
      </c>
      <c r="AI48" s="122">
        <f t="shared" si="20"/>
        <v>0</v>
      </c>
      <c r="AJ48" s="122" t="str">
        <f t="shared" si="21"/>
        <v>()</v>
      </c>
      <c r="AK48" s="440">
        <f t="shared" si="15"/>
        <v>0</v>
      </c>
      <c r="AL48" s="122">
        <f>IF(Y48="","",VLOOKUP(Y48,所属・種目コード!$X$1:$Y$2,2,FALSE))</f>
        <v>1</v>
      </c>
      <c r="AM48" s="122" t="str">
        <f>IF(K48="","",VLOOKUP(K48,所属・種目コード!$C$1:$E$84,3,FALSE))</f>
        <v/>
      </c>
      <c r="AN48" s="122" t="str">
        <f>IF(M48="","",VLOOKUP(M48,所属・種目コード!$AD$2:$AE$30,2,FALSE))</f>
        <v/>
      </c>
      <c r="AO48" s="122" t="str">
        <f>IF(L48="","",VLOOKUP(L48,所属・種目コード!$Z$7:$AB$11,3,FALSE))</f>
        <v/>
      </c>
      <c r="AP48" s="366">
        <f t="shared" si="6"/>
        <v>0</v>
      </c>
      <c r="AQ48" s="122" t="str">
        <f t="shared" si="7"/>
        <v xml:space="preserve"> 0</v>
      </c>
      <c r="AR48" s="122" t="str">
        <f>IF(P48="","",VLOOKUP(P48,所属・種目コード!$AD$2:$AE$30,2,FALSE))</f>
        <v/>
      </c>
      <c r="AS48" s="122" t="str">
        <f>IF(O48="","",VLOOKUP(O48,所属・種目コード!$Z$7:$AB$11,3,FALSE))</f>
        <v/>
      </c>
      <c r="AT48" s="366">
        <f t="shared" si="22"/>
        <v>0</v>
      </c>
      <c r="AU48" s="122" t="str">
        <f t="shared" si="9"/>
        <v xml:space="preserve"> 0</v>
      </c>
      <c r="AV48" s="122" t="str">
        <f>IF(S48="","",VLOOKUP(S48,所属・種目コード!$AD$2:$AE$80,2,FALSE))</f>
        <v/>
      </c>
      <c r="AW48" s="122" t="str">
        <f>IF(R48="","",VLOOKUP(R48,所属・種目コード!$Z$7:$AB$11,3,FALSE))</f>
        <v/>
      </c>
      <c r="AX48" s="438">
        <f t="shared" si="23"/>
        <v>0</v>
      </c>
      <c r="AY48" s="122" t="str">
        <f t="shared" si="11"/>
        <v xml:space="preserve"> 0</v>
      </c>
      <c r="AZ48" s="122"/>
      <c r="BA48" s="122" t="str">
        <f>IF(M48="","",VLOOKUP(M48,所属・種目コード!$AD$2:$AF$28,3,FALSE))</f>
        <v/>
      </c>
      <c r="BB48" s="366">
        <f t="shared" si="12"/>
        <v>0</v>
      </c>
      <c r="BC48" s="122" t="str">
        <f>IF(P48="","",VLOOKUP(P48,所属・種目コード!$AD$2:$AF$27,3,FALSE))</f>
        <v/>
      </c>
      <c r="BD48" s="436">
        <f t="shared" si="13"/>
        <v>0</v>
      </c>
      <c r="BE48" s="122" t="str">
        <f>IF(S48="","",VLOOKUP(S48,所属・種目コード!$AD$2:$AF$27,3,FALSE))</f>
        <v/>
      </c>
      <c r="BF48" s="436">
        <f t="shared" si="14"/>
        <v>0</v>
      </c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598" t="s">
        <v>8802</v>
      </c>
      <c r="BR48" s="600" t="s">
        <v>9257</v>
      </c>
      <c r="BS48" s="603"/>
      <c r="BT48" s="604" t="s">
        <v>9258</v>
      </c>
      <c r="BU48" s="601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</row>
    <row r="49" spans="1:152" ht="24.95" customHeight="1">
      <c r="A49" s="107"/>
      <c r="B49" s="107"/>
      <c r="C49" s="107"/>
      <c r="D49" s="681" t="s">
        <v>8756</v>
      </c>
      <c r="E49" s="964">
        <v>8</v>
      </c>
      <c r="F49" s="964"/>
      <c r="G49" s="586"/>
      <c r="H49" s="589"/>
      <c r="I49" s="588"/>
      <c r="J49" s="589"/>
      <c r="K49" s="755"/>
      <c r="L49" s="580"/>
      <c r="M49" s="581"/>
      <c r="N49" s="582"/>
      <c r="O49" s="580"/>
      <c r="P49" s="581"/>
      <c r="Q49" s="582"/>
      <c r="R49" s="677"/>
      <c r="S49" s="581"/>
      <c r="T49" s="582"/>
      <c r="U49" s="226"/>
      <c r="V49" s="133"/>
      <c r="W49" s="134"/>
      <c r="X49" s="134"/>
      <c r="Y49" s="135" t="s">
        <v>23</v>
      </c>
      <c r="Z49" s="136" t="s">
        <v>46</v>
      </c>
      <c r="AA49" s="137" t="s">
        <v>83</v>
      </c>
      <c r="AB49" s="137" t="s">
        <v>83</v>
      </c>
      <c r="AC49" s="321" t="s">
        <v>83</v>
      </c>
      <c r="AD49" s="439">
        <f t="shared" si="16"/>
        <v>8</v>
      </c>
      <c r="AE49">
        <f t="shared" si="17"/>
        <v>0</v>
      </c>
      <c r="AF49" s="122">
        <f>IF(Z49="","",VLOOKUP(Z49,所属・種目コード!U:V,2,FALSE))</f>
        <v>3</v>
      </c>
      <c r="AG49" s="138">
        <f t="shared" si="18"/>
        <v>0</v>
      </c>
      <c r="AH49" s="122">
        <f t="shared" si="19"/>
        <v>0</v>
      </c>
      <c r="AI49" s="122">
        <f t="shared" si="20"/>
        <v>0</v>
      </c>
      <c r="AJ49" s="122" t="str">
        <f t="shared" si="21"/>
        <v>()</v>
      </c>
      <c r="AK49" s="440">
        <f t="shared" si="15"/>
        <v>0</v>
      </c>
      <c r="AL49" s="122">
        <f>IF(Y49="","",VLOOKUP(Y49,所属・種目コード!$X$1:$Y$2,2,FALSE))</f>
        <v>1</v>
      </c>
      <c r="AM49" s="122" t="str">
        <f>IF(K49="","",VLOOKUP(K49,所属・種目コード!$C$1:$E$84,3,FALSE))</f>
        <v/>
      </c>
      <c r="AN49" s="122" t="str">
        <f>IF(M49="","",VLOOKUP(M49,所属・種目コード!$AD$2:$AE$30,2,FALSE))</f>
        <v/>
      </c>
      <c r="AO49" s="122" t="str">
        <f>IF(L49="","",VLOOKUP(L49,所属・種目コード!$Z$7:$AB$11,3,FALSE))</f>
        <v/>
      </c>
      <c r="AP49" s="366">
        <f t="shared" si="6"/>
        <v>0</v>
      </c>
      <c r="AQ49" s="122" t="str">
        <f t="shared" si="7"/>
        <v xml:space="preserve"> 0</v>
      </c>
      <c r="AR49" s="122" t="str">
        <f>IF(P49="","",VLOOKUP(P49,所属・種目コード!$AD$2:$AE$30,2,FALSE))</f>
        <v/>
      </c>
      <c r="AS49" s="122" t="str">
        <f>IF(O49="","",VLOOKUP(O49,所属・種目コード!$Z$7:$AB$11,3,FALSE))</f>
        <v/>
      </c>
      <c r="AT49" s="366">
        <f t="shared" si="22"/>
        <v>0</v>
      </c>
      <c r="AU49" s="122" t="str">
        <f t="shared" si="9"/>
        <v xml:space="preserve"> 0</v>
      </c>
      <c r="AV49" s="122" t="str">
        <f>IF(S49="","",VLOOKUP(S49,所属・種目コード!$AD$2:$AE$80,2,FALSE))</f>
        <v/>
      </c>
      <c r="AW49" s="122" t="str">
        <f>IF(R49="","",VLOOKUP(R49,所属・種目コード!$Z$7:$AB$11,3,FALSE))</f>
        <v/>
      </c>
      <c r="AX49" s="438">
        <f t="shared" si="23"/>
        <v>0</v>
      </c>
      <c r="AY49" s="122" t="str">
        <f t="shared" si="11"/>
        <v xml:space="preserve"> 0</v>
      </c>
      <c r="AZ49" s="122"/>
      <c r="BA49" s="122" t="str">
        <f>IF(M49="","",VLOOKUP(M49,所属・種目コード!$AD$2:$AF$28,3,FALSE))</f>
        <v/>
      </c>
      <c r="BB49" s="366">
        <f t="shared" si="12"/>
        <v>0</v>
      </c>
      <c r="BC49" s="122" t="str">
        <f>IF(P49="","",VLOOKUP(P49,所属・種目コード!$AD$2:$AF$27,3,FALSE))</f>
        <v/>
      </c>
      <c r="BD49" s="436">
        <f t="shared" si="13"/>
        <v>0</v>
      </c>
      <c r="BE49" s="122" t="str">
        <f>IF(S49="","",VLOOKUP(S49,所属・種目コード!$AD$2:$AF$27,3,FALSE))</f>
        <v/>
      </c>
      <c r="BF49" s="436">
        <f t="shared" si="14"/>
        <v>0</v>
      </c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600" t="s">
        <v>9192</v>
      </c>
      <c r="BR49" s="600" t="s">
        <v>9260</v>
      </c>
      <c r="BS49" s="601"/>
      <c r="BT49" s="604" t="s">
        <v>9259</v>
      </c>
      <c r="BU49" s="601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</row>
    <row r="50" spans="1:152" ht="24.95" customHeight="1">
      <c r="A50" s="107"/>
      <c r="B50" s="107"/>
      <c r="C50" s="107"/>
      <c r="D50" s="681" t="s">
        <v>8756</v>
      </c>
      <c r="E50" s="964">
        <v>9</v>
      </c>
      <c r="F50" s="964"/>
      <c r="G50" s="586"/>
      <c r="H50" s="589"/>
      <c r="I50" s="588"/>
      <c r="J50" s="589"/>
      <c r="K50" s="755"/>
      <c r="L50" s="580"/>
      <c r="M50" s="581"/>
      <c r="N50" s="582"/>
      <c r="O50" s="580"/>
      <c r="P50" s="581"/>
      <c r="Q50" s="582"/>
      <c r="R50" s="677"/>
      <c r="S50" s="581"/>
      <c r="T50" s="582"/>
      <c r="U50" s="226"/>
      <c r="V50" s="133"/>
      <c r="W50" s="134"/>
      <c r="X50" s="134"/>
      <c r="Y50" s="135" t="s">
        <v>23</v>
      </c>
      <c r="Z50" s="136" t="s">
        <v>46</v>
      </c>
      <c r="AA50" s="137" t="s">
        <v>83</v>
      </c>
      <c r="AB50" s="137" t="s">
        <v>83</v>
      </c>
      <c r="AC50" s="321" t="s">
        <v>83</v>
      </c>
      <c r="AD50" s="439">
        <f t="shared" si="16"/>
        <v>9</v>
      </c>
      <c r="AE50">
        <f t="shared" si="17"/>
        <v>0</v>
      </c>
      <c r="AF50" s="122">
        <f>IF(Z50="","",VLOOKUP(Z50,所属・種目コード!U:V,2,FALSE))</f>
        <v>3</v>
      </c>
      <c r="AG50" s="138">
        <f t="shared" si="18"/>
        <v>0</v>
      </c>
      <c r="AH50" s="122">
        <f t="shared" si="19"/>
        <v>0</v>
      </c>
      <c r="AI50" s="122">
        <f t="shared" si="20"/>
        <v>0</v>
      </c>
      <c r="AJ50" s="122" t="str">
        <f t="shared" si="21"/>
        <v>()</v>
      </c>
      <c r="AK50" s="440">
        <f t="shared" si="15"/>
        <v>0</v>
      </c>
      <c r="AL50" s="122">
        <f>IF(Y50="","",VLOOKUP(Y50,所属・種目コード!$X$1:$Y$2,2,FALSE))</f>
        <v>1</v>
      </c>
      <c r="AM50" s="122" t="str">
        <f>IF(K50="","",VLOOKUP(K50,所属・種目コード!$C$1:$E$84,3,FALSE))</f>
        <v/>
      </c>
      <c r="AN50" s="122" t="str">
        <f>IF(M50="","",VLOOKUP(M50,所属・種目コード!$AD$2:$AE$30,2,FALSE))</f>
        <v/>
      </c>
      <c r="AO50" s="122" t="str">
        <f>IF(L50="","",VLOOKUP(L50,所属・種目コード!$Z$7:$AB$11,3,FALSE))</f>
        <v/>
      </c>
      <c r="AP50" s="366">
        <f t="shared" si="6"/>
        <v>0</v>
      </c>
      <c r="AQ50" s="122" t="str">
        <f t="shared" si="7"/>
        <v xml:space="preserve"> 0</v>
      </c>
      <c r="AR50" s="122" t="str">
        <f>IF(P50="","",VLOOKUP(P50,所属・種目コード!$AD$2:$AE$30,2,FALSE))</f>
        <v/>
      </c>
      <c r="AS50" s="122" t="str">
        <f>IF(O50="","",VLOOKUP(O50,所属・種目コード!$Z$7:$AB$11,3,FALSE))</f>
        <v/>
      </c>
      <c r="AT50" s="366">
        <f t="shared" si="22"/>
        <v>0</v>
      </c>
      <c r="AU50" s="122" t="str">
        <f t="shared" si="9"/>
        <v xml:space="preserve"> 0</v>
      </c>
      <c r="AV50" s="122" t="str">
        <f>IF(S50="","",VLOOKUP(S50,所属・種目コード!$AD$2:$AE$80,2,FALSE))</f>
        <v/>
      </c>
      <c r="AW50" s="122" t="str">
        <f>IF(R50="","",VLOOKUP(R50,所属・種目コード!$Z$7:$AB$11,3,FALSE))</f>
        <v/>
      </c>
      <c r="AX50" s="438">
        <f t="shared" si="23"/>
        <v>0</v>
      </c>
      <c r="AY50" s="122" t="str">
        <f t="shared" si="11"/>
        <v xml:space="preserve"> 0</v>
      </c>
      <c r="AZ50" s="122"/>
      <c r="BA50" s="122" t="str">
        <f>IF(M50="","",VLOOKUP(M50,所属・種目コード!$AD$2:$AF$28,3,FALSE))</f>
        <v/>
      </c>
      <c r="BB50" s="366">
        <f t="shared" si="12"/>
        <v>0</v>
      </c>
      <c r="BC50" s="122" t="str">
        <f>IF(P50="","",VLOOKUP(P50,所属・種目コード!$AD$2:$AF$27,3,FALSE))</f>
        <v/>
      </c>
      <c r="BD50" s="436">
        <f t="shared" si="13"/>
        <v>0</v>
      </c>
      <c r="BE50" s="122" t="str">
        <f>IF(S50="","",VLOOKUP(S50,所属・種目コード!$AD$2:$AF$27,3,FALSE))</f>
        <v/>
      </c>
      <c r="BF50" s="436">
        <f t="shared" si="14"/>
        <v>0</v>
      </c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600" t="s">
        <v>9193</v>
      </c>
      <c r="BR50" s="600" t="s">
        <v>9261</v>
      </c>
      <c r="BS50" s="601"/>
      <c r="BT50" s="604" t="s">
        <v>9194</v>
      </c>
      <c r="BU50" s="601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</row>
    <row r="51" spans="1:152" ht="24.95" customHeight="1" thickBot="1">
      <c r="A51" s="107"/>
      <c r="B51" s="107"/>
      <c r="C51" s="107"/>
      <c r="D51" s="682" t="s">
        <v>8756</v>
      </c>
      <c r="E51" s="972">
        <v>10</v>
      </c>
      <c r="F51" s="972"/>
      <c r="G51" s="590"/>
      <c r="H51" s="593"/>
      <c r="I51" s="592"/>
      <c r="J51" s="593"/>
      <c r="K51" s="643"/>
      <c r="L51" s="583"/>
      <c r="M51" s="584"/>
      <c r="N51" s="585"/>
      <c r="O51" s="583"/>
      <c r="P51" s="584"/>
      <c r="Q51" s="585"/>
      <c r="R51" s="677"/>
      <c r="S51" s="581"/>
      <c r="T51" s="582"/>
      <c r="U51" s="226"/>
      <c r="V51" s="133"/>
      <c r="W51" s="134"/>
      <c r="X51" s="134"/>
      <c r="Y51" s="135" t="s">
        <v>23</v>
      </c>
      <c r="Z51" s="136" t="s">
        <v>46</v>
      </c>
      <c r="AA51" s="137" t="s">
        <v>83</v>
      </c>
      <c r="AB51" s="137" t="s">
        <v>83</v>
      </c>
      <c r="AC51" s="321" t="s">
        <v>83</v>
      </c>
      <c r="AD51" s="439">
        <f t="shared" si="16"/>
        <v>10</v>
      </c>
      <c r="AE51">
        <f t="shared" si="17"/>
        <v>0</v>
      </c>
      <c r="AF51" s="122">
        <f>IF(Z51="","",VLOOKUP(Z51,所属・種目コード!U:V,2,FALSE))</f>
        <v>3</v>
      </c>
      <c r="AG51" s="138">
        <f t="shared" si="18"/>
        <v>0</v>
      </c>
      <c r="AH51" s="122">
        <f t="shared" si="19"/>
        <v>0</v>
      </c>
      <c r="AI51" s="122">
        <f t="shared" si="20"/>
        <v>0</v>
      </c>
      <c r="AJ51" s="122" t="str">
        <f t="shared" si="21"/>
        <v>()</v>
      </c>
      <c r="AK51" s="440">
        <f t="shared" si="15"/>
        <v>0</v>
      </c>
      <c r="AL51" s="122">
        <f>IF(Y51="","",VLOOKUP(Y51,所属・種目コード!$X$1:$Y$2,2,FALSE))</f>
        <v>1</v>
      </c>
      <c r="AM51" s="122" t="str">
        <f>IF(K51="","",VLOOKUP(K51,所属・種目コード!$C$1:$E$84,3,FALSE))</f>
        <v/>
      </c>
      <c r="AN51" s="122" t="str">
        <f>IF(M51="","",VLOOKUP(M51,所属・種目コード!$AD$2:$AE$30,2,FALSE))</f>
        <v/>
      </c>
      <c r="AO51" s="122" t="str">
        <f>IF(L51="","",VLOOKUP(L51,所属・種目コード!$Z$7:$AB$11,3,FALSE))</f>
        <v/>
      </c>
      <c r="AP51" s="366">
        <f t="shared" si="6"/>
        <v>0</v>
      </c>
      <c r="AQ51" s="122" t="str">
        <f t="shared" si="7"/>
        <v xml:space="preserve"> 0</v>
      </c>
      <c r="AR51" s="122" t="str">
        <f>IF(P51="","",VLOOKUP(P51,所属・種目コード!$AD$2:$AE$30,2,FALSE))</f>
        <v/>
      </c>
      <c r="AS51" s="122" t="str">
        <f>IF(O51="","",VLOOKUP(O51,所属・種目コード!$Z$7:$AB$11,3,FALSE))</f>
        <v/>
      </c>
      <c r="AT51" s="366">
        <f t="shared" si="22"/>
        <v>0</v>
      </c>
      <c r="AU51" s="122" t="str">
        <f t="shared" si="9"/>
        <v xml:space="preserve"> 0</v>
      </c>
      <c r="AV51" s="122" t="str">
        <f>IF(S51="","",VLOOKUP(S51,所属・種目コード!$AD$2:$AE$80,2,FALSE))</f>
        <v/>
      </c>
      <c r="AW51" s="122" t="str">
        <f>IF(R51="","",VLOOKUP(R51,所属・種目コード!$Z$7:$AB$11,3,FALSE))</f>
        <v/>
      </c>
      <c r="AX51" s="438">
        <f t="shared" si="23"/>
        <v>0</v>
      </c>
      <c r="AY51" s="122" t="str">
        <f t="shared" si="11"/>
        <v xml:space="preserve"> 0</v>
      </c>
      <c r="AZ51" s="122"/>
      <c r="BA51" s="122" t="str">
        <f>IF(M51="","",VLOOKUP(M51,所属・種目コード!$AD$2:$AF$28,3,FALSE))</f>
        <v/>
      </c>
      <c r="BB51" s="366">
        <f t="shared" si="12"/>
        <v>0</v>
      </c>
      <c r="BC51" s="122" t="str">
        <f>IF(P51="","",VLOOKUP(P51,所属・種目コード!$AD$2:$AF$27,3,FALSE))</f>
        <v/>
      </c>
      <c r="BD51" s="436">
        <f t="shared" si="13"/>
        <v>0</v>
      </c>
      <c r="BE51" s="122" t="str">
        <f>IF(S51="","",VLOOKUP(S51,所属・種目コード!$AD$2:$AF$27,3,FALSE))</f>
        <v/>
      </c>
      <c r="BF51" s="436">
        <f t="shared" si="14"/>
        <v>0</v>
      </c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600" t="s">
        <v>9194</v>
      </c>
      <c r="BR51" s="598" t="s">
        <v>9218</v>
      </c>
      <c r="BS51" s="601"/>
      <c r="BT51" s="605" t="s">
        <v>9262</v>
      </c>
      <c r="BU51" s="601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</row>
    <row r="52" spans="1:152" ht="24.95" customHeight="1">
      <c r="A52" s="107"/>
      <c r="B52" s="107"/>
      <c r="C52" s="107"/>
      <c r="D52" s="762" t="s">
        <v>8756</v>
      </c>
      <c r="E52" s="963">
        <v>11</v>
      </c>
      <c r="F52" s="963"/>
      <c r="G52" s="669"/>
      <c r="H52" s="670"/>
      <c r="I52" s="671"/>
      <c r="J52" s="670"/>
      <c r="K52" s="672"/>
      <c r="L52" s="673"/>
      <c r="M52" s="674"/>
      <c r="N52" s="675"/>
      <c r="O52" s="673"/>
      <c r="P52" s="674"/>
      <c r="Q52" s="675"/>
      <c r="R52" s="677"/>
      <c r="S52" s="581"/>
      <c r="T52" s="582"/>
      <c r="U52" s="226"/>
      <c r="V52" s="133"/>
      <c r="W52" s="134"/>
      <c r="X52" s="134"/>
      <c r="Y52" s="135" t="s">
        <v>23</v>
      </c>
      <c r="Z52" s="136" t="s">
        <v>46</v>
      </c>
      <c r="AA52" s="137" t="s">
        <v>83</v>
      </c>
      <c r="AB52" s="137" t="s">
        <v>83</v>
      </c>
      <c r="AC52" s="321" t="s">
        <v>83</v>
      </c>
      <c r="AD52" s="439">
        <f t="shared" si="16"/>
        <v>11</v>
      </c>
      <c r="AE52">
        <f t="shared" si="17"/>
        <v>0</v>
      </c>
      <c r="AF52" s="122">
        <f>IF(Z52="","",VLOOKUP(Z52,所属・種目コード!U:V,2,FALSE))</f>
        <v>3</v>
      </c>
      <c r="AG52" s="138">
        <f t="shared" si="18"/>
        <v>0</v>
      </c>
      <c r="AH52" s="122">
        <f t="shared" si="19"/>
        <v>0</v>
      </c>
      <c r="AI52" s="122">
        <f t="shared" si="20"/>
        <v>0</v>
      </c>
      <c r="AJ52" s="122" t="str">
        <f t="shared" si="21"/>
        <v>()</v>
      </c>
      <c r="AK52" s="440">
        <f t="shared" si="15"/>
        <v>0</v>
      </c>
      <c r="AL52" s="122">
        <f>IF(Y52="","",VLOOKUP(Y52,所属・種目コード!$X$1:$Y$2,2,FALSE))</f>
        <v>1</v>
      </c>
      <c r="AM52" s="122" t="str">
        <f>IF(K52="","",VLOOKUP(K52,所属・種目コード!$C$1:$E$84,3,FALSE))</f>
        <v/>
      </c>
      <c r="AN52" s="122" t="str">
        <f>IF(M52="","",VLOOKUP(M52,所属・種目コード!$AD$2:$AE$30,2,FALSE))</f>
        <v/>
      </c>
      <c r="AO52" s="122" t="str">
        <f>IF(L52="","",VLOOKUP(L52,所属・種目コード!$Z$7:$AB$11,3,FALSE))</f>
        <v/>
      </c>
      <c r="AP52" s="366">
        <f t="shared" si="6"/>
        <v>0</v>
      </c>
      <c r="AQ52" s="122" t="str">
        <f t="shared" si="7"/>
        <v xml:space="preserve"> 0</v>
      </c>
      <c r="AR52" s="122" t="str">
        <f>IF(P52="","",VLOOKUP(P52,所属・種目コード!$AD$2:$AE$30,2,FALSE))</f>
        <v/>
      </c>
      <c r="AS52" s="122" t="str">
        <f>IF(O52="","",VLOOKUP(O52,所属・種目コード!$Z$7:$AB$11,3,FALSE))</f>
        <v/>
      </c>
      <c r="AT52" s="366">
        <f t="shared" si="22"/>
        <v>0</v>
      </c>
      <c r="AU52" s="122" t="str">
        <f t="shared" si="9"/>
        <v xml:space="preserve"> 0</v>
      </c>
      <c r="AV52" s="122" t="str">
        <f>IF(S52="","",VLOOKUP(S52,所属・種目コード!$AD$2:$AE$80,2,FALSE))</f>
        <v/>
      </c>
      <c r="AW52" s="122" t="str">
        <f>IF(R52="","",VLOOKUP(R52,所属・種目コード!$Z$7:$AB$11,3,FALSE))</f>
        <v/>
      </c>
      <c r="AX52" s="438">
        <f t="shared" si="23"/>
        <v>0</v>
      </c>
      <c r="AY52" s="122" t="str">
        <f t="shared" si="11"/>
        <v xml:space="preserve"> 0</v>
      </c>
      <c r="AZ52" s="122"/>
      <c r="BA52" s="122" t="str">
        <f>IF(M52="","",VLOOKUP(M52,所属・種目コード!$AD$2:$AF$28,3,FALSE))</f>
        <v/>
      </c>
      <c r="BB52" s="366">
        <f t="shared" si="12"/>
        <v>0</v>
      </c>
      <c r="BC52" s="122" t="str">
        <f>IF(P52="","",VLOOKUP(P52,所属・種目コード!$AD$2:$AF$27,3,FALSE))</f>
        <v/>
      </c>
      <c r="BD52" s="436">
        <f t="shared" si="13"/>
        <v>0</v>
      </c>
      <c r="BE52" s="122" t="str">
        <f>IF(S52="","",VLOOKUP(S52,所属・種目コード!$AD$2:$AF$27,3,FALSE))</f>
        <v/>
      </c>
      <c r="BF52" s="436">
        <f t="shared" si="14"/>
        <v>0</v>
      </c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598" t="s">
        <v>149</v>
      </c>
      <c r="BR52" s="598" t="s">
        <v>9269</v>
      </c>
      <c r="BS52" s="601"/>
      <c r="BT52" s="601" t="s">
        <v>9254</v>
      </c>
      <c r="BU52" s="601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</row>
    <row r="53" spans="1:152" ht="24.95" customHeight="1">
      <c r="A53" s="107"/>
      <c r="B53" s="107"/>
      <c r="C53" s="107"/>
      <c r="D53" s="681" t="s">
        <v>8756</v>
      </c>
      <c r="E53" s="964">
        <v>12</v>
      </c>
      <c r="F53" s="964"/>
      <c r="G53" s="586"/>
      <c r="H53" s="589"/>
      <c r="I53" s="588"/>
      <c r="J53" s="589"/>
      <c r="K53" s="587"/>
      <c r="L53" s="580"/>
      <c r="M53" s="581"/>
      <c r="N53" s="582"/>
      <c r="O53" s="580"/>
      <c r="P53" s="581"/>
      <c r="Q53" s="582"/>
      <c r="R53" s="677"/>
      <c r="S53" s="581"/>
      <c r="T53" s="582"/>
      <c r="U53" s="226"/>
      <c r="V53" s="133"/>
      <c r="W53" s="134"/>
      <c r="X53" s="134"/>
      <c r="Y53" s="135" t="s">
        <v>23</v>
      </c>
      <c r="Z53" s="136" t="s">
        <v>46</v>
      </c>
      <c r="AA53" s="137" t="s">
        <v>83</v>
      </c>
      <c r="AB53" s="137" t="s">
        <v>83</v>
      </c>
      <c r="AC53" s="321" t="s">
        <v>83</v>
      </c>
      <c r="AD53" s="439">
        <f t="shared" si="16"/>
        <v>12</v>
      </c>
      <c r="AE53">
        <f t="shared" si="17"/>
        <v>0</v>
      </c>
      <c r="AF53" s="122">
        <f>IF(Z53="","",VLOOKUP(Z53,所属・種目コード!U:V,2,FALSE))</f>
        <v>3</v>
      </c>
      <c r="AG53" s="138">
        <f t="shared" si="18"/>
        <v>0</v>
      </c>
      <c r="AH53" s="122">
        <f t="shared" si="19"/>
        <v>0</v>
      </c>
      <c r="AI53" s="122">
        <f t="shared" si="20"/>
        <v>0</v>
      </c>
      <c r="AJ53" s="122" t="str">
        <f t="shared" si="21"/>
        <v>()</v>
      </c>
      <c r="AK53" s="440">
        <f t="shared" si="15"/>
        <v>0</v>
      </c>
      <c r="AL53" s="122">
        <f>IF(Y53="","",VLOOKUP(Y53,所属・種目コード!$X$1:$Y$2,2,FALSE))</f>
        <v>1</v>
      </c>
      <c r="AM53" s="122" t="str">
        <f>IF(K53="","",VLOOKUP(K53,所属・種目コード!$C$1:$E$84,3,FALSE))</f>
        <v/>
      </c>
      <c r="AN53" s="122" t="str">
        <f>IF(M53="","",VLOOKUP(M53,所属・種目コード!$AD$2:$AE$30,2,FALSE))</f>
        <v/>
      </c>
      <c r="AO53" s="122" t="str">
        <f>IF(L53="","",VLOOKUP(L53,所属・種目コード!$Z$7:$AB$11,3,FALSE))</f>
        <v/>
      </c>
      <c r="AP53" s="366">
        <f t="shared" si="6"/>
        <v>0</v>
      </c>
      <c r="AQ53" s="122" t="str">
        <f t="shared" si="7"/>
        <v xml:space="preserve"> 0</v>
      </c>
      <c r="AR53" s="122" t="str">
        <f>IF(P53="","",VLOOKUP(P53,所属・種目コード!$AD$2:$AE$30,2,FALSE))</f>
        <v/>
      </c>
      <c r="AS53" s="122" t="str">
        <f>IF(O53="","",VLOOKUP(O53,所属・種目コード!$Z$7:$AB$11,3,FALSE))</f>
        <v/>
      </c>
      <c r="AT53" s="366">
        <f t="shared" si="22"/>
        <v>0</v>
      </c>
      <c r="AU53" s="122" t="str">
        <f t="shared" si="9"/>
        <v xml:space="preserve"> 0</v>
      </c>
      <c r="AV53" s="122" t="str">
        <f>IF(S53="","",VLOOKUP(S53,所属・種目コード!$AD$2:$AE$80,2,FALSE))</f>
        <v/>
      </c>
      <c r="AW53" s="122" t="str">
        <f>IF(R53="","",VLOOKUP(R53,所属・種目コード!$Z$7:$AB$11,3,FALSE))</f>
        <v/>
      </c>
      <c r="AX53" s="438">
        <f t="shared" si="23"/>
        <v>0</v>
      </c>
      <c r="AY53" s="122" t="str">
        <f t="shared" si="11"/>
        <v xml:space="preserve"> 0</v>
      </c>
      <c r="AZ53" s="122"/>
      <c r="BA53" s="122" t="str">
        <f>IF(M53="","",VLOOKUP(M53,所属・種目コード!$AD$2:$AF$28,3,FALSE))</f>
        <v/>
      </c>
      <c r="BB53" s="366">
        <f t="shared" si="12"/>
        <v>0</v>
      </c>
      <c r="BC53" s="122" t="str">
        <f>IF(P53="","",VLOOKUP(P53,所属・種目コード!$AD$2:$AF$27,3,FALSE))</f>
        <v/>
      </c>
      <c r="BD53" s="436">
        <f t="shared" si="13"/>
        <v>0</v>
      </c>
      <c r="BE53" s="122" t="str">
        <f>IF(S53="","",VLOOKUP(S53,所属・種目コード!$AD$2:$AF$27,3,FALSE))</f>
        <v/>
      </c>
      <c r="BF53" s="436">
        <f t="shared" si="14"/>
        <v>0</v>
      </c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598" t="s">
        <v>167</v>
      </c>
      <c r="BR53" s="598"/>
      <c r="BS53" s="601"/>
      <c r="BT53" s="601" t="s">
        <v>9263</v>
      </c>
      <c r="BU53" s="601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</row>
    <row r="54" spans="1:152" ht="24.95" customHeight="1">
      <c r="A54" s="107"/>
      <c r="B54" s="107"/>
      <c r="C54" s="107"/>
      <c r="D54" s="681" t="s">
        <v>8756</v>
      </c>
      <c r="E54" s="964">
        <v>13</v>
      </c>
      <c r="F54" s="964"/>
      <c r="G54" s="586"/>
      <c r="H54" s="589"/>
      <c r="I54" s="588"/>
      <c r="J54" s="589"/>
      <c r="K54" s="587"/>
      <c r="L54" s="580"/>
      <c r="M54" s="581"/>
      <c r="N54" s="582"/>
      <c r="O54" s="580"/>
      <c r="P54" s="581"/>
      <c r="Q54" s="582"/>
      <c r="R54" s="677"/>
      <c r="S54" s="581"/>
      <c r="T54" s="582"/>
      <c r="U54" s="226"/>
      <c r="V54" s="133"/>
      <c r="W54" s="134"/>
      <c r="X54" s="134"/>
      <c r="Y54" s="135" t="s">
        <v>23</v>
      </c>
      <c r="Z54" s="136" t="s">
        <v>46</v>
      </c>
      <c r="AA54" s="137" t="s">
        <v>83</v>
      </c>
      <c r="AB54" s="137" t="s">
        <v>83</v>
      </c>
      <c r="AC54" s="321" t="s">
        <v>83</v>
      </c>
      <c r="AD54" s="439">
        <f t="shared" si="16"/>
        <v>13</v>
      </c>
      <c r="AE54">
        <f t="shared" si="17"/>
        <v>0</v>
      </c>
      <c r="AF54" s="122">
        <f>IF(Z54="","",VLOOKUP(Z54,所属・種目コード!U:V,2,FALSE))</f>
        <v>3</v>
      </c>
      <c r="AG54" s="138">
        <f t="shared" si="18"/>
        <v>0</v>
      </c>
      <c r="AH54" s="122">
        <f t="shared" si="19"/>
        <v>0</v>
      </c>
      <c r="AI54" s="122">
        <f t="shared" si="20"/>
        <v>0</v>
      </c>
      <c r="AJ54" s="122" t="str">
        <f t="shared" si="21"/>
        <v>()</v>
      </c>
      <c r="AK54" s="440">
        <f t="shared" si="15"/>
        <v>0</v>
      </c>
      <c r="AL54" s="122">
        <f>IF(Y54="","",VLOOKUP(Y54,所属・種目コード!$X$1:$Y$2,2,FALSE))</f>
        <v>1</v>
      </c>
      <c r="AM54" s="122" t="str">
        <f>IF(K54="","",VLOOKUP(K54,所属・種目コード!$C$1:$E$84,3,FALSE))</f>
        <v/>
      </c>
      <c r="AN54" s="122" t="str">
        <f>IF(M54="","",VLOOKUP(M54,所属・種目コード!$AD$2:$AE$30,2,FALSE))</f>
        <v/>
      </c>
      <c r="AO54" s="122" t="str">
        <f>IF(L54="","",VLOOKUP(L54,所属・種目コード!$Z$7:$AB$11,3,FALSE))</f>
        <v/>
      </c>
      <c r="AP54" s="366">
        <f t="shared" si="6"/>
        <v>0</v>
      </c>
      <c r="AQ54" s="122" t="str">
        <f t="shared" si="7"/>
        <v xml:space="preserve"> 0</v>
      </c>
      <c r="AR54" s="122" t="str">
        <f>IF(P54="","",VLOOKUP(P54,所属・種目コード!$AD$2:$AE$30,2,FALSE))</f>
        <v/>
      </c>
      <c r="AS54" s="122" t="str">
        <f>IF(O54="","",VLOOKUP(O54,所属・種目コード!$Z$7:$AB$11,3,FALSE))</f>
        <v/>
      </c>
      <c r="AT54" s="366">
        <f t="shared" si="22"/>
        <v>0</v>
      </c>
      <c r="AU54" s="122" t="str">
        <f t="shared" si="9"/>
        <v xml:space="preserve"> 0</v>
      </c>
      <c r="AV54" s="122" t="str">
        <f>IF(S54="","",VLOOKUP(S54,所属・種目コード!$AD$2:$AE$80,2,FALSE))</f>
        <v/>
      </c>
      <c r="AW54" s="122" t="str">
        <f>IF(R54="","",VLOOKUP(R54,所属・種目コード!$Z$7:$AB$11,3,FALSE))</f>
        <v/>
      </c>
      <c r="AX54" s="438">
        <f t="shared" si="23"/>
        <v>0</v>
      </c>
      <c r="AY54" s="122" t="str">
        <f t="shared" si="11"/>
        <v xml:space="preserve"> 0</v>
      </c>
      <c r="AZ54" s="122"/>
      <c r="BA54" s="122" t="str">
        <f>IF(M54="","",VLOOKUP(M54,所属・種目コード!$AD$2:$AF$28,3,FALSE))</f>
        <v/>
      </c>
      <c r="BB54" s="366">
        <f t="shared" si="12"/>
        <v>0</v>
      </c>
      <c r="BC54" s="122" t="str">
        <f>IF(P54="","",VLOOKUP(P54,所属・種目コード!$AD$2:$AF$27,3,FALSE))</f>
        <v/>
      </c>
      <c r="BD54" s="436">
        <f t="shared" si="13"/>
        <v>0</v>
      </c>
      <c r="BE54" s="122" t="str">
        <f>IF(S54="","",VLOOKUP(S54,所属・種目コード!$AD$2:$AF$27,3,FALSE))</f>
        <v/>
      </c>
      <c r="BF54" s="436">
        <f t="shared" si="14"/>
        <v>0</v>
      </c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598" t="s">
        <v>173</v>
      </c>
      <c r="BR54" s="598"/>
      <c r="BS54" s="601"/>
      <c r="BT54" s="601" t="s">
        <v>9252</v>
      </c>
      <c r="BU54" s="601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</row>
    <row r="55" spans="1:152" ht="24.95" customHeight="1">
      <c r="A55" s="107"/>
      <c r="B55" s="107"/>
      <c r="C55" s="107"/>
      <c r="D55" s="681" t="s">
        <v>8756</v>
      </c>
      <c r="E55" s="964">
        <v>14</v>
      </c>
      <c r="F55" s="964"/>
      <c r="G55" s="586"/>
      <c r="H55" s="589"/>
      <c r="I55" s="588"/>
      <c r="J55" s="589"/>
      <c r="K55" s="587"/>
      <c r="L55" s="580"/>
      <c r="M55" s="581"/>
      <c r="N55" s="582"/>
      <c r="O55" s="580"/>
      <c r="P55" s="581"/>
      <c r="Q55" s="582"/>
      <c r="R55" s="677"/>
      <c r="S55" s="581"/>
      <c r="T55" s="582"/>
      <c r="U55" s="226"/>
      <c r="V55" s="133"/>
      <c r="W55" s="134"/>
      <c r="X55" s="134"/>
      <c r="Y55" s="135" t="s">
        <v>23</v>
      </c>
      <c r="Z55" s="136" t="s">
        <v>46</v>
      </c>
      <c r="AA55" s="137" t="s">
        <v>83</v>
      </c>
      <c r="AB55" s="137" t="s">
        <v>83</v>
      </c>
      <c r="AC55" s="321" t="s">
        <v>83</v>
      </c>
      <c r="AD55" s="439">
        <f t="shared" si="16"/>
        <v>14</v>
      </c>
      <c r="AE55">
        <f t="shared" si="17"/>
        <v>0</v>
      </c>
      <c r="AF55" s="122">
        <f>IF(Z55="","",VLOOKUP(Z55,所属・種目コード!U:V,2,FALSE))</f>
        <v>3</v>
      </c>
      <c r="AG55" s="138">
        <f t="shared" si="18"/>
        <v>0</v>
      </c>
      <c r="AH55" s="122">
        <f t="shared" si="19"/>
        <v>0</v>
      </c>
      <c r="AI55" s="122">
        <f t="shared" si="20"/>
        <v>0</v>
      </c>
      <c r="AJ55" s="122" t="str">
        <f t="shared" si="21"/>
        <v>()</v>
      </c>
      <c r="AK55" s="440">
        <f t="shared" si="15"/>
        <v>0</v>
      </c>
      <c r="AL55" s="122">
        <f>IF(Y55="","",VLOOKUP(Y55,所属・種目コード!$X$1:$Y$2,2,FALSE))</f>
        <v>1</v>
      </c>
      <c r="AM55" s="122" t="str">
        <f>IF(K55="","",VLOOKUP(K55,所属・種目コード!$C$1:$E$84,3,FALSE))</f>
        <v/>
      </c>
      <c r="AN55" s="122" t="str">
        <f>IF(M55="","",VLOOKUP(M55,所属・種目コード!$AD$2:$AE$30,2,FALSE))</f>
        <v/>
      </c>
      <c r="AO55" s="122" t="str">
        <f>IF(L55="","",VLOOKUP(L55,所属・種目コード!$Z$7:$AB$11,3,FALSE))</f>
        <v/>
      </c>
      <c r="AP55" s="366">
        <f t="shared" si="6"/>
        <v>0</v>
      </c>
      <c r="AQ55" s="122" t="str">
        <f t="shared" si="7"/>
        <v xml:space="preserve"> 0</v>
      </c>
      <c r="AR55" s="122" t="str">
        <f>IF(P55="","",VLOOKUP(P55,所属・種目コード!$AD$2:$AE$30,2,FALSE))</f>
        <v/>
      </c>
      <c r="AS55" s="122" t="str">
        <f>IF(O55="","",VLOOKUP(O55,所属・種目コード!$Z$7:$AB$11,3,FALSE))</f>
        <v/>
      </c>
      <c r="AT55" s="366">
        <f t="shared" si="22"/>
        <v>0</v>
      </c>
      <c r="AU55" s="122" t="str">
        <f t="shared" si="9"/>
        <v xml:space="preserve"> 0</v>
      </c>
      <c r="AV55" s="122" t="str">
        <f>IF(S55="","",VLOOKUP(S55,所属・種目コード!$AD$2:$AE$80,2,FALSE))</f>
        <v/>
      </c>
      <c r="AW55" s="122" t="str">
        <f>IF(R55="","",VLOOKUP(R55,所属・種目コード!$Z$7:$AB$11,3,FALSE))</f>
        <v/>
      </c>
      <c r="AX55" s="438">
        <f t="shared" si="23"/>
        <v>0</v>
      </c>
      <c r="AY55" s="122" t="str">
        <f t="shared" si="11"/>
        <v xml:space="preserve"> 0</v>
      </c>
      <c r="AZ55" s="122"/>
      <c r="BA55" s="122" t="str">
        <f>IF(M55="","",VLOOKUP(M55,所属・種目コード!$AD$2:$AF$28,3,FALSE))</f>
        <v/>
      </c>
      <c r="BB55" s="366">
        <f t="shared" si="12"/>
        <v>0</v>
      </c>
      <c r="BC55" s="122" t="str">
        <f>IF(P55="","",VLOOKUP(P55,所属・種目コード!$AD$2:$AF$27,3,FALSE))</f>
        <v/>
      </c>
      <c r="BD55" s="436">
        <f t="shared" si="13"/>
        <v>0</v>
      </c>
      <c r="BE55" s="122" t="str">
        <f>IF(S55="","",VLOOKUP(S55,所属・種目コード!$AD$2:$AF$27,3,FALSE))</f>
        <v/>
      </c>
      <c r="BF55" s="436">
        <f t="shared" si="14"/>
        <v>0</v>
      </c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598" t="s">
        <v>179</v>
      </c>
      <c r="BR55" s="598"/>
      <c r="BS55" s="601"/>
      <c r="BT55" s="601" t="s">
        <v>9257</v>
      </c>
      <c r="BU55" s="601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</row>
    <row r="56" spans="1:152" ht="24.95" customHeight="1" thickBot="1">
      <c r="A56" s="107"/>
      <c r="B56" s="107"/>
      <c r="C56" s="107"/>
      <c r="D56" s="761" t="s">
        <v>8756</v>
      </c>
      <c r="E56" s="973">
        <v>15</v>
      </c>
      <c r="F56" s="973"/>
      <c r="G56" s="750"/>
      <c r="H56" s="753"/>
      <c r="I56" s="752"/>
      <c r="J56" s="753"/>
      <c r="K56" s="751"/>
      <c r="L56" s="725"/>
      <c r="M56" s="620"/>
      <c r="N56" s="726"/>
      <c r="O56" s="725"/>
      <c r="P56" s="620"/>
      <c r="Q56" s="726"/>
      <c r="R56" s="677"/>
      <c r="S56" s="581"/>
      <c r="T56" s="582"/>
      <c r="U56" s="226"/>
      <c r="V56" s="133"/>
      <c r="W56" s="134"/>
      <c r="X56" s="134"/>
      <c r="Y56" s="135" t="s">
        <v>23</v>
      </c>
      <c r="Z56" s="136" t="s">
        <v>46</v>
      </c>
      <c r="AA56" s="137" t="s">
        <v>83</v>
      </c>
      <c r="AB56" s="137" t="s">
        <v>83</v>
      </c>
      <c r="AC56" s="321" t="s">
        <v>83</v>
      </c>
      <c r="AD56" s="439">
        <f t="shared" si="16"/>
        <v>15</v>
      </c>
      <c r="AE56">
        <f t="shared" si="17"/>
        <v>0</v>
      </c>
      <c r="AF56" s="122">
        <f>IF(Z56="","",VLOOKUP(Z56,所属・種目コード!U:V,2,FALSE))</f>
        <v>3</v>
      </c>
      <c r="AG56" s="138">
        <f t="shared" si="18"/>
        <v>0</v>
      </c>
      <c r="AH56" s="122">
        <f t="shared" si="19"/>
        <v>0</v>
      </c>
      <c r="AI56" s="122">
        <f t="shared" si="20"/>
        <v>0</v>
      </c>
      <c r="AJ56" s="122" t="str">
        <f t="shared" si="21"/>
        <v>()</v>
      </c>
      <c r="AK56" s="440">
        <f t="shared" si="15"/>
        <v>0</v>
      </c>
      <c r="AL56" s="122">
        <f>IF(Y56="","",VLOOKUP(Y56,所属・種目コード!$X$1:$Y$2,2,FALSE))</f>
        <v>1</v>
      </c>
      <c r="AM56" s="122" t="str">
        <f>IF(K56="","",VLOOKUP(K56,所属・種目コード!$C$1:$E$84,3,FALSE))</f>
        <v/>
      </c>
      <c r="AN56" s="122" t="str">
        <f>IF(M56="","",VLOOKUP(M56,所属・種目コード!$AD$2:$AE$30,2,FALSE))</f>
        <v/>
      </c>
      <c r="AO56" s="122" t="str">
        <f>IF(L56="","",VLOOKUP(L56,所属・種目コード!$Z$7:$AB$11,3,FALSE))</f>
        <v/>
      </c>
      <c r="AP56" s="366">
        <f t="shared" si="6"/>
        <v>0</v>
      </c>
      <c r="AQ56" s="122" t="str">
        <f t="shared" si="7"/>
        <v xml:space="preserve"> 0</v>
      </c>
      <c r="AR56" s="122" t="str">
        <f>IF(P56="","",VLOOKUP(P56,所属・種目コード!$AD$2:$AE$30,2,FALSE))</f>
        <v/>
      </c>
      <c r="AS56" s="122" t="str">
        <f>IF(O56="","",VLOOKUP(O56,所属・種目コード!$Z$7:$AB$11,3,FALSE))</f>
        <v/>
      </c>
      <c r="AT56" s="366">
        <f t="shared" si="22"/>
        <v>0</v>
      </c>
      <c r="AU56" s="122" t="str">
        <f t="shared" si="9"/>
        <v xml:space="preserve"> 0</v>
      </c>
      <c r="AV56" s="122" t="str">
        <f>IF(S56="","",VLOOKUP(S56,所属・種目コード!$AD$2:$AE$80,2,FALSE))</f>
        <v/>
      </c>
      <c r="AW56" s="122" t="str">
        <f>IF(R56="","",VLOOKUP(R56,所属・種目コード!$Z$7:$AB$11,3,FALSE))</f>
        <v/>
      </c>
      <c r="AX56" s="438">
        <f t="shared" si="23"/>
        <v>0</v>
      </c>
      <c r="AY56" s="122" t="str">
        <f t="shared" si="11"/>
        <v xml:space="preserve"> 0</v>
      </c>
      <c r="AZ56" s="122"/>
      <c r="BA56" s="122" t="str">
        <f>IF(M56="","",VLOOKUP(M56,所属・種目コード!$AD$2:$AF$28,3,FALSE))</f>
        <v/>
      </c>
      <c r="BB56" s="366">
        <f t="shared" si="12"/>
        <v>0</v>
      </c>
      <c r="BC56" s="122" t="str">
        <f>IF(P56="","",VLOOKUP(P56,所属・種目コード!$AD$2:$AF$27,3,FALSE))</f>
        <v/>
      </c>
      <c r="BD56" s="436">
        <f t="shared" si="13"/>
        <v>0</v>
      </c>
      <c r="BE56" s="122" t="str">
        <f>IF(S56="","",VLOOKUP(S56,所属・種目コード!$AD$2:$AF$27,3,FALSE))</f>
        <v/>
      </c>
      <c r="BF56" s="436">
        <f t="shared" si="14"/>
        <v>0</v>
      </c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598" t="s">
        <v>185</v>
      </c>
      <c r="BR56" s="602"/>
      <c r="BS56" s="601"/>
      <c r="BT56" s="601" t="s">
        <v>9197</v>
      </c>
      <c r="BU56" s="601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</row>
    <row r="57" spans="1:152" ht="24.95" customHeight="1">
      <c r="A57" s="107"/>
      <c r="B57" s="107"/>
      <c r="C57" s="107"/>
      <c r="D57" s="763" t="s">
        <v>8756</v>
      </c>
      <c r="E57" s="974">
        <v>16</v>
      </c>
      <c r="F57" s="974"/>
      <c r="G57" s="756"/>
      <c r="H57" s="759"/>
      <c r="I57" s="758"/>
      <c r="J57" s="759"/>
      <c r="K57" s="757"/>
      <c r="L57" s="734"/>
      <c r="M57" s="622"/>
      <c r="N57" s="624"/>
      <c r="O57" s="734"/>
      <c r="P57" s="622"/>
      <c r="Q57" s="624"/>
      <c r="R57" s="677"/>
      <c r="S57" s="581"/>
      <c r="T57" s="582"/>
      <c r="U57" s="226"/>
      <c r="V57" s="133"/>
      <c r="W57" s="134"/>
      <c r="X57" s="134"/>
      <c r="Y57" s="135" t="s">
        <v>23</v>
      </c>
      <c r="Z57" s="136" t="s">
        <v>46</v>
      </c>
      <c r="AA57" s="137" t="s">
        <v>83</v>
      </c>
      <c r="AB57" s="137" t="s">
        <v>83</v>
      </c>
      <c r="AC57" s="321" t="s">
        <v>83</v>
      </c>
      <c r="AD57" s="439">
        <f t="shared" si="16"/>
        <v>16</v>
      </c>
      <c r="AE57">
        <f t="shared" si="17"/>
        <v>0</v>
      </c>
      <c r="AF57" s="122">
        <f>IF(Z57="","",VLOOKUP(Z57,所属・種目コード!U:V,2,FALSE))</f>
        <v>3</v>
      </c>
      <c r="AG57" s="138">
        <f t="shared" si="18"/>
        <v>0</v>
      </c>
      <c r="AH57" s="122">
        <f t="shared" si="19"/>
        <v>0</v>
      </c>
      <c r="AI57" s="122">
        <f t="shared" si="20"/>
        <v>0</v>
      </c>
      <c r="AJ57" s="122" t="str">
        <f t="shared" si="21"/>
        <v>()</v>
      </c>
      <c r="AK57" s="440">
        <f t="shared" si="15"/>
        <v>0</v>
      </c>
      <c r="AL57" s="122">
        <f>IF(Y57="","",VLOOKUP(Y57,所属・種目コード!$X$1:$Y$2,2,FALSE))</f>
        <v>1</v>
      </c>
      <c r="AM57" s="122" t="str">
        <f>IF(K57="","",VLOOKUP(K57,所属・種目コード!$C$1:$E$84,3,FALSE))</f>
        <v/>
      </c>
      <c r="AN57" s="122" t="str">
        <f>IF(M57="","",VLOOKUP(M57,所属・種目コード!$AD$2:$AE$30,2,FALSE))</f>
        <v/>
      </c>
      <c r="AO57" s="122" t="str">
        <f>IF(L57="","",VLOOKUP(L57,所属・種目コード!$Z$7:$AB$11,3,FALSE))</f>
        <v/>
      </c>
      <c r="AP57" s="366">
        <f t="shared" si="6"/>
        <v>0</v>
      </c>
      <c r="AQ57" s="122" t="str">
        <f t="shared" si="7"/>
        <v xml:space="preserve"> 0</v>
      </c>
      <c r="AR57" s="122" t="str">
        <f>IF(P57="","",VLOOKUP(P57,所属・種目コード!$AD$2:$AE$30,2,FALSE))</f>
        <v/>
      </c>
      <c r="AS57" s="122" t="str">
        <f>IF(O57="","",VLOOKUP(O57,所属・種目コード!$Z$7:$AB$11,3,FALSE))</f>
        <v/>
      </c>
      <c r="AT57" s="366">
        <f t="shared" si="22"/>
        <v>0</v>
      </c>
      <c r="AU57" s="122" t="str">
        <f t="shared" si="9"/>
        <v xml:space="preserve"> 0</v>
      </c>
      <c r="AV57" s="122" t="str">
        <f>IF(S57="","",VLOOKUP(S57,所属・種目コード!$AD$2:$AE$80,2,FALSE))</f>
        <v/>
      </c>
      <c r="AW57" s="122" t="str">
        <f>IF(R57="","",VLOOKUP(R57,所属・種目コード!$Z$7:$AB$11,3,FALSE))</f>
        <v/>
      </c>
      <c r="AX57" s="438">
        <f t="shared" si="23"/>
        <v>0</v>
      </c>
      <c r="AY57" s="122" t="str">
        <f t="shared" si="11"/>
        <v xml:space="preserve"> 0</v>
      </c>
      <c r="AZ57" s="122"/>
      <c r="BA57" s="122" t="str">
        <f>IF(M57="","",VLOOKUP(M57,所属・種目コード!$AD$2:$AF$28,3,FALSE))</f>
        <v/>
      </c>
      <c r="BB57" s="366">
        <f t="shared" si="12"/>
        <v>0</v>
      </c>
      <c r="BC57" s="122" t="str">
        <f>IF(P57="","",VLOOKUP(P57,所属・種目コード!$AD$2:$AF$27,3,FALSE))</f>
        <v/>
      </c>
      <c r="BD57" s="436">
        <f t="shared" si="13"/>
        <v>0</v>
      </c>
      <c r="BE57" s="122" t="str">
        <f>IF(S57="","",VLOOKUP(S57,所属・種目コード!$AD$2:$AF$27,3,FALSE))</f>
        <v/>
      </c>
      <c r="BF57" s="436">
        <f t="shared" si="14"/>
        <v>0</v>
      </c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602" t="s">
        <v>9197</v>
      </c>
      <c r="BR57" s="599"/>
      <c r="BS57" s="601"/>
      <c r="BT57" s="601" t="s">
        <v>9260</v>
      </c>
      <c r="BU57" s="601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</row>
    <row r="58" spans="1:152" ht="24.95" customHeight="1">
      <c r="A58" s="107"/>
      <c r="B58" s="107"/>
      <c r="C58" s="107"/>
      <c r="D58" s="681" t="s">
        <v>8756</v>
      </c>
      <c r="E58" s="964">
        <v>17</v>
      </c>
      <c r="F58" s="964"/>
      <c r="G58" s="586"/>
      <c r="H58" s="589"/>
      <c r="I58" s="588"/>
      <c r="J58" s="589"/>
      <c r="K58" s="587"/>
      <c r="L58" s="580"/>
      <c r="M58" s="581"/>
      <c r="N58" s="582"/>
      <c r="O58" s="580"/>
      <c r="P58" s="581"/>
      <c r="Q58" s="582"/>
      <c r="R58" s="677"/>
      <c r="S58" s="581"/>
      <c r="T58" s="582"/>
      <c r="U58" s="226"/>
      <c r="V58" s="133"/>
      <c r="W58" s="134"/>
      <c r="X58" s="134"/>
      <c r="Y58" s="135" t="s">
        <v>23</v>
      </c>
      <c r="Z58" s="136" t="s">
        <v>46</v>
      </c>
      <c r="AA58" s="137" t="s">
        <v>83</v>
      </c>
      <c r="AB58" s="137" t="s">
        <v>83</v>
      </c>
      <c r="AC58" s="321" t="s">
        <v>83</v>
      </c>
      <c r="AD58" s="439">
        <f t="shared" si="16"/>
        <v>17</v>
      </c>
      <c r="AE58">
        <f t="shared" si="17"/>
        <v>0</v>
      </c>
      <c r="AF58" s="122">
        <f>IF(Z58="","",VLOOKUP(Z58,所属・種目コード!U:V,2,FALSE))</f>
        <v>3</v>
      </c>
      <c r="AG58" s="138">
        <f t="shared" si="18"/>
        <v>0</v>
      </c>
      <c r="AH58" s="122">
        <f t="shared" si="19"/>
        <v>0</v>
      </c>
      <c r="AI58" s="122">
        <f t="shared" si="20"/>
        <v>0</v>
      </c>
      <c r="AJ58" s="122" t="str">
        <f t="shared" si="21"/>
        <v>()</v>
      </c>
      <c r="AK58" s="440">
        <f t="shared" si="15"/>
        <v>0</v>
      </c>
      <c r="AL58" s="122">
        <f>IF(Y58="","",VLOOKUP(Y58,所属・種目コード!$X$1:$Y$2,2,FALSE))</f>
        <v>1</v>
      </c>
      <c r="AM58" s="122" t="str">
        <f>IF(K58="","",VLOOKUP(K58,所属・種目コード!$C$1:$E$84,3,FALSE))</f>
        <v/>
      </c>
      <c r="AN58" s="122" t="str">
        <f>IF(M58="","",VLOOKUP(M58,所属・種目コード!$AD$2:$AE$30,2,FALSE))</f>
        <v/>
      </c>
      <c r="AO58" s="122" t="str">
        <f>IF(L58="","",VLOOKUP(L58,所属・種目コード!$Z$7:$AB$11,3,FALSE))</f>
        <v/>
      </c>
      <c r="AP58" s="366">
        <f t="shared" si="6"/>
        <v>0</v>
      </c>
      <c r="AQ58" s="122" t="str">
        <f t="shared" si="7"/>
        <v xml:space="preserve"> 0</v>
      </c>
      <c r="AR58" s="122" t="str">
        <f>IF(P58="","",VLOOKUP(P58,所属・種目コード!$AD$2:$AE$30,2,FALSE))</f>
        <v/>
      </c>
      <c r="AS58" s="122" t="str">
        <f>IF(O58="","",VLOOKUP(O58,所属・種目コード!$Z$7:$AB$11,3,FALSE))</f>
        <v/>
      </c>
      <c r="AT58" s="366">
        <f t="shared" si="22"/>
        <v>0</v>
      </c>
      <c r="AU58" s="122" t="str">
        <f t="shared" si="9"/>
        <v xml:space="preserve"> 0</v>
      </c>
      <c r="AV58" s="122" t="str">
        <f>IF(S58="","",VLOOKUP(S58,所属・種目コード!$AD$2:$AE$80,2,FALSE))</f>
        <v/>
      </c>
      <c r="AW58" s="122" t="str">
        <f>IF(R58="","",VLOOKUP(R58,所属・種目コード!$Z$7:$AB$11,3,FALSE))</f>
        <v/>
      </c>
      <c r="AX58" s="438">
        <f t="shared" si="23"/>
        <v>0</v>
      </c>
      <c r="AY58" s="122" t="str">
        <f t="shared" si="11"/>
        <v xml:space="preserve"> 0</v>
      </c>
      <c r="AZ58" s="122"/>
      <c r="BA58" s="122" t="str">
        <f>IF(M58="","",VLOOKUP(M58,所属・種目コード!$AD$2:$AF$28,3,FALSE))</f>
        <v/>
      </c>
      <c r="BB58" s="366">
        <f t="shared" si="12"/>
        <v>0</v>
      </c>
      <c r="BC58" s="122" t="str">
        <f>IF(P58="","",VLOOKUP(P58,所属・種目コード!$AD$2:$AF$27,3,FALSE))</f>
        <v/>
      </c>
      <c r="BD58" s="436">
        <f t="shared" si="13"/>
        <v>0</v>
      </c>
      <c r="BE58" s="122" t="str">
        <f>IF(S58="","",VLOOKUP(S58,所属・種目コード!$AD$2:$AF$27,3,FALSE))</f>
        <v/>
      </c>
      <c r="BF58" s="436">
        <f t="shared" si="14"/>
        <v>0</v>
      </c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602" t="s">
        <v>9198</v>
      </c>
      <c r="BR58" s="602"/>
      <c r="BS58" s="601"/>
      <c r="BT58" s="601" t="s">
        <v>9198</v>
      </c>
      <c r="BU58" s="601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</row>
    <row r="59" spans="1:152" ht="24.95" customHeight="1">
      <c r="A59" s="107"/>
      <c r="B59" s="107"/>
      <c r="C59" s="107"/>
      <c r="D59" s="681" t="s">
        <v>8756</v>
      </c>
      <c r="E59" s="964">
        <v>18</v>
      </c>
      <c r="F59" s="964"/>
      <c r="G59" s="586"/>
      <c r="H59" s="589"/>
      <c r="I59" s="588"/>
      <c r="J59" s="589"/>
      <c r="K59" s="587"/>
      <c r="L59" s="580"/>
      <c r="M59" s="581"/>
      <c r="N59" s="582"/>
      <c r="O59" s="580"/>
      <c r="P59" s="581"/>
      <c r="Q59" s="582"/>
      <c r="R59" s="677"/>
      <c r="S59" s="581"/>
      <c r="T59" s="582"/>
      <c r="U59" s="226"/>
      <c r="V59" s="133"/>
      <c r="W59" s="134"/>
      <c r="X59" s="134"/>
      <c r="Y59" s="135" t="s">
        <v>23</v>
      </c>
      <c r="Z59" s="136" t="s">
        <v>46</v>
      </c>
      <c r="AA59" s="137" t="s">
        <v>83</v>
      </c>
      <c r="AB59" s="137" t="s">
        <v>83</v>
      </c>
      <c r="AC59" s="321" t="s">
        <v>83</v>
      </c>
      <c r="AD59" s="439">
        <f t="shared" si="16"/>
        <v>18</v>
      </c>
      <c r="AE59">
        <f t="shared" si="17"/>
        <v>0</v>
      </c>
      <c r="AF59" s="122">
        <f>IF(Z59="","",VLOOKUP(Z59,所属・種目コード!U:V,2,FALSE))</f>
        <v>3</v>
      </c>
      <c r="AG59" s="138">
        <f t="shared" si="18"/>
        <v>0</v>
      </c>
      <c r="AH59" s="122">
        <f t="shared" si="19"/>
        <v>0</v>
      </c>
      <c r="AI59" s="122">
        <f t="shared" si="20"/>
        <v>0</v>
      </c>
      <c r="AJ59" s="122" t="str">
        <f t="shared" si="21"/>
        <v>()</v>
      </c>
      <c r="AK59" s="440">
        <f t="shared" si="15"/>
        <v>0</v>
      </c>
      <c r="AL59" s="122">
        <f>IF(Y59="","",VLOOKUP(Y59,所属・種目コード!$X$1:$Y$2,2,FALSE))</f>
        <v>1</v>
      </c>
      <c r="AM59" s="122" t="str">
        <f>IF(K59="","",VLOOKUP(K59,所属・種目コード!$C$1:$E$84,3,FALSE))</f>
        <v/>
      </c>
      <c r="AN59" s="122" t="str">
        <f>IF(M59="","",VLOOKUP(M59,所属・種目コード!$AD$2:$AE$30,2,FALSE))</f>
        <v/>
      </c>
      <c r="AO59" s="122" t="str">
        <f>IF(L59="","",VLOOKUP(L59,所属・種目コード!$Z$7:$AB$11,3,FALSE))</f>
        <v/>
      </c>
      <c r="AP59" s="366">
        <f t="shared" si="6"/>
        <v>0</v>
      </c>
      <c r="AQ59" s="122" t="str">
        <f t="shared" si="7"/>
        <v xml:space="preserve"> 0</v>
      </c>
      <c r="AR59" s="122" t="str">
        <f>IF(P59="","",VLOOKUP(P59,所属・種目コード!$AD$2:$AE$30,2,FALSE))</f>
        <v/>
      </c>
      <c r="AS59" s="122" t="str">
        <f>IF(O59="","",VLOOKUP(O59,所属・種目コード!$Z$7:$AB$11,3,FALSE))</f>
        <v/>
      </c>
      <c r="AT59" s="366">
        <f t="shared" si="22"/>
        <v>0</v>
      </c>
      <c r="AU59" s="122" t="str">
        <f t="shared" si="9"/>
        <v xml:space="preserve"> 0</v>
      </c>
      <c r="AV59" s="122" t="str">
        <f>IF(S59="","",VLOOKUP(S59,所属・種目コード!$AD$2:$AE$80,2,FALSE))</f>
        <v/>
      </c>
      <c r="AW59" s="122" t="str">
        <f>IF(R59="","",VLOOKUP(R59,所属・種目コード!$Z$7:$AB$11,3,FALSE))</f>
        <v/>
      </c>
      <c r="AX59" s="438">
        <f t="shared" si="23"/>
        <v>0</v>
      </c>
      <c r="AY59" s="122" t="str">
        <f t="shared" si="11"/>
        <v xml:space="preserve"> 0</v>
      </c>
      <c r="AZ59" s="122"/>
      <c r="BA59" s="122" t="str">
        <f>IF(M59="","",VLOOKUP(M59,所属・種目コード!$AD$2:$AF$28,3,FALSE))</f>
        <v/>
      </c>
      <c r="BB59" s="366">
        <f t="shared" si="12"/>
        <v>0</v>
      </c>
      <c r="BC59" s="122" t="str">
        <f>IF(P59="","",VLOOKUP(P59,所属・種目コード!$AD$2:$AF$27,3,FALSE))</f>
        <v/>
      </c>
      <c r="BD59" s="436">
        <f t="shared" si="13"/>
        <v>0</v>
      </c>
      <c r="BE59" s="122" t="str">
        <f>IF(S59="","",VLOOKUP(S59,所属・種目コード!$AD$2:$AF$27,3,FALSE))</f>
        <v/>
      </c>
      <c r="BF59" s="436">
        <f t="shared" si="14"/>
        <v>0</v>
      </c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602" t="s">
        <v>9200</v>
      </c>
      <c r="BR59" s="599"/>
      <c r="BS59" s="601"/>
      <c r="BT59" s="601" t="s">
        <v>9261</v>
      </c>
      <c r="BU59" s="601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</row>
    <row r="60" spans="1:152" ht="24.95" customHeight="1">
      <c r="A60" s="107"/>
      <c r="B60" s="107"/>
      <c r="C60" s="107"/>
      <c r="D60" s="681" t="s">
        <v>8756</v>
      </c>
      <c r="E60" s="964">
        <v>19</v>
      </c>
      <c r="F60" s="964"/>
      <c r="G60" s="586"/>
      <c r="H60" s="589"/>
      <c r="I60" s="588"/>
      <c r="J60" s="589"/>
      <c r="K60" s="587"/>
      <c r="L60" s="580"/>
      <c r="M60" s="581"/>
      <c r="N60" s="582"/>
      <c r="O60" s="580"/>
      <c r="P60" s="581"/>
      <c r="Q60" s="582"/>
      <c r="R60" s="677"/>
      <c r="S60" s="581"/>
      <c r="T60" s="582"/>
      <c r="U60" s="226"/>
      <c r="V60" s="133"/>
      <c r="W60" s="134"/>
      <c r="X60" s="134"/>
      <c r="Y60" s="135" t="s">
        <v>23</v>
      </c>
      <c r="Z60" s="136" t="s">
        <v>46</v>
      </c>
      <c r="AA60" s="137" t="s">
        <v>83</v>
      </c>
      <c r="AB60" s="137" t="s">
        <v>83</v>
      </c>
      <c r="AC60" s="321" t="s">
        <v>83</v>
      </c>
      <c r="AD60" s="439">
        <f t="shared" si="16"/>
        <v>19</v>
      </c>
      <c r="AE60">
        <f t="shared" si="17"/>
        <v>0</v>
      </c>
      <c r="AF60" s="122">
        <f>IF(Z60="","",VLOOKUP(Z60,所属・種目コード!U:V,2,FALSE))</f>
        <v>3</v>
      </c>
      <c r="AG60" s="138">
        <f t="shared" si="18"/>
        <v>0</v>
      </c>
      <c r="AH60" s="122">
        <f t="shared" si="19"/>
        <v>0</v>
      </c>
      <c r="AI60" s="122">
        <f t="shared" si="20"/>
        <v>0</v>
      </c>
      <c r="AJ60" s="122" t="str">
        <f t="shared" si="21"/>
        <v>()</v>
      </c>
      <c r="AK60" s="440">
        <f t="shared" si="15"/>
        <v>0</v>
      </c>
      <c r="AL60" s="122">
        <f>IF(Y60="","",VLOOKUP(Y60,所属・種目コード!$X$1:$Y$2,2,FALSE))</f>
        <v>1</v>
      </c>
      <c r="AM60" s="122" t="str">
        <f>IF(K60="","",VLOOKUP(K60,所属・種目コード!$C$1:$E$84,3,FALSE))</f>
        <v/>
      </c>
      <c r="AN60" s="122" t="str">
        <f>IF(M60="","",VLOOKUP(M60,所属・種目コード!$AD$2:$AE$30,2,FALSE))</f>
        <v/>
      </c>
      <c r="AO60" s="122" t="str">
        <f>IF(L60="","",VLOOKUP(L60,所属・種目コード!$Z$7:$AB$11,3,FALSE))</f>
        <v/>
      </c>
      <c r="AP60" s="366">
        <f t="shared" si="6"/>
        <v>0</v>
      </c>
      <c r="AQ60" s="122" t="str">
        <f t="shared" si="7"/>
        <v xml:space="preserve"> 0</v>
      </c>
      <c r="AR60" s="122" t="str">
        <f>IF(P60="","",VLOOKUP(P60,所属・種目コード!$AD$2:$AE$30,2,FALSE))</f>
        <v/>
      </c>
      <c r="AS60" s="122" t="str">
        <f>IF(O60="","",VLOOKUP(O60,所属・種目コード!$Z$7:$AB$11,3,FALSE))</f>
        <v/>
      </c>
      <c r="AT60" s="366">
        <f t="shared" si="22"/>
        <v>0</v>
      </c>
      <c r="AU60" s="122" t="str">
        <f t="shared" si="9"/>
        <v xml:space="preserve"> 0</v>
      </c>
      <c r="AV60" s="122" t="str">
        <f>IF(S60="","",VLOOKUP(S60,所属・種目コード!$AD$2:$AE$80,2,FALSE))</f>
        <v/>
      </c>
      <c r="AW60" s="122" t="str">
        <f>IF(R60="","",VLOOKUP(R60,所属・種目コード!$Z$7:$AB$11,3,FALSE))</f>
        <v/>
      </c>
      <c r="AX60" s="438">
        <f t="shared" si="23"/>
        <v>0</v>
      </c>
      <c r="AY60" s="122" t="str">
        <f t="shared" si="11"/>
        <v xml:space="preserve"> 0</v>
      </c>
      <c r="AZ60" s="122"/>
      <c r="BA60" s="122" t="str">
        <f>IF(M60="","",VLOOKUP(M60,所属・種目コード!$AD$2:$AF$28,3,FALSE))</f>
        <v/>
      </c>
      <c r="BB60" s="366">
        <f t="shared" si="12"/>
        <v>0</v>
      </c>
      <c r="BC60" s="122" t="str">
        <f>IF(P60="","",VLOOKUP(P60,所属・種目コード!$AD$2:$AF$27,3,FALSE))</f>
        <v/>
      </c>
      <c r="BD60" s="436">
        <f t="shared" si="13"/>
        <v>0</v>
      </c>
      <c r="BE60" s="122" t="str">
        <f>IF(S60="","",VLOOKUP(S60,所属・種目コード!$AD$2:$AF$27,3,FALSE))</f>
        <v/>
      </c>
      <c r="BF60" s="436">
        <f t="shared" si="14"/>
        <v>0</v>
      </c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606" t="s">
        <v>8798</v>
      </c>
      <c r="BR60" s="602"/>
      <c r="BS60" s="601"/>
      <c r="BT60" s="601" t="s">
        <v>9200</v>
      </c>
      <c r="BU60" s="601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</row>
    <row r="61" spans="1:152" ht="24.95" customHeight="1" thickBot="1">
      <c r="A61" s="107"/>
      <c r="B61" s="107"/>
      <c r="C61" s="107"/>
      <c r="D61" s="682" t="s">
        <v>8756</v>
      </c>
      <c r="E61" s="972">
        <v>20</v>
      </c>
      <c r="F61" s="972"/>
      <c r="G61" s="590"/>
      <c r="H61" s="593"/>
      <c r="I61" s="592"/>
      <c r="J61" s="593"/>
      <c r="K61" s="591"/>
      <c r="L61" s="583"/>
      <c r="M61" s="584"/>
      <c r="N61" s="585"/>
      <c r="O61" s="583"/>
      <c r="P61" s="584"/>
      <c r="Q61" s="585"/>
      <c r="R61" s="677"/>
      <c r="S61" s="581"/>
      <c r="T61" s="582"/>
      <c r="U61" s="226"/>
      <c r="V61" s="133"/>
      <c r="W61" s="134"/>
      <c r="X61" s="134"/>
      <c r="Y61" s="135" t="s">
        <v>23</v>
      </c>
      <c r="Z61" s="136" t="s">
        <v>46</v>
      </c>
      <c r="AA61" s="137" t="s">
        <v>83</v>
      </c>
      <c r="AB61" s="137" t="s">
        <v>83</v>
      </c>
      <c r="AC61" s="321" t="s">
        <v>83</v>
      </c>
      <c r="AD61" s="439">
        <f t="shared" si="16"/>
        <v>20</v>
      </c>
      <c r="AE61">
        <f t="shared" si="17"/>
        <v>0</v>
      </c>
      <c r="AF61" s="122">
        <f>IF(Z61="","",VLOOKUP(Z61,所属・種目コード!U:V,2,FALSE))</f>
        <v>3</v>
      </c>
      <c r="AG61" s="138">
        <f t="shared" si="18"/>
        <v>0</v>
      </c>
      <c r="AH61" s="122">
        <f t="shared" si="19"/>
        <v>0</v>
      </c>
      <c r="AI61" s="122">
        <f t="shared" si="20"/>
        <v>0</v>
      </c>
      <c r="AJ61" s="122" t="str">
        <f t="shared" si="21"/>
        <v>()</v>
      </c>
      <c r="AK61" s="440">
        <f t="shared" si="15"/>
        <v>0</v>
      </c>
      <c r="AL61" s="122">
        <f>IF(Y61="","",VLOOKUP(Y61,所属・種目コード!$X$1:$Y$2,2,FALSE))</f>
        <v>1</v>
      </c>
      <c r="AM61" s="122" t="str">
        <f>IF(K61="","",VLOOKUP(K61,所属・種目コード!$C$1:$E$84,3,FALSE))</f>
        <v/>
      </c>
      <c r="AN61" s="122" t="str">
        <f>IF(M61="","",VLOOKUP(M61,所属・種目コード!$AD$2:$AE$30,2,FALSE))</f>
        <v/>
      </c>
      <c r="AO61" s="122" t="str">
        <f>IF(L61="","",VLOOKUP(L61,所属・種目コード!$Z$7:$AB$11,3,FALSE))</f>
        <v/>
      </c>
      <c r="AP61" s="366">
        <f t="shared" si="6"/>
        <v>0</v>
      </c>
      <c r="AQ61" s="122" t="str">
        <f t="shared" si="7"/>
        <v xml:space="preserve"> 0</v>
      </c>
      <c r="AR61" s="122" t="str">
        <f>IF(P61="","",VLOOKUP(P61,所属・種目コード!$AD$2:$AE$30,2,FALSE))</f>
        <v/>
      </c>
      <c r="AS61" s="122" t="str">
        <f>IF(O61="","",VLOOKUP(O61,所属・種目コード!$Z$7:$AB$11,3,FALSE))</f>
        <v/>
      </c>
      <c r="AT61" s="366">
        <f t="shared" si="22"/>
        <v>0</v>
      </c>
      <c r="AU61" s="122" t="str">
        <f t="shared" si="9"/>
        <v xml:space="preserve"> 0</v>
      </c>
      <c r="AV61" s="122" t="str">
        <f>IF(S61="","",VLOOKUP(S61,所属・種目コード!$AD$2:$AE$80,2,FALSE))</f>
        <v/>
      </c>
      <c r="AW61" s="122" t="str">
        <f>IF(R61="","",VLOOKUP(R61,所属・種目コード!$Z$7:$AB$11,3,FALSE))</f>
        <v/>
      </c>
      <c r="AX61" s="438">
        <f t="shared" si="23"/>
        <v>0</v>
      </c>
      <c r="AY61" s="122" t="str">
        <f t="shared" si="11"/>
        <v xml:space="preserve"> 0</v>
      </c>
      <c r="AZ61" s="122"/>
      <c r="BA61" s="122" t="str">
        <f>IF(M61="","",VLOOKUP(M61,所属・種目コード!$AD$2:$AF$28,3,FALSE))</f>
        <v/>
      </c>
      <c r="BB61" s="366">
        <f t="shared" si="12"/>
        <v>0</v>
      </c>
      <c r="BC61" s="122" t="str">
        <f>IF(P61="","",VLOOKUP(P61,所属・種目コード!$AD$2:$AF$27,3,FALSE))</f>
        <v/>
      </c>
      <c r="BD61" s="436">
        <f t="shared" si="13"/>
        <v>0</v>
      </c>
      <c r="BE61" s="122" t="str">
        <f>IF(S61="","",VLOOKUP(S61,所属・種目コード!$AD$2:$AF$27,3,FALSE))</f>
        <v/>
      </c>
      <c r="BF61" s="436">
        <f t="shared" si="14"/>
        <v>0</v>
      </c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607"/>
      <c r="BR61" s="599"/>
      <c r="BS61" s="601"/>
      <c r="BT61" s="601" t="s">
        <v>9218</v>
      </c>
      <c r="BU61" s="601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</row>
    <row r="62" spans="1:152" s="107" customFormat="1" ht="24.95" customHeight="1">
      <c r="D62" s="762" t="s">
        <v>8625</v>
      </c>
      <c r="E62" s="963">
        <v>21</v>
      </c>
      <c r="F62" s="963"/>
      <c r="G62" s="669"/>
      <c r="H62" s="670"/>
      <c r="I62" s="671"/>
      <c r="J62" s="670"/>
      <c r="K62" s="672"/>
      <c r="L62" s="779"/>
      <c r="M62" s="622"/>
      <c r="N62" s="675"/>
      <c r="O62" s="734"/>
      <c r="P62" s="622"/>
      <c r="Q62" s="675"/>
      <c r="R62" s="677"/>
      <c r="S62" s="581"/>
      <c r="T62" s="582"/>
      <c r="U62" s="226"/>
      <c r="V62" s="133"/>
      <c r="Y62" s="135" t="s">
        <v>23</v>
      </c>
      <c r="Z62" s="136" t="s">
        <v>46</v>
      </c>
      <c r="AA62" s="137" t="s">
        <v>83</v>
      </c>
      <c r="AB62" s="137" t="s">
        <v>83</v>
      </c>
      <c r="AC62" s="321" t="s">
        <v>83</v>
      </c>
      <c r="AD62" s="439">
        <f t="shared" si="16"/>
        <v>21</v>
      </c>
      <c r="AE62">
        <f>K62</f>
        <v>0</v>
      </c>
      <c r="AF62" s="122">
        <f>IF(Z62="","",VLOOKUP(Z62,所属・種目コード!U:V,2,FALSE))</f>
        <v>3</v>
      </c>
      <c r="AG62" s="138">
        <f>G62</f>
        <v>0</v>
      </c>
      <c r="AH62" s="122">
        <f>I62</f>
        <v>0</v>
      </c>
      <c r="AI62" s="122">
        <f t="shared" si="20"/>
        <v>0</v>
      </c>
      <c r="AJ62" s="122" t="str">
        <f t="shared" si="21"/>
        <v>()</v>
      </c>
      <c r="AK62" s="440">
        <f t="shared" si="15"/>
        <v>0</v>
      </c>
      <c r="AL62" s="122">
        <f>IF(Y62="","",VLOOKUP(Y62,所属・種目コード!$X$1:$Y$2,2,FALSE))</f>
        <v>1</v>
      </c>
      <c r="AM62" s="122" t="str">
        <f>IF(K62="","",VLOOKUP(K62,所属・種目コード!$C$1:$E$84,3,FALSE))</f>
        <v/>
      </c>
      <c r="AN62" s="122" t="str">
        <f>IF(M62="","",VLOOKUP(M62,所属・種目コード!$AD$2:$AE$30,2,FALSE))</f>
        <v/>
      </c>
      <c r="AO62" s="122" t="str">
        <f>IF(L62="","",VLOOKUP(L62,所属・種目コード!$Z$7:$AB$11,3,FALSE))</f>
        <v/>
      </c>
      <c r="AP62" s="366">
        <f t="shared" si="6"/>
        <v>0</v>
      </c>
      <c r="AQ62" s="122" t="str">
        <f t="shared" si="7"/>
        <v xml:space="preserve"> 0</v>
      </c>
      <c r="AR62" s="122" t="str">
        <f>IF(P62="","",VLOOKUP(P62,所属・種目コード!$AD$2:$AE$30,2,FALSE))</f>
        <v/>
      </c>
      <c r="AS62" s="122" t="str">
        <f>IF(O62="","",VLOOKUP(O62,所属・種目コード!$Z$7:$AB$11,3,FALSE))</f>
        <v/>
      </c>
      <c r="AT62" s="366">
        <f t="shared" si="22"/>
        <v>0</v>
      </c>
      <c r="AU62" s="122" t="str">
        <f t="shared" si="9"/>
        <v xml:space="preserve"> 0</v>
      </c>
      <c r="AV62" s="122" t="str">
        <f>IF(S62="","",VLOOKUP(S62,所属・種目コード!$AD$2:$AE$80,2,FALSE))</f>
        <v/>
      </c>
      <c r="AW62" s="122" t="str">
        <f>IF(R62="","",VLOOKUP(R62,所属・種目コード!$Z$7:$AB$11,3,FALSE))</f>
        <v/>
      </c>
      <c r="AX62" s="438">
        <f t="shared" si="23"/>
        <v>0</v>
      </c>
      <c r="AY62" s="122" t="str">
        <f t="shared" si="11"/>
        <v xml:space="preserve"> 0</v>
      </c>
      <c r="AZ62" s="122"/>
      <c r="BA62" s="122" t="str">
        <f>IF(M62="","",VLOOKUP(M62,所属・種目コード!$AD$2:$AF$28,3,FALSE))</f>
        <v/>
      </c>
      <c r="BB62" s="366">
        <f t="shared" si="12"/>
        <v>0</v>
      </c>
      <c r="BC62" s="122" t="str">
        <f>IF(P62="","",VLOOKUP(P62,所属・種目コード!$AD$2:$AF$27,3,FALSE))</f>
        <v/>
      </c>
      <c r="BD62" s="436">
        <f t="shared" si="13"/>
        <v>0</v>
      </c>
      <c r="BE62" s="122" t="str">
        <f>IF(S62="","",VLOOKUP(S62,所属・種目コード!$AD$2:$AF$27,3,FALSE))</f>
        <v/>
      </c>
      <c r="BF62" s="436">
        <f t="shared" si="14"/>
        <v>0</v>
      </c>
      <c r="BQ62" s="608"/>
      <c r="BR62" s="606"/>
      <c r="BS62" s="601"/>
      <c r="BT62" s="601" t="s">
        <v>9269</v>
      </c>
      <c r="BU62" s="601"/>
    </row>
    <row r="63" spans="1:152" s="107" customFormat="1" ht="24.95" customHeight="1">
      <c r="D63" s="681" t="s">
        <v>8625</v>
      </c>
      <c r="E63" s="964">
        <v>22</v>
      </c>
      <c r="F63" s="964"/>
      <c r="G63" s="586"/>
      <c r="H63" s="589"/>
      <c r="I63" s="588"/>
      <c r="J63" s="589"/>
      <c r="K63" s="587"/>
      <c r="L63" s="580"/>
      <c r="M63" s="581"/>
      <c r="N63" s="582"/>
      <c r="O63" s="580"/>
      <c r="P63" s="581"/>
      <c r="Q63" s="582"/>
      <c r="R63" s="677"/>
      <c r="S63" s="581"/>
      <c r="T63" s="582"/>
      <c r="U63" s="226"/>
      <c r="V63" s="133"/>
      <c r="Y63" s="135" t="s">
        <v>23</v>
      </c>
      <c r="Z63" s="136" t="s">
        <v>46</v>
      </c>
      <c r="AA63" s="137" t="s">
        <v>83</v>
      </c>
      <c r="AB63" s="137" t="s">
        <v>83</v>
      </c>
      <c r="AC63" s="321" t="s">
        <v>83</v>
      </c>
      <c r="AD63" s="439">
        <f t="shared" si="16"/>
        <v>22</v>
      </c>
      <c r="AE63">
        <f>K63</f>
        <v>0</v>
      </c>
      <c r="AF63" s="122">
        <f>IF(Z63="","",VLOOKUP(Z63,所属・種目コード!U:V,2,FALSE))</f>
        <v>3</v>
      </c>
      <c r="AG63" s="138">
        <f>G63</f>
        <v>0</v>
      </c>
      <c r="AH63" s="122">
        <f>I63</f>
        <v>0</v>
      </c>
      <c r="AI63" s="122">
        <f t="shared" si="20"/>
        <v>0</v>
      </c>
      <c r="AJ63" s="122" t="str">
        <f t="shared" si="21"/>
        <v>()</v>
      </c>
      <c r="AK63" s="440">
        <f t="shared" si="15"/>
        <v>0</v>
      </c>
      <c r="AL63" s="122">
        <f>IF(Y63="","",VLOOKUP(Y63,所属・種目コード!$X$1:$Y$2,2,FALSE))</f>
        <v>1</v>
      </c>
      <c r="AM63" s="122" t="str">
        <f>IF(K63="","",VLOOKUP(K63,所属・種目コード!$C$1:$E$84,3,FALSE))</f>
        <v/>
      </c>
      <c r="AN63" s="122" t="str">
        <f>IF(M63="","",VLOOKUP(M63,所属・種目コード!$AD$2:$AE$30,2,FALSE))</f>
        <v/>
      </c>
      <c r="AO63" s="122" t="str">
        <f>IF(L63="","",VLOOKUP(L63,所属・種目コード!$Z$7:$AB$11,3,FALSE))</f>
        <v/>
      </c>
      <c r="AP63" s="366">
        <f t="shared" si="6"/>
        <v>0</v>
      </c>
      <c r="AQ63" s="122" t="str">
        <f t="shared" si="7"/>
        <v xml:space="preserve"> 0</v>
      </c>
      <c r="AR63" s="122" t="str">
        <f>IF(P63="","",VLOOKUP(P63,所属・種目コード!$AD$2:$AE$30,2,FALSE))</f>
        <v/>
      </c>
      <c r="AS63" s="122" t="str">
        <f>IF(O63="","",VLOOKUP(O63,所属・種目コード!$Z$7:$AB$11,3,FALSE))</f>
        <v/>
      </c>
      <c r="AT63" s="366">
        <f t="shared" si="22"/>
        <v>0</v>
      </c>
      <c r="AU63" s="122" t="str">
        <f t="shared" si="9"/>
        <v xml:space="preserve"> 0</v>
      </c>
      <c r="AV63" s="122" t="str">
        <f>IF(S63="","",VLOOKUP(S63,所属・種目コード!$AD$2:$AE$80,2,FALSE))</f>
        <v/>
      </c>
      <c r="AW63" s="122" t="str">
        <f>IF(R63="","",VLOOKUP(R63,所属・種目コード!$Z$7:$AB$11,3,FALSE))</f>
        <v/>
      </c>
      <c r="AX63" s="438">
        <f t="shared" si="23"/>
        <v>0</v>
      </c>
      <c r="AY63" s="122" t="str">
        <f t="shared" si="11"/>
        <v xml:space="preserve"> 0</v>
      </c>
      <c r="AZ63" s="122"/>
      <c r="BA63" s="122" t="str">
        <f>IF(M63="","",VLOOKUP(M63,所属・種目コード!$AD$2:$AF$28,3,FALSE))</f>
        <v/>
      </c>
      <c r="BB63" s="366">
        <f t="shared" si="12"/>
        <v>0</v>
      </c>
      <c r="BC63" s="122" t="str">
        <f>IF(P63="","",VLOOKUP(P63,所属・種目コード!$AD$2:$AF$27,3,FALSE))</f>
        <v/>
      </c>
      <c r="BD63" s="436">
        <f t="shared" si="13"/>
        <v>0</v>
      </c>
      <c r="BE63" s="122" t="str">
        <f>IF(S63="","",VLOOKUP(S63,所属・種目コード!$AD$2:$AF$27,3,FALSE))</f>
        <v/>
      </c>
      <c r="BF63" s="436">
        <f t="shared" si="14"/>
        <v>0</v>
      </c>
    </row>
    <row r="64" spans="1:152" s="107" customFormat="1" ht="24.95" customHeight="1">
      <c r="D64" s="681" t="s">
        <v>8625</v>
      </c>
      <c r="E64" s="964">
        <v>23</v>
      </c>
      <c r="F64" s="964"/>
      <c r="G64" s="586"/>
      <c r="H64" s="589"/>
      <c r="I64" s="588"/>
      <c r="J64" s="589"/>
      <c r="K64" s="587"/>
      <c r="L64" s="580"/>
      <c r="M64" s="581"/>
      <c r="N64" s="582"/>
      <c r="O64" s="580"/>
      <c r="P64" s="581"/>
      <c r="Q64" s="582"/>
      <c r="R64" s="677"/>
      <c r="S64" s="581"/>
      <c r="T64" s="582"/>
      <c r="U64" s="226"/>
      <c r="V64" s="133"/>
      <c r="Y64" s="135" t="s">
        <v>23</v>
      </c>
      <c r="Z64" s="136" t="s">
        <v>46</v>
      </c>
      <c r="AA64" s="137" t="s">
        <v>83</v>
      </c>
      <c r="AB64" s="137" t="s">
        <v>83</v>
      </c>
      <c r="AC64" s="321" t="s">
        <v>83</v>
      </c>
      <c r="AD64" s="439">
        <f t="shared" si="16"/>
        <v>23</v>
      </c>
      <c r="AE64">
        <f>K64</f>
        <v>0</v>
      </c>
      <c r="AF64" s="122">
        <f>IF(Z64="","",VLOOKUP(Z64,所属・種目コード!U:V,2,FALSE))</f>
        <v>3</v>
      </c>
      <c r="AG64" s="138">
        <f>G64</f>
        <v>0</v>
      </c>
      <c r="AH64" s="122">
        <f>I64</f>
        <v>0</v>
      </c>
      <c r="AI64" s="122">
        <f t="shared" si="20"/>
        <v>0</v>
      </c>
      <c r="AJ64" s="122" t="str">
        <f t="shared" si="21"/>
        <v>()</v>
      </c>
      <c r="AK64" s="440">
        <f t="shared" si="15"/>
        <v>0</v>
      </c>
      <c r="AL64" s="122">
        <f>IF(Y64="","",VLOOKUP(Y64,所属・種目コード!$X$1:$Y$2,2,FALSE))</f>
        <v>1</v>
      </c>
      <c r="AM64" s="122" t="str">
        <f>IF(K64="","",VLOOKUP(K64,所属・種目コード!$C$1:$E$84,3,FALSE))</f>
        <v/>
      </c>
      <c r="AN64" s="122" t="str">
        <f>IF(M64="","",VLOOKUP(M64,所属・種目コード!$AD$2:$AE$30,2,FALSE))</f>
        <v/>
      </c>
      <c r="AO64" s="122" t="str">
        <f>IF(L64="","",VLOOKUP(L64,所属・種目コード!$Z$7:$AB$11,3,FALSE))</f>
        <v/>
      </c>
      <c r="AP64" s="366">
        <f t="shared" si="6"/>
        <v>0</v>
      </c>
      <c r="AQ64" s="122" t="str">
        <f t="shared" si="7"/>
        <v xml:space="preserve"> 0</v>
      </c>
      <c r="AR64" s="122" t="str">
        <f>IF(P64="","",VLOOKUP(P64,所属・種目コード!$AD$2:$AE$30,2,FALSE))</f>
        <v/>
      </c>
      <c r="AS64" s="122" t="str">
        <f>IF(O64="","",VLOOKUP(O64,所属・種目コード!$Z$7:$AB$11,3,FALSE))</f>
        <v/>
      </c>
      <c r="AT64" s="366">
        <f t="shared" si="22"/>
        <v>0</v>
      </c>
      <c r="AU64" s="122" t="str">
        <f t="shared" si="9"/>
        <v xml:space="preserve"> 0</v>
      </c>
      <c r="AV64" s="122" t="str">
        <f>IF(S64="","",VLOOKUP(S64,所属・種目コード!$AD$2:$AE$80,2,FALSE))</f>
        <v/>
      </c>
      <c r="AW64" s="122" t="str">
        <f>IF(R64="","",VLOOKUP(R64,所属・種目コード!$Z$7:$AB$11,3,FALSE))</f>
        <v/>
      </c>
      <c r="AX64" s="438">
        <f t="shared" si="23"/>
        <v>0</v>
      </c>
      <c r="AY64" s="122" t="str">
        <f t="shared" si="11"/>
        <v xml:space="preserve"> 0</v>
      </c>
      <c r="AZ64" s="122"/>
      <c r="BA64" s="122" t="str">
        <f>IF(M64="","",VLOOKUP(M64,所属・種目コード!$AD$2:$AF$28,3,FALSE))</f>
        <v/>
      </c>
      <c r="BB64" s="366">
        <f t="shared" si="12"/>
        <v>0</v>
      </c>
      <c r="BC64" s="122" t="str">
        <f>IF(P64="","",VLOOKUP(P64,所属・種目コード!$AD$2:$AF$27,3,FALSE))</f>
        <v/>
      </c>
      <c r="BD64" s="436">
        <f t="shared" si="13"/>
        <v>0</v>
      </c>
      <c r="BE64" s="122" t="str">
        <f>IF(S64="","",VLOOKUP(S64,所属・種目コード!$AD$2:$AF$27,3,FALSE))</f>
        <v/>
      </c>
      <c r="BF64" s="436">
        <f t="shared" si="14"/>
        <v>0</v>
      </c>
    </row>
    <row r="65" spans="4:58" s="107" customFormat="1" ht="24.95" customHeight="1">
      <c r="D65" s="681" t="s">
        <v>8625</v>
      </c>
      <c r="E65" s="964">
        <v>24</v>
      </c>
      <c r="F65" s="964"/>
      <c r="G65" s="586"/>
      <c r="H65" s="589"/>
      <c r="I65" s="588"/>
      <c r="J65" s="589"/>
      <c r="K65" s="587"/>
      <c r="L65" s="580"/>
      <c r="M65" s="581"/>
      <c r="N65" s="582"/>
      <c r="O65" s="580"/>
      <c r="P65" s="581"/>
      <c r="Q65" s="582"/>
      <c r="R65" s="677"/>
      <c r="S65" s="581"/>
      <c r="T65" s="582"/>
      <c r="U65" s="226"/>
      <c r="V65" s="133"/>
      <c r="Y65" s="135" t="s">
        <v>23</v>
      </c>
      <c r="Z65" s="136" t="s">
        <v>46</v>
      </c>
      <c r="AA65" s="137" t="s">
        <v>83</v>
      </c>
      <c r="AB65" s="137" t="s">
        <v>83</v>
      </c>
      <c r="AC65" s="321" t="s">
        <v>83</v>
      </c>
      <c r="AD65" s="439">
        <f t="shared" si="16"/>
        <v>24</v>
      </c>
      <c r="AE65">
        <f>K65</f>
        <v>0</v>
      </c>
      <c r="AF65" s="122">
        <f>IF(Z65="","",VLOOKUP(Z65,所属・種目コード!U:V,2,FALSE))</f>
        <v>3</v>
      </c>
      <c r="AG65" s="138">
        <f>G65</f>
        <v>0</v>
      </c>
      <c r="AH65" s="122">
        <f>I65</f>
        <v>0</v>
      </c>
      <c r="AI65" s="122">
        <f t="shared" si="20"/>
        <v>0</v>
      </c>
      <c r="AJ65" s="122" t="str">
        <f t="shared" si="21"/>
        <v>()</v>
      </c>
      <c r="AK65" s="440">
        <f t="shared" si="15"/>
        <v>0</v>
      </c>
      <c r="AL65" s="122">
        <f>IF(Y65="","",VLOOKUP(Y65,所属・種目コード!$X$1:$Y$2,2,FALSE))</f>
        <v>1</v>
      </c>
      <c r="AM65" s="122" t="str">
        <f>IF(K65="","",VLOOKUP(K65,所属・種目コード!$C$1:$E$84,3,FALSE))</f>
        <v/>
      </c>
      <c r="AN65" s="122" t="str">
        <f>IF(M65="","",VLOOKUP(M65,所属・種目コード!$AD$2:$AE$30,2,FALSE))</f>
        <v/>
      </c>
      <c r="AO65" s="122" t="str">
        <f>IF(L65="","",VLOOKUP(L65,所属・種目コード!$Z$7:$AB$11,3,FALSE))</f>
        <v/>
      </c>
      <c r="AP65" s="366">
        <f t="shared" si="6"/>
        <v>0</v>
      </c>
      <c r="AQ65" s="122" t="str">
        <f t="shared" si="7"/>
        <v xml:space="preserve"> 0</v>
      </c>
      <c r="AR65" s="122" t="str">
        <f>IF(P65="","",VLOOKUP(P65,所属・種目コード!$AD$2:$AE$30,2,FALSE))</f>
        <v/>
      </c>
      <c r="AS65" s="122" t="str">
        <f>IF(O65="","",VLOOKUP(O65,所属・種目コード!$Z$7:$AB$11,3,FALSE))</f>
        <v/>
      </c>
      <c r="AT65" s="366">
        <f t="shared" si="22"/>
        <v>0</v>
      </c>
      <c r="AU65" s="122" t="str">
        <f t="shared" si="9"/>
        <v xml:space="preserve"> 0</v>
      </c>
      <c r="AV65" s="122" t="str">
        <f>IF(S65="","",VLOOKUP(S65,所属・種目コード!$AD$2:$AE$80,2,FALSE))</f>
        <v/>
      </c>
      <c r="AW65" s="122" t="str">
        <f>IF(R65="","",VLOOKUP(R65,所属・種目コード!$Z$7:$AB$11,3,FALSE))</f>
        <v/>
      </c>
      <c r="AX65" s="438">
        <f t="shared" si="23"/>
        <v>0</v>
      </c>
      <c r="AY65" s="122" t="str">
        <f t="shared" si="11"/>
        <v xml:space="preserve"> 0</v>
      </c>
      <c r="AZ65" s="122"/>
      <c r="BA65" s="122" t="str">
        <f>IF(M65="","",VLOOKUP(M65,所属・種目コード!$AD$2:$AF$28,3,FALSE))</f>
        <v/>
      </c>
      <c r="BB65" s="366">
        <f t="shared" si="12"/>
        <v>0</v>
      </c>
      <c r="BC65" s="122" t="str">
        <f>IF(P65="","",VLOOKUP(P65,所属・種目コード!$AD$2:$AF$27,3,FALSE))</f>
        <v/>
      </c>
      <c r="BD65" s="436">
        <f t="shared" si="13"/>
        <v>0</v>
      </c>
      <c r="BE65" s="122" t="str">
        <f>IF(S65="","",VLOOKUP(S65,所属・種目コード!$AD$2:$AF$27,3,FALSE))</f>
        <v/>
      </c>
      <c r="BF65" s="436">
        <f t="shared" si="14"/>
        <v>0</v>
      </c>
    </row>
    <row r="66" spans="4:58" s="107" customFormat="1" ht="24.95" customHeight="1" thickBot="1">
      <c r="D66" s="682" t="s">
        <v>8625</v>
      </c>
      <c r="E66" s="972">
        <v>25</v>
      </c>
      <c r="F66" s="972"/>
      <c r="G66" s="590"/>
      <c r="H66" s="593"/>
      <c r="I66" s="592"/>
      <c r="J66" s="593"/>
      <c r="K66" s="591"/>
      <c r="L66" s="583"/>
      <c r="M66" s="584"/>
      <c r="N66" s="585"/>
      <c r="O66" s="583"/>
      <c r="P66" s="584"/>
      <c r="Q66" s="585"/>
      <c r="R66" s="678"/>
      <c r="S66" s="584"/>
      <c r="T66" s="585"/>
      <c r="U66" s="211"/>
      <c r="V66" s="139"/>
      <c r="Y66" s="135" t="s">
        <v>23</v>
      </c>
      <c r="Z66" s="136" t="s">
        <v>46</v>
      </c>
      <c r="AA66" s="137" t="s">
        <v>83</v>
      </c>
      <c r="AB66" s="137" t="s">
        <v>83</v>
      </c>
      <c r="AC66" s="321" t="s">
        <v>83</v>
      </c>
      <c r="AD66" s="439">
        <f t="shared" si="16"/>
        <v>25</v>
      </c>
      <c r="AE66">
        <f>K66</f>
        <v>0</v>
      </c>
      <c r="AF66" s="122">
        <f>IF(Z66="","",VLOOKUP(Z66,所属・種目コード!U:V,2,FALSE))</f>
        <v>3</v>
      </c>
      <c r="AG66" s="138">
        <f>G66</f>
        <v>0</v>
      </c>
      <c r="AH66" s="122">
        <f>I66</f>
        <v>0</v>
      </c>
      <c r="AI66" s="122">
        <f t="shared" si="20"/>
        <v>0</v>
      </c>
      <c r="AJ66" s="122" t="str">
        <f t="shared" si="21"/>
        <v>()</v>
      </c>
      <c r="AK66" s="440">
        <f t="shared" si="15"/>
        <v>0</v>
      </c>
      <c r="AL66" s="122">
        <f>IF(Y66="","",VLOOKUP(Y66,所属・種目コード!$X$1:$Y$2,2,FALSE))</f>
        <v>1</v>
      </c>
      <c r="AM66" s="122" t="str">
        <f>IF(K66="","",VLOOKUP(K66,所属・種目コード!$C$1:$E$84,3,FALSE))</f>
        <v/>
      </c>
      <c r="AN66" s="122" t="str">
        <f>IF(M66="","",VLOOKUP(M66,所属・種目コード!$AD$2:$AE$30,2,FALSE))</f>
        <v/>
      </c>
      <c r="AO66" s="122" t="str">
        <f>IF(L66="","",VLOOKUP(L66,所属・種目コード!$Z$7:$AB$11,3,FALSE))</f>
        <v/>
      </c>
      <c r="AP66" s="366">
        <f t="shared" si="6"/>
        <v>0</v>
      </c>
      <c r="AQ66" s="122" t="str">
        <f t="shared" si="7"/>
        <v xml:space="preserve"> 0</v>
      </c>
      <c r="AR66" s="122" t="str">
        <f>IF(P66="","",VLOOKUP(P66,所属・種目コード!$AD$2:$AE$30,2,FALSE))</f>
        <v/>
      </c>
      <c r="AS66" s="122" t="str">
        <f>IF(O66="","",VLOOKUP(O66,所属・種目コード!$Z$7:$AB$11,3,FALSE))</f>
        <v/>
      </c>
      <c r="AT66" s="366">
        <f t="shared" si="22"/>
        <v>0</v>
      </c>
      <c r="AU66" s="122" t="str">
        <f t="shared" si="9"/>
        <v xml:space="preserve"> 0</v>
      </c>
      <c r="AV66" s="122" t="str">
        <f>IF(S66="","",VLOOKUP(S66,所属・種目コード!$AD$2:$AE$80,2,FALSE))</f>
        <v/>
      </c>
      <c r="AW66" s="122" t="str">
        <f>IF(R66="","",VLOOKUP(R66,所属・種目コード!$Z$7:$AB$11,3,FALSE))</f>
        <v/>
      </c>
      <c r="AX66" s="438">
        <f t="shared" si="23"/>
        <v>0</v>
      </c>
      <c r="AY66" s="122" t="str">
        <f t="shared" si="11"/>
        <v xml:space="preserve"> 0</v>
      </c>
      <c r="AZ66" s="122"/>
      <c r="BA66" s="122" t="str">
        <f>IF(M66="","",VLOOKUP(M66,所属・種目コード!$AD$2:$AF$28,3,FALSE))</f>
        <v/>
      </c>
      <c r="BB66" s="366">
        <f t="shared" si="12"/>
        <v>0</v>
      </c>
      <c r="BC66" s="122" t="str">
        <f>IF(P66="","",VLOOKUP(P66,所属・種目コード!$AD$2:$AF$27,3,FALSE))</f>
        <v/>
      </c>
      <c r="BD66" s="436">
        <f t="shared" si="13"/>
        <v>0</v>
      </c>
      <c r="BE66" s="122" t="str">
        <f>IF(S66="","",VLOOKUP(S66,所属・種目コード!$AD$2:$AF$27,3,FALSE))</f>
        <v/>
      </c>
      <c r="BF66" s="436">
        <f t="shared" si="14"/>
        <v>0</v>
      </c>
    </row>
    <row r="67" spans="4:58" s="107" customFormat="1">
      <c r="P67" s="171"/>
      <c r="AD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</row>
    <row r="68" spans="4:58" s="107" customFormat="1">
      <c r="P68" s="171"/>
      <c r="AD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</row>
    <row r="69" spans="4:58" s="107" customFormat="1">
      <c r="P69" s="171"/>
      <c r="AD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</row>
    <row r="70" spans="4:58" s="107" customFormat="1">
      <c r="P70" s="171"/>
      <c r="AD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</row>
    <row r="71" spans="4:58" s="107" customFormat="1">
      <c r="P71" s="171"/>
      <c r="AD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</row>
    <row r="72" spans="4:58" s="107" customFormat="1">
      <c r="P72" s="171"/>
      <c r="AD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</row>
    <row r="73" spans="4:58" s="107" customFormat="1">
      <c r="P73" s="171"/>
      <c r="AD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</row>
    <row r="74" spans="4:58" s="107" customFormat="1">
      <c r="P74" s="171"/>
      <c r="AD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</row>
    <row r="75" spans="4:58" s="107" customFormat="1">
      <c r="P75" s="171"/>
      <c r="AD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</row>
    <row r="76" spans="4:58" s="107" customFormat="1">
      <c r="P76" s="171"/>
      <c r="AD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</row>
    <row r="77" spans="4:58" s="107" customFormat="1">
      <c r="P77" s="171"/>
      <c r="AD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</row>
    <row r="78" spans="4:58" s="107" customFormat="1">
      <c r="P78" s="171"/>
      <c r="AD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</row>
    <row r="79" spans="4:58" s="107" customFormat="1">
      <c r="P79" s="171"/>
      <c r="AD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</row>
    <row r="80" spans="4:58" s="107" customFormat="1">
      <c r="P80" s="171"/>
      <c r="AD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</row>
    <row r="81" spans="16:58" s="107" customFormat="1">
      <c r="P81" s="171"/>
      <c r="AD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</row>
    <row r="82" spans="16:58" s="107" customFormat="1">
      <c r="P82" s="171"/>
      <c r="AD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</row>
    <row r="83" spans="16:58" s="107" customFormat="1">
      <c r="P83" s="171"/>
      <c r="AD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</row>
    <row r="84" spans="16:58" s="107" customFormat="1">
      <c r="P84" s="171"/>
      <c r="AD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</row>
    <row r="85" spans="16:58" s="107" customFormat="1">
      <c r="P85" s="171"/>
      <c r="AD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</row>
    <row r="86" spans="16:58" s="107" customFormat="1">
      <c r="P86" s="171"/>
      <c r="AD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</row>
    <row r="87" spans="16:58" s="107" customFormat="1">
      <c r="P87" s="171"/>
      <c r="AD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</row>
    <row r="88" spans="16:58" s="107" customFormat="1">
      <c r="P88" s="171"/>
      <c r="AD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</row>
    <row r="89" spans="16:58" s="107" customFormat="1">
      <c r="P89" s="171"/>
      <c r="AD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</row>
    <row r="90" spans="16:58" s="107" customFormat="1">
      <c r="P90" s="171"/>
      <c r="AD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</row>
    <row r="91" spans="16:58" s="107" customFormat="1">
      <c r="P91" s="171"/>
      <c r="AD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</row>
    <row r="92" spans="16:58" s="107" customFormat="1">
      <c r="P92" s="171"/>
      <c r="AD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</row>
    <row r="93" spans="16:58" s="107" customFormat="1">
      <c r="P93" s="171"/>
      <c r="AD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</row>
    <row r="94" spans="16:58" s="107" customFormat="1">
      <c r="P94" s="171"/>
      <c r="AD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</row>
    <row r="95" spans="16:58" s="107" customFormat="1">
      <c r="P95" s="171"/>
      <c r="AD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</row>
    <row r="96" spans="16:58" s="107" customFormat="1">
      <c r="P96" s="171"/>
      <c r="AD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</row>
    <row r="97" spans="16:58" s="107" customFormat="1">
      <c r="P97" s="171"/>
      <c r="AD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</row>
    <row r="98" spans="16:58" s="107" customFormat="1">
      <c r="P98" s="171"/>
      <c r="AD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171"/>
      <c r="BF98" s="171"/>
    </row>
    <row r="99" spans="16:58" s="107" customFormat="1">
      <c r="P99" s="171"/>
      <c r="AD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</row>
    <row r="100" spans="16:58" s="107" customFormat="1">
      <c r="P100" s="171"/>
      <c r="AD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  <c r="BE100" s="171"/>
      <c r="BF100" s="171"/>
    </row>
    <row r="101" spans="16:58" s="107" customFormat="1">
      <c r="P101" s="171"/>
      <c r="AD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C101" s="171"/>
      <c r="BD101" s="171"/>
      <c r="BE101" s="171"/>
      <c r="BF101" s="171"/>
    </row>
    <row r="102" spans="16:58" s="107" customFormat="1">
      <c r="P102" s="171"/>
      <c r="AD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171"/>
      <c r="BF102" s="171"/>
    </row>
    <row r="103" spans="16:58" s="107" customFormat="1">
      <c r="P103" s="171"/>
      <c r="AD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</row>
    <row r="104" spans="16:58" s="107" customFormat="1">
      <c r="P104" s="171"/>
      <c r="AD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  <c r="BE104" s="171"/>
      <c r="BF104" s="171"/>
    </row>
    <row r="105" spans="16:58" s="107" customFormat="1">
      <c r="P105" s="171"/>
      <c r="AD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</row>
    <row r="106" spans="16:58" s="107" customFormat="1">
      <c r="P106" s="171"/>
      <c r="AD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</row>
    <row r="107" spans="16:58" s="107" customFormat="1">
      <c r="P107" s="171"/>
      <c r="AD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  <c r="BE107" s="171"/>
      <c r="BF107" s="171"/>
    </row>
    <row r="108" spans="16:58" s="107" customFormat="1">
      <c r="P108" s="171"/>
      <c r="AD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  <c r="BE108" s="171"/>
      <c r="BF108" s="171"/>
    </row>
    <row r="109" spans="16:58" s="107" customFormat="1">
      <c r="P109" s="171"/>
      <c r="AD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</row>
    <row r="110" spans="16:58" s="107" customFormat="1">
      <c r="P110" s="171"/>
      <c r="AD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</row>
    <row r="111" spans="16:58" s="107" customFormat="1">
      <c r="P111" s="171"/>
      <c r="AD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</row>
    <row r="112" spans="16:58" s="107" customFormat="1">
      <c r="P112" s="171"/>
      <c r="AD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  <c r="BE112" s="171"/>
      <c r="BF112" s="171"/>
    </row>
    <row r="113" spans="16:58" s="107" customFormat="1">
      <c r="P113" s="171"/>
      <c r="AD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</row>
    <row r="114" spans="16:58" s="107" customFormat="1">
      <c r="P114" s="171"/>
      <c r="AD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</row>
    <row r="115" spans="16:58" s="107" customFormat="1">
      <c r="P115" s="171"/>
      <c r="AD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</row>
    <row r="116" spans="16:58" s="107" customFormat="1">
      <c r="P116" s="171"/>
      <c r="AD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  <c r="BE116" s="171"/>
      <c r="BF116" s="171"/>
    </row>
    <row r="117" spans="16:58" s="107" customFormat="1">
      <c r="P117" s="171"/>
      <c r="AD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  <c r="BE117" s="171"/>
      <c r="BF117" s="171"/>
    </row>
    <row r="118" spans="16:58" s="107" customFormat="1">
      <c r="P118" s="171"/>
      <c r="AD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  <c r="BB118" s="171"/>
      <c r="BC118" s="171"/>
      <c r="BD118" s="171"/>
      <c r="BE118" s="171"/>
      <c r="BF118" s="171"/>
    </row>
    <row r="119" spans="16:58" s="107" customFormat="1">
      <c r="P119" s="171"/>
      <c r="AD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171"/>
    </row>
    <row r="120" spans="16:58" s="107" customFormat="1">
      <c r="P120" s="171"/>
      <c r="AD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171"/>
    </row>
    <row r="121" spans="16:58" s="107" customFormat="1">
      <c r="P121" s="171"/>
      <c r="AD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</row>
    <row r="122" spans="16:58" s="107" customFormat="1">
      <c r="P122" s="171"/>
      <c r="AD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</row>
    <row r="123" spans="16:58" s="107" customFormat="1">
      <c r="P123" s="171"/>
      <c r="AD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</row>
    <row r="124" spans="16:58" s="107" customFormat="1">
      <c r="P124" s="171"/>
      <c r="AD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  <c r="BB124" s="171"/>
      <c r="BC124" s="171"/>
      <c r="BD124" s="171"/>
      <c r="BE124" s="171"/>
      <c r="BF124" s="171"/>
    </row>
    <row r="125" spans="16:58" s="107" customFormat="1">
      <c r="P125" s="171"/>
      <c r="AD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  <c r="BB125" s="171"/>
      <c r="BC125" s="171"/>
      <c r="BD125" s="171"/>
      <c r="BE125" s="171"/>
      <c r="BF125" s="171"/>
    </row>
    <row r="126" spans="16:58" s="107" customFormat="1">
      <c r="P126" s="171"/>
      <c r="AD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</row>
    <row r="127" spans="16:58" s="107" customFormat="1">
      <c r="P127" s="171"/>
      <c r="AD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71"/>
      <c r="BE127" s="171"/>
      <c r="BF127" s="171"/>
    </row>
    <row r="128" spans="16:58" s="107" customFormat="1">
      <c r="P128" s="171"/>
      <c r="AD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1"/>
      <c r="BA128" s="171"/>
      <c r="BB128" s="171"/>
      <c r="BC128" s="171"/>
      <c r="BD128" s="171"/>
      <c r="BE128" s="171"/>
      <c r="BF128" s="171"/>
    </row>
    <row r="129" spans="16:58" s="107" customFormat="1">
      <c r="P129" s="171"/>
      <c r="AD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</row>
    <row r="130" spans="16:58" s="107" customFormat="1">
      <c r="P130" s="171"/>
      <c r="AD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  <c r="BB130" s="171"/>
      <c r="BC130" s="171"/>
      <c r="BD130" s="171"/>
      <c r="BE130" s="171"/>
      <c r="BF130" s="171"/>
    </row>
    <row r="131" spans="16:58" s="107" customFormat="1">
      <c r="P131" s="171"/>
      <c r="AD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1"/>
      <c r="BA131" s="171"/>
      <c r="BB131" s="171"/>
      <c r="BC131" s="171"/>
      <c r="BD131" s="171"/>
      <c r="BE131" s="171"/>
      <c r="BF131" s="171"/>
    </row>
    <row r="132" spans="16:58" s="107" customFormat="1">
      <c r="P132" s="171"/>
      <c r="AD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71"/>
      <c r="AX132" s="171"/>
      <c r="AY132" s="171"/>
      <c r="AZ132" s="171"/>
      <c r="BA132" s="171"/>
      <c r="BB132" s="171"/>
      <c r="BC132" s="171"/>
      <c r="BD132" s="171"/>
      <c r="BE132" s="171"/>
      <c r="BF132" s="171"/>
    </row>
    <row r="133" spans="16:58" s="107" customFormat="1">
      <c r="P133" s="171"/>
      <c r="AD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1"/>
      <c r="AW133" s="171"/>
      <c r="AX133" s="171"/>
      <c r="AY133" s="171"/>
      <c r="AZ133" s="171"/>
      <c r="BA133" s="171"/>
      <c r="BB133" s="171"/>
      <c r="BC133" s="171"/>
      <c r="BD133" s="171"/>
      <c r="BE133" s="171"/>
      <c r="BF133" s="171"/>
    </row>
    <row r="134" spans="16:58" s="107" customFormat="1">
      <c r="P134" s="171"/>
      <c r="AD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  <c r="BE134" s="171"/>
      <c r="BF134" s="171"/>
    </row>
    <row r="135" spans="16:58" s="107" customFormat="1">
      <c r="P135" s="171"/>
      <c r="AD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1"/>
      <c r="BB135" s="171"/>
      <c r="BC135" s="171"/>
      <c r="BD135" s="171"/>
      <c r="BE135" s="171"/>
      <c r="BF135" s="171"/>
    </row>
    <row r="136" spans="16:58" s="107" customFormat="1">
      <c r="P136" s="171"/>
      <c r="AD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1"/>
      <c r="BB136" s="171"/>
      <c r="BC136" s="171"/>
      <c r="BD136" s="171"/>
      <c r="BE136" s="171"/>
      <c r="BF136" s="171"/>
    </row>
    <row r="137" spans="16:58" s="107" customFormat="1">
      <c r="P137" s="171"/>
      <c r="AD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171"/>
      <c r="AU137" s="171"/>
      <c r="AV137" s="171"/>
      <c r="AW137" s="171"/>
      <c r="AX137" s="171"/>
      <c r="AY137" s="171"/>
      <c r="AZ137" s="171"/>
      <c r="BA137" s="171"/>
      <c r="BB137" s="171"/>
      <c r="BC137" s="171"/>
      <c r="BD137" s="171"/>
      <c r="BE137" s="171"/>
      <c r="BF137" s="171"/>
    </row>
    <row r="138" spans="16:58" s="107" customFormat="1">
      <c r="P138" s="171"/>
      <c r="AD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1"/>
      <c r="BC138" s="171"/>
      <c r="BD138" s="171"/>
      <c r="BE138" s="171"/>
      <c r="BF138" s="171"/>
    </row>
    <row r="139" spans="16:58" s="107" customFormat="1">
      <c r="P139" s="171"/>
      <c r="AD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1"/>
      <c r="BB139" s="171"/>
      <c r="BC139" s="171"/>
      <c r="BD139" s="171"/>
      <c r="BE139" s="171"/>
      <c r="BF139" s="171"/>
    </row>
    <row r="140" spans="16:58" s="107" customFormat="1">
      <c r="P140" s="171"/>
      <c r="AD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71"/>
      <c r="BA140" s="171"/>
      <c r="BB140" s="171"/>
      <c r="BC140" s="171"/>
      <c r="BD140" s="171"/>
      <c r="BE140" s="171"/>
      <c r="BF140" s="171"/>
    </row>
    <row r="141" spans="16:58" s="107" customFormat="1">
      <c r="P141" s="171"/>
      <c r="AD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1"/>
      <c r="BA141" s="171"/>
      <c r="BB141" s="171"/>
      <c r="BC141" s="171"/>
      <c r="BD141" s="171"/>
      <c r="BE141" s="171"/>
      <c r="BF141" s="171"/>
    </row>
    <row r="142" spans="16:58" s="107" customFormat="1">
      <c r="P142" s="171"/>
      <c r="AD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1"/>
      <c r="BA142" s="171"/>
      <c r="BB142" s="171"/>
      <c r="BC142" s="171"/>
      <c r="BD142" s="171"/>
      <c r="BE142" s="171"/>
      <c r="BF142" s="171"/>
    </row>
    <row r="143" spans="16:58" s="107" customFormat="1">
      <c r="P143" s="171"/>
      <c r="AD143" s="171"/>
      <c r="AI143" s="171"/>
      <c r="AJ143" s="171"/>
      <c r="AK143" s="171"/>
      <c r="AL143" s="171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1"/>
      <c r="AX143" s="171"/>
      <c r="AY143" s="171"/>
      <c r="AZ143" s="171"/>
      <c r="BA143" s="171"/>
      <c r="BB143" s="171"/>
      <c r="BC143" s="171"/>
      <c r="BD143" s="171"/>
      <c r="BE143" s="171"/>
      <c r="BF143" s="171"/>
    </row>
    <row r="144" spans="16:58" s="107" customFormat="1">
      <c r="P144" s="171"/>
      <c r="AD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1"/>
      <c r="AS144" s="171"/>
      <c r="AT144" s="171"/>
      <c r="AU144" s="171"/>
      <c r="AV144" s="171"/>
      <c r="AW144" s="171"/>
      <c r="AX144" s="171"/>
      <c r="AY144" s="171"/>
      <c r="AZ144" s="171"/>
      <c r="BA144" s="171"/>
      <c r="BB144" s="171"/>
      <c r="BC144" s="171"/>
      <c r="BD144" s="171"/>
      <c r="BE144" s="171"/>
      <c r="BF144" s="171"/>
    </row>
    <row r="145" spans="16:58" s="107" customFormat="1">
      <c r="P145" s="171"/>
      <c r="AD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1"/>
      <c r="BA145" s="171"/>
      <c r="BB145" s="171"/>
      <c r="BC145" s="171"/>
      <c r="BD145" s="171"/>
      <c r="BE145" s="171"/>
      <c r="BF145" s="171"/>
    </row>
    <row r="146" spans="16:58" s="107" customFormat="1">
      <c r="P146" s="171"/>
      <c r="AD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  <c r="BB146" s="171"/>
      <c r="BC146" s="171"/>
      <c r="BD146" s="171"/>
      <c r="BE146" s="171"/>
      <c r="BF146" s="171"/>
    </row>
    <row r="147" spans="16:58" s="107" customFormat="1">
      <c r="P147" s="171"/>
      <c r="AD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  <c r="BB147" s="171"/>
      <c r="BC147" s="171"/>
      <c r="BD147" s="171"/>
      <c r="BE147" s="171"/>
      <c r="BF147" s="171"/>
    </row>
    <row r="148" spans="16:58" s="107" customFormat="1">
      <c r="P148" s="171"/>
      <c r="AD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  <c r="BB148" s="171"/>
      <c r="BC148" s="171"/>
      <c r="BD148" s="171"/>
      <c r="BE148" s="171"/>
      <c r="BF148" s="171"/>
    </row>
    <row r="149" spans="16:58" s="107" customFormat="1">
      <c r="P149" s="171"/>
      <c r="AD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1"/>
      <c r="BB149" s="171"/>
      <c r="BC149" s="171"/>
      <c r="BD149" s="171"/>
      <c r="BE149" s="171"/>
      <c r="BF149" s="171"/>
    </row>
    <row r="150" spans="16:58" s="107" customFormat="1">
      <c r="P150" s="171"/>
      <c r="AD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1"/>
      <c r="AT150" s="171"/>
      <c r="AU150" s="171"/>
      <c r="AV150" s="171"/>
      <c r="AW150" s="171"/>
      <c r="AX150" s="171"/>
      <c r="AY150" s="171"/>
      <c r="AZ150" s="171"/>
      <c r="BA150" s="171"/>
      <c r="BB150" s="171"/>
      <c r="BC150" s="171"/>
      <c r="BD150" s="171"/>
      <c r="BE150" s="171"/>
      <c r="BF150" s="171"/>
    </row>
    <row r="151" spans="16:58" s="107" customFormat="1">
      <c r="P151" s="171"/>
      <c r="AD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171"/>
      <c r="BD151" s="171"/>
      <c r="BE151" s="171"/>
      <c r="BF151" s="171"/>
    </row>
    <row r="152" spans="16:58" s="107" customFormat="1">
      <c r="P152" s="171"/>
      <c r="AD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  <c r="BB152" s="171"/>
      <c r="BC152" s="171"/>
      <c r="BD152" s="171"/>
      <c r="BE152" s="171"/>
      <c r="BF152" s="171"/>
    </row>
    <row r="153" spans="16:58" s="107" customFormat="1">
      <c r="P153" s="171"/>
      <c r="AD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1"/>
      <c r="BB153" s="171"/>
      <c r="BC153" s="171"/>
      <c r="BD153" s="171"/>
      <c r="BE153" s="171"/>
      <c r="BF153" s="171"/>
    </row>
    <row r="154" spans="16:58" s="107" customFormat="1">
      <c r="P154" s="171"/>
      <c r="AD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171"/>
      <c r="BD154" s="171"/>
      <c r="BE154" s="171"/>
      <c r="BF154" s="171"/>
    </row>
    <row r="155" spans="16:58" s="107" customFormat="1">
      <c r="P155" s="171"/>
      <c r="AD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1"/>
      <c r="AT155" s="171"/>
      <c r="AU155" s="171"/>
      <c r="AV155" s="171"/>
      <c r="AW155" s="171"/>
      <c r="AX155" s="171"/>
      <c r="AY155" s="171"/>
      <c r="AZ155" s="171"/>
      <c r="BA155" s="171"/>
      <c r="BB155" s="171"/>
      <c r="BC155" s="171"/>
      <c r="BD155" s="171"/>
      <c r="BE155" s="171"/>
      <c r="BF155" s="171"/>
    </row>
    <row r="156" spans="16:58" s="107" customFormat="1">
      <c r="P156" s="171"/>
      <c r="AD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1"/>
      <c r="AT156" s="171"/>
      <c r="AU156" s="171"/>
      <c r="AV156" s="171"/>
      <c r="AW156" s="171"/>
      <c r="AX156" s="171"/>
      <c r="AY156" s="171"/>
      <c r="AZ156" s="171"/>
      <c r="BA156" s="171"/>
      <c r="BB156" s="171"/>
      <c r="BC156" s="171"/>
      <c r="BD156" s="171"/>
      <c r="BE156" s="171"/>
      <c r="BF156" s="171"/>
    </row>
    <row r="157" spans="16:58" s="107" customFormat="1">
      <c r="P157" s="171"/>
      <c r="AD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</row>
    <row r="158" spans="16:58" s="107" customFormat="1">
      <c r="P158" s="171"/>
      <c r="AD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  <c r="BB158" s="171"/>
      <c r="BC158" s="171"/>
      <c r="BD158" s="171"/>
      <c r="BE158" s="171"/>
      <c r="BF158" s="171"/>
    </row>
    <row r="159" spans="16:58" s="107" customFormat="1">
      <c r="P159" s="171"/>
      <c r="AD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1"/>
      <c r="BB159" s="171"/>
      <c r="BC159" s="171"/>
      <c r="BD159" s="171"/>
      <c r="BE159" s="171"/>
      <c r="BF159" s="171"/>
    </row>
    <row r="160" spans="16:58" s="107" customFormat="1">
      <c r="P160" s="171"/>
      <c r="AD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1"/>
      <c r="AT160" s="171"/>
      <c r="AU160" s="171"/>
      <c r="AV160" s="171"/>
      <c r="AW160" s="171"/>
      <c r="AX160" s="171"/>
      <c r="AY160" s="171"/>
      <c r="AZ160" s="171"/>
      <c r="BA160" s="171"/>
      <c r="BB160" s="171"/>
      <c r="BC160" s="171"/>
      <c r="BD160" s="171"/>
      <c r="BE160" s="171"/>
      <c r="BF160" s="171"/>
    </row>
    <row r="161" spans="16:58" s="107" customFormat="1">
      <c r="P161" s="171"/>
      <c r="AD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1"/>
      <c r="AT161" s="171"/>
      <c r="AU161" s="171"/>
      <c r="AV161" s="171"/>
      <c r="AW161" s="171"/>
      <c r="AX161" s="171"/>
      <c r="AY161" s="171"/>
      <c r="AZ161" s="171"/>
      <c r="BA161" s="171"/>
      <c r="BB161" s="171"/>
      <c r="BC161" s="171"/>
      <c r="BD161" s="171"/>
      <c r="BE161" s="171"/>
      <c r="BF161" s="171"/>
    </row>
    <row r="162" spans="16:58" s="107" customFormat="1">
      <c r="P162" s="171"/>
      <c r="AD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171"/>
      <c r="BD162" s="171"/>
      <c r="BE162" s="171"/>
      <c r="BF162" s="171"/>
    </row>
    <row r="163" spans="16:58" s="107" customFormat="1">
      <c r="P163" s="171"/>
      <c r="AD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  <c r="BB163" s="171"/>
      <c r="BC163" s="171"/>
      <c r="BD163" s="171"/>
      <c r="BE163" s="171"/>
      <c r="BF163" s="171"/>
    </row>
    <row r="164" spans="16:58" s="107" customFormat="1">
      <c r="P164" s="171"/>
      <c r="AD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  <c r="BB164" s="171"/>
      <c r="BC164" s="171"/>
      <c r="BD164" s="171"/>
      <c r="BE164" s="171"/>
      <c r="BF164" s="171"/>
    </row>
    <row r="165" spans="16:58" s="107" customFormat="1">
      <c r="P165" s="171"/>
      <c r="AD165" s="171"/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1"/>
      <c r="BB165" s="171"/>
      <c r="BC165" s="171"/>
      <c r="BD165" s="171"/>
      <c r="BE165" s="171"/>
      <c r="BF165" s="171"/>
    </row>
    <row r="166" spans="16:58" s="107" customFormat="1">
      <c r="P166" s="171"/>
      <c r="AD166" s="171"/>
      <c r="AI166" s="171"/>
      <c r="AJ166" s="171"/>
      <c r="AK166" s="171"/>
      <c r="AL166" s="171"/>
      <c r="AM166" s="171"/>
      <c r="AN166" s="171"/>
      <c r="AO166" s="171"/>
      <c r="AP166" s="171"/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1"/>
      <c r="BB166" s="171"/>
      <c r="BC166" s="171"/>
      <c r="BD166" s="171"/>
      <c r="BE166" s="171"/>
      <c r="BF166" s="171"/>
    </row>
    <row r="167" spans="16:58" s="107" customFormat="1">
      <c r="P167" s="171"/>
      <c r="AD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1"/>
      <c r="BB167" s="171"/>
      <c r="BC167" s="171"/>
      <c r="BD167" s="171"/>
      <c r="BE167" s="171"/>
      <c r="BF167" s="171"/>
    </row>
    <row r="168" spans="16:58" s="107" customFormat="1">
      <c r="P168" s="171"/>
      <c r="AD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1"/>
      <c r="BB168" s="171"/>
      <c r="BC168" s="171"/>
      <c r="BD168" s="171"/>
      <c r="BE168" s="171"/>
      <c r="BF168" s="171"/>
    </row>
    <row r="169" spans="16:58" s="107" customFormat="1">
      <c r="P169" s="171"/>
      <c r="AD169" s="171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171"/>
      <c r="AS169" s="171"/>
      <c r="AT169" s="171"/>
      <c r="AU169" s="171"/>
      <c r="AV169" s="171"/>
      <c r="AW169" s="171"/>
      <c r="AX169" s="171"/>
      <c r="AY169" s="171"/>
      <c r="AZ169" s="171"/>
      <c r="BA169" s="171"/>
      <c r="BB169" s="171"/>
      <c r="BC169" s="171"/>
      <c r="BD169" s="171"/>
      <c r="BE169" s="171"/>
      <c r="BF169" s="171"/>
    </row>
    <row r="170" spans="16:58" s="107" customFormat="1">
      <c r="P170" s="171"/>
      <c r="AD170" s="171"/>
      <c r="AI170" s="171"/>
      <c r="AJ170" s="171"/>
      <c r="AK170" s="171"/>
      <c r="AL170" s="171"/>
      <c r="AM170" s="171"/>
      <c r="AN170" s="171"/>
      <c r="AO170" s="171"/>
      <c r="AP170" s="171"/>
      <c r="AQ170" s="171"/>
      <c r="AR170" s="171"/>
      <c r="AS170" s="171"/>
      <c r="AT170" s="171"/>
      <c r="AU170" s="171"/>
      <c r="AV170" s="171"/>
      <c r="AW170" s="171"/>
      <c r="AX170" s="171"/>
      <c r="AY170" s="171"/>
      <c r="AZ170" s="171"/>
      <c r="BA170" s="171"/>
      <c r="BB170" s="171"/>
      <c r="BC170" s="171"/>
      <c r="BD170" s="171"/>
      <c r="BE170" s="171"/>
      <c r="BF170" s="171"/>
    </row>
    <row r="171" spans="16:58" s="107" customFormat="1">
      <c r="P171" s="171"/>
      <c r="AD171" s="171"/>
      <c r="AI171" s="171"/>
      <c r="AJ171" s="171"/>
      <c r="AK171" s="171"/>
      <c r="AL171" s="171"/>
      <c r="AM171" s="171"/>
      <c r="AN171" s="171"/>
      <c r="AO171" s="171"/>
      <c r="AP171" s="171"/>
      <c r="AQ171" s="171"/>
      <c r="AR171" s="171"/>
      <c r="AS171" s="171"/>
      <c r="AT171" s="171"/>
      <c r="AU171" s="171"/>
      <c r="AV171" s="171"/>
      <c r="AW171" s="171"/>
      <c r="AX171" s="171"/>
      <c r="AY171" s="171"/>
      <c r="AZ171" s="171"/>
      <c r="BA171" s="171"/>
      <c r="BB171" s="171"/>
      <c r="BC171" s="171"/>
      <c r="BD171" s="171"/>
      <c r="BE171" s="171"/>
      <c r="BF171" s="171"/>
    </row>
    <row r="172" spans="16:58" s="107" customFormat="1">
      <c r="P172" s="171"/>
      <c r="AD172" s="171"/>
      <c r="AI172" s="171"/>
      <c r="AJ172" s="171"/>
      <c r="AK172" s="171"/>
      <c r="AL172" s="171"/>
      <c r="AM172" s="171"/>
      <c r="AN172" s="171"/>
      <c r="AO172" s="171"/>
      <c r="AP172" s="171"/>
      <c r="AQ172" s="171"/>
      <c r="AR172" s="171"/>
      <c r="AS172" s="171"/>
      <c r="AT172" s="171"/>
      <c r="AU172" s="171"/>
      <c r="AV172" s="171"/>
      <c r="AW172" s="171"/>
      <c r="AX172" s="171"/>
      <c r="AY172" s="171"/>
      <c r="AZ172" s="171"/>
      <c r="BA172" s="171"/>
      <c r="BB172" s="171"/>
      <c r="BC172" s="171"/>
      <c r="BD172" s="171"/>
      <c r="BE172" s="171"/>
      <c r="BF172" s="171"/>
    </row>
    <row r="173" spans="16:58" s="107" customFormat="1">
      <c r="P173" s="171"/>
      <c r="AD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1"/>
      <c r="BB173" s="171"/>
      <c r="BC173" s="171"/>
      <c r="BD173" s="171"/>
      <c r="BE173" s="171"/>
      <c r="BF173" s="171"/>
    </row>
    <row r="174" spans="16:58" s="107" customFormat="1">
      <c r="P174" s="171"/>
      <c r="AD174" s="171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  <c r="AS174" s="171"/>
      <c r="AT174" s="171"/>
      <c r="AU174" s="171"/>
      <c r="AV174" s="171"/>
      <c r="AW174" s="171"/>
      <c r="AX174" s="171"/>
      <c r="AY174" s="171"/>
      <c r="AZ174" s="171"/>
      <c r="BA174" s="171"/>
      <c r="BB174" s="171"/>
      <c r="BC174" s="171"/>
      <c r="BD174" s="171"/>
      <c r="BE174" s="171"/>
      <c r="BF174" s="171"/>
    </row>
    <row r="175" spans="16:58" s="107" customFormat="1">
      <c r="P175" s="171"/>
      <c r="AD175" s="171"/>
      <c r="AI175" s="171"/>
      <c r="AJ175" s="171"/>
      <c r="AK175" s="171"/>
      <c r="AL175" s="171"/>
      <c r="AM175" s="171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  <c r="BB175" s="171"/>
      <c r="BC175" s="171"/>
      <c r="BD175" s="171"/>
      <c r="BE175" s="171"/>
      <c r="BF175" s="171"/>
    </row>
    <row r="176" spans="16:58" s="107" customFormat="1">
      <c r="P176" s="171"/>
      <c r="AD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171"/>
      <c r="AT176" s="171"/>
      <c r="AU176" s="171"/>
      <c r="AV176" s="171"/>
      <c r="AW176" s="171"/>
      <c r="AX176" s="171"/>
      <c r="AY176" s="171"/>
      <c r="AZ176" s="171"/>
      <c r="BA176" s="171"/>
      <c r="BB176" s="171"/>
      <c r="BC176" s="171"/>
      <c r="BD176" s="171"/>
      <c r="BE176" s="171"/>
      <c r="BF176" s="171"/>
    </row>
    <row r="177" spans="16:58" s="107" customFormat="1">
      <c r="P177" s="171"/>
      <c r="AD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  <c r="BE177" s="171"/>
      <c r="BF177" s="171"/>
    </row>
    <row r="178" spans="16:58" s="107" customFormat="1">
      <c r="P178" s="171"/>
      <c r="AD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171"/>
      <c r="BD178" s="171"/>
      <c r="BE178" s="171"/>
      <c r="BF178" s="171"/>
    </row>
    <row r="179" spans="16:58" s="107" customFormat="1">
      <c r="P179" s="171"/>
      <c r="AD179" s="171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1"/>
      <c r="BB179" s="171"/>
      <c r="BC179" s="171"/>
      <c r="BD179" s="171"/>
      <c r="BE179" s="171"/>
      <c r="BF179" s="171"/>
    </row>
    <row r="180" spans="16:58" s="107" customFormat="1">
      <c r="P180" s="171"/>
      <c r="AD180" s="171"/>
      <c r="AI180" s="171"/>
      <c r="AJ180" s="171"/>
      <c r="AK180" s="171"/>
      <c r="AL180" s="171"/>
      <c r="AM180" s="171"/>
      <c r="AN180" s="171"/>
      <c r="AO180" s="171"/>
      <c r="AP180" s="171"/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1"/>
      <c r="BB180" s="171"/>
      <c r="BC180" s="171"/>
      <c r="BD180" s="171"/>
      <c r="BE180" s="171"/>
      <c r="BF180" s="171"/>
    </row>
    <row r="181" spans="16:58" s="107" customFormat="1">
      <c r="P181" s="171"/>
      <c r="AD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1"/>
      <c r="BB181" s="171"/>
      <c r="BC181" s="171"/>
      <c r="BD181" s="171"/>
      <c r="BE181" s="171"/>
      <c r="BF181" s="171"/>
    </row>
    <row r="182" spans="16:58" s="107" customFormat="1">
      <c r="P182" s="171"/>
      <c r="AD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1"/>
      <c r="BB182" s="171"/>
      <c r="BC182" s="171"/>
      <c r="BD182" s="171"/>
      <c r="BE182" s="171"/>
      <c r="BF182" s="171"/>
    </row>
    <row r="183" spans="16:58" s="107" customFormat="1">
      <c r="P183" s="171"/>
      <c r="AD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1"/>
      <c r="BB183" s="171"/>
      <c r="BC183" s="171"/>
      <c r="BD183" s="171"/>
      <c r="BE183" s="171"/>
      <c r="BF183" s="171"/>
    </row>
    <row r="184" spans="16:58" s="107" customFormat="1">
      <c r="P184" s="171"/>
      <c r="AD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1"/>
      <c r="AU184" s="171"/>
      <c r="AV184" s="171"/>
      <c r="AW184" s="171"/>
      <c r="AX184" s="171"/>
      <c r="AY184" s="171"/>
      <c r="AZ184" s="171"/>
      <c r="BA184" s="171"/>
      <c r="BB184" s="171"/>
      <c r="BC184" s="171"/>
      <c r="BD184" s="171"/>
      <c r="BE184" s="171"/>
      <c r="BF184" s="171"/>
    </row>
    <row r="185" spans="16:58" s="107" customFormat="1">
      <c r="P185" s="171"/>
      <c r="AD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1"/>
      <c r="AW185" s="171"/>
      <c r="AX185" s="171"/>
      <c r="AY185" s="171"/>
      <c r="AZ185" s="171"/>
      <c r="BA185" s="171"/>
      <c r="BB185" s="171"/>
      <c r="BC185" s="171"/>
      <c r="BD185" s="171"/>
      <c r="BE185" s="171"/>
      <c r="BF185" s="171"/>
    </row>
    <row r="186" spans="16:58" s="107" customFormat="1">
      <c r="P186" s="171"/>
      <c r="AD186" s="171"/>
      <c r="AI186" s="171"/>
      <c r="AJ186" s="171"/>
      <c r="AK186" s="171"/>
      <c r="AL186" s="171"/>
      <c r="AM186" s="171"/>
      <c r="AN186" s="171"/>
      <c r="AO186" s="171"/>
      <c r="AP186" s="171"/>
      <c r="AQ186" s="171"/>
      <c r="AR186" s="171"/>
      <c r="AS186" s="171"/>
      <c r="AT186" s="171"/>
      <c r="AU186" s="171"/>
      <c r="AV186" s="171"/>
      <c r="AW186" s="171"/>
      <c r="AX186" s="171"/>
      <c r="AY186" s="171"/>
      <c r="AZ186" s="171"/>
      <c r="BA186" s="171"/>
      <c r="BB186" s="171"/>
      <c r="BC186" s="171"/>
      <c r="BD186" s="171"/>
      <c r="BE186" s="171"/>
      <c r="BF186" s="171"/>
    </row>
    <row r="187" spans="16:58" s="107" customFormat="1">
      <c r="P187" s="171"/>
      <c r="AD187" s="171"/>
      <c r="AI187" s="171"/>
      <c r="AJ187" s="171"/>
      <c r="AK187" s="171"/>
      <c r="AL187" s="171"/>
      <c r="AM187" s="171"/>
      <c r="AN187" s="171"/>
      <c r="AO187" s="171"/>
      <c r="AP187" s="171"/>
      <c r="AQ187" s="171"/>
      <c r="AR187" s="171"/>
      <c r="AS187" s="171"/>
      <c r="AT187" s="171"/>
      <c r="AU187" s="171"/>
      <c r="AV187" s="171"/>
      <c r="AW187" s="171"/>
      <c r="AX187" s="171"/>
      <c r="AY187" s="171"/>
      <c r="AZ187" s="171"/>
      <c r="BA187" s="171"/>
      <c r="BB187" s="171"/>
      <c r="BC187" s="171"/>
      <c r="BD187" s="171"/>
      <c r="BE187" s="171"/>
      <c r="BF187" s="171"/>
    </row>
    <row r="188" spans="16:58" s="107" customFormat="1">
      <c r="P188" s="171"/>
      <c r="AD188" s="171"/>
      <c r="AI188" s="171"/>
      <c r="AJ188" s="171"/>
      <c r="AK188" s="171"/>
      <c r="AL188" s="171"/>
      <c r="AM188" s="171"/>
      <c r="AN188" s="171"/>
      <c r="AO188" s="171"/>
      <c r="AP188" s="171"/>
      <c r="AQ188" s="171"/>
      <c r="AR188" s="171"/>
      <c r="AS188" s="171"/>
      <c r="AT188" s="171"/>
      <c r="AU188" s="171"/>
      <c r="AV188" s="171"/>
      <c r="AW188" s="171"/>
      <c r="AX188" s="171"/>
      <c r="AY188" s="171"/>
      <c r="AZ188" s="171"/>
      <c r="BA188" s="171"/>
      <c r="BB188" s="171"/>
      <c r="BC188" s="171"/>
      <c r="BD188" s="171"/>
      <c r="BE188" s="171"/>
      <c r="BF188" s="171"/>
    </row>
    <row r="189" spans="16:58" s="107" customFormat="1">
      <c r="P189" s="171"/>
      <c r="AD189" s="171"/>
      <c r="AI189" s="171"/>
      <c r="AJ189" s="171"/>
      <c r="AK189" s="171"/>
      <c r="AL189" s="171"/>
      <c r="AM189" s="171"/>
      <c r="AN189" s="171"/>
      <c r="AO189" s="171"/>
      <c r="AP189" s="171"/>
      <c r="AQ189" s="171"/>
      <c r="AR189" s="171"/>
      <c r="AS189" s="171"/>
      <c r="AT189" s="171"/>
      <c r="AU189" s="171"/>
      <c r="AV189" s="171"/>
      <c r="AW189" s="171"/>
      <c r="AX189" s="171"/>
      <c r="AY189" s="171"/>
      <c r="AZ189" s="171"/>
      <c r="BA189" s="171"/>
      <c r="BB189" s="171"/>
      <c r="BC189" s="171"/>
      <c r="BD189" s="171"/>
      <c r="BE189" s="171"/>
      <c r="BF189" s="171"/>
    </row>
    <row r="190" spans="16:58" s="107" customFormat="1">
      <c r="P190" s="171"/>
      <c r="AD190" s="171"/>
      <c r="AI190" s="171"/>
      <c r="AJ190" s="171"/>
      <c r="AK190" s="171"/>
      <c r="AL190" s="171"/>
      <c r="AM190" s="171"/>
      <c r="AN190" s="171"/>
      <c r="AO190" s="171"/>
      <c r="AP190" s="171"/>
      <c r="AQ190" s="171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1"/>
      <c r="BB190" s="171"/>
      <c r="BC190" s="171"/>
      <c r="BD190" s="171"/>
      <c r="BE190" s="171"/>
      <c r="BF190" s="171"/>
    </row>
    <row r="191" spans="16:58" s="107" customFormat="1">
      <c r="P191" s="171"/>
      <c r="AD191" s="171"/>
      <c r="AI191" s="171"/>
      <c r="AJ191" s="171"/>
      <c r="AK191" s="171"/>
      <c r="AL191" s="171"/>
      <c r="AM191" s="171"/>
      <c r="AN191" s="171"/>
      <c r="AO191" s="171"/>
      <c r="AP191" s="171"/>
      <c r="AQ191" s="171"/>
      <c r="AR191" s="171"/>
      <c r="AS191" s="171"/>
      <c r="AT191" s="171"/>
      <c r="AU191" s="171"/>
      <c r="AV191" s="171"/>
      <c r="AW191" s="171"/>
      <c r="AX191" s="171"/>
      <c r="AY191" s="171"/>
      <c r="AZ191" s="171"/>
      <c r="BA191" s="171"/>
      <c r="BB191" s="171"/>
      <c r="BC191" s="171"/>
      <c r="BD191" s="171"/>
      <c r="BE191" s="171"/>
      <c r="BF191" s="171"/>
    </row>
    <row r="192" spans="16:58" s="107" customFormat="1">
      <c r="P192" s="171"/>
      <c r="AD192" s="171"/>
      <c r="AI192" s="171"/>
      <c r="AJ192" s="171"/>
      <c r="AK192" s="171"/>
      <c r="AL192" s="171"/>
      <c r="AM192" s="171"/>
      <c r="AN192" s="171"/>
      <c r="AO192" s="171"/>
      <c r="AP192" s="171"/>
      <c r="AQ192" s="171"/>
      <c r="AR192" s="171"/>
      <c r="AS192" s="171"/>
      <c r="AT192" s="171"/>
      <c r="AU192" s="171"/>
      <c r="AV192" s="171"/>
      <c r="AW192" s="171"/>
      <c r="AX192" s="171"/>
      <c r="AY192" s="171"/>
      <c r="AZ192" s="171"/>
      <c r="BA192" s="171"/>
      <c r="BB192" s="171"/>
      <c r="BC192" s="171"/>
      <c r="BD192" s="171"/>
      <c r="BE192" s="171"/>
      <c r="BF192" s="171"/>
    </row>
    <row r="193" spans="16:58" s="107" customFormat="1">
      <c r="P193" s="171"/>
      <c r="AD193" s="171"/>
      <c r="AI193" s="171"/>
      <c r="AJ193" s="171"/>
      <c r="AK193" s="171"/>
      <c r="AL193" s="171"/>
      <c r="AM193" s="171"/>
      <c r="AN193" s="171"/>
      <c r="AO193" s="171"/>
      <c r="AP193" s="171"/>
      <c r="AQ193" s="171"/>
      <c r="AR193" s="171"/>
      <c r="AS193" s="171"/>
      <c r="AT193" s="171"/>
      <c r="AU193" s="171"/>
      <c r="AV193" s="171"/>
      <c r="AW193" s="171"/>
      <c r="AX193" s="171"/>
      <c r="AY193" s="171"/>
      <c r="AZ193" s="171"/>
      <c r="BA193" s="171"/>
      <c r="BB193" s="171"/>
      <c r="BC193" s="171"/>
      <c r="BD193" s="171"/>
      <c r="BE193" s="171"/>
      <c r="BF193" s="171"/>
    </row>
    <row r="194" spans="16:58" s="107" customFormat="1">
      <c r="P194" s="171"/>
      <c r="AD194" s="171"/>
      <c r="AI194" s="171"/>
      <c r="AJ194" s="171"/>
      <c r="AK194" s="171"/>
      <c r="AL194" s="171"/>
      <c r="AM194" s="171"/>
      <c r="AN194" s="171"/>
      <c r="AO194" s="171"/>
      <c r="AP194" s="171"/>
      <c r="AQ194" s="171"/>
      <c r="AR194" s="171"/>
      <c r="AS194" s="171"/>
      <c r="AT194" s="171"/>
      <c r="AU194" s="171"/>
      <c r="AV194" s="171"/>
      <c r="AW194" s="171"/>
      <c r="AX194" s="171"/>
      <c r="AY194" s="171"/>
      <c r="AZ194" s="171"/>
      <c r="BA194" s="171"/>
      <c r="BB194" s="171"/>
      <c r="BC194" s="171"/>
      <c r="BD194" s="171"/>
      <c r="BE194" s="171"/>
      <c r="BF194" s="171"/>
    </row>
  </sheetData>
  <sheetProtection algorithmName="SHA-512" hashValue="FhyZo+4qlEnJRlCQ8F4Q0mU3CUqRnsmMUwSAdaZcemsBIeaVvqr042D7si/kZHeXlzZgCuPYxZN03tGCFk8jBQ==" saltValue="z6qIgcATZQ5YVQiy6sI5ZA==" spinCount="100000" sheet="1" objects="1" scenarios="1"/>
  <protectedRanges>
    <protectedRange sqref="T13" name="範囲1_2_1_1"/>
    <protectedRange sqref="N41 Q41 T41" name="範囲1_2_1_2"/>
    <protectedRange sqref="Q13" name="範囲1_2_1_3"/>
    <protectedRange sqref="N13" name="範囲1_2_1_3_1"/>
  </protectedRanges>
  <mergeCells count="74">
    <mergeCell ref="W13:X13"/>
    <mergeCell ref="B43:B45"/>
    <mergeCell ref="B16:B18"/>
    <mergeCell ref="E15:F15"/>
    <mergeCell ref="E43:F43"/>
    <mergeCell ref="E44:F44"/>
    <mergeCell ref="E16:F16"/>
    <mergeCell ref="E17:F17"/>
    <mergeCell ref="E20:F20"/>
    <mergeCell ref="E21:F21"/>
    <mergeCell ref="E22:F22"/>
    <mergeCell ref="E23:F23"/>
    <mergeCell ref="E24:F24"/>
    <mergeCell ref="E45:F45"/>
    <mergeCell ref="D14:G14"/>
    <mergeCell ref="E46:F46"/>
    <mergeCell ref="E18:F18"/>
    <mergeCell ref="E19:F19"/>
    <mergeCell ref="E42:F42"/>
    <mergeCell ref="E41:F41"/>
    <mergeCell ref="E65:F65"/>
    <mergeCell ref="E66:F66"/>
    <mergeCell ref="E35:F35"/>
    <mergeCell ref="E36:F36"/>
    <mergeCell ref="E37:F37"/>
    <mergeCell ref="E38:F38"/>
    <mergeCell ref="E39:F39"/>
    <mergeCell ref="E61:F61"/>
    <mergeCell ref="E54:F54"/>
    <mergeCell ref="E55:F55"/>
    <mergeCell ref="E56:F56"/>
    <mergeCell ref="E57:F57"/>
    <mergeCell ref="E58:F58"/>
    <mergeCell ref="E47:F47"/>
    <mergeCell ref="E48:F48"/>
    <mergeCell ref="E49:F49"/>
    <mergeCell ref="E64:F64"/>
    <mergeCell ref="E59:F59"/>
    <mergeCell ref="E60:F60"/>
    <mergeCell ref="E50:F50"/>
    <mergeCell ref="E51:F51"/>
    <mergeCell ref="E52:F52"/>
    <mergeCell ref="E53:F53"/>
    <mergeCell ref="AK12:AL12"/>
    <mergeCell ref="AM12:AY12"/>
    <mergeCell ref="BA12:BE12"/>
    <mergeCell ref="E62:F62"/>
    <mergeCell ref="E63:F63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13:F13"/>
    <mergeCell ref="E2:J2"/>
    <mergeCell ref="Y11:Z12"/>
    <mergeCell ref="AA11:AC11"/>
    <mergeCell ref="AA12:AC12"/>
    <mergeCell ref="AE12:AH12"/>
    <mergeCell ref="F5:K5"/>
    <mergeCell ref="H8:J8"/>
    <mergeCell ref="D4:H4"/>
    <mergeCell ref="F8:G8"/>
    <mergeCell ref="H12:I12"/>
    <mergeCell ref="F6:K6"/>
    <mergeCell ref="I9:N9"/>
    <mergeCell ref="K10:M10"/>
    <mergeCell ref="N10:O10"/>
    <mergeCell ref="K11:O11"/>
  </mergeCells>
  <phoneticPr fontId="3"/>
  <dataValidations xWindow="1343" yWindow="514" count="12">
    <dataValidation type="textLength" operator="equal" allowBlank="1" showInputMessage="1" showErrorMessage="1" error="文字数が違います。説明を読み直してください。" prompt="スペースに注意！" sqref="H14" xr:uid="{00000000-0002-0000-0400-000000000000}">
      <formula1>6</formula1>
    </dataValidation>
    <dataValidation imeMode="halfKatakana" allowBlank="1" showInputMessage="1" showErrorMessage="1" sqref="J14" xr:uid="{00000000-0002-0000-0400-000001000000}"/>
    <dataValidation imeMode="halfAlpha" allowBlank="1" showInputMessage="1" showErrorMessage="1" prompt="説明を読んで！" sqref="Q13 V62:V66 T13 Q41 V15:X40 V42:X61 Z41:AA41 N41 T41 N13" xr:uid="{00000000-0002-0000-0400-000002000000}"/>
    <dataValidation type="custom" imeMode="halfAlpha" allowBlank="1" showInputMessage="1" showErrorMessage="1" sqref="G15:G40 G42:G66" xr:uid="{00000000-0002-0000-0400-000003000000}">
      <formula1>1</formula1>
    </dataValidation>
    <dataValidation type="custom" imeMode="halfKatakana" allowBlank="1" showInputMessage="1" showErrorMessage="1" sqref="J15:J40 J42:J66" xr:uid="{00000000-0002-0000-0400-000004000000}">
      <formula1>1</formula1>
    </dataValidation>
    <dataValidation type="custom" imeMode="hiragana" allowBlank="1" showInputMessage="1" showErrorMessage="1" sqref="H15:H40 H42:H66" xr:uid="{00000000-0002-0000-0400-000005000000}">
      <formula1>1</formula1>
    </dataValidation>
    <dataValidation imeMode="halfAlpha" allowBlank="1" showInputMessage="1" showErrorMessage="1" sqref="N42:N66 O40 R40 T42:T66 T14:T40 N14:N40 Q14:Q40 Q42:Q66" xr:uid="{00000000-0002-0000-0400-000006000000}"/>
    <dataValidation type="list" errorStyle="warning" allowBlank="1" showInputMessage="1" showErrorMessage="1" errorTitle="種目入力" error="正しい種目データではありません" sqref="S40 P40" xr:uid="{00000000-0002-0000-0400-000007000000}">
      <formula1>$AL$29:$AL$50</formula1>
    </dataValidation>
    <dataValidation type="list" imeMode="halfAlpha" allowBlank="1" showInputMessage="1" showErrorMessage="1" sqref="O14 R14" xr:uid="{00000000-0002-0000-0400-000008000000}">
      <formula1>$Y$4:$Y$10</formula1>
    </dataValidation>
    <dataValidation type="list" errorStyle="warning" allowBlank="1" showInputMessage="1" showErrorMessage="1" errorTitle="種目入力" error="正しい種目データではありません" sqref="O14 R14" xr:uid="{00000000-0002-0000-0400-000009000000}">
      <formula1>$Y$4:$Y$10</formula1>
    </dataValidation>
    <dataValidation type="list" errorStyle="warning" allowBlank="1" showInputMessage="1" showErrorMessage="1" errorTitle="種目入力" error="正しい種目データではありません" sqref="P14 S14" xr:uid="{00000000-0002-0000-0400-00000A000000}">
      <formula1>$AC$29:$AC$51</formula1>
    </dataValidation>
    <dataValidation type="list" allowBlank="1" showInputMessage="1" showErrorMessage="1" sqref="M15:M39 S42:S66 S15:S39 P15:P39 M42:M66 P42:P66" xr:uid="{A8CEEB77-2133-448D-AD43-BADC5E8039F1}">
      <formula1>INDIRECT(L15)</formula1>
    </dataValidation>
  </dataValidations>
  <pageMargins left="0.23622047244094491" right="3.937007874015748E-2" top="0.35433070866141736" bottom="0.15748031496062992" header="0.31496062992125984" footer="0.31496062992125984"/>
  <pageSetup paperSize="9" scale="55" orientation="landscape" r:id="rId1"/>
  <rowBreaks count="1" manualBreakCount="1">
    <brk id="39" max="61" man="1"/>
  </rowBreaks>
  <colBreaks count="1" manualBreakCount="1">
    <brk id="20" max="6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xWindow="1343" yWindow="514" count="18">
        <x14:dataValidation type="list" allowBlank="1" showInputMessage="1" showErrorMessage="1" xr:uid="{00000000-0002-0000-0400-000012000000}">
          <x14:formula1>
            <xm:f>所属・種目コード!$X$1:$X$2</xm:f>
          </x14:formula1>
          <xm:sqref>Y15:Y40 Y42:Y66</xm:sqref>
        </x14:dataValidation>
        <x14:dataValidation type="list" imeMode="halfAlpha" allowBlank="1" showInputMessage="1" showErrorMessage="1" prompt="説明を読んで！" xr:uid="{00000000-0002-0000-0400-000013000000}">
          <x14:formula1>
            <xm:f>所属・種目コード!$X$1:$X$2</xm:f>
          </x14:formula1>
          <xm:sqref>Y15:Y40 Y42:Y66</xm:sqref>
        </x14:dataValidation>
        <x14:dataValidation type="list" allowBlank="1" showInputMessage="1" prompt="選択入力してください" xr:uid="{00000000-0002-0000-0400-000014000000}">
          <x14:formula1>
            <xm:f>所属・種目コード!$U$1</xm:f>
          </x14:formula1>
          <xm:sqref>Z15:Z40 Z42:Z66</xm:sqref>
        </x14:dataValidation>
        <x14:dataValidation type="list" imeMode="halfAlpha" allowBlank="1" showInputMessage="1" showErrorMessage="1" prompt="説明を読んで！" xr:uid="{00000000-0002-0000-0400-000015000000}">
          <x14:formula1>
            <xm:f>所属・種目コード!$U$1</xm:f>
          </x14:formula1>
          <xm:sqref>Z15:Z40 Z42:Z66</xm:sqref>
        </x14:dataValidation>
        <x14:dataValidation type="list" allowBlank="1" showInputMessage="1" showErrorMessage="1" xr:uid="{00000000-0002-0000-0400-000016000000}">
          <x14:formula1>
            <xm:f>所属・種目コード!$AC$2:$AC$4</xm:f>
          </x14:formula1>
          <xm:sqref>I15:I40 I42:I66</xm:sqref>
        </x14:dataValidation>
        <x14:dataValidation type="list" allowBlank="1" showInputMessage="1" showErrorMessage="1" xr:uid="{00000000-0002-0000-0400-000017000000}">
          <x14:formula1>
            <xm:f>'C:\Users\TAKAHASHI\Desktop\秋季・テスト\原本\[H29・秋季申し込みフォーム・一般大学.xlsx]所属・種目コード'!#REF!</xm:f>
          </x14:formula1>
          <xm:sqref>I14</xm:sqref>
        </x14:dataValidation>
        <x14:dataValidation type="list" imeMode="halfAlpha" allowBlank="1" showInputMessage="1" showErrorMessage="1" xr:uid="{00000000-0002-0000-0400-000018000000}">
          <x14:formula1>
            <xm:f>'C:\Users\TAKAHASHI\Desktop\秋季・テスト\原本\[H29・秋季申し込みフォーム・一般大学.xlsx]所属・種目コード'!#REF!</xm:f>
          </x14:formula1>
          <xm:sqref>K14</xm:sqref>
        </x14:dataValidation>
        <x14:dataValidation type="list" errorStyle="warning" allowBlank="1" showInputMessage="1" showErrorMessage="1" errorTitle="種目入力" error="正しい種目データではありません" xr:uid="{00000000-0002-0000-0400-00001D000000}">
          <x14:formula1>
            <xm:f>所属・種目コード!#REF!</xm:f>
          </x14:formula1>
          <xm:sqref>M40</xm:sqref>
        </x14:dataValidation>
        <x14:dataValidation type="list" allowBlank="1" showInputMessage="1" showErrorMessage="1" xr:uid="{00000000-0002-0000-0400-00001E000000}">
          <x14:formula1>
            <xm:f>所属・種目コード!#REF!</xm:f>
          </x14:formula1>
          <xm:sqref>AA42:AA66 AB15:AC66 AA15:AA40 U15:U40 U42:U66</xm:sqref>
        </x14:dataValidation>
        <x14:dataValidation type="list" imeMode="halfAlpha" allowBlank="1" showInputMessage="1" showErrorMessage="1" prompt="説明を読んで！" xr:uid="{00000000-0002-0000-0400-00001F000000}">
          <x14:formula1>
            <xm:f>所属・種目コード!#REF!</xm:f>
          </x14:formula1>
          <xm:sqref>Y15:Y40 Y42:Y66</xm:sqref>
        </x14:dataValidation>
        <x14:dataValidation type="list" imeMode="halfAlpha" allowBlank="1" showInputMessage="1" showErrorMessage="1" xr:uid="{F18BCEF3-C1CC-4EA6-9FB6-F392D4FF160F}">
          <x14:formula1>
            <xm:f>所属・種目コード!$Z$2:$Z$5</xm:f>
          </x14:formula1>
          <xm:sqref>R15:R39 O15:O39 L15:L39</xm:sqref>
        </x14:dataValidation>
        <x14:dataValidation type="list" errorStyle="warning" allowBlank="1" showInputMessage="1" showErrorMessage="1" errorTitle="種目入力" error="正しい種目データではありません" xr:uid="{C5A93939-9A4B-480F-89AF-F31AB99B7164}">
          <x14:formula1>
            <xm:f>所属・種目コード!$Z$2:$Z$5</xm:f>
          </x14:formula1>
          <xm:sqref>R15:R39 O15:O39 L15:L39</xm:sqref>
        </x14:dataValidation>
        <x14:dataValidation type="list" errorStyle="warning" allowBlank="1" showInputMessage="1" showErrorMessage="1" errorTitle="種目入力" error="正しい種目データではありません" xr:uid="{1E5EF42C-915F-49E3-B803-34E9633166F0}">
          <x14:formula1>
            <xm:f>所属・種目コード!$Z$7:$Z$11</xm:f>
          </x14:formula1>
          <xm:sqref>L42:L66 O42:O66 R42:R66</xm:sqref>
        </x14:dataValidation>
        <x14:dataValidation type="list" imeMode="halfAlpha" allowBlank="1" showInputMessage="1" showErrorMessage="1" xr:uid="{0764F6EA-83F2-4E87-93EC-7B96933BDE8A}">
          <x14:formula1>
            <xm:f>所属・種目コード!$Z$7:$Z$11</xm:f>
          </x14:formula1>
          <xm:sqref>L42:L66 O42:O66 R42:R66</xm:sqref>
        </x14:dataValidation>
        <x14:dataValidation type="list" imeMode="halfAlpha" allowBlank="1" showInputMessage="1" showErrorMessage="1" xr:uid="{00000000-0002-0000-0400-00001A000000}">
          <x14:formula1>
            <xm:f>所属・種目コード!$Z$2:$Z$9</xm:f>
          </x14:formula1>
          <xm:sqref>L14</xm:sqref>
        </x14:dataValidation>
        <x14:dataValidation type="list" errorStyle="warning" allowBlank="1" showInputMessage="1" showErrorMessage="1" errorTitle="種目入力" error="正しい種目データではありません" xr:uid="{00000000-0002-0000-0400-00001B000000}">
          <x14:formula1>
            <xm:f>所属・種目コード!$Z$2:$Z$9</xm:f>
          </x14:formula1>
          <xm:sqref>L14</xm:sqref>
        </x14:dataValidation>
        <x14:dataValidation type="list" imeMode="halfAlpha" allowBlank="1" showInputMessage="1" showErrorMessage="1" xr:uid="{00000000-0002-0000-0400-000019000000}">
          <x14:formula1>
            <xm:f>所属・種目コード!$C$2:$C$75</xm:f>
          </x14:formula1>
          <xm:sqref>L40 K42:K66 K15:K40</xm:sqref>
        </x14:dataValidation>
        <x14:dataValidation type="list" errorStyle="warning" allowBlank="1" showInputMessage="1" showErrorMessage="1" errorTitle="種目入力" error="正しい種目データではありません" xr:uid="{00000000-0002-0000-0400-000020000000}">
          <x14:formula1>
            <xm:f>所属・種目コード!$AD$31:$AD$55</xm:f>
          </x14:formula1>
          <xm:sqref>M14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CF162"/>
  <sheetViews>
    <sheetView zoomScale="85" zoomScaleNormal="85" workbookViewId="0">
      <selection activeCell="F42" sqref="F42"/>
    </sheetView>
  </sheetViews>
  <sheetFormatPr defaultColWidth="8.625" defaultRowHeight="14.25"/>
  <cols>
    <col min="1" max="1" width="3.125" customWidth="1"/>
    <col min="2" max="2" width="5.625" customWidth="1"/>
    <col min="3" max="3" width="8.625" customWidth="1"/>
    <col min="4" max="4" width="3.625" customWidth="1"/>
    <col min="5" max="5" width="9.625" customWidth="1"/>
    <col min="6" max="6" width="15.625" style="21" customWidth="1"/>
    <col min="7" max="7" width="12.625" customWidth="1"/>
    <col min="8" max="8" width="11.625" style="21" customWidth="1"/>
    <col min="9" max="9" width="9.625" customWidth="1"/>
    <col min="10" max="10" width="11.375" hidden="1" customWidth="1"/>
    <col min="11" max="11" width="10.625" customWidth="1"/>
    <col min="12" max="13" width="1.625" customWidth="1"/>
    <col min="14" max="14" width="6.875" customWidth="1"/>
    <col min="15" max="15" width="8" customWidth="1"/>
    <col min="16" max="16" width="3.625" customWidth="1"/>
    <col min="17" max="17" width="9.625" customWidth="1"/>
    <col min="18" max="18" width="15.625" customWidth="1"/>
    <col min="19" max="19" width="12.625" customWidth="1"/>
    <col min="20" max="20" width="11.625" customWidth="1"/>
    <col min="21" max="21" width="10.125" customWidth="1"/>
    <col min="22" max="22" width="10" hidden="1" customWidth="1"/>
    <col min="23" max="23" width="10.625" customWidth="1"/>
    <col min="24" max="24" width="3.125" customWidth="1"/>
    <col min="25" max="25" width="4.875" hidden="1" customWidth="1"/>
    <col min="26" max="26" width="8.625" hidden="1" customWidth="1"/>
    <col min="27" max="27" width="15.625" hidden="1" customWidth="1"/>
    <col min="28" max="28" width="8.625" hidden="1" customWidth="1"/>
    <col min="29" max="29" width="10.625" hidden="1" customWidth="1"/>
    <col min="30" max="32" width="8.625" hidden="1" customWidth="1"/>
    <col min="33" max="33" width="4.625" hidden="1" customWidth="1"/>
    <col min="34" max="34" width="20.625" hidden="1" customWidth="1"/>
    <col min="35" max="35" width="9.125" hidden="1" customWidth="1"/>
    <col min="36" max="40" width="8.625" hidden="1" customWidth="1"/>
    <col min="41" max="41" width="9.625" hidden="1" customWidth="1"/>
    <col min="42" max="44" width="8.625" hidden="1" customWidth="1"/>
    <col min="45" max="45" width="5.875" hidden="1" customWidth="1"/>
    <col min="46" max="46" width="4.625" hidden="1" customWidth="1"/>
    <col min="47" max="47" width="13.125" hidden="1" customWidth="1"/>
    <col min="48" max="48" width="8.625" hidden="1" customWidth="1"/>
    <col min="49" max="49" width="8" hidden="1" customWidth="1"/>
    <col min="50" max="56" width="8.625" hidden="1" customWidth="1"/>
    <col min="57" max="57" width="12.375" hidden="1" customWidth="1"/>
    <col min="58" max="64" width="8.625" hidden="1" customWidth="1"/>
    <col min="65" max="65" width="15" hidden="1" customWidth="1"/>
    <col min="66" max="71" width="8.625" hidden="1" customWidth="1"/>
  </cols>
  <sheetData>
    <row r="1" spans="1:84">
      <c r="A1" s="145"/>
      <c r="B1" s="145"/>
      <c r="C1" s="145"/>
      <c r="D1" s="145"/>
      <c r="E1" s="145"/>
      <c r="F1" s="146"/>
      <c r="G1" s="145"/>
      <c r="H1" s="146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</row>
    <row r="2" spans="1:84" ht="15" thickBot="1">
      <c r="A2" s="145"/>
      <c r="B2" s="693"/>
      <c r="C2" s="693"/>
      <c r="D2" s="693"/>
      <c r="E2" s="693"/>
      <c r="F2" s="693"/>
      <c r="G2" s="693"/>
      <c r="H2" s="693"/>
      <c r="I2" s="693"/>
      <c r="J2" s="149"/>
      <c r="K2" s="632" t="s">
        <v>8908</v>
      </c>
      <c r="L2" s="145"/>
      <c r="M2" s="145"/>
      <c r="N2" s="693"/>
      <c r="O2" s="693"/>
      <c r="P2" s="693"/>
      <c r="Q2" s="693"/>
      <c r="R2" s="693"/>
      <c r="S2" s="693"/>
      <c r="T2" s="693"/>
      <c r="U2" s="693"/>
      <c r="V2" s="630"/>
      <c r="W2" s="632" t="s">
        <v>8908</v>
      </c>
      <c r="X2" s="145"/>
      <c r="AM2" s="11" t="s">
        <v>393</v>
      </c>
      <c r="AN2" s="11" t="s">
        <v>394</v>
      </c>
      <c r="AO2" s="11" t="s">
        <v>395</v>
      </c>
      <c r="AP2" s="11" t="s">
        <v>396</v>
      </c>
      <c r="AQ2" s="11" t="s">
        <v>397</v>
      </c>
      <c r="AR2" s="11" t="s">
        <v>398</v>
      </c>
      <c r="AS2" s="11" t="s">
        <v>399</v>
      </c>
      <c r="AT2" s="11" t="s">
        <v>47</v>
      </c>
      <c r="AU2" s="11" t="s">
        <v>52</v>
      </c>
      <c r="AV2" s="11" t="s">
        <v>400</v>
      </c>
      <c r="AW2" s="11" t="s">
        <v>401</v>
      </c>
      <c r="AX2" s="11" t="s">
        <v>402</v>
      </c>
      <c r="AY2" s="11" t="s">
        <v>403</v>
      </c>
      <c r="AZ2" s="11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</row>
    <row r="3" spans="1:84" s="11" customFormat="1" ht="25.35" customHeight="1" thickBot="1">
      <c r="A3" s="148"/>
      <c r="B3" s="693"/>
      <c r="C3" s="1003" t="s">
        <v>8665</v>
      </c>
      <c r="D3" s="1004"/>
      <c r="E3" s="1004"/>
      <c r="F3" s="1004"/>
      <c r="G3" s="1004"/>
      <c r="H3" s="1005"/>
      <c r="I3" s="693"/>
      <c r="J3" s="693"/>
      <c r="K3" s="693"/>
      <c r="L3" s="148"/>
      <c r="M3" s="148"/>
      <c r="N3" s="693"/>
      <c r="O3" s="1006" t="s">
        <v>8664</v>
      </c>
      <c r="P3" s="1007"/>
      <c r="Q3" s="1007"/>
      <c r="R3" s="1007"/>
      <c r="S3" s="1007"/>
      <c r="T3" s="1008"/>
      <c r="U3" s="693"/>
      <c r="V3" s="149"/>
      <c r="W3" s="693"/>
      <c r="X3" s="148"/>
      <c r="AM3" s="11">
        <v>5357</v>
      </c>
      <c r="AN3" s="11">
        <v>1094</v>
      </c>
      <c r="AO3" s="11" t="s">
        <v>265</v>
      </c>
      <c r="AS3" s="11">
        <v>1</v>
      </c>
      <c r="AT3" s="11">
        <v>2572</v>
      </c>
      <c r="AU3" s="11" t="s">
        <v>404</v>
      </c>
      <c r="AV3" s="11">
        <v>73</v>
      </c>
      <c r="AX3" s="11">
        <v>0</v>
      </c>
      <c r="AY3" s="11">
        <v>0</v>
      </c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</row>
    <row r="4" spans="1:84">
      <c r="A4" s="145"/>
      <c r="B4" s="693"/>
      <c r="C4" s="1009" t="s">
        <v>8648</v>
      </c>
      <c r="D4" s="1009"/>
      <c r="E4" s="1009"/>
      <c r="F4" s="1009"/>
      <c r="G4" s="693"/>
      <c r="H4" s="693"/>
      <c r="I4" s="693"/>
      <c r="J4" s="147"/>
      <c r="K4" s="693"/>
      <c r="L4" s="145"/>
      <c r="M4" s="145"/>
      <c r="N4" s="693"/>
      <c r="O4" s="1009" t="s">
        <v>8648</v>
      </c>
      <c r="P4" s="1009"/>
      <c r="Q4" s="1009"/>
      <c r="R4" s="1009"/>
      <c r="S4" s="693"/>
      <c r="T4" s="693"/>
      <c r="U4" s="693"/>
      <c r="V4" s="147"/>
      <c r="W4" s="693"/>
      <c r="X4" s="145"/>
      <c r="BT4" s="62"/>
      <c r="BU4" s="62"/>
      <c r="BW4" s="62"/>
      <c r="BX4" s="62"/>
      <c r="BY4" s="62"/>
      <c r="BZ4" s="62"/>
      <c r="CA4" s="62"/>
      <c r="CB4" s="62"/>
      <c r="CC4" s="62"/>
      <c r="CD4" s="62"/>
      <c r="CE4" s="62"/>
      <c r="CF4" s="62"/>
    </row>
    <row r="5" spans="1:84" ht="15" thickBot="1">
      <c r="A5" s="145"/>
      <c r="B5" s="693"/>
      <c r="C5" s="1010" t="s">
        <v>8649</v>
      </c>
      <c r="D5" s="1010"/>
      <c r="E5" s="1010"/>
      <c r="F5" s="1010"/>
      <c r="G5" s="693"/>
      <c r="H5" s="693"/>
      <c r="I5" s="693"/>
      <c r="J5" s="693"/>
      <c r="K5" s="693"/>
      <c r="L5" s="145"/>
      <c r="M5" s="145"/>
      <c r="N5" s="693"/>
      <c r="O5" s="1010" t="s">
        <v>8649</v>
      </c>
      <c r="P5" s="1010"/>
      <c r="Q5" s="1010"/>
      <c r="R5" s="1010"/>
      <c r="S5" s="693"/>
      <c r="T5" s="693"/>
      <c r="U5" s="693"/>
      <c r="V5" s="147"/>
      <c r="W5" s="693"/>
      <c r="X5" s="145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</row>
    <row r="6" spans="1:84" ht="18.600000000000001" customHeight="1" thickBot="1">
      <c r="A6" s="145"/>
      <c r="B6" s="693"/>
      <c r="C6" s="693"/>
      <c r="D6" s="693"/>
      <c r="E6" s="693"/>
      <c r="F6" s="693"/>
      <c r="G6" s="1014" t="s">
        <v>8663</v>
      </c>
      <c r="H6" s="1015"/>
      <c r="I6" s="631">
        <f>COUNT(J15,J48)</f>
        <v>0</v>
      </c>
      <c r="J6" s="151"/>
      <c r="K6" s="693"/>
      <c r="L6" s="145"/>
      <c r="M6" s="145"/>
      <c r="N6" s="693"/>
      <c r="O6" s="693"/>
      <c r="P6" s="693"/>
      <c r="Q6" s="693"/>
      <c r="R6" s="693"/>
      <c r="S6" s="1014" t="s">
        <v>8663</v>
      </c>
      <c r="T6" s="1016"/>
      <c r="U6" s="631">
        <f>COUNT(V15,V48)</f>
        <v>0</v>
      </c>
      <c r="V6" s="147"/>
      <c r="W6" s="693"/>
      <c r="X6" s="145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</row>
    <row r="7" spans="1:84" ht="16.350000000000001" customHeight="1">
      <c r="A7" s="145"/>
      <c r="B7" s="107"/>
      <c r="C7" s="1013"/>
      <c r="D7" s="1013"/>
      <c r="E7" s="1013"/>
      <c r="F7" s="1013"/>
      <c r="G7" s="1013"/>
      <c r="H7" s="196"/>
      <c r="I7" s="196"/>
      <c r="J7" s="197"/>
      <c r="K7" s="315"/>
      <c r="L7" s="145"/>
      <c r="M7" s="145"/>
      <c r="N7" s="107"/>
      <c r="O7" s="107"/>
      <c r="P7" s="107"/>
      <c r="Q7" s="107"/>
      <c r="R7" s="107"/>
      <c r="S7" s="107"/>
      <c r="T7" s="196"/>
      <c r="U7" s="196"/>
      <c r="V7" s="197"/>
      <c r="W7" s="107"/>
      <c r="X7" s="145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</row>
    <row r="8" spans="1:84" ht="16.350000000000001" customHeight="1">
      <c r="A8" s="145"/>
      <c r="B8" s="107"/>
      <c r="C8" s="1000" t="s">
        <v>9234</v>
      </c>
      <c r="D8" s="1000"/>
      <c r="E8" s="1000"/>
      <c r="F8" s="1000"/>
      <c r="G8" s="1000"/>
      <c r="H8" s="196"/>
      <c r="I8" s="196"/>
      <c r="J8" s="197"/>
      <c r="K8" s="315"/>
      <c r="L8" s="145"/>
      <c r="M8" s="145"/>
      <c r="N8" s="107"/>
      <c r="O8" s="1000" t="s">
        <v>9234</v>
      </c>
      <c r="P8" s="1000"/>
      <c r="Q8" s="1000"/>
      <c r="R8" s="1000"/>
      <c r="S8" s="1000"/>
      <c r="T8" s="196"/>
      <c r="U8" s="196"/>
      <c r="V8" s="197"/>
      <c r="W8" s="107"/>
      <c r="X8" s="145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</row>
    <row r="9" spans="1:84" ht="15" customHeight="1" thickBot="1">
      <c r="A9" s="145"/>
      <c r="B9" s="107"/>
      <c r="C9" s="107"/>
      <c r="D9" s="107"/>
      <c r="E9" s="107"/>
      <c r="F9" s="107"/>
      <c r="G9" s="107"/>
      <c r="H9" s="196"/>
      <c r="I9" s="196"/>
      <c r="J9" s="197"/>
      <c r="K9" s="315"/>
      <c r="L9" s="145"/>
      <c r="M9" s="145"/>
      <c r="N9" s="107"/>
      <c r="O9" s="697"/>
      <c r="P9" s="697"/>
      <c r="Q9" s="697"/>
      <c r="R9" s="697"/>
      <c r="S9" s="697"/>
      <c r="T9" s="697"/>
      <c r="U9" s="196"/>
      <c r="V9" s="197"/>
      <c r="W9" s="107"/>
      <c r="X9" s="145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</row>
    <row r="10" spans="1:84" ht="16.350000000000001" customHeight="1" thickBot="1">
      <c r="A10" s="145"/>
      <c r="B10" s="107"/>
      <c r="C10" s="698" t="s">
        <v>8645</v>
      </c>
      <c r="D10" s="1001" t="s">
        <v>8734</v>
      </c>
      <c r="E10" s="1002"/>
      <c r="F10" s="1002"/>
      <c r="G10" s="696"/>
      <c r="H10" s="770" t="s">
        <v>8919</v>
      </c>
      <c r="I10" s="771"/>
      <c r="J10" s="242"/>
      <c r="K10" s="315"/>
      <c r="L10" s="145"/>
      <c r="M10" s="145"/>
      <c r="N10" s="107"/>
      <c r="O10" s="698" t="s">
        <v>8645</v>
      </c>
      <c r="P10" s="1001" t="s">
        <v>8734</v>
      </c>
      <c r="Q10" s="1002"/>
      <c r="R10" s="1002"/>
      <c r="S10" s="696"/>
      <c r="T10" s="772" t="s">
        <v>8919</v>
      </c>
      <c r="U10" s="773"/>
      <c r="V10" s="107"/>
      <c r="W10" s="107"/>
      <c r="X10" s="145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</row>
    <row r="11" spans="1:84" ht="20.45" customHeight="1" thickBot="1">
      <c r="A11" s="145"/>
      <c r="B11" s="107"/>
      <c r="C11" s="171"/>
      <c r="D11" s="171"/>
      <c r="E11" s="171"/>
      <c r="F11" s="344" t="s">
        <v>8726</v>
      </c>
      <c r="G11" s="171"/>
      <c r="H11" s="1017"/>
      <c r="I11" s="1017"/>
      <c r="J11" s="171"/>
      <c r="K11" s="107"/>
      <c r="L11" s="145"/>
      <c r="M11" s="145"/>
      <c r="N11" s="107"/>
      <c r="O11" s="171"/>
      <c r="P11" s="171"/>
      <c r="Q11" s="171"/>
      <c r="R11" s="344" t="s">
        <v>8726</v>
      </c>
      <c r="S11" s="171"/>
      <c r="T11" s="468"/>
      <c r="U11" s="107"/>
      <c r="V11" s="468"/>
      <c r="W11" s="107" t="s">
        <v>9233</v>
      </c>
      <c r="X11" s="145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</row>
    <row r="12" spans="1:84">
      <c r="A12" s="145"/>
      <c r="B12" s="107"/>
      <c r="C12" s="1011" t="s">
        <v>8631</v>
      </c>
      <c r="D12" s="1012"/>
      <c r="E12" s="246" t="s">
        <v>8638</v>
      </c>
      <c r="F12" s="806" t="s">
        <v>8711</v>
      </c>
      <c r="G12" s="806" t="s">
        <v>8629</v>
      </c>
      <c r="H12" s="246" t="s">
        <v>8650</v>
      </c>
      <c r="I12" s="792" t="s">
        <v>8630</v>
      </c>
      <c r="J12" s="805" t="s">
        <v>393</v>
      </c>
      <c r="K12" s="107"/>
      <c r="L12" s="145"/>
      <c r="M12" s="145"/>
      <c r="N12" s="107"/>
      <c r="O12" s="1011" t="s">
        <v>8631</v>
      </c>
      <c r="P12" s="1012"/>
      <c r="Q12" s="246" t="s">
        <v>8638</v>
      </c>
      <c r="R12" s="806" t="s">
        <v>8711</v>
      </c>
      <c r="S12" s="806" t="s">
        <v>8629</v>
      </c>
      <c r="T12" s="246" t="s">
        <v>8650</v>
      </c>
      <c r="U12" s="792" t="s">
        <v>8630</v>
      </c>
      <c r="V12" s="805" t="s">
        <v>393</v>
      </c>
      <c r="W12" s="107"/>
      <c r="X12" s="145"/>
      <c r="Z12" s="11" t="s">
        <v>393</v>
      </c>
      <c r="AA12" s="11" t="s">
        <v>394</v>
      </c>
      <c r="AB12" s="11" t="s">
        <v>395</v>
      </c>
      <c r="AC12" s="11" t="s">
        <v>396</v>
      </c>
      <c r="AD12" s="11" t="s">
        <v>397</v>
      </c>
      <c r="AE12" s="20" t="s">
        <v>398</v>
      </c>
      <c r="AF12" s="11" t="s">
        <v>399</v>
      </c>
      <c r="AG12" s="11" t="s">
        <v>47</v>
      </c>
      <c r="AH12" s="11" t="s">
        <v>52</v>
      </c>
      <c r="AI12" s="11" t="s">
        <v>400</v>
      </c>
      <c r="AM12" s="11" t="s">
        <v>393</v>
      </c>
      <c r="AN12" s="11" t="s">
        <v>394</v>
      </c>
      <c r="AO12" s="11" t="s">
        <v>395</v>
      </c>
      <c r="AP12" s="11" t="s">
        <v>396</v>
      </c>
      <c r="AQ12" s="11" t="s">
        <v>397</v>
      </c>
      <c r="AR12" s="20" t="s">
        <v>398</v>
      </c>
      <c r="AS12" s="11" t="s">
        <v>399</v>
      </c>
      <c r="AT12" s="11" t="s">
        <v>47</v>
      </c>
      <c r="AU12" s="11" t="s">
        <v>52</v>
      </c>
      <c r="AV12" s="11" t="s">
        <v>400</v>
      </c>
      <c r="AW12" s="11" t="s">
        <v>402</v>
      </c>
      <c r="AX12" s="11" t="s">
        <v>403</v>
      </c>
      <c r="AY12" s="11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</row>
    <row r="13" spans="1:84">
      <c r="A13" s="145"/>
      <c r="B13" s="107"/>
      <c r="C13" s="244"/>
      <c r="D13" s="161">
        <v>1</v>
      </c>
      <c r="E13" s="633"/>
      <c r="F13" s="245" t="str">
        <f>IF($E13="","",(VLOOKUP($E13,高校競技者!$B$2:$H$819,2,0)))</f>
        <v/>
      </c>
      <c r="G13" s="245" t="str">
        <f>IF($E13="","",(VLOOKUP($E13,高校競技者!$B$2:$H$828,4,0)))</f>
        <v/>
      </c>
      <c r="H13" s="996"/>
      <c r="I13" s="807" t="str">
        <f>IF($E13="","",(VLOOKUP($E13,高校競技者!$B$2:$H$814,7,0)))</f>
        <v/>
      </c>
      <c r="J13" s="788"/>
      <c r="K13" s="107"/>
      <c r="L13" s="145"/>
      <c r="M13" s="145"/>
      <c r="N13" s="107"/>
      <c r="O13" s="244"/>
      <c r="P13" s="161">
        <v>1</v>
      </c>
      <c r="Q13" s="633"/>
      <c r="R13" s="245" t="str">
        <f>IF($Q13="","",(VLOOKUP($Q13,高校競技者!$B$2:$H$818,2,0)))</f>
        <v/>
      </c>
      <c r="S13" s="245" t="str">
        <f>IF($Q13="","",(VLOOKUP($Q13,高校競技者!$B$2:$H$827,4,0)))</f>
        <v/>
      </c>
      <c r="T13" s="996"/>
      <c r="U13" s="807" t="str">
        <f>IF($Q13="","",(VLOOKUP($Q13,高校競技者!$B$2:$H$816,7,0)))</f>
        <v/>
      </c>
      <c r="V13" s="788"/>
      <c r="W13" s="107"/>
      <c r="X13" s="145"/>
      <c r="Z13" s="156" t="e">
        <f t="shared" ref="Z13:Z18" si="0">$J$15</f>
        <v>#VALUE!</v>
      </c>
      <c r="AA13" s="157" t="str">
        <f>$I$13</f>
        <v/>
      </c>
      <c r="AB13" s="156" t="str">
        <f>$G$13</f>
        <v/>
      </c>
      <c r="AC13" s="11"/>
      <c r="AD13" s="156">
        <f t="shared" ref="AD13:AD18" si="1">$H$13</f>
        <v>0</v>
      </c>
      <c r="AE13" s="20"/>
      <c r="AF13" s="156">
        <f>$D$13</f>
        <v>1</v>
      </c>
      <c r="AG13" s="156">
        <f>$E$13</f>
        <v>0</v>
      </c>
      <c r="AH13" s="158" t="str">
        <f>$F$13</f>
        <v/>
      </c>
      <c r="AI13" s="159">
        <v>11</v>
      </c>
      <c r="AM13" s="156" t="e">
        <f t="shared" ref="AM13:AM18" si="2">$V$15</f>
        <v>#VALUE!</v>
      </c>
      <c r="AN13" s="157" t="str">
        <f>$U$13</f>
        <v/>
      </c>
      <c r="AO13" s="156" t="str">
        <f>$S$13</f>
        <v/>
      </c>
      <c r="AP13" s="11"/>
      <c r="AQ13" s="156">
        <f t="shared" ref="AQ13:AQ18" si="3">$T$13</f>
        <v>0</v>
      </c>
      <c r="AR13" s="20"/>
      <c r="AS13" s="156">
        <f t="shared" ref="AS13:AT18" si="4">P13</f>
        <v>1</v>
      </c>
      <c r="AT13" s="156">
        <f t="shared" si="4"/>
        <v>0</v>
      </c>
      <c r="AU13" s="158" t="str">
        <f>$R$13</f>
        <v/>
      </c>
      <c r="AV13" s="159">
        <v>11</v>
      </c>
      <c r="AZ13" s="11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</row>
    <row r="14" spans="1:84">
      <c r="A14" s="145"/>
      <c r="B14" s="107"/>
      <c r="C14" s="160" t="s">
        <v>8632</v>
      </c>
      <c r="D14" s="161">
        <v>2</v>
      </c>
      <c r="E14" s="634"/>
      <c r="F14" s="153" t="str">
        <f>IF($E14="","",(VLOOKUP($E14,高校競技者!$B$2:$H$819,2,0)))</f>
        <v/>
      </c>
      <c r="G14" s="153" t="str">
        <f>IF($E14="","",(VLOOKUP($E14,高校競技者!$B$2:$H$828,4,0)))</f>
        <v/>
      </c>
      <c r="H14" s="997"/>
      <c r="I14" s="807" t="str">
        <f>IF($E14="","",(VLOOKUP($E14,高校競技者!$B$2:$H$814,7,0)))</f>
        <v/>
      </c>
      <c r="J14" s="788"/>
      <c r="K14" s="107"/>
      <c r="L14" s="145"/>
      <c r="M14" s="145"/>
      <c r="N14" s="107"/>
      <c r="O14" s="160" t="s">
        <v>8632</v>
      </c>
      <c r="P14" s="161">
        <v>2</v>
      </c>
      <c r="Q14" s="634"/>
      <c r="R14" s="245" t="str">
        <f>IF($Q14="","",(VLOOKUP($Q14,高校競技者!$B$2:$H$818,2,0)))</f>
        <v/>
      </c>
      <c r="S14" s="245" t="str">
        <f>IF($Q14="","",(VLOOKUP($Q14,高校競技者!$B$2:$H$827,4,0)))</f>
        <v/>
      </c>
      <c r="T14" s="997"/>
      <c r="U14" s="807" t="str">
        <f>IF($Q14="","",(VLOOKUP($Q14,高校競技者!$B$2:$H$816,7,0)))</f>
        <v/>
      </c>
      <c r="V14" s="788"/>
      <c r="W14" s="107"/>
      <c r="X14" s="145"/>
      <c r="Z14" s="156" t="e">
        <f t="shared" si="0"/>
        <v>#VALUE!</v>
      </c>
      <c r="AA14" s="157" t="str">
        <f>$I$14</f>
        <v/>
      </c>
      <c r="AB14" s="156" t="str">
        <f>$G$14</f>
        <v/>
      </c>
      <c r="AC14" s="11"/>
      <c r="AD14" s="156">
        <f t="shared" si="1"/>
        <v>0</v>
      </c>
      <c r="AE14" s="20"/>
      <c r="AF14" s="156">
        <f>$D$14</f>
        <v>2</v>
      </c>
      <c r="AG14" s="156">
        <f>$E$14</f>
        <v>0</v>
      </c>
      <c r="AH14" s="158" t="str">
        <f>$F$14</f>
        <v/>
      </c>
      <c r="AI14" s="159">
        <v>11</v>
      </c>
      <c r="AM14" s="156" t="e">
        <f t="shared" si="2"/>
        <v>#VALUE!</v>
      </c>
      <c r="AN14" s="157" t="str">
        <f>$U$14</f>
        <v/>
      </c>
      <c r="AO14" s="156" t="str">
        <f>$S$14</f>
        <v/>
      </c>
      <c r="AP14" s="11"/>
      <c r="AQ14" s="156">
        <f t="shared" si="3"/>
        <v>0</v>
      </c>
      <c r="AR14" s="20"/>
      <c r="AS14" s="156">
        <f t="shared" si="4"/>
        <v>2</v>
      </c>
      <c r="AT14" s="156">
        <f t="shared" si="4"/>
        <v>0</v>
      </c>
      <c r="AU14" s="158" t="str">
        <f>$R$14</f>
        <v/>
      </c>
      <c r="AV14" s="159">
        <v>11</v>
      </c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</row>
    <row r="15" spans="1:84" ht="17.25">
      <c r="A15" s="145"/>
      <c r="B15" s="107"/>
      <c r="C15" s="163">
        <v>1</v>
      </c>
      <c r="D15" s="164">
        <v>3</v>
      </c>
      <c r="E15" s="634"/>
      <c r="F15" s="153" t="str">
        <f>IF($E15="","",(VLOOKUP($E15,高校競技者!$B$2:$H$819,2,0)))</f>
        <v/>
      </c>
      <c r="G15" s="153" t="str">
        <f>IF($E15="","",(VLOOKUP($E15,高校競技者!$B$2:$H$828,4,0)))</f>
        <v/>
      </c>
      <c r="H15" s="997"/>
      <c r="I15" s="807" t="str">
        <f>IF($E15="","",(VLOOKUP($E15,高校競技者!$B$2:$H$814,7,0)))</f>
        <v/>
      </c>
      <c r="J15" s="789" t="e">
        <f>$C$15+$I$15+2000</f>
        <v>#VALUE!</v>
      </c>
      <c r="K15" s="107"/>
      <c r="L15" s="148"/>
      <c r="M15" s="148"/>
      <c r="N15" s="107"/>
      <c r="O15" s="163">
        <v>1</v>
      </c>
      <c r="P15" s="164">
        <v>3</v>
      </c>
      <c r="Q15" s="634"/>
      <c r="R15" s="245" t="str">
        <f>IF($Q15="","",(VLOOKUP($Q15,高校競技者!$B$2:$H$818,2,0)))</f>
        <v/>
      </c>
      <c r="S15" s="245" t="str">
        <f>IF($Q15="","",(VLOOKUP($Q15,高校競技者!$B$2:$H$827,4,0)))</f>
        <v/>
      </c>
      <c r="T15" s="997"/>
      <c r="U15" s="807" t="str">
        <f>IF($Q15="","",(VLOOKUP($Q15,高校競技者!$B$2:$H$816,7,0)))</f>
        <v/>
      </c>
      <c r="V15" s="789" t="e">
        <f>$O$15+$U$15+2100</f>
        <v>#VALUE!</v>
      </c>
      <c r="W15" s="107"/>
      <c r="X15" s="145"/>
      <c r="Z15" s="156" t="e">
        <f t="shared" si="0"/>
        <v>#VALUE!</v>
      </c>
      <c r="AA15" s="157" t="str">
        <f>$I$15</f>
        <v/>
      </c>
      <c r="AB15" s="156" t="str">
        <f>$G$15</f>
        <v/>
      </c>
      <c r="AC15" s="11"/>
      <c r="AD15" s="156">
        <f t="shared" si="1"/>
        <v>0</v>
      </c>
      <c r="AE15" s="20"/>
      <c r="AF15" s="156">
        <f>$D$15</f>
        <v>3</v>
      </c>
      <c r="AG15" s="156">
        <f>$E$15</f>
        <v>0</v>
      </c>
      <c r="AH15" s="158" t="str">
        <f>$F$15</f>
        <v/>
      </c>
      <c r="AI15" s="159">
        <v>11</v>
      </c>
      <c r="AM15" s="156" t="e">
        <f t="shared" si="2"/>
        <v>#VALUE!</v>
      </c>
      <c r="AN15" s="157" t="str">
        <f>$U$15</f>
        <v/>
      </c>
      <c r="AO15" s="156" t="str">
        <f>$S$15</f>
        <v/>
      </c>
      <c r="AP15" s="11"/>
      <c r="AQ15" s="156">
        <f t="shared" si="3"/>
        <v>0</v>
      </c>
      <c r="AR15" s="20"/>
      <c r="AS15" s="156">
        <f t="shared" si="4"/>
        <v>3</v>
      </c>
      <c r="AT15" s="156">
        <f t="shared" si="4"/>
        <v>0</v>
      </c>
      <c r="AU15" s="158" t="str">
        <f>$R$15</f>
        <v/>
      </c>
      <c r="AV15" s="159">
        <v>11</v>
      </c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</row>
    <row r="16" spans="1:84">
      <c r="A16" s="145"/>
      <c r="B16" s="107"/>
      <c r="C16" s="54"/>
      <c r="D16" s="164">
        <v>4</v>
      </c>
      <c r="E16" s="634"/>
      <c r="F16" s="153" t="str">
        <f>IF($E16="","",(VLOOKUP($E16,高校競技者!$B$2:$H$819,2,0)))</f>
        <v/>
      </c>
      <c r="G16" s="153" t="str">
        <f>IF($E16="","",(VLOOKUP($E16,高校競技者!$B$2:$H$828,4,0)))</f>
        <v/>
      </c>
      <c r="H16" s="997"/>
      <c r="I16" s="807" t="str">
        <f>IF($E16="","",(VLOOKUP($E16,高校競技者!$B$2:$H$814,7,0)))</f>
        <v/>
      </c>
      <c r="J16" s="790"/>
      <c r="K16" s="159"/>
      <c r="L16" s="148"/>
      <c r="M16" s="148"/>
      <c r="N16" s="107"/>
      <c r="O16" s="54"/>
      <c r="P16" s="164">
        <v>4</v>
      </c>
      <c r="Q16" s="634"/>
      <c r="R16" s="245" t="str">
        <f>IF($Q16="","",(VLOOKUP($Q16,高校競技者!$B$2:$H$818,2,0)))</f>
        <v/>
      </c>
      <c r="S16" s="245" t="str">
        <f>IF($Q16="","",(VLOOKUP($Q16,高校競技者!$B$2:$H$827,4,0)))</f>
        <v/>
      </c>
      <c r="T16" s="997"/>
      <c r="U16" s="807" t="str">
        <f>IF($Q16="","",(VLOOKUP($Q16,高校競技者!$B$2:$H$816,7,0)))</f>
        <v/>
      </c>
      <c r="V16" s="790"/>
      <c r="W16" s="159"/>
      <c r="X16" s="148"/>
      <c r="Y16" s="11"/>
      <c r="Z16" s="156" t="e">
        <f t="shared" si="0"/>
        <v>#VALUE!</v>
      </c>
      <c r="AA16" s="157" t="str">
        <f>$I$16</f>
        <v/>
      </c>
      <c r="AB16" s="156" t="str">
        <f>$G$16</f>
        <v/>
      </c>
      <c r="AC16" s="11"/>
      <c r="AD16" s="156">
        <f t="shared" si="1"/>
        <v>0</v>
      </c>
      <c r="AE16" s="20"/>
      <c r="AF16" s="156">
        <f>$D$16</f>
        <v>4</v>
      </c>
      <c r="AG16" s="156">
        <f>$E$16</f>
        <v>0</v>
      </c>
      <c r="AH16" s="158" t="str">
        <f>$F$16</f>
        <v/>
      </c>
      <c r="AI16" s="159">
        <v>11</v>
      </c>
      <c r="AM16" s="156" t="e">
        <f t="shared" si="2"/>
        <v>#VALUE!</v>
      </c>
      <c r="AN16" s="157" t="str">
        <f>$U$16</f>
        <v/>
      </c>
      <c r="AO16" s="156" t="str">
        <f>$S$16</f>
        <v/>
      </c>
      <c r="AP16" s="11"/>
      <c r="AQ16" s="156">
        <f t="shared" si="3"/>
        <v>0</v>
      </c>
      <c r="AR16" s="20"/>
      <c r="AS16" s="156">
        <f t="shared" si="4"/>
        <v>4</v>
      </c>
      <c r="AT16" s="156">
        <f t="shared" si="4"/>
        <v>0</v>
      </c>
      <c r="AU16" s="158" t="str">
        <f>$R$16</f>
        <v/>
      </c>
      <c r="AV16" s="159">
        <v>11</v>
      </c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</row>
    <row r="17" spans="1:84">
      <c r="A17" s="145"/>
      <c r="B17" s="107"/>
      <c r="C17" s="54"/>
      <c r="D17" s="164">
        <v>5</v>
      </c>
      <c r="E17" s="634"/>
      <c r="F17" s="153" t="str">
        <f>IF($E17="","",(VLOOKUP($E17,高校競技者!$B$2:$H$819,2,0)))</f>
        <v/>
      </c>
      <c r="G17" s="153" t="str">
        <f>IF($E17="","",(VLOOKUP($E17,高校競技者!$B$2:$H$828,4,0)))</f>
        <v/>
      </c>
      <c r="H17" s="997"/>
      <c r="I17" s="807" t="str">
        <f>IF($E17="","",(VLOOKUP($E17,高校競技者!$B$2:$H$814,7,0)))</f>
        <v/>
      </c>
      <c r="J17" s="790"/>
      <c r="K17" s="159"/>
      <c r="L17" s="148"/>
      <c r="M17" s="148"/>
      <c r="N17" s="107"/>
      <c r="O17" s="54"/>
      <c r="P17" s="164">
        <v>5</v>
      </c>
      <c r="Q17" s="634"/>
      <c r="R17" s="245" t="str">
        <f>IF($Q17="","",(VLOOKUP($Q17,高校競技者!$B$2:$H$818,2,0)))</f>
        <v/>
      </c>
      <c r="S17" s="245" t="str">
        <f>IF($Q17="","",(VLOOKUP($Q17,高校競技者!$B$2:$H$827,4,0)))</f>
        <v/>
      </c>
      <c r="T17" s="997"/>
      <c r="U17" s="807" t="str">
        <f>IF($Q17="","",(VLOOKUP($Q17,高校競技者!$B$2:$H$816,7,0)))</f>
        <v/>
      </c>
      <c r="V17" s="790"/>
      <c r="W17" s="159"/>
      <c r="X17" s="148"/>
      <c r="Y17" s="11"/>
      <c r="Z17" s="156" t="e">
        <f t="shared" si="0"/>
        <v>#VALUE!</v>
      </c>
      <c r="AA17" s="157" t="str">
        <f>$I$17</f>
        <v/>
      </c>
      <c r="AB17" s="156" t="str">
        <f>$G$17</f>
        <v/>
      </c>
      <c r="AC17" s="11"/>
      <c r="AD17" s="156">
        <f t="shared" si="1"/>
        <v>0</v>
      </c>
      <c r="AE17" s="20"/>
      <c r="AF17" s="156">
        <f>$D$17</f>
        <v>5</v>
      </c>
      <c r="AG17" s="156">
        <f>$E$17</f>
        <v>0</v>
      </c>
      <c r="AH17" s="158" t="str">
        <f>$F$17</f>
        <v/>
      </c>
      <c r="AI17" s="159">
        <v>11</v>
      </c>
      <c r="AM17" s="156" t="e">
        <f t="shared" si="2"/>
        <v>#VALUE!</v>
      </c>
      <c r="AN17" s="157" t="str">
        <f>$U$17</f>
        <v/>
      </c>
      <c r="AO17" s="156" t="str">
        <f>$S$17</f>
        <v/>
      </c>
      <c r="AP17" s="11"/>
      <c r="AQ17" s="156">
        <f t="shared" si="3"/>
        <v>0</v>
      </c>
      <c r="AR17" s="20"/>
      <c r="AS17" s="156">
        <f t="shared" si="4"/>
        <v>5</v>
      </c>
      <c r="AT17" s="156">
        <f t="shared" si="4"/>
        <v>0</v>
      </c>
      <c r="AU17" s="158" t="str">
        <f>$R$17</f>
        <v/>
      </c>
      <c r="AV17" s="159">
        <v>11</v>
      </c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</row>
    <row r="18" spans="1:84" ht="15" thickBot="1">
      <c r="A18" s="145"/>
      <c r="B18" s="107"/>
      <c r="C18" s="55"/>
      <c r="D18" s="167">
        <v>6</v>
      </c>
      <c r="E18" s="635"/>
      <c r="F18" s="168" t="str">
        <f>IF($E18="","",(VLOOKUP($E18,高校競技者!$B$2:$H$819,2,0)))</f>
        <v/>
      </c>
      <c r="G18" s="168" t="str">
        <f>IF($E18="","",(VLOOKUP($E18,高校競技者!$B$2:$H$828,4,0)))</f>
        <v/>
      </c>
      <c r="H18" s="998"/>
      <c r="I18" s="808" t="str">
        <f>IF($E18="","",(VLOOKUP($E18,高校競技者!$B$2:$H$814,7,0)))</f>
        <v/>
      </c>
      <c r="J18" s="791"/>
      <c r="K18" s="159"/>
      <c r="L18" s="148"/>
      <c r="M18" s="148"/>
      <c r="N18" s="107"/>
      <c r="O18" s="55"/>
      <c r="P18" s="167">
        <v>6</v>
      </c>
      <c r="Q18" s="635"/>
      <c r="R18" s="809" t="str">
        <f>IF($Q18="","",(VLOOKUP($Q18,高校競技者!$B$2:$H$818,2,0)))</f>
        <v/>
      </c>
      <c r="S18" s="809" t="str">
        <f>IF($Q18="","",(VLOOKUP($Q18,高校競技者!$B$2:$H$827,4,0)))</f>
        <v/>
      </c>
      <c r="T18" s="998"/>
      <c r="U18" s="808" t="str">
        <f>IF($Q18="","",(VLOOKUP($Q18,高校競技者!$B$2:$H$816,7,0)))</f>
        <v/>
      </c>
      <c r="V18" s="791"/>
      <c r="W18" s="159"/>
      <c r="X18" s="148"/>
      <c r="Y18" s="11"/>
      <c r="Z18" s="156" t="e">
        <f t="shared" si="0"/>
        <v>#VALUE!</v>
      </c>
      <c r="AA18" s="157" t="str">
        <f>$I$18</f>
        <v/>
      </c>
      <c r="AB18" s="156" t="str">
        <f>$G$18</f>
        <v/>
      </c>
      <c r="AC18" s="11"/>
      <c r="AD18" s="156">
        <f t="shared" si="1"/>
        <v>0</v>
      </c>
      <c r="AE18" s="20"/>
      <c r="AF18" s="156">
        <f>$D$18</f>
        <v>6</v>
      </c>
      <c r="AG18" s="156">
        <f>$E$18</f>
        <v>0</v>
      </c>
      <c r="AH18" s="158" t="str">
        <f>$F$18</f>
        <v/>
      </c>
      <c r="AI18" s="159">
        <v>11</v>
      </c>
      <c r="AM18" s="156" t="e">
        <f t="shared" si="2"/>
        <v>#VALUE!</v>
      </c>
      <c r="AN18" s="157" t="str">
        <f>$U$18</f>
        <v/>
      </c>
      <c r="AO18" s="156" t="str">
        <f>$S$18</f>
        <v/>
      </c>
      <c r="AP18" s="11"/>
      <c r="AQ18" s="156">
        <f t="shared" si="3"/>
        <v>0</v>
      </c>
      <c r="AR18" s="20"/>
      <c r="AS18" s="156">
        <f t="shared" si="4"/>
        <v>6</v>
      </c>
      <c r="AT18" s="156">
        <f t="shared" si="4"/>
        <v>0</v>
      </c>
      <c r="AU18" s="158" t="str">
        <f>$R$18</f>
        <v/>
      </c>
      <c r="AV18" s="159">
        <v>11</v>
      </c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</row>
    <row r="19" spans="1:84">
      <c r="A19" s="145"/>
      <c r="B19" s="107"/>
      <c r="C19" s="159"/>
      <c r="D19" s="484"/>
      <c r="E19" s="313"/>
      <c r="F19" s="314"/>
      <c r="G19" s="314"/>
      <c r="H19" s="485"/>
      <c r="I19" s="220"/>
      <c r="J19" s="159"/>
      <c r="K19" s="159"/>
      <c r="L19" s="148"/>
      <c r="M19" s="148"/>
      <c r="N19" s="107"/>
      <c r="O19" s="159"/>
      <c r="P19" s="484"/>
      <c r="Q19" s="313"/>
      <c r="R19" s="314"/>
      <c r="S19" s="314"/>
      <c r="T19" s="485"/>
      <c r="U19" s="220"/>
      <c r="V19" s="159"/>
      <c r="W19" s="159"/>
      <c r="X19" s="148"/>
      <c r="Y19" s="11"/>
      <c r="Z19" s="156"/>
      <c r="AA19" s="157"/>
      <c r="AB19" s="156"/>
      <c r="AC19" s="11"/>
      <c r="AD19" s="156"/>
      <c r="AE19" s="20"/>
      <c r="AF19" s="156"/>
      <c r="AG19" s="156"/>
      <c r="AH19" s="158"/>
      <c r="AI19" s="159"/>
      <c r="AM19" s="156"/>
      <c r="AN19" s="157"/>
      <c r="AO19" s="156"/>
      <c r="AP19" s="11"/>
      <c r="AQ19" s="156"/>
      <c r="AR19" s="20"/>
      <c r="AS19" s="156"/>
      <c r="AT19" s="156"/>
      <c r="AU19" s="158"/>
      <c r="AV19" s="159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</row>
    <row r="20" spans="1:84" ht="15.75" hidden="1" thickBot="1">
      <c r="A20" s="145"/>
      <c r="B20" s="107"/>
      <c r="C20" s="159"/>
      <c r="D20" s="484"/>
      <c r="E20" s="313"/>
      <c r="F20" s="314"/>
      <c r="G20" s="314"/>
      <c r="H20" s="489" t="s">
        <v>8919</v>
      </c>
      <c r="I20" s="490" t="s">
        <v>9010</v>
      </c>
      <c r="J20" s="159"/>
      <c r="K20" s="159"/>
      <c r="L20" s="148"/>
      <c r="M20" s="148"/>
      <c r="N20" s="107"/>
      <c r="O20" s="159"/>
      <c r="P20" s="484"/>
      <c r="Q20" s="313"/>
      <c r="R20" s="314"/>
      <c r="S20" s="314"/>
      <c r="T20" s="489" t="s">
        <v>8919</v>
      </c>
      <c r="U20" s="490" t="s">
        <v>9010</v>
      </c>
      <c r="V20" s="159"/>
      <c r="W20" s="159"/>
      <c r="X20" s="148"/>
      <c r="Y20" s="11"/>
      <c r="Z20" s="156"/>
      <c r="AA20" s="157"/>
      <c r="AB20" s="156"/>
      <c r="AC20" s="11"/>
      <c r="AD20" s="156"/>
      <c r="AE20" s="20"/>
      <c r="AF20" s="156"/>
      <c r="AG20" s="156"/>
      <c r="AH20" s="158"/>
      <c r="AI20" s="159"/>
      <c r="AM20" s="156"/>
      <c r="AN20" s="157"/>
      <c r="AO20" s="156"/>
      <c r="AP20" s="11"/>
      <c r="AQ20" s="156"/>
      <c r="AR20" s="20"/>
      <c r="AS20" s="156"/>
      <c r="AT20" s="156"/>
      <c r="AU20" s="158"/>
      <c r="AV20" s="159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hidden="1">
      <c r="A21" s="145"/>
      <c r="B21" s="107"/>
      <c r="C21" s="159"/>
      <c r="D21" s="159"/>
      <c r="E21" s="159"/>
      <c r="F21" s="171"/>
      <c r="G21" s="159"/>
      <c r="H21" s="986" t="s">
        <v>8920</v>
      </c>
      <c r="I21" s="986"/>
      <c r="J21" s="159"/>
      <c r="K21" s="159"/>
      <c r="L21" s="148"/>
      <c r="M21" s="148"/>
      <c r="N21" s="107"/>
      <c r="O21" s="159"/>
      <c r="P21" s="159"/>
      <c r="Q21" s="159"/>
      <c r="R21" s="171"/>
      <c r="S21" s="159"/>
      <c r="T21" s="986" t="s">
        <v>8920</v>
      </c>
      <c r="U21" s="986"/>
      <c r="V21" s="159"/>
      <c r="W21" s="159"/>
      <c r="X21" s="148"/>
      <c r="Y21" s="11"/>
      <c r="Z21" s="27" t="e">
        <f t="shared" ref="Z21:Z26" si="5">$J$26</f>
        <v>#VALUE!</v>
      </c>
      <c r="AA21" s="28" t="str">
        <f>$I$24</f>
        <v/>
      </c>
      <c r="AB21" s="27" t="str">
        <f>$G$24</f>
        <v/>
      </c>
      <c r="AD21" s="27">
        <f t="shared" ref="AD21:AD26" si="6">$H$24</f>
        <v>0</v>
      </c>
      <c r="AF21" s="27">
        <f>$D$24</f>
        <v>1</v>
      </c>
      <c r="AG21" s="27">
        <f>$E$24</f>
        <v>0</v>
      </c>
      <c r="AH21" s="26" t="str">
        <f>$F$24</f>
        <v/>
      </c>
      <c r="AI21" s="159">
        <v>11</v>
      </c>
      <c r="AM21" s="27" t="e">
        <f t="shared" ref="AM21:AM26" si="7">$J$26</f>
        <v>#VALUE!</v>
      </c>
      <c r="AN21" s="28" t="str">
        <f>$U$24</f>
        <v/>
      </c>
      <c r="AO21" s="27" t="str">
        <f>$S$24</f>
        <v/>
      </c>
      <c r="AQ21" s="27">
        <f t="shared" ref="AQ21:AQ26" si="8">$T$24</f>
        <v>0</v>
      </c>
      <c r="AS21" s="27">
        <f>$P$24</f>
        <v>1</v>
      </c>
      <c r="AT21" s="27">
        <f>$Q$24</f>
        <v>0</v>
      </c>
      <c r="AU21" s="26" t="str">
        <f>$R$24</f>
        <v/>
      </c>
      <c r="AV21" s="159">
        <v>11</v>
      </c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</row>
    <row r="22" spans="1:84" hidden="1">
      <c r="A22" s="145"/>
      <c r="B22" s="107"/>
      <c r="C22" s="159"/>
      <c r="D22" s="159"/>
      <c r="E22" s="159"/>
      <c r="F22" s="171"/>
      <c r="G22" s="159"/>
      <c r="H22" s="171"/>
      <c r="I22" s="107"/>
      <c r="J22" s="159"/>
      <c r="K22" s="159"/>
      <c r="L22" s="148"/>
      <c r="M22" s="148"/>
      <c r="N22" s="107"/>
      <c r="O22" s="159"/>
      <c r="P22" s="159"/>
      <c r="Q22" s="159"/>
      <c r="R22" s="171"/>
      <c r="S22" s="159"/>
      <c r="T22" s="171"/>
      <c r="U22" s="107"/>
      <c r="V22" s="159"/>
      <c r="W22" s="159"/>
      <c r="X22" s="148"/>
      <c r="Y22" s="11"/>
      <c r="Z22" s="27" t="e">
        <f t="shared" si="5"/>
        <v>#VALUE!</v>
      </c>
      <c r="AA22" s="28" t="str">
        <f>$I$25</f>
        <v/>
      </c>
      <c r="AB22" s="27" t="str">
        <f>$G$25</f>
        <v/>
      </c>
      <c r="AD22" s="27">
        <f t="shared" si="6"/>
        <v>0</v>
      </c>
      <c r="AF22" s="27">
        <f>$D$25</f>
        <v>2</v>
      </c>
      <c r="AG22" s="27">
        <f>$E$25</f>
        <v>0</v>
      </c>
      <c r="AH22" s="26" t="str">
        <f>$F$25</f>
        <v/>
      </c>
      <c r="AI22" s="159">
        <v>11</v>
      </c>
      <c r="AM22" s="27" t="e">
        <f t="shared" si="7"/>
        <v>#VALUE!</v>
      </c>
      <c r="AN22" s="28" t="str">
        <f>$U$25</f>
        <v/>
      </c>
      <c r="AO22" s="27" t="str">
        <f>$S$25</f>
        <v/>
      </c>
      <c r="AQ22" s="27">
        <f t="shared" si="8"/>
        <v>0</v>
      </c>
      <c r="AS22" s="27">
        <f>$P$25</f>
        <v>2</v>
      </c>
      <c r="AT22" s="27">
        <f>$Q$25</f>
        <v>0</v>
      </c>
      <c r="AU22" s="26" t="str">
        <f>$R$25</f>
        <v/>
      </c>
      <c r="AV22" s="159">
        <v>11</v>
      </c>
      <c r="BE22" s="992" t="s">
        <v>8658</v>
      </c>
      <c r="BF22" s="99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</row>
    <row r="23" spans="1:84" hidden="1">
      <c r="A23" s="145"/>
      <c r="B23" s="107"/>
      <c r="C23" s="172" t="s">
        <v>8747</v>
      </c>
      <c r="D23" s="173"/>
      <c r="E23" s="173" t="s">
        <v>8638</v>
      </c>
      <c r="F23" s="173" t="s">
        <v>8711</v>
      </c>
      <c r="G23" s="173" t="s">
        <v>8629</v>
      </c>
      <c r="H23" s="173" t="s">
        <v>8650</v>
      </c>
      <c r="I23" s="173" t="s">
        <v>8630</v>
      </c>
      <c r="J23" s="174" t="s">
        <v>393</v>
      </c>
      <c r="K23" s="107"/>
      <c r="L23" s="148"/>
      <c r="M23" s="148"/>
      <c r="N23" s="107"/>
      <c r="O23" s="172" t="s">
        <v>8747</v>
      </c>
      <c r="P23" s="173"/>
      <c r="Q23" s="173" t="s">
        <v>8638</v>
      </c>
      <c r="R23" s="173" t="s">
        <v>8711</v>
      </c>
      <c r="S23" s="173" t="s">
        <v>8629</v>
      </c>
      <c r="T23" s="173" t="s">
        <v>8650</v>
      </c>
      <c r="U23" s="173" t="s">
        <v>8630</v>
      </c>
      <c r="V23" s="174" t="s">
        <v>393</v>
      </c>
      <c r="W23" s="107"/>
      <c r="X23" s="145"/>
      <c r="Z23" s="27" t="e">
        <f t="shared" si="5"/>
        <v>#VALUE!</v>
      </c>
      <c r="AA23" s="28" t="str">
        <f>$I$26</f>
        <v/>
      </c>
      <c r="AB23" s="27" t="str">
        <f>$G$26</f>
        <v/>
      </c>
      <c r="AD23" s="27">
        <f t="shared" si="6"/>
        <v>0</v>
      </c>
      <c r="AF23" s="27">
        <f>$D$26</f>
        <v>3</v>
      </c>
      <c r="AG23" s="27">
        <f>$E$26</f>
        <v>0</v>
      </c>
      <c r="AH23" s="26" t="str">
        <f>$F$26</f>
        <v/>
      </c>
      <c r="AI23" s="159">
        <v>11</v>
      </c>
      <c r="AM23" s="27" t="e">
        <f t="shared" si="7"/>
        <v>#VALUE!</v>
      </c>
      <c r="AN23" s="28" t="str">
        <f>$U$26</f>
        <v/>
      </c>
      <c r="AO23" s="27" t="str">
        <f>$S$26</f>
        <v/>
      </c>
      <c r="AQ23" s="27">
        <f t="shared" si="8"/>
        <v>0</v>
      </c>
      <c r="AS23" s="27">
        <f>$P$26</f>
        <v>3</v>
      </c>
      <c r="AT23" s="27">
        <f>$Q$26</f>
        <v>0</v>
      </c>
      <c r="AU23" s="26" t="str">
        <f>$R$26</f>
        <v/>
      </c>
      <c r="AV23" s="159">
        <v>11</v>
      </c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</row>
    <row r="24" spans="1:84" hidden="1">
      <c r="A24" s="145"/>
      <c r="B24" s="107"/>
      <c r="C24" s="53"/>
      <c r="D24" s="152">
        <v>1</v>
      </c>
      <c r="E24" s="140"/>
      <c r="F24" s="153" t="str">
        <f>IF($E24="","",(VLOOKUP($E24,高校競技者!$B$2:$H$819,2,0)))</f>
        <v/>
      </c>
      <c r="G24" s="153" t="str">
        <f>IF($E24="","",(VLOOKUP($E24,高校競技者!$B$2:$H$828,4,0)))</f>
        <v/>
      </c>
      <c r="H24" s="993"/>
      <c r="I24" s="154" t="str">
        <f>IF($E24="","",(VLOOKUP($E24,高校競技者!B11:H823,7,0)))</f>
        <v/>
      </c>
      <c r="J24" s="155"/>
      <c r="K24" s="107"/>
      <c r="L24" s="148"/>
      <c r="M24" s="148"/>
      <c r="N24" s="107"/>
      <c r="O24" s="53"/>
      <c r="P24" s="152">
        <v>1</v>
      </c>
      <c r="Q24" s="140"/>
      <c r="R24" s="153" t="str">
        <f>IF($Q24="","",(VLOOKUP($Q24,高校競技者!B11:H827,2,0)))</f>
        <v/>
      </c>
      <c r="S24" s="153" t="str">
        <f>IF($Q24="","",(VLOOKUP($Q24,高校競技者!B11:H836,4,0)))</f>
        <v/>
      </c>
      <c r="T24" s="993"/>
      <c r="U24" s="154" t="str">
        <f>IF($Q24="","",(VLOOKUP($Q24,高校競技者!B11:H825,7,0)))</f>
        <v/>
      </c>
      <c r="V24" s="155"/>
      <c r="W24" s="107"/>
      <c r="X24" s="145"/>
      <c r="Z24" s="27" t="e">
        <f t="shared" si="5"/>
        <v>#VALUE!</v>
      </c>
      <c r="AA24" s="28" t="str">
        <f>$I$27</f>
        <v/>
      </c>
      <c r="AB24" s="27" t="str">
        <f>$G$27</f>
        <v/>
      </c>
      <c r="AD24" s="27">
        <f t="shared" si="6"/>
        <v>0</v>
      </c>
      <c r="AF24" s="27">
        <f>$D$27</f>
        <v>4</v>
      </c>
      <c r="AG24" s="27">
        <f>$E$27</f>
        <v>0</v>
      </c>
      <c r="AH24" s="26" t="str">
        <f>$F$27</f>
        <v/>
      </c>
      <c r="AI24" s="159">
        <v>11</v>
      </c>
      <c r="AM24" s="27" t="e">
        <f t="shared" si="7"/>
        <v>#VALUE!</v>
      </c>
      <c r="AN24" s="28" t="str">
        <f>$U$27</f>
        <v/>
      </c>
      <c r="AO24" s="27" t="str">
        <f>$S$27</f>
        <v/>
      </c>
      <c r="AQ24" s="27">
        <f t="shared" si="8"/>
        <v>0</v>
      </c>
      <c r="AS24" s="27">
        <f>$P$27</f>
        <v>4</v>
      </c>
      <c r="AT24" s="27">
        <f>$Q$27</f>
        <v>0</v>
      </c>
      <c r="AU24" s="26" t="str">
        <f>$R$27</f>
        <v/>
      </c>
      <c r="AV24" s="159">
        <v>11</v>
      </c>
      <c r="BE24" s="11" t="s">
        <v>393</v>
      </c>
      <c r="BF24" s="11" t="s">
        <v>394</v>
      </c>
      <c r="BG24" s="11" t="s">
        <v>395</v>
      </c>
      <c r="BH24" s="11" t="s">
        <v>396</v>
      </c>
      <c r="BI24" s="11" t="s">
        <v>397</v>
      </c>
      <c r="BJ24" s="20" t="s">
        <v>398</v>
      </c>
      <c r="BK24" s="11" t="s">
        <v>399</v>
      </c>
      <c r="BL24" s="11" t="s">
        <v>47</v>
      </c>
      <c r="BM24" s="11" t="s">
        <v>52</v>
      </c>
      <c r="BN24" s="11" t="s">
        <v>400</v>
      </c>
      <c r="BO24" s="11" t="s">
        <v>401</v>
      </c>
      <c r="BP24" s="11" t="s">
        <v>402</v>
      </c>
      <c r="BQ24" s="11" t="s">
        <v>403</v>
      </c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</row>
    <row r="25" spans="1:84" hidden="1">
      <c r="A25" s="145"/>
      <c r="B25" s="107"/>
      <c r="C25" s="160" t="s">
        <v>8632</v>
      </c>
      <c r="D25" s="161">
        <v>2</v>
      </c>
      <c r="E25" s="140"/>
      <c r="F25" s="153" t="str">
        <f>IF($E25="","",(VLOOKUP($E25,高校競技者!$B$2:$H$819,2,0)))</f>
        <v/>
      </c>
      <c r="G25" s="153" t="str">
        <f>IF($E25="","",(VLOOKUP($E25,高校競技者!$B$2:$H$828,4,0)))</f>
        <v/>
      </c>
      <c r="H25" s="994"/>
      <c r="I25" s="154" t="str">
        <f>IF($E25="","",(VLOOKUP($E25,高校競技者!B12:H824,7,0)))</f>
        <v/>
      </c>
      <c r="J25" s="162"/>
      <c r="K25" s="107"/>
      <c r="L25" s="148"/>
      <c r="M25" s="148"/>
      <c r="N25" s="107"/>
      <c r="O25" s="160" t="s">
        <v>8632</v>
      </c>
      <c r="P25" s="161">
        <v>2</v>
      </c>
      <c r="Q25" s="140"/>
      <c r="R25" s="153" t="str">
        <f>IF($Q25="","",(VLOOKUP($Q25,高校競技者!B12:H828,2,0)))</f>
        <v/>
      </c>
      <c r="S25" s="153" t="str">
        <f>IF($Q25="","",(VLOOKUP($Q25,高校競技者!B12:H837,4,0)))</f>
        <v/>
      </c>
      <c r="T25" s="994"/>
      <c r="U25" s="154" t="str">
        <f>IF($Q25="","",(VLOOKUP($Q25,高校競技者!B12:H826,7,0)))</f>
        <v/>
      </c>
      <c r="V25" s="162"/>
      <c r="W25" s="107"/>
      <c r="X25" s="145"/>
      <c r="Z25" s="27" t="e">
        <f t="shared" si="5"/>
        <v>#VALUE!</v>
      </c>
      <c r="AA25" s="28" t="str">
        <f>$I$28</f>
        <v/>
      </c>
      <c r="AB25" s="27" t="str">
        <f>$G$28</f>
        <v/>
      </c>
      <c r="AD25" s="27">
        <f t="shared" si="6"/>
        <v>0</v>
      </c>
      <c r="AF25" s="27">
        <f>$D$28</f>
        <v>5</v>
      </c>
      <c r="AG25" s="27">
        <f>$E$28</f>
        <v>0</v>
      </c>
      <c r="AH25" s="26" t="str">
        <f>$F$28</f>
        <v/>
      </c>
      <c r="AI25" s="159">
        <v>11</v>
      </c>
      <c r="AM25" s="27" t="e">
        <f t="shared" si="7"/>
        <v>#VALUE!</v>
      </c>
      <c r="AN25" s="28" t="str">
        <f>$U$28</f>
        <v/>
      </c>
      <c r="AO25" s="27" t="str">
        <f>$S$28</f>
        <v/>
      </c>
      <c r="AQ25" s="27">
        <f t="shared" si="8"/>
        <v>0</v>
      </c>
      <c r="AS25" s="27">
        <f>$P$28</f>
        <v>5</v>
      </c>
      <c r="AT25" s="27">
        <f>$Q$28</f>
        <v>0</v>
      </c>
      <c r="AU25" s="26" t="str">
        <f>$R$28</f>
        <v/>
      </c>
      <c r="AV25" s="159">
        <v>11</v>
      </c>
      <c r="BE25" s="156" t="e">
        <f>$J$15</f>
        <v>#VALUE!</v>
      </c>
      <c r="BF25" s="157" t="str">
        <f>$I$13</f>
        <v/>
      </c>
      <c r="BG25" s="156" t="str">
        <f>$G$13</f>
        <v/>
      </c>
      <c r="BH25" s="11"/>
      <c r="BI25" s="156">
        <f t="shared" ref="BI25:BI32" si="9">$H$13</f>
        <v>0</v>
      </c>
      <c r="BJ25" s="20"/>
      <c r="BK25" s="156">
        <f>$D$13</f>
        <v>1</v>
      </c>
      <c r="BL25" s="156">
        <f>$E$13</f>
        <v>0</v>
      </c>
      <c r="BM25" s="158" t="str">
        <f>$F$13</f>
        <v/>
      </c>
      <c r="BN25" s="159">
        <v>11</v>
      </c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</row>
    <row r="26" spans="1:84" ht="17.25" hidden="1">
      <c r="A26" s="145"/>
      <c r="B26" s="107"/>
      <c r="C26" s="163">
        <v>2</v>
      </c>
      <c r="D26" s="164">
        <v>3</v>
      </c>
      <c r="E26" s="140"/>
      <c r="F26" s="153" t="str">
        <f>IF($E26="","",(VLOOKUP($E26,高校競技者!$B$2:$H$819,2,0)))</f>
        <v/>
      </c>
      <c r="G26" s="153" t="str">
        <f>IF($E26="","",(VLOOKUP($E26,高校競技者!$B$2:$H$828,4,0)))</f>
        <v/>
      </c>
      <c r="H26" s="994"/>
      <c r="I26" s="154" t="str">
        <f>IF($E26="","",(VLOOKUP($E26,高校競技者!B13:H825,7,0)))</f>
        <v/>
      </c>
      <c r="J26" s="165" t="e">
        <f>$C$26+$I$26+2000</f>
        <v>#VALUE!</v>
      </c>
      <c r="K26" s="107"/>
      <c r="L26" s="148"/>
      <c r="M26" s="148"/>
      <c r="N26" s="107"/>
      <c r="O26" s="163">
        <v>2</v>
      </c>
      <c r="P26" s="164">
        <v>3</v>
      </c>
      <c r="Q26" s="140"/>
      <c r="R26" s="153" t="str">
        <f>IF($Q26="","",(VLOOKUP($Q26,高校競技者!B13:H829,2,0)))</f>
        <v/>
      </c>
      <c r="S26" s="153" t="str">
        <f>IF($Q26="","",(VLOOKUP($Q26,高校競技者!B13:H838,4,0)))</f>
        <v/>
      </c>
      <c r="T26" s="994"/>
      <c r="U26" s="154" t="str">
        <f>IF($Q26="","",(VLOOKUP($Q26,高校競技者!B13:H827,7,0)))</f>
        <v/>
      </c>
      <c r="V26" s="165" t="e">
        <f>$O$26+$U$26+2100</f>
        <v>#VALUE!</v>
      </c>
      <c r="W26" s="107"/>
      <c r="X26" s="145"/>
      <c r="Z26" s="27" t="e">
        <f t="shared" si="5"/>
        <v>#VALUE!</v>
      </c>
      <c r="AA26" s="28" t="str">
        <f>$I$29</f>
        <v/>
      </c>
      <c r="AB26" s="27" t="str">
        <f>$G$29</f>
        <v/>
      </c>
      <c r="AD26" s="27">
        <f t="shared" si="6"/>
        <v>0</v>
      </c>
      <c r="AF26" s="27">
        <f>$D$29</f>
        <v>6</v>
      </c>
      <c r="AG26" s="27">
        <f>$E$29</f>
        <v>0</v>
      </c>
      <c r="AH26" s="26" t="str">
        <f>$F$29</f>
        <v/>
      </c>
      <c r="AI26" s="159">
        <v>11</v>
      </c>
      <c r="AM26" s="27" t="e">
        <f t="shared" si="7"/>
        <v>#VALUE!</v>
      </c>
      <c r="AN26" s="28" t="str">
        <f>$U$29</f>
        <v/>
      </c>
      <c r="AO26" s="27" t="str">
        <f>$S$29</f>
        <v/>
      </c>
      <c r="AQ26" s="27">
        <f t="shared" si="8"/>
        <v>0</v>
      </c>
      <c r="AS26" s="27">
        <f>$P$29</f>
        <v>6</v>
      </c>
      <c r="AT26" s="27">
        <f>$Q$29</f>
        <v>0</v>
      </c>
      <c r="AU26" s="26" t="str">
        <f>$R$29</f>
        <v/>
      </c>
      <c r="AV26" s="159">
        <v>11</v>
      </c>
      <c r="AY26" s="11"/>
      <c r="BE26" s="156" t="e">
        <f>$J$15</f>
        <v>#VALUE!</v>
      </c>
      <c r="BF26" s="157" t="str">
        <f>$I$14</f>
        <v/>
      </c>
      <c r="BG26" s="156" t="str">
        <f>$G$14</f>
        <v/>
      </c>
      <c r="BH26" s="11"/>
      <c r="BI26" s="156">
        <f t="shared" si="9"/>
        <v>0</v>
      </c>
      <c r="BJ26" s="20"/>
      <c r="BK26" s="156">
        <f>$D$14</f>
        <v>2</v>
      </c>
      <c r="BL26" s="156">
        <f>$E$14</f>
        <v>0</v>
      </c>
      <c r="BM26" s="158" t="str">
        <f>$F$14</f>
        <v/>
      </c>
      <c r="BN26" s="159">
        <v>11</v>
      </c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</row>
    <row r="27" spans="1:84" hidden="1">
      <c r="A27" s="145"/>
      <c r="B27" s="107"/>
      <c r="C27" s="54"/>
      <c r="D27" s="164">
        <v>4</v>
      </c>
      <c r="E27" s="140"/>
      <c r="F27" s="153" t="str">
        <f>IF($E27="","",(VLOOKUP($E27,高校競技者!$B$2:$H$819,2,0)))</f>
        <v/>
      </c>
      <c r="G27" s="153" t="str">
        <f>IF($E27="","",(VLOOKUP($E27,高校競技者!$B$2:$H$828,4,0)))</f>
        <v/>
      </c>
      <c r="H27" s="994"/>
      <c r="I27" s="154" t="str">
        <f>IF($E27="","",(VLOOKUP($E27,高校競技者!B14:H826,7,0)))</f>
        <v/>
      </c>
      <c r="J27" s="166"/>
      <c r="K27" s="159"/>
      <c r="L27" s="148"/>
      <c r="M27" s="148"/>
      <c r="N27" s="107"/>
      <c r="O27" s="54"/>
      <c r="P27" s="164">
        <v>4</v>
      </c>
      <c r="Q27" s="140"/>
      <c r="R27" s="153" t="str">
        <f>IF($Q27="","",(VLOOKUP($Q27,高校競技者!B14:H830,2,0)))</f>
        <v/>
      </c>
      <c r="S27" s="153" t="str">
        <f>IF($Q27="","",(VLOOKUP($Q27,高校競技者!B14:H839,4,0)))</f>
        <v/>
      </c>
      <c r="T27" s="994"/>
      <c r="U27" s="154" t="str">
        <f>IF($Q27="","",(VLOOKUP($Q27,高校競技者!B14:H828,7,0)))</f>
        <v/>
      </c>
      <c r="V27" s="166"/>
      <c r="W27" s="159"/>
      <c r="X27" s="148"/>
      <c r="Y27" s="11"/>
      <c r="Z27" s="175" t="e">
        <f>#REF!</f>
        <v>#REF!</v>
      </c>
      <c r="AA27" s="176" t="e">
        <f>#REF!</f>
        <v>#REF!</v>
      </c>
      <c r="AB27" s="175" t="e">
        <f>#REF!</f>
        <v>#REF!</v>
      </c>
      <c r="AD27" s="175" t="e">
        <f>#REF!</f>
        <v>#REF!</v>
      </c>
      <c r="AF27" s="175" t="e">
        <f>#REF!</f>
        <v>#REF!</v>
      </c>
      <c r="AG27" s="11" t="e">
        <f>#REF!</f>
        <v>#REF!</v>
      </c>
      <c r="AH27" s="177" t="e">
        <f>#REF!</f>
        <v>#REF!</v>
      </c>
      <c r="AI27" s="159">
        <v>11</v>
      </c>
      <c r="AM27" s="175" t="e">
        <f>#REF!</f>
        <v>#REF!</v>
      </c>
      <c r="AN27" s="176" t="e">
        <f>#REF!</f>
        <v>#REF!</v>
      </c>
      <c r="AO27" s="175" t="e">
        <f>#REF!</f>
        <v>#REF!</v>
      </c>
      <c r="AQ27" s="175" t="e">
        <f>#REF!</f>
        <v>#REF!</v>
      </c>
      <c r="AS27" s="175" t="e">
        <f>#REF!</f>
        <v>#REF!</v>
      </c>
      <c r="AT27" s="11" t="e">
        <f>#REF!</f>
        <v>#REF!</v>
      </c>
      <c r="AU27" s="177" t="e">
        <f>#REF!</f>
        <v>#REF!</v>
      </c>
      <c r="AV27" s="159">
        <v>11</v>
      </c>
      <c r="AY27" s="11"/>
      <c r="BE27" s="156" t="e">
        <f>$J$15</f>
        <v>#VALUE!</v>
      </c>
      <c r="BF27" s="157" t="str">
        <f>$I$15</f>
        <v/>
      </c>
      <c r="BG27" s="156" t="str">
        <f>$G$15</f>
        <v/>
      </c>
      <c r="BH27" s="11"/>
      <c r="BI27" s="156">
        <f t="shared" si="9"/>
        <v>0</v>
      </c>
      <c r="BJ27" s="20"/>
      <c r="BK27" s="156">
        <f>$D$15</f>
        <v>3</v>
      </c>
      <c r="BL27" s="156">
        <f>$E$15</f>
        <v>0</v>
      </c>
      <c r="BM27" s="158" t="str">
        <f>$F$15</f>
        <v/>
      </c>
      <c r="BN27" s="159">
        <v>11</v>
      </c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</row>
    <row r="28" spans="1:84" hidden="1">
      <c r="A28" s="145"/>
      <c r="B28" s="107"/>
      <c r="C28" s="54"/>
      <c r="D28" s="164">
        <v>5</v>
      </c>
      <c r="E28" s="140"/>
      <c r="F28" s="153" t="str">
        <f>IF($E28="","",(VLOOKUP($E28,高校競技者!$B$2:$H$819,2,0)))</f>
        <v/>
      </c>
      <c r="G28" s="153" t="str">
        <f>IF($E28="","",(VLOOKUP($E28,高校競技者!$B$2:$H$828,4,0)))</f>
        <v/>
      </c>
      <c r="H28" s="994"/>
      <c r="I28" s="154" t="str">
        <f>IF($E28="","",(VLOOKUP($E28,高校競技者!B15:H827,7,0)))</f>
        <v/>
      </c>
      <c r="J28" s="166"/>
      <c r="K28" s="159"/>
      <c r="L28" s="148"/>
      <c r="M28" s="148"/>
      <c r="N28" s="107"/>
      <c r="O28" s="54"/>
      <c r="P28" s="164">
        <v>5</v>
      </c>
      <c r="Q28" s="140"/>
      <c r="R28" s="153" t="str">
        <f>IF($Q28="","",(VLOOKUP($Q28,高校競技者!B15:H831,2,0)))</f>
        <v/>
      </c>
      <c r="S28" s="153" t="str">
        <f>IF($Q28="","",(VLOOKUP($Q28,高校競技者!B15:H840,4,0)))</f>
        <v/>
      </c>
      <c r="T28" s="994"/>
      <c r="U28" s="154" t="str">
        <f>IF($Q28="","",(VLOOKUP($Q28,高校競技者!B15:H829,7,0)))</f>
        <v/>
      </c>
      <c r="V28" s="166"/>
      <c r="W28" s="159"/>
      <c r="X28" s="148"/>
      <c r="Y28" s="11"/>
      <c r="Z28" s="175" t="e">
        <f>#REF!</f>
        <v>#REF!</v>
      </c>
      <c r="AA28" s="176" t="e">
        <f>#REF!</f>
        <v>#REF!</v>
      </c>
      <c r="AB28" s="175" t="e">
        <f>#REF!</f>
        <v>#REF!</v>
      </c>
      <c r="AD28" s="175" t="e">
        <f>#REF!</f>
        <v>#REF!</v>
      </c>
      <c r="AF28" s="175" t="e">
        <f>#REF!</f>
        <v>#REF!</v>
      </c>
      <c r="AG28" s="11" t="e">
        <f>#REF!</f>
        <v>#REF!</v>
      </c>
      <c r="AH28" s="177" t="e">
        <f>#REF!</f>
        <v>#REF!</v>
      </c>
      <c r="AI28" s="159">
        <v>11</v>
      </c>
      <c r="AM28" s="175" t="e">
        <f>#REF!</f>
        <v>#REF!</v>
      </c>
      <c r="AN28" s="176" t="e">
        <f>#REF!</f>
        <v>#REF!</v>
      </c>
      <c r="AO28" s="175" t="e">
        <f>#REF!</f>
        <v>#REF!</v>
      </c>
      <c r="AQ28" s="175" t="e">
        <f>#REF!</f>
        <v>#REF!</v>
      </c>
      <c r="AS28" s="175" t="e">
        <f>#REF!</f>
        <v>#REF!</v>
      </c>
      <c r="AT28" s="11" t="e">
        <f>#REF!</f>
        <v>#REF!</v>
      </c>
      <c r="AU28" s="177" t="e">
        <f>#REF!</f>
        <v>#REF!</v>
      </c>
      <c r="AV28" s="159">
        <v>11</v>
      </c>
      <c r="AY28" s="11"/>
      <c r="BE28" s="156" t="e">
        <f>$J$15</f>
        <v>#VALUE!</v>
      </c>
      <c r="BF28" s="157" t="str">
        <f>$I$16</f>
        <v/>
      </c>
      <c r="BG28" s="156" t="str">
        <f>$G$16</f>
        <v/>
      </c>
      <c r="BH28" s="11"/>
      <c r="BI28" s="156">
        <f t="shared" si="9"/>
        <v>0</v>
      </c>
      <c r="BJ28" s="20"/>
      <c r="BK28" s="156">
        <f>$D$16</f>
        <v>4</v>
      </c>
      <c r="BL28" s="156">
        <f>$E$16</f>
        <v>0</v>
      </c>
      <c r="BM28" s="158" t="str">
        <f>$F$16</f>
        <v/>
      </c>
      <c r="BN28" s="159">
        <v>11</v>
      </c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</row>
    <row r="29" spans="1:84" ht="15" hidden="1" thickBot="1">
      <c r="A29" s="145"/>
      <c r="B29" s="107"/>
      <c r="C29" s="55"/>
      <c r="D29" s="167">
        <v>6</v>
      </c>
      <c r="E29" s="141"/>
      <c r="F29" s="168" t="str">
        <f>IF($E29="","",(VLOOKUP($E29,高校競技者!$B$2:$H$819,2,0)))</f>
        <v/>
      </c>
      <c r="G29" s="168" t="str">
        <f>IF($E29="","",(VLOOKUP($E29,高校競技者!$B$2:$H$828,4,0)))</f>
        <v/>
      </c>
      <c r="H29" s="995"/>
      <c r="I29" s="169" t="str">
        <f>IF($E29="","",(VLOOKUP($E29,高校競技者!B16:H828,7,0)))</f>
        <v/>
      </c>
      <c r="J29" s="170"/>
      <c r="K29" s="159"/>
      <c r="L29" s="148"/>
      <c r="M29" s="148"/>
      <c r="N29" s="107"/>
      <c r="O29" s="55"/>
      <c r="P29" s="167">
        <v>6</v>
      </c>
      <c r="Q29" s="141"/>
      <c r="R29" s="168" t="str">
        <f>IF($Q29="","",(VLOOKUP($Q29,高校競技者!B16:H832,2,0)))</f>
        <v/>
      </c>
      <c r="S29" s="168" t="str">
        <f>IF($Q29="","",(VLOOKUP($Q29,高校競技者!B16:H841,4,0)))</f>
        <v/>
      </c>
      <c r="T29" s="995"/>
      <c r="U29" s="169" t="str">
        <f>IF($Q29="","",(VLOOKUP($Q29,高校競技者!B16:H830,7,0)))</f>
        <v/>
      </c>
      <c r="V29" s="170"/>
      <c r="W29" s="159"/>
      <c r="X29" s="148"/>
      <c r="Y29" s="11"/>
      <c r="Z29" s="175" t="e">
        <f>#REF!</f>
        <v>#REF!</v>
      </c>
      <c r="AA29" s="176" t="e">
        <f>#REF!</f>
        <v>#REF!</v>
      </c>
      <c r="AB29" s="175" t="e">
        <f>#REF!</f>
        <v>#REF!</v>
      </c>
      <c r="AD29" s="175" t="e">
        <f>#REF!</f>
        <v>#REF!</v>
      </c>
      <c r="AF29" s="175" t="e">
        <f>#REF!</f>
        <v>#REF!</v>
      </c>
      <c r="AG29" s="11" t="e">
        <f>#REF!</f>
        <v>#REF!</v>
      </c>
      <c r="AH29" s="177" t="e">
        <f>#REF!</f>
        <v>#REF!</v>
      </c>
      <c r="AI29" s="159">
        <v>11</v>
      </c>
      <c r="AM29" s="175" t="e">
        <f>#REF!</f>
        <v>#REF!</v>
      </c>
      <c r="AN29" s="176" t="e">
        <f>#REF!</f>
        <v>#REF!</v>
      </c>
      <c r="AO29" s="175" t="e">
        <f>#REF!</f>
        <v>#REF!</v>
      </c>
      <c r="AQ29" s="175" t="e">
        <f>#REF!</f>
        <v>#REF!</v>
      </c>
      <c r="AS29" s="175" t="e">
        <f>#REF!</f>
        <v>#REF!</v>
      </c>
      <c r="AT29" s="11" t="e">
        <f>#REF!</f>
        <v>#REF!</v>
      </c>
      <c r="AU29" s="177" t="e">
        <f>#REF!</f>
        <v>#REF!</v>
      </c>
      <c r="AV29" s="159">
        <v>11</v>
      </c>
      <c r="AY29" s="11"/>
      <c r="BE29" s="156" t="e">
        <f>$J$15</f>
        <v>#VALUE!</v>
      </c>
      <c r="BF29" s="157" t="str">
        <f>$I$17</f>
        <v/>
      </c>
      <c r="BG29" s="156" t="str">
        <f>$G$17</f>
        <v/>
      </c>
      <c r="BH29" s="11"/>
      <c r="BI29" s="156">
        <f t="shared" si="9"/>
        <v>0</v>
      </c>
      <c r="BJ29" s="20"/>
      <c r="BK29" s="156">
        <f>$D$17</f>
        <v>5</v>
      </c>
      <c r="BL29" s="156">
        <f>$E$17</f>
        <v>0</v>
      </c>
      <c r="BM29" s="158" t="str">
        <f>$F$17</f>
        <v/>
      </c>
      <c r="BN29" s="159">
        <v>11</v>
      </c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</row>
    <row r="30" spans="1:84" ht="15" hidden="1" thickBot="1">
      <c r="A30" s="145"/>
      <c r="B30" s="107"/>
      <c r="C30" s="159"/>
      <c r="D30" s="988" t="s">
        <v>8645</v>
      </c>
      <c r="E30" s="989"/>
      <c r="F30" s="316" t="s">
        <v>8734</v>
      </c>
      <c r="G30" s="107"/>
      <c r="H30" s="220"/>
      <c r="I30" s="220"/>
      <c r="J30" s="159"/>
      <c r="K30" s="159"/>
      <c r="L30" s="148"/>
      <c r="M30" s="148"/>
      <c r="N30" s="107"/>
      <c r="O30" s="988" t="s">
        <v>8645</v>
      </c>
      <c r="P30" s="989"/>
      <c r="Q30" s="316" t="s">
        <v>8734</v>
      </c>
      <c r="R30" s="314"/>
      <c r="S30" s="314"/>
      <c r="T30" s="314"/>
      <c r="U30" s="220"/>
      <c r="V30" s="159"/>
      <c r="W30" s="159"/>
      <c r="X30" s="148"/>
      <c r="Y30" s="11"/>
      <c r="Z30" s="175"/>
      <c r="AA30" s="176"/>
      <c r="AB30" s="175"/>
      <c r="AD30" s="175"/>
      <c r="AF30" s="175"/>
      <c r="AG30" s="11"/>
      <c r="AH30" s="177"/>
      <c r="AI30" s="159"/>
      <c r="AM30" s="175"/>
      <c r="AN30" s="176"/>
      <c r="AO30" s="175"/>
      <c r="AQ30" s="175"/>
      <c r="AS30" s="175"/>
      <c r="AT30" s="11"/>
      <c r="AU30" s="177"/>
      <c r="AV30" s="159"/>
      <c r="AY30" s="11"/>
      <c r="BE30" s="156"/>
      <c r="BF30" s="157"/>
      <c r="BG30" s="156"/>
      <c r="BH30" s="11"/>
      <c r="BI30" s="156"/>
      <c r="BJ30" s="20"/>
      <c r="BK30" s="156"/>
      <c r="BL30" s="156"/>
      <c r="BM30" s="158"/>
      <c r="BN30" s="159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</row>
    <row r="31" spans="1:84">
      <c r="A31" s="145"/>
      <c r="B31" s="107"/>
      <c r="C31" s="159"/>
      <c r="D31" s="185"/>
      <c r="E31" s="313"/>
      <c r="F31" s="314"/>
      <c r="G31" s="314"/>
      <c r="H31" s="220"/>
      <c r="I31" s="220"/>
      <c r="J31" s="159"/>
      <c r="K31" s="159"/>
      <c r="L31" s="148"/>
      <c r="M31" s="148"/>
      <c r="N31" s="107"/>
      <c r="O31" s="159"/>
      <c r="P31" s="185"/>
      <c r="Q31" s="313"/>
      <c r="R31" s="314"/>
      <c r="S31" s="314"/>
      <c r="T31" s="314"/>
      <c r="U31" s="220"/>
      <c r="V31" s="159"/>
      <c r="W31" s="159"/>
      <c r="X31" s="148"/>
      <c r="Y31" s="11"/>
      <c r="Z31" s="175"/>
      <c r="AA31" s="176"/>
      <c r="AB31" s="175"/>
      <c r="AD31" s="175"/>
      <c r="AF31" s="175"/>
      <c r="AG31" s="11"/>
      <c r="AH31" s="177"/>
      <c r="AI31" s="159"/>
      <c r="AM31" s="175"/>
      <c r="AN31" s="176"/>
      <c r="AO31" s="175"/>
      <c r="AQ31" s="175"/>
      <c r="AS31" s="175"/>
      <c r="AT31" s="11"/>
      <c r="AU31" s="177"/>
      <c r="AV31" s="159"/>
      <c r="AY31" s="11"/>
      <c r="BE31" s="156"/>
      <c r="BF31" s="157"/>
      <c r="BG31" s="156"/>
      <c r="BH31" s="11"/>
      <c r="BI31" s="156"/>
      <c r="BJ31" s="20"/>
      <c r="BK31" s="156"/>
      <c r="BL31" s="156"/>
      <c r="BM31" s="158"/>
      <c r="BN31" s="159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</row>
    <row r="32" spans="1:84" hidden="1">
      <c r="A32" s="145"/>
      <c r="B32" s="107"/>
      <c r="C32" s="159"/>
      <c r="D32" s="159"/>
      <c r="E32" s="159"/>
      <c r="F32" s="171"/>
      <c r="G32" s="159"/>
      <c r="H32" s="171"/>
      <c r="I32" s="107"/>
      <c r="J32" s="159"/>
      <c r="K32" s="159"/>
      <c r="L32" s="148"/>
      <c r="M32" s="148"/>
      <c r="N32" s="107"/>
      <c r="O32" s="159"/>
      <c r="P32" s="159"/>
      <c r="Q32" s="107"/>
      <c r="R32" s="171"/>
      <c r="S32" s="107"/>
      <c r="T32" s="171"/>
      <c r="U32" s="107"/>
      <c r="V32" s="159"/>
      <c r="W32" s="159"/>
      <c r="X32" s="148"/>
      <c r="Y32" s="11"/>
      <c r="Z32" s="175" t="e">
        <f>#REF!</f>
        <v>#REF!</v>
      </c>
      <c r="AA32" s="176" t="e">
        <f>#REF!</f>
        <v>#REF!</v>
      </c>
      <c r="AB32" s="175" t="e">
        <f>#REF!</f>
        <v>#REF!</v>
      </c>
      <c r="AD32" s="175" t="e">
        <f>#REF!</f>
        <v>#REF!</v>
      </c>
      <c r="AF32" s="175" t="e">
        <f>#REF!</f>
        <v>#REF!</v>
      </c>
      <c r="AG32" s="11" t="e">
        <f>#REF!</f>
        <v>#REF!</v>
      </c>
      <c r="AH32" s="177" t="e">
        <f>#REF!</f>
        <v>#REF!</v>
      </c>
      <c r="AI32" s="159">
        <v>11</v>
      </c>
      <c r="AM32" s="175" t="e">
        <f>#REF!</f>
        <v>#REF!</v>
      </c>
      <c r="AN32" s="176" t="e">
        <f>#REF!</f>
        <v>#REF!</v>
      </c>
      <c r="AO32" s="175" t="e">
        <f>#REF!</f>
        <v>#REF!</v>
      </c>
      <c r="AQ32" s="175" t="e">
        <f>#REF!</f>
        <v>#REF!</v>
      </c>
      <c r="AS32" s="175" t="e">
        <f>#REF!</f>
        <v>#REF!</v>
      </c>
      <c r="AT32" s="11" t="e">
        <f>#REF!</f>
        <v>#REF!</v>
      </c>
      <c r="AU32" s="177" t="e">
        <f>#REF!</f>
        <v>#REF!</v>
      </c>
      <c r="AV32" s="159">
        <v>11</v>
      </c>
      <c r="AY32" s="11"/>
      <c r="BE32" s="156" t="e">
        <f>$J$15</f>
        <v>#VALUE!</v>
      </c>
      <c r="BF32" s="157" t="str">
        <f>$I$18</f>
        <v/>
      </c>
      <c r="BG32" s="156" t="str">
        <f>$G$18</f>
        <v/>
      </c>
      <c r="BH32" s="11"/>
      <c r="BI32" s="156">
        <f t="shared" si="9"/>
        <v>0</v>
      </c>
      <c r="BJ32" s="20"/>
      <c r="BK32" s="156">
        <f>$D$18</f>
        <v>6</v>
      </c>
      <c r="BL32" s="156">
        <f>$E$18</f>
        <v>0</v>
      </c>
      <c r="BM32" s="158" t="str">
        <f>$F$18</f>
        <v/>
      </c>
      <c r="BN32" s="159">
        <v>11</v>
      </c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</row>
    <row r="33" spans="1:84" ht="15" hidden="1" thickBot="1">
      <c r="A33" s="145"/>
      <c r="B33" s="107"/>
      <c r="C33" s="991" t="s">
        <v>8708</v>
      </c>
      <c r="D33" s="991"/>
      <c r="E33" s="991"/>
      <c r="F33" s="991"/>
      <c r="G33" s="184"/>
      <c r="H33" s="999" t="s">
        <v>8778</v>
      </c>
      <c r="I33" s="999"/>
      <c r="J33" s="159"/>
      <c r="K33" s="159"/>
      <c r="L33" s="148"/>
      <c r="M33" s="148"/>
      <c r="N33" s="107"/>
      <c r="O33" s="991" t="s">
        <v>8708</v>
      </c>
      <c r="P33" s="991"/>
      <c r="Q33" s="991"/>
      <c r="R33" s="991"/>
      <c r="S33" s="184"/>
      <c r="T33" s="999" t="s">
        <v>8778</v>
      </c>
      <c r="U33" s="999"/>
      <c r="V33" s="185"/>
      <c r="W33" s="159"/>
      <c r="X33" s="148"/>
      <c r="Y33" s="11"/>
      <c r="Z33" s="175" t="e">
        <f>#REF!</f>
        <v>#REF!</v>
      </c>
      <c r="AA33" s="176" t="e">
        <f>#REF!</f>
        <v>#REF!</v>
      </c>
      <c r="AB33" s="175" t="e">
        <f>#REF!</f>
        <v>#REF!</v>
      </c>
      <c r="AD33" s="175" t="e">
        <f>#REF!</f>
        <v>#REF!</v>
      </c>
      <c r="AF33" s="175" t="e">
        <f>#REF!</f>
        <v>#REF!</v>
      </c>
      <c r="AG33" s="11" t="e">
        <f>#REF!</f>
        <v>#REF!</v>
      </c>
      <c r="AH33" s="177" t="e">
        <f>#REF!</f>
        <v>#REF!</v>
      </c>
      <c r="AI33" s="159">
        <v>11</v>
      </c>
      <c r="AM33" s="175" t="e">
        <f>#REF!</f>
        <v>#REF!</v>
      </c>
      <c r="AN33" s="176" t="e">
        <f>#REF!</f>
        <v>#REF!</v>
      </c>
      <c r="AO33" s="175" t="e">
        <f>#REF!</f>
        <v>#REF!</v>
      </c>
      <c r="AQ33" s="175" t="e">
        <f>#REF!</f>
        <v>#REF!</v>
      </c>
      <c r="AS33" s="175" t="e">
        <f>#REF!</f>
        <v>#REF!</v>
      </c>
      <c r="AT33" s="11" t="e">
        <f>#REF!</f>
        <v>#REF!</v>
      </c>
      <c r="AU33" s="177" t="e">
        <f>#REF!</f>
        <v>#REF!</v>
      </c>
      <c r="AV33" s="159">
        <v>11</v>
      </c>
      <c r="AY33" s="11"/>
      <c r="BE33" s="27" t="e">
        <f>$J$26</f>
        <v>#VALUE!</v>
      </c>
      <c r="BF33" s="28" t="str">
        <f>$I$24</f>
        <v/>
      </c>
      <c r="BG33" s="27" t="str">
        <f>$G$24</f>
        <v/>
      </c>
      <c r="BI33" s="27">
        <f>$H$24</f>
        <v>0</v>
      </c>
      <c r="BK33" s="27">
        <f>$D$24</f>
        <v>1</v>
      </c>
      <c r="BL33" s="27">
        <f>$E$24</f>
        <v>0</v>
      </c>
      <c r="BM33" s="26" t="str">
        <f>$F$24</f>
        <v/>
      </c>
      <c r="BN33" s="159">
        <v>11</v>
      </c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</row>
    <row r="34" spans="1:84" hidden="1">
      <c r="A34" s="145"/>
      <c r="B34" s="107"/>
      <c r="C34" s="984" t="s">
        <v>8631</v>
      </c>
      <c r="D34" s="990"/>
      <c r="E34" s="186" t="s">
        <v>8638</v>
      </c>
      <c r="F34" s="105" t="s">
        <v>8642</v>
      </c>
      <c r="G34" s="187" t="s">
        <v>8629</v>
      </c>
      <c r="H34" s="188" t="s">
        <v>8650</v>
      </c>
      <c r="I34" s="189" t="s">
        <v>8630</v>
      </c>
      <c r="J34" s="190" t="s">
        <v>393</v>
      </c>
      <c r="K34" s="107"/>
      <c r="L34" s="148"/>
      <c r="M34" s="148"/>
      <c r="N34" s="107"/>
      <c r="O34" s="984" t="s">
        <v>8631</v>
      </c>
      <c r="P34" s="990"/>
      <c r="Q34" s="186" t="s">
        <v>8638</v>
      </c>
      <c r="R34" s="105" t="s">
        <v>8642</v>
      </c>
      <c r="S34" s="187" t="s">
        <v>8629</v>
      </c>
      <c r="T34" s="188" t="s">
        <v>8650</v>
      </c>
      <c r="U34" s="189" t="s">
        <v>8630</v>
      </c>
      <c r="V34" s="190" t="s">
        <v>393</v>
      </c>
      <c r="W34" s="107"/>
      <c r="X34" s="145"/>
      <c r="Z34" s="181" t="e">
        <f>$J$48</f>
        <v>#VALUE!</v>
      </c>
      <c r="AA34" s="182" t="str">
        <f>$I$48</f>
        <v/>
      </c>
      <c r="AB34" s="181">
        <f>$G$48</f>
        <v>0</v>
      </c>
      <c r="AD34" s="181">
        <f>$H$46</f>
        <v>0</v>
      </c>
      <c r="AF34" s="181">
        <f>$D$48</f>
        <v>3</v>
      </c>
      <c r="AG34" s="181">
        <f>$E$48</f>
        <v>0</v>
      </c>
      <c r="AH34" s="183">
        <f>$F$48</f>
        <v>0</v>
      </c>
      <c r="AI34" s="159">
        <v>11</v>
      </c>
      <c r="AM34" s="181" t="e">
        <f>$V$48</f>
        <v>#VALUE!</v>
      </c>
      <c r="AN34" s="182" t="str">
        <f>$U$48</f>
        <v/>
      </c>
      <c r="AO34" s="181">
        <f>$S$48</f>
        <v>0</v>
      </c>
      <c r="AQ34" s="181">
        <f>$H$46</f>
        <v>0</v>
      </c>
      <c r="AS34" s="181">
        <f>$P$48</f>
        <v>3</v>
      </c>
      <c r="AT34" s="181">
        <f>$Q$48</f>
        <v>0</v>
      </c>
      <c r="AU34" s="183">
        <f>$R$48</f>
        <v>0</v>
      </c>
      <c r="AV34" s="159">
        <v>11</v>
      </c>
      <c r="BE34" s="175" t="e">
        <f>#REF!</f>
        <v>#REF!</v>
      </c>
      <c r="BF34" s="176" t="e">
        <f>#REF!</f>
        <v>#REF!</v>
      </c>
      <c r="BG34" s="175" t="e">
        <f>#REF!</f>
        <v>#REF!</v>
      </c>
      <c r="BI34" s="175" t="e">
        <f>#REF!</f>
        <v>#REF!</v>
      </c>
      <c r="BK34" s="175" t="e">
        <f>#REF!</f>
        <v>#REF!</v>
      </c>
      <c r="BL34" s="11" t="e">
        <f>#REF!</f>
        <v>#REF!</v>
      </c>
      <c r="BM34" s="177" t="e">
        <f>#REF!</f>
        <v>#REF!</v>
      </c>
      <c r="BN34" s="159">
        <v>11</v>
      </c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</row>
    <row r="35" spans="1:84" hidden="1">
      <c r="A35" s="145"/>
      <c r="B35" s="107"/>
      <c r="C35" s="53"/>
      <c r="D35" s="152">
        <v>1</v>
      </c>
      <c r="E35" s="140"/>
      <c r="F35" s="106"/>
      <c r="G35" s="261"/>
      <c r="H35" s="993"/>
      <c r="I35" s="154" t="str">
        <f>IF($G35="","",(VLOOKUP($G35,所属・種目コード!$C$3:$E$67,2,0)))</f>
        <v/>
      </c>
      <c r="J35" s="155"/>
      <c r="K35" s="107"/>
      <c r="L35" s="148"/>
      <c r="M35" s="148"/>
      <c r="N35" s="107"/>
      <c r="O35" s="53"/>
      <c r="P35" s="152">
        <v>1</v>
      </c>
      <c r="Q35" s="140"/>
      <c r="R35" s="106"/>
      <c r="S35" s="261"/>
      <c r="T35" s="993"/>
      <c r="U35" s="154" t="str">
        <f>IF($S35="","",(VLOOKUP($S35,所属・種目コード!$C$3:$E$67,2,0)))</f>
        <v/>
      </c>
      <c r="V35" s="155"/>
      <c r="W35" s="107"/>
      <c r="X35" s="145"/>
      <c r="Z35" s="181" t="e">
        <f>$J$48</f>
        <v>#VALUE!</v>
      </c>
      <c r="AA35" s="182" t="str">
        <f>$I$49</f>
        <v/>
      </c>
      <c r="AB35" s="181">
        <f>$G$49</f>
        <v>0</v>
      </c>
      <c r="AD35" s="181">
        <f>$H$46</f>
        <v>0</v>
      </c>
      <c r="AF35" s="181">
        <f>$D$49</f>
        <v>4</v>
      </c>
      <c r="AG35" s="181">
        <f>$E$49</f>
        <v>0</v>
      </c>
      <c r="AH35" s="183">
        <f>$F$49</f>
        <v>0</v>
      </c>
      <c r="AI35" s="159">
        <v>11</v>
      </c>
      <c r="AM35" s="181" t="e">
        <f>$V$48</f>
        <v>#VALUE!</v>
      </c>
      <c r="AN35" s="182" t="str">
        <f>$U$49</f>
        <v/>
      </c>
      <c r="AO35" s="181">
        <f>$S$49</f>
        <v>0</v>
      </c>
      <c r="AQ35" s="181">
        <f>$H$46</f>
        <v>0</v>
      </c>
      <c r="AS35" s="181">
        <f>$P$49</f>
        <v>4</v>
      </c>
      <c r="AT35" s="181">
        <f>$Q$49</f>
        <v>0</v>
      </c>
      <c r="AU35" s="183">
        <f>$R$49</f>
        <v>0</v>
      </c>
      <c r="AV35" s="159">
        <v>11</v>
      </c>
      <c r="BE35" s="175" t="e">
        <f>#REF!</f>
        <v>#REF!</v>
      </c>
      <c r="BF35" s="176" t="e">
        <f>#REF!</f>
        <v>#REF!</v>
      </c>
      <c r="BG35" s="175" t="e">
        <f>#REF!</f>
        <v>#REF!</v>
      </c>
      <c r="BI35" s="175" t="e">
        <f>#REF!</f>
        <v>#REF!</v>
      </c>
      <c r="BK35" s="175" t="e">
        <f>#REF!</f>
        <v>#REF!</v>
      </c>
      <c r="BL35" s="11" t="e">
        <f>#REF!</f>
        <v>#REF!</v>
      </c>
      <c r="BM35" s="177" t="e">
        <f>#REF!</f>
        <v>#REF!</v>
      </c>
      <c r="BN35" s="159">
        <v>11</v>
      </c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</row>
    <row r="36" spans="1:84" hidden="1">
      <c r="A36" s="145"/>
      <c r="B36" s="107"/>
      <c r="C36" s="160" t="s">
        <v>8632</v>
      </c>
      <c r="D36" s="161">
        <v>2</v>
      </c>
      <c r="E36" s="140"/>
      <c r="F36" s="106"/>
      <c r="G36" s="261"/>
      <c r="H36" s="994"/>
      <c r="I36" s="154" t="str">
        <f>IF($G36="","",(VLOOKUP($G36,所属・種目コード!$C$3:$E$67,2,0)))</f>
        <v/>
      </c>
      <c r="J36" s="162"/>
      <c r="K36" s="107"/>
      <c r="L36" s="148"/>
      <c r="M36" s="148"/>
      <c r="N36" s="107"/>
      <c r="O36" s="160" t="s">
        <v>8632</v>
      </c>
      <c r="P36" s="161">
        <v>2</v>
      </c>
      <c r="Q36" s="140"/>
      <c r="R36" s="106"/>
      <c r="S36" s="261"/>
      <c r="T36" s="994"/>
      <c r="U36" s="154" t="str">
        <f>IF($S36="","",(VLOOKUP($S36,所属・種目コード!$C$3:$E$67,2,0)))</f>
        <v/>
      </c>
      <c r="V36" s="162"/>
      <c r="W36" s="107"/>
      <c r="X36" s="145"/>
      <c r="Z36" s="181" t="e">
        <f>$J$48</f>
        <v>#VALUE!</v>
      </c>
      <c r="AA36" s="182" t="str">
        <f>$I$50</f>
        <v/>
      </c>
      <c r="AB36" s="181">
        <f>$G$50</f>
        <v>0</v>
      </c>
      <c r="AD36" s="181">
        <f>$H$46</f>
        <v>0</v>
      </c>
      <c r="AF36" s="181">
        <f>$D$50</f>
        <v>5</v>
      </c>
      <c r="AG36" s="181">
        <f>$E$50</f>
        <v>0</v>
      </c>
      <c r="AH36" s="183">
        <f>$F$50</f>
        <v>0</v>
      </c>
      <c r="AI36" s="159">
        <v>11</v>
      </c>
      <c r="AM36" s="181" t="e">
        <f>$V$48</f>
        <v>#VALUE!</v>
      </c>
      <c r="AN36" s="182" t="str">
        <f>$U$50</f>
        <v/>
      </c>
      <c r="AO36" s="181">
        <f>$S$50</f>
        <v>0</v>
      </c>
      <c r="AQ36" s="181">
        <f>$H$46</f>
        <v>0</v>
      </c>
      <c r="AS36" s="181">
        <f>$P$50</f>
        <v>5</v>
      </c>
      <c r="AT36" s="181">
        <f>$Q$50</f>
        <v>0</v>
      </c>
      <c r="AU36" s="183">
        <f>$R$50</f>
        <v>0</v>
      </c>
      <c r="AV36" s="159">
        <v>11</v>
      </c>
      <c r="BB36" s="983" t="s">
        <v>8784</v>
      </c>
      <c r="BC36" s="983"/>
      <c r="BE36" s="178" t="e">
        <f t="shared" ref="BE36:BE41" si="10">$J$37</f>
        <v>#VALUE!</v>
      </c>
      <c r="BF36" s="179" t="str">
        <f>$I$35</f>
        <v/>
      </c>
      <c r="BG36" s="178">
        <f>$G$35</f>
        <v>0</v>
      </c>
      <c r="BI36" s="178">
        <f t="shared" ref="BI36:BI41" si="11">$H$35</f>
        <v>0</v>
      </c>
      <c r="BK36" s="178">
        <f>$D$35</f>
        <v>1</v>
      </c>
      <c r="BL36" s="11">
        <f>$E$35</f>
        <v>0</v>
      </c>
      <c r="BM36" s="180">
        <f>$F$35</f>
        <v>0</v>
      </c>
      <c r="BN36" s="159">
        <v>11</v>
      </c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</row>
    <row r="37" spans="1:84" ht="17.25" hidden="1">
      <c r="A37" s="145"/>
      <c r="B37" s="107"/>
      <c r="C37" s="163">
        <v>3</v>
      </c>
      <c r="D37" s="164">
        <v>3</v>
      </c>
      <c r="E37" s="140"/>
      <c r="F37" s="106"/>
      <c r="G37" s="261"/>
      <c r="H37" s="994"/>
      <c r="I37" s="154" t="str">
        <f>IF($G37="","",(VLOOKUP($G37,所属・種目コード!$C$3:$E$67,2,0)))</f>
        <v/>
      </c>
      <c r="J37" s="165" t="e">
        <f>$C$37+$I$37+2000</f>
        <v>#VALUE!</v>
      </c>
      <c r="K37" s="159"/>
      <c r="L37" s="148"/>
      <c r="M37" s="148"/>
      <c r="N37" s="107"/>
      <c r="O37" s="163">
        <v>3</v>
      </c>
      <c r="P37" s="164">
        <v>3</v>
      </c>
      <c r="Q37" s="140"/>
      <c r="R37" s="106"/>
      <c r="S37" s="261"/>
      <c r="T37" s="994"/>
      <c r="U37" s="154" t="str">
        <f>IF($S37="","",(VLOOKUP($S37,所属・種目コード!$C$3:$E$67,2,0)))</f>
        <v/>
      </c>
      <c r="V37" s="165" t="e">
        <f>$O$37+$U$37+2100</f>
        <v>#VALUE!</v>
      </c>
      <c r="W37" s="159"/>
      <c r="X37" s="148"/>
      <c r="Y37" s="11"/>
      <c r="Z37" s="181" t="e">
        <f>$J$48</f>
        <v>#VALUE!</v>
      </c>
      <c r="AA37" s="182" t="str">
        <f>$I$51</f>
        <v/>
      </c>
      <c r="AB37" s="181">
        <f>$G$51</f>
        <v>0</v>
      </c>
      <c r="AD37" s="181">
        <f>$H$46</f>
        <v>0</v>
      </c>
      <c r="AF37" s="181">
        <f>$D$51</f>
        <v>6</v>
      </c>
      <c r="AG37" s="181">
        <f>$E$51</f>
        <v>0</v>
      </c>
      <c r="AH37" s="183">
        <f>$F$51</f>
        <v>0</v>
      </c>
      <c r="AI37" s="159">
        <v>11</v>
      </c>
      <c r="AM37" s="181" t="e">
        <f>$V$48</f>
        <v>#VALUE!</v>
      </c>
      <c r="AN37" s="182" t="str">
        <f>$U$51</f>
        <v/>
      </c>
      <c r="AO37" s="181">
        <f>$S$51</f>
        <v>0</v>
      </c>
      <c r="AQ37" s="181">
        <f>$H$46</f>
        <v>0</v>
      </c>
      <c r="AS37" s="181">
        <f>$P$51</f>
        <v>6</v>
      </c>
      <c r="AT37" s="181">
        <f>$Q$51</f>
        <v>0</v>
      </c>
      <c r="AU37" s="183">
        <f>$R$51</f>
        <v>0</v>
      </c>
      <c r="AV37" s="159">
        <v>11</v>
      </c>
      <c r="BB37" s="983" t="s">
        <v>8784</v>
      </c>
      <c r="BC37" s="983"/>
      <c r="BE37" s="178" t="e">
        <f t="shared" si="10"/>
        <v>#VALUE!</v>
      </c>
      <c r="BF37" s="179" t="str">
        <f>$I$36</f>
        <v/>
      </c>
      <c r="BG37" s="178">
        <f>$G$36</f>
        <v>0</v>
      </c>
      <c r="BI37" s="178">
        <f t="shared" si="11"/>
        <v>0</v>
      </c>
      <c r="BK37" s="178">
        <f>$D$36</f>
        <v>2</v>
      </c>
      <c r="BL37" s="11">
        <f>$E$36</f>
        <v>0</v>
      </c>
      <c r="BM37" s="180">
        <f>$F$36</f>
        <v>0</v>
      </c>
      <c r="BN37" s="159">
        <v>11</v>
      </c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</row>
    <row r="38" spans="1:84" hidden="1">
      <c r="A38" s="145"/>
      <c r="B38" s="107"/>
      <c r="C38" s="54"/>
      <c r="D38" s="164">
        <v>4</v>
      </c>
      <c r="E38" s="140"/>
      <c r="F38" s="106"/>
      <c r="G38" s="261"/>
      <c r="H38" s="994"/>
      <c r="I38" s="154" t="str">
        <f>IF($G38="","",(VLOOKUP($G38,所属・種目コード!$C$3:$E$67,2,0)))</f>
        <v/>
      </c>
      <c r="J38" s="166"/>
      <c r="K38" s="159"/>
      <c r="L38" s="148"/>
      <c r="M38" s="148"/>
      <c r="N38" s="107"/>
      <c r="O38" s="54"/>
      <c r="P38" s="164">
        <v>4</v>
      </c>
      <c r="Q38" s="140"/>
      <c r="R38" s="106"/>
      <c r="S38" s="261"/>
      <c r="T38" s="994"/>
      <c r="U38" s="154" t="str">
        <f>IF($S38="","",(VLOOKUP($S38,所属・種目コード!$C$3:$E$67,2,0)))</f>
        <v/>
      </c>
      <c r="V38" s="166"/>
      <c r="W38" s="159"/>
      <c r="X38" s="148"/>
      <c r="Y38" s="11"/>
      <c r="Z38" s="11"/>
      <c r="BB38" s="983" t="s">
        <v>8784</v>
      </c>
      <c r="BC38" s="983"/>
      <c r="BE38" s="178" t="e">
        <f t="shared" si="10"/>
        <v>#VALUE!</v>
      </c>
      <c r="BF38" s="179" t="str">
        <f>$I$37</f>
        <v/>
      </c>
      <c r="BG38" s="178">
        <f>$G$37</f>
        <v>0</v>
      </c>
      <c r="BI38" s="178">
        <f t="shared" si="11"/>
        <v>0</v>
      </c>
      <c r="BK38" s="178">
        <f>$D$37</f>
        <v>3</v>
      </c>
      <c r="BL38" s="11">
        <f>$E$37</f>
        <v>0</v>
      </c>
      <c r="BM38" s="180">
        <f>$F$37</f>
        <v>0</v>
      </c>
      <c r="BN38" s="159">
        <v>11</v>
      </c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</row>
    <row r="39" spans="1:84" hidden="1">
      <c r="A39" s="145"/>
      <c r="B39" s="107"/>
      <c r="C39" s="54"/>
      <c r="D39" s="164">
        <v>5</v>
      </c>
      <c r="E39" s="140"/>
      <c r="F39" s="106"/>
      <c r="G39" s="261"/>
      <c r="H39" s="994"/>
      <c r="I39" s="154" t="str">
        <f>IF($G39="","",(VLOOKUP($G39,所属・種目コード!$C$3:$E$67,2,0)))</f>
        <v/>
      </c>
      <c r="J39" s="166"/>
      <c r="K39" s="159"/>
      <c r="L39" s="148"/>
      <c r="M39" s="148"/>
      <c r="N39" s="107"/>
      <c r="O39" s="54"/>
      <c r="P39" s="164">
        <v>5</v>
      </c>
      <c r="Q39" s="140"/>
      <c r="R39" s="106"/>
      <c r="S39" s="261"/>
      <c r="T39" s="994"/>
      <c r="U39" s="154" t="str">
        <f>IF($S39="","",(VLOOKUP($S39,所属・種目コード!$C$3:$E$67,2,0)))</f>
        <v/>
      </c>
      <c r="V39" s="166"/>
      <c r="W39" s="159"/>
      <c r="X39" s="148"/>
      <c r="Y39" s="11"/>
      <c r="Z39" s="11"/>
      <c r="BB39" s="983" t="s">
        <v>8784</v>
      </c>
      <c r="BC39" s="983"/>
      <c r="BE39" s="178" t="e">
        <f t="shared" si="10"/>
        <v>#VALUE!</v>
      </c>
      <c r="BF39" s="179" t="str">
        <f>$I$38</f>
        <v/>
      </c>
      <c r="BG39" s="178">
        <f>$G$38</f>
        <v>0</v>
      </c>
      <c r="BI39" s="178">
        <f t="shared" si="11"/>
        <v>0</v>
      </c>
      <c r="BK39" s="178">
        <f>$D$38</f>
        <v>4</v>
      </c>
      <c r="BL39" s="11">
        <f>$E$38</f>
        <v>0</v>
      </c>
      <c r="BM39" s="180">
        <f>$F$38</f>
        <v>0</v>
      </c>
      <c r="BN39" s="159">
        <v>11</v>
      </c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</row>
    <row r="40" spans="1:84" ht="15" hidden="1" thickBot="1">
      <c r="A40" s="145"/>
      <c r="B40" s="107"/>
      <c r="C40" s="55"/>
      <c r="D40" s="167">
        <v>6</v>
      </c>
      <c r="E40" s="141"/>
      <c r="F40" s="143"/>
      <c r="G40" s="262"/>
      <c r="H40" s="995"/>
      <c r="I40" s="169" t="str">
        <f>IF($G40="","",(VLOOKUP($G40,所属・種目コード!$C$3:$E$67,2,0)))</f>
        <v/>
      </c>
      <c r="J40" s="170"/>
      <c r="K40" s="159"/>
      <c r="L40" s="148"/>
      <c r="M40" s="148"/>
      <c r="N40" s="107"/>
      <c r="O40" s="55"/>
      <c r="P40" s="167">
        <v>6</v>
      </c>
      <c r="Q40" s="141"/>
      <c r="R40" s="143"/>
      <c r="S40" s="262"/>
      <c r="T40" s="995"/>
      <c r="U40" s="169" t="str">
        <f>IF($S40="","",(VLOOKUP($S40,所属・種目コード!$C$3:$E$67,2,0)))</f>
        <v/>
      </c>
      <c r="V40" s="170"/>
      <c r="W40" s="159"/>
      <c r="X40" s="148"/>
      <c r="Y40" s="11"/>
      <c r="Z40" s="11"/>
      <c r="BB40" s="983" t="s">
        <v>8784</v>
      </c>
      <c r="BC40" s="983"/>
      <c r="BE40" s="178" t="e">
        <f t="shared" si="10"/>
        <v>#VALUE!</v>
      </c>
      <c r="BF40" s="179" t="str">
        <f>$I$39</f>
        <v/>
      </c>
      <c r="BG40" s="178">
        <f>$G$39</f>
        <v>0</v>
      </c>
      <c r="BI40" s="178">
        <f t="shared" si="11"/>
        <v>0</v>
      </c>
      <c r="BK40" s="178">
        <f>$D$39</f>
        <v>5</v>
      </c>
      <c r="BL40" s="11">
        <f>$E$39</f>
        <v>0</v>
      </c>
      <c r="BM40" s="180">
        <f>$F$39</f>
        <v>0</v>
      </c>
      <c r="BN40" s="159">
        <v>11</v>
      </c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</row>
    <row r="41" spans="1:84" ht="15" thickBot="1">
      <c r="A41" s="145"/>
      <c r="B41" s="107"/>
      <c r="C41" s="159"/>
      <c r="D41" s="159"/>
      <c r="E41" s="107"/>
      <c r="F41" s="171"/>
      <c r="G41" s="107"/>
      <c r="H41" s="171"/>
      <c r="I41" s="107"/>
      <c r="J41" s="159"/>
      <c r="K41" s="159"/>
      <c r="L41" s="148"/>
      <c r="M41" s="148"/>
      <c r="N41" s="107"/>
      <c r="O41" s="159"/>
      <c r="P41" s="159"/>
      <c r="Q41" s="107"/>
      <c r="R41" s="171"/>
      <c r="S41" s="107"/>
      <c r="T41" s="171"/>
      <c r="U41" s="107"/>
      <c r="V41" s="159"/>
      <c r="W41" s="159"/>
      <c r="X41" s="148"/>
      <c r="Y41" s="11"/>
      <c r="Z41" s="11"/>
      <c r="BB41" s="983" t="s">
        <v>8784</v>
      </c>
      <c r="BC41" s="983"/>
      <c r="BE41" s="178" t="e">
        <f t="shared" si="10"/>
        <v>#VALUE!</v>
      </c>
      <c r="BF41" s="179" t="str">
        <f>$I$40</f>
        <v/>
      </c>
      <c r="BG41" s="178">
        <f>$G$40</f>
        <v>0</v>
      </c>
      <c r="BI41" s="178">
        <f t="shared" si="11"/>
        <v>0</v>
      </c>
      <c r="BK41" s="178">
        <f>$D$40</f>
        <v>6</v>
      </c>
      <c r="BL41" s="11">
        <f>$E$40</f>
        <v>0</v>
      </c>
      <c r="BM41" s="180">
        <f>$F$40</f>
        <v>0</v>
      </c>
      <c r="BN41" s="159">
        <v>11</v>
      </c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</row>
    <row r="42" spans="1:84" ht="15.75" thickBot="1">
      <c r="A42" s="145"/>
      <c r="B42" s="107"/>
      <c r="C42" s="159"/>
      <c r="D42" s="185"/>
      <c r="E42" s="185"/>
      <c r="F42" s="185"/>
      <c r="G42" s="185"/>
      <c r="H42" s="770" t="s">
        <v>8919</v>
      </c>
      <c r="I42" s="771"/>
      <c r="J42" s="159"/>
      <c r="K42" s="159"/>
      <c r="L42" s="148"/>
      <c r="M42" s="148"/>
      <c r="N42" s="107"/>
      <c r="O42" s="159"/>
      <c r="P42" s="185"/>
      <c r="Q42" s="185"/>
      <c r="R42" s="185"/>
      <c r="S42" s="185"/>
      <c r="T42" s="772" t="s">
        <v>8919</v>
      </c>
      <c r="U42" s="773"/>
      <c r="V42" s="159"/>
      <c r="W42" s="159"/>
      <c r="X42" s="148"/>
      <c r="Y42" s="11"/>
      <c r="Z42" s="11"/>
      <c r="BB42" s="21"/>
      <c r="BC42" s="21"/>
      <c r="BE42" s="178"/>
      <c r="BF42" s="179"/>
      <c r="BG42" s="178"/>
      <c r="BI42" s="178"/>
      <c r="BK42" s="178"/>
      <c r="BL42" s="11"/>
      <c r="BM42" s="180"/>
      <c r="BN42" s="159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</row>
    <row r="43" spans="1:84">
      <c r="A43" s="145"/>
      <c r="B43" s="107"/>
      <c r="C43" s="159"/>
      <c r="D43" s="159"/>
      <c r="E43" s="107"/>
      <c r="F43" s="171"/>
      <c r="G43" s="107"/>
      <c r="H43" s="986"/>
      <c r="I43" s="986"/>
      <c r="J43" s="159"/>
      <c r="K43" s="159"/>
      <c r="L43" s="148"/>
      <c r="M43" s="148"/>
      <c r="N43" s="107"/>
      <c r="O43" s="159"/>
      <c r="P43" s="159"/>
      <c r="Q43" s="107"/>
      <c r="R43" s="171"/>
      <c r="S43" s="107"/>
      <c r="T43" s="986"/>
      <c r="U43" s="986"/>
      <c r="V43" s="159"/>
      <c r="W43" s="159"/>
      <c r="X43" s="148"/>
      <c r="Y43" s="11"/>
      <c r="Z43" s="11"/>
      <c r="BB43" s="21"/>
      <c r="BC43" s="21"/>
      <c r="BE43" s="178"/>
      <c r="BF43" s="179"/>
      <c r="BG43" s="178"/>
      <c r="BI43" s="178"/>
      <c r="BK43" s="178"/>
      <c r="BL43" s="11"/>
      <c r="BM43" s="180"/>
      <c r="BN43" s="159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</row>
    <row r="44" spans="1:84" ht="15" thickBot="1">
      <c r="A44" s="145"/>
      <c r="B44" s="107"/>
      <c r="C44" s="991" t="s">
        <v>8708</v>
      </c>
      <c r="D44" s="991"/>
      <c r="E44" s="991"/>
      <c r="F44" s="991"/>
      <c r="G44" s="184"/>
      <c r="H44" s="987" t="s">
        <v>9224</v>
      </c>
      <c r="I44" s="987"/>
      <c r="J44" s="185"/>
      <c r="K44" s="159"/>
      <c r="L44" s="148"/>
      <c r="M44" s="148"/>
      <c r="N44" s="107"/>
      <c r="O44" s="991" t="s">
        <v>8708</v>
      </c>
      <c r="P44" s="991"/>
      <c r="Q44" s="991"/>
      <c r="R44" s="991"/>
      <c r="S44" s="184"/>
      <c r="T44" s="987" t="s">
        <v>9224</v>
      </c>
      <c r="U44" s="987"/>
      <c r="V44" s="185"/>
      <c r="W44" s="159"/>
      <c r="X44" s="148"/>
      <c r="Y44" s="11"/>
      <c r="Z44" s="11"/>
      <c r="BB44" s="983" t="s">
        <v>8784</v>
      </c>
      <c r="BC44" s="983"/>
      <c r="BE44" s="181" t="e">
        <f t="shared" ref="BE44:BE49" si="12">$J$48</f>
        <v>#VALUE!</v>
      </c>
      <c r="BF44" s="182" t="str">
        <f>$I$46</f>
        <v/>
      </c>
      <c r="BG44" s="181">
        <f>$G$46</f>
        <v>0</v>
      </c>
      <c r="BI44" s="181">
        <f t="shared" ref="BI44:BI49" si="13">$H$46</f>
        <v>0</v>
      </c>
      <c r="BK44" s="181">
        <f>$D$46</f>
        <v>1</v>
      </c>
      <c r="BL44" s="181">
        <f>$E$46</f>
        <v>0</v>
      </c>
      <c r="BM44" s="183">
        <f>$F$46</f>
        <v>0</v>
      </c>
      <c r="BN44" s="159">
        <v>11</v>
      </c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</row>
    <row r="45" spans="1:84">
      <c r="A45" s="145"/>
      <c r="B45" s="107"/>
      <c r="C45" s="984" t="s">
        <v>8631</v>
      </c>
      <c r="D45" s="985"/>
      <c r="E45" s="246" t="s">
        <v>8638</v>
      </c>
      <c r="F45" s="105" t="s">
        <v>8642</v>
      </c>
      <c r="G45" s="104" t="s">
        <v>8629</v>
      </c>
      <c r="H45" s="246" t="s">
        <v>8650</v>
      </c>
      <c r="I45" s="243" t="s">
        <v>8630</v>
      </c>
      <c r="J45" s="190" t="s">
        <v>393</v>
      </c>
      <c r="K45" s="159"/>
      <c r="L45" s="148"/>
      <c r="M45" s="148"/>
      <c r="N45" s="107"/>
      <c r="O45" s="984" t="s">
        <v>8631</v>
      </c>
      <c r="P45" s="985"/>
      <c r="Q45" s="246" t="s">
        <v>8638</v>
      </c>
      <c r="R45" s="105" t="s">
        <v>8642</v>
      </c>
      <c r="S45" s="806" t="s">
        <v>8629</v>
      </c>
      <c r="T45" s="246" t="s">
        <v>8650</v>
      </c>
      <c r="U45" s="243" t="s">
        <v>8630</v>
      </c>
      <c r="V45" s="190" t="s">
        <v>393</v>
      </c>
      <c r="W45" s="159"/>
      <c r="X45" s="148"/>
      <c r="Y45" s="11"/>
      <c r="Z45" s="11"/>
      <c r="BB45" s="983" t="s">
        <v>8784</v>
      </c>
      <c r="BC45" s="983"/>
      <c r="BE45" s="181" t="e">
        <f t="shared" si="12"/>
        <v>#VALUE!</v>
      </c>
      <c r="BF45" s="182" t="str">
        <f>$I$47</f>
        <v/>
      </c>
      <c r="BG45" s="181">
        <f>$G$47</f>
        <v>0</v>
      </c>
      <c r="BI45" s="181">
        <f t="shared" si="13"/>
        <v>0</v>
      </c>
      <c r="BK45" s="181">
        <f>$D$47</f>
        <v>2</v>
      </c>
      <c r="BL45" s="181">
        <f>$E$47</f>
        <v>0</v>
      </c>
      <c r="BM45" s="183">
        <f>$F$47</f>
        <v>0</v>
      </c>
      <c r="BN45" s="159">
        <v>11</v>
      </c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</row>
    <row r="46" spans="1:84">
      <c r="A46" s="145"/>
      <c r="B46" s="107"/>
      <c r="C46" s="53"/>
      <c r="D46" s="152">
        <v>1</v>
      </c>
      <c r="E46" s="634"/>
      <c r="F46" s="636"/>
      <c r="G46" s="646"/>
      <c r="H46" s="996"/>
      <c r="I46" s="154" t="str">
        <f>IF($G46="","",(VLOOKUP($G46,所属・種目コード!$C$3:$E$79,3,0)))</f>
        <v/>
      </c>
      <c r="J46" s="155"/>
      <c r="K46" s="159"/>
      <c r="L46" s="148"/>
      <c r="M46" s="148"/>
      <c r="N46" s="107"/>
      <c r="O46" s="53"/>
      <c r="P46" s="152">
        <v>1</v>
      </c>
      <c r="Q46" s="634"/>
      <c r="R46" s="636"/>
      <c r="S46" s="646"/>
      <c r="T46" s="996"/>
      <c r="U46" s="154" t="str">
        <f>IF($S46="","",(VLOOKUP($S46,所属・種目コード!$C$3:$E$79,3,0)))</f>
        <v/>
      </c>
      <c r="V46" s="155"/>
      <c r="W46" s="159"/>
      <c r="X46" s="148"/>
      <c r="Y46" s="11"/>
      <c r="Z46" s="11"/>
      <c r="BB46" s="983" t="s">
        <v>8784</v>
      </c>
      <c r="BC46" s="983"/>
      <c r="BE46" s="181" t="e">
        <f t="shared" si="12"/>
        <v>#VALUE!</v>
      </c>
      <c r="BF46" s="182" t="str">
        <f>$I$48</f>
        <v/>
      </c>
      <c r="BG46" s="181">
        <f>$G$48</f>
        <v>0</v>
      </c>
      <c r="BI46" s="181">
        <f t="shared" si="13"/>
        <v>0</v>
      </c>
      <c r="BK46" s="181">
        <f>$D$48</f>
        <v>3</v>
      </c>
      <c r="BL46" s="181">
        <f>$E$48</f>
        <v>0</v>
      </c>
      <c r="BM46" s="183">
        <f>$F$48</f>
        <v>0</v>
      </c>
      <c r="BN46" s="159">
        <v>11</v>
      </c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</row>
    <row r="47" spans="1:84">
      <c r="A47" s="145"/>
      <c r="B47" s="107"/>
      <c r="C47" s="160" t="s">
        <v>8710</v>
      </c>
      <c r="D47" s="161">
        <v>2</v>
      </c>
      <c r="E47" s="634"/>
      <c r="F47" s="636"/>
      <c r="G47" s="646"/>
      <c r="H47" s="997"/>
      <c r="I47" s="154" t="str">
        <f>IF($G47="","",(VLOOKUP($G47,所属・種目コード!$C$3:$E$79,3,0)))</f>
        <v/>
      </c>
      <c r="J47" s="162"/>
      <c r="K47" s="159"/>
      <c r="L47" s="148"/>
      <c r="M47" s="148"/>
      <c r="N47" s="107"/>
      <c r="O47" s="160" t="s">
        <v>8710</v>
      </c>
      <c r="P47" s="161">
        <v>2</v>
      </c>
      <c r="Q47" s="634"/>
      <c r="R47" s="636"/>
      <c r="S47" s="646"/>
      <c r="T47" s="997"/>
      <c r="U47" s="154" t="str">
        <f>IF($S47="","",(VLOOKUP($S47,所属・種目コード!$C$3:$E$79,3,0)))</f>
        <v/>
      </c>
      <c r="V47" s="162"/>
      <c r="W47" s="159"/>
      <c r="X47" s="148"/>
      <c r="Y47" s="11"/>
      <c r="Z47" s="11"/>
      <c r="BB47" s="983" t="s">
        <v>8784</v>
      </c>
      <c r="BC47" s="983"/>
      <c r="BE47" s="181" t="e">
        <f t="shared" si="12"/>
        <v>#VALUE!</v>
      </c>
      <c r="BF47" s="182" t="str">
        <f>$I$49</f>
        <v/>
      </c>
      <c r="BG47" s="181">
        <f>$G$49</f>
        <v>0</v>
      </c>
      <c r="BI47" s="181">
        <f t="shared" si="13"/>
        <v>0</v>
      </c>
      <c r="BK47" s="181">
        <f>$D$49</f>
        <v>4</v>
      </c>
      <c r="BL47" s="181">
        <f>$E$49</f>
        <v>0</v>
      </c>
      <c r="BM47" s="183">
        <f>$F$49</f>
        <v>0</v>
      </c>
      <c r="BN47" s="159">
        <v>11</v>
      </c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</row>
    <row r="48" spans="1:84" ht="17.25">
      <c r="A48" s="145"/>
      <c r="B48" s="107"/>
      <c r="C48" s="163">
        <v>2</v>
      </c>
      <c r="D48" s="164">
        <v>3</v>
      </c>
      <c r="E48" s="634"/>
      <c r="F48" s="636"/>
      <c r="G48" s="646"/>
      <c r="H48" s="997"/>
      <c r="I48" s="154" t="str">
        <f>IF($G48="","",(VLOOKUP($G48,所属・種目コード!$C$3:$E$79,3,0)))</f>
        <v/>
      </c>
      <c r="J48" s="165" t="e">
        <f>$C$48+$I$48+2000</f>
        <v>#VALUE!</v>
      </c>
      <c r="K48" s="159"/>
      <c r="L48" s="148"/>
      <c r="M48" s="148"/>
      <c r="N48" s="107"/>
      <c r="O48" s="163">
        <v>2</v>
      </c>
      <c r="P48" s="164">
        <v>3</v>
      </c>
      <c r="Q48" s="634"/>
      <c r="R48" s="636"/>
      <c r="S48" s="646"/>
      <c r="T48" s="997"/>
      <c r="U48" s="154" t="str">
        <f>IF($S48="","",(VLOOKUP($S48,所属・種目コード!$C$3:$E$79,3,0)))</f>
        <v/>
      </c>
      <c r="V48" s="165" t="e">
        <f>$O$48+$U$48+2100</f>
        <v>#VALUE!</v>
      </c>
      <c r="W48" s="159"/>
      <c r="X48" s="148"/>
      <c r="Y48" s="11"/>
      <c r="Z48" s="11"/>
      <c r="BB48" s="983" t="s">
        <v>8784</v>
      </c>
      <c r="BC48" s="983"/>
      <c r="BE48" s="181" t="e">
        <f t="shared" si="12"/>
        <v>#VALUE!</v>
      </c>
      <c r="BF48" s="182" t="str">
        <f>$I$50</f>
        <v/>
      </c>
      <c r="BG48" s="181">
        <f>$G$50</f>
        <v>0</v>
      </c>
      <c r="BI48" s="181">
        <f t="shared" si="13"/>
        <v>0</v>
      </c>
      <c r="BK48" s="181">
        <f>$D$50</f>
        <v>5</v>
      </c>
      <c r="BL48" s="181">
        <f>$E$50</f>
        <v>0</v>
      </c>
      <c r="BM48" s="183">
        <f>$F$50</f>
        <v>0</v>
      </c>
      <c r="BN48" s="159">
        <v>11</v>
      </c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</row>
    <row r="49" spans="1:84">
      <c r="A49" s="145"/>
      <c r="B49" s="107"/>
      <c r="C49" s="54"/>
      <c r="D49" s="164">
        <v>4</v>
      </c>
      <c r="E49" s="634"/>
      <c r="F49" s="636"/>
      <c r="G49" s="646"/>
      <c r="H49" s="997"/>
      <c r="I49" s="154" t="str">
        <f>IF($G49="","",(VLOOKUP($G49,所属・種目コード!$C$3:$E$79,3,0)))</f>
        <v/>
      </c>
      <c r="J49" s="166"/>
      <c r="K49" s="159"/>
      <c r="L49" s="148"/>
      <c r="M49" s="148"/>
      <c r="N49" s="107"/>
      <c r="O49" s="54"/>
      <c r="P49" s="164">
        <v>4</v>
      </c>
      <c r="Q49" s="634"/>
      <c r="R49" s="636"/>
      <c r="S49" s="646"/>
      <c r="T49" s="997"/>
      <c r="U49" s="154" t="str">
        <f>IF($S49="","",(VLOOKUP($S49,所属・種目コード!$C$3:$E$79,3,0)))</f>
        <v/>
      </c>
      <c r="V49" s="166"/>
      <c r="W49" s="159"/>
      <c r="X49" s="148"/>
      <c r="Y49" s="11"/>
      <c r="Z49" s="11"/>
      <c r="BB49" s="983" t="s">
        <v>8784</v>
      </c>
      <c r="BC49" s="983"/>
      <c r="BE49" s="181" t="e">
        <f t="shared" si="12"/>
        <v>#VALUE!</v>
      </c>
      <c r="BF49" s="182" t="str">
        <f>$I$51</f>
        <v/>
      </c>
      <c r="BG49" s="181">
        <f>$G$51</f>
        <v>0</v>
      </c>
      <c r="BI49" s="181">
        <f t="shared" si="13"/>
        <v>0</v>
      </c>
      <c r="BK49" s="181">
        <f>$D$51</f>
        <v>6</v>
      </c>
      <c r="BL49" s="181">
        <f>$E$51</f>
        <v>0</v>
      </c>
      <c r="BM49" s="183">
        <f>$F$51</f>
        <v>0</v>
      </c>
      <c r="BN49" s="159">
        <v>11</v>
      </c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</row>
    <row r="50" spans="1:84">
      <c r="A50" s="145"/>
      <c r="B50" s="107"/>
      <c r="C50" s="54"/>
      <c r="D50" s="164">
        <v>5</v>
      </c>
      <c r="E50" s="634"/>
      <c r="F50" s="636"/>
      <c r="G50" s="646"/>
      <c r="H50" s="997"/>
      <c r="I50" s="154" t="str">
        <f>IF($G50="","",(VLOOKUP($G50,所属・種目コード!$C$3:$E$79,3,0)))</f>
        <v/>
      </c>
      <c r="J50" s="166"/>
      <c r="K50" s="159"/>
      <c r="L50" s="148"/>
      <c r="M50" s="148"/>
      <c r="N50" s="107"/>
      <c r="O50" s="54"/>
      <c r="P50" s="164">
        <v>5</v>
      </c>
      <c r="Q50" s="634"/>
      <c r="R50" s="636"/>
      <c r="S50" s="646"/>
      <c r="T50" s="997"/>
      <c r="U50" s="154" t="str">
        <f>IF($S50="","",(VLOOKUP($S50,所属・種目コード!$C$3:$E$79,3,0)))</f>
        <v/>
      </c>
      <c r="V50" s="166"/>
      <c r="W50" s="159"/>
      <c r="X50" s="148"/>
      <c r="Y50" s="11"/>
      <c r="Z50" s="11"/>
      <c r="BE50" s="11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</row>
    <row r="51" spans="1:84" ht="15" thickBot="1">
      <c r="A51" s="145"/>
      <c r="B51" s="107"/>
      <c r="C51" s="55"/>
      <c r="D51" s="167">
        <v>6</v>
      </c>
      <c r="E51" s="635"/>
      <c r="F51" s="637"/>
      <c r="G51" s="647"/>
      <c r="H51" s="998"/>
      <c r="I51" s="169" t="str">
        <f>IF($G51="","",(VLOOKUP($G51,所属・種目コード!$C$3:$E$79,3,0)))</f>
        <v/>
      </c>
      <c r="J51" s="170"/>
      <c r="K51" s="159"/>
      <c r="L51" s="148"/>
      <c r="M51" s="148"/>
      <c r="N51" s="107"/>
      <c r="O51" s="55"/>
      <c r="P51" s="167">
        <v>6</v>
      </c>
      <c r="Q51" s="635"/>
      <c r="R51" s="637"/>
      <c r="S51" s="647"/>
      <c r="T51" s="998"/>
      <c r="U51" s="169" t="str">
        <f>IF($S51="","",(VLOOKUP($S51,所属・種目コード!$C$3:$E$79,3,0)))</f>
        <v/>
      </c>
      <c r="V51" s="170"/>
      <c r="W51" s="159"/>
      <c r="X51" s="148"/>
      <c r="Y51" s="11"/>
      <c r="Z51" s="11"/>
      <c r="BE51" s="11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</row>
    <row r="52" spans="1:84">
      <c r="A52" s="145"/>
      <c r="B52" s="107"/>
      <c r="C52" s="159"/>
      <c r="D52" s="159"/>
      <c r="E52" s="107"/>
      <c r="F52" s="171"/>
      <c r="G52" s="107"/>
      <c r="H52" s="171"/>
      <c r="I52" s="107"/>
      <c r="J52" s="159"/>
      <c r="K52" s="159"/>
      <c r="L52" s="148"/>
      <c r="M52" s="148"/>
      <c r="N52" s="107"/>
      <c r="O52" s="159"/>
      <c r="P52" s="159"/>
      <c r="Q52" s="107"/>
      <c r="R52" s="171"/>
      <c r="S52" s="107"/>
      <c r="T52" s="171"/>
      <c r="U52" s="107"/>
      <c r="V52" s="159"/>
      <c r="W52" s="159"/>
      <c r="X52" s="148"/>
      <c r="Y52" s="11"/>
      <c r="Z52" s="11"/>
      <c r="BE52" s="992" t="s">
        <v>8659</v>
      </c>
      <c r="BF52" s="99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</row>
    <row r="53" spans="1:84">
      <c r="A53" s="145"/>
      <c r="B53" s="107"/>
      <c r="C53" s="159"/>
      <c r="D53" s="159"/>
      <c r="E53" s="107"/>
      <c r="F53" s="171"/>
      <c r="G53" s="107"/>
      <c r="H53" s="171"/>
      <c r="I53" s="107"/>
      <c r="J53" s="159"/>
      <c r="K53" s="159"/>
      <c r="L53" s="148"/>
      <c r="M53" s="148"/>
      <c r="N53" s="107"/>
      <c r="O53" s="159"/>
      <c r="P53" s="159"/>
      <c r="Q53" s="107"/>
      <c r="R53" s="171"/>
      <c r="S53" s="107"/>
      <c r="T53" s="171"/>
      <c r="U53" s="107"/>
      <c r="V53" s="159"/>
      <c r="W53" s="159"/>
      <c r="X53" s="148"/>
      <c r="Y53" s="11"/>
      <c r="Z53" s="11"/>
      <c r="BE53" s="11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</row>
    <row r="54" spans="1:84" ht="18" customHeight="1">
      <c r="A54" s="145"/>
      <c r="B54" s="107"/>
      <c r="C54" s="159"/>
      <c r="D54" s="159"/>
      <c r="E54" s="107"/>
      <c r="F54" s="171"/>
      <c r="G54" s="107"/>
      <c r="H54" s="171"/>
      <c r="I54" s="107"/>
      <c r="J54" s="159"/>
      <c r="K54" s="159"/>
      <c r="L54" s="148"/>
      <c r="M54" s="148"/>
      <c r="N54" s="107"/>
      <c r="O54" s="159"/>
      <c r="P54" s="159"/>
      <c r="Q54" s="107"/>
      <c r="R54" s="171"/>
      <c r="S54" s="107"/>
      <c r="T54" s="171"/>
      <c r="U54" s="107"/>
      <c r="V54" s="159"/>
      <c r="W54" s="159"/>
      <c r="X54" s="148"/>
      <c r="Y54" s="11"/>
      <c r="Z54" s="11"/>
      <c r="BE54" s="11" t="s">
        <v>393</v>
      </c>
      <c r="BF54" s="11" t="s">
        <v>394</v>
      </c>
      <c r="BG54" s="11" t="s">
        <v>395</v>
      </c>
      <c r="BH54" s="11" t="s">
        <v>396</v>
      </c>
      <c r="BI54" s="11" t="s">
        <v>397</v>
      </c>
      <c r="BJ54" s="20" t="s">
        <v>398</v>
      </c>
      <c r="BK54" s="11" t="s">
        <v>399</v>
      </c>
      <c r="BL54" s="11" t="s">
        <v>47</v>
      </c>
      <c r="BM54" s="11" t="s">
        <v>52</v>
      </c>
      <c r="BN54" s="11" t="s">
        <v>400</v>
      </c>
      <c r="BO54" s="11" t="s">
        <v>401</v>
      </c>
      <c r="BP54" s="11" t="s">
        <v>402</v>
      </c>
      <c r="BQ54" s="11" t="s">
        <v>403</v>
      </c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</row>
    <row r="55" spans="1:84">
      <c r="A55" s="145"/>
      <c r="B55" s="107"/>
      <c r="C55" s="159"/>
      <c r="D55" s="159"/>
      <c r="E55" s="107"/>
      <c r="F55" s="171"/>
      <c r="G55" s="107"/>
      <c r="H55" s="171"/>
      <c r="I55" s="107"/>
      <c r="J55" s="159"/>
      <c r="K55" s="159"/>
      <c r="L55" s="148"/>
      <c r="M55" s="148"/>
      <c r="N55" s="107"/>
      <c r="O55" s="159"/>
      <c r="P55" s="159"/>
      <c r="Q55" s="107"/>
      <c r="R55" s="171"/>
      <c r="S55" s="107"/>
      <c r="T55" s="171"/>
      <c r="U55" s="107"/>
      <c r="V55" s="159"/>
      <c r="W55" s="159"/>
      <c r="X55" s="148"/>
      <c r="Y55" s="11"/>
      <c r="Z55" s="11"/>
      <c r="BE55" s="156" t="e">
        <f t="shared" ref="BE55:BE60" si="14">$V$15</f>
        <v>#VALUE!</v>
      </c>
      <c r="BF55" s="157" t="str">
        <f>$U$13</f>
        <v/>
      </c>
      <c r="BG55" s="156" t="str">
        <f>$S$13</f>
        <v/>
      </c>
      <c r="BH55" s="11"/>
      <c r="BI55" s="156">
        <f t="shared" ref="BI55:BI60" si="15">$T$13</f>
        <v>0</v>
      </c>
      <c r="BJ55" s="20"/>
      <c r="BK55" s="156" t="str">
        <f t="shared" ref="BK55:BL59" si="16">AU25</f>
        <v/>
      </c>
      <c r="BL55" s="156">
        <f t="shared" si="16"/>
        <v>11</v>
      </c>
      <c r="BM55" s="158" t="str">
        <f>$R$13</f>
        <v/>
      </c>
      <c r="BN55" s="159">
        <v>11</v>
      </c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</row>
    <row r="56" spans="1:84">
      <c r="A56" s="145"/>
      <c r="B56" s="107"/>
      <c r="C56" s="159"/>
      <c r="D56" s="159"/>
      <c r="E56" s="107"/>
      <c r="F56" s="171"/>
      <c r="G56" s="107"/>
      <c r="H56" s="171"/>
      <c r="I56" s="107"/>
      <c r="J56" s="159"/>
      <c r="K56" s="159"/>
      <c r="L56" s="148"/>
      <c r="M56" s="148"/>
      <c r="N56" s="107"/>
      <c r="O56" s="159"/>
      <c r="P56" s="159"/>
      <c r="Q56" s="107"/>
      <c r="R56" s="171"/>
      <c r="S56" s="107"/>
      <c r="T56" s="171"/>
      <c r="U56" s="107"/>
      <c r="V56" s="159"/>
      <c r="W56" s="159"/>
      <c r="X56" s="148"/>
      <c r="Y56" s="11"/>
      <c r="Z56" s="11"/>
      <c r="BE56" s="156" t="e">
        <f t="shared" si="14"/>
        <v>#VALUE!</v>
      </c>
      <c r="BF56" s="157" t="str">
        <f>$U$14</f>
        <v/>
      </c>
      <c r="BG56" s="156" t="str">
        <f>$S$14</f>
        <v/>
      </c>
      <c r="BH56" s="11"/>
      <c r="BI56" s="156">
        <f t="shared" si="15"/>
        <v>0</v>
      </c>
      <c r="BJ56" s="20"/>
      <c r="BK56" s="156" t="str">
        <f t="shared" si="16"/>
        <v/>
      </c>
      <c r="BL56" s="156">
        <f t="shared" si="16"/>
        <v>11</v>
      </c>
      <c r="BM56" s="158" t="str">
        <f>$R$14</f>
        <v/>
      </c>
      <c r="BN56" s="159">
        <v>11</v>
      </c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</row>
    <row r="57" spans="1:84">
      <c r="A57" s="145"/>
      <c r="B57" s="145"/>
      <c r="C57" s="148"/>
      <c r="D57" s="148"/>
      <c r="E57" s="145"/>
      <c r="F57" s="146"/>
      <c r="G57" s="145"/>
      <c r="H57" s="146"/>
      <c r="I57" s="145"/>
      <c r="J57" s="148"/>
      <c r="K57" s="148"/>
      <c r="L57" s="148"/>
      <c r="M57" s="148"/>
      <c r="N57" s="148"/>
      <c r="O57" s="148"/>
      <c r="P57" s="148"/>
      <c r="Q57" s="148"/>
      <c r="R57" s="145"/>
      <c r="S57" s="145"/>
      <c r="T57" s="145"/>
      <c r="U57" s="145"/>
      <c r="V57" s="145"/>
      <c r="W57" s="145"/>
      <c r="X57" s="145"/>
      <c r="BE57" s="156" t="e">
        <f t="shared" si="14"/>
        <v>#VALUE!</v>
      </c>
      <c r="BF57" s="157" t="str">
        <f>$U$15</f>
        <v/>
      </c>
      <c r="BG57" s="156" t="str">
        <f>$S$15</f>
        <v/>
      </c>
      <c r="BH57" s="11"/>
      <c r="BI57" s="156">
        <f t="shared" si="15"/>
        <v>0</v>
      </c>
      <c r="BJ57" s="20"/>
      <c r="BK57" s="156" t="e">
        <f t="shared" si="16"/>
        <v>#REF!</v>
      </c>
      <c r="BL57" s="156">
        <f t="shared" si="16"/>
        <v>11</v>
      </c>
      <c r="BM57" s="158" t="str">
        <f>$R$15</f>
        <v/>
      </c>
      <c r="BN57" s="159">
        <v>11</v>
      </c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</row>
    <row r="58" spans="1:84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150" t="e">
        <f t="shared" si="14"/>
        <v>#VALUE!</v>
      </c>
      <c r="BF58" s="191" t="str">
        <f>$U$16</f>
        <v/>
      </c>
      <c r="BG58" s="150" t="str">
        <f>$S$16</f>
        <v/>
      </c>
      <c r="BH58" s="150"/>
      <c r="BI58" s="150">
        <f t="shared" si="15"/>
        <v>0</v>
      </c>
      <c r="BJ58" s="192"/>
      <c r="BK58" s="150" t="e">
        <f t="shared" si="16"/>
        <v>#REF!</v>
      </c>
      <c r="BL58" s="150">
        <f t="shared" si="16"/>
        <v>11</v>
      </c>
      <c r="BM58" s="62" t="str">
        <f>$R$16</f>
        <v/>
      </c>
      <c r="BN58" s="150">
        <v>11</v>
      </c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</row>
    <row r="59" spans="1:84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150" t="e">
        <f t="shared" si="14"/>
        <v>#VALUE!</v>
      </c>
      <c r="BF59" s="191" t="str">
        <f>$U$17</f>
        <v/>
      </c>
      <c r="BG59" s="150" t="str">
        <f>$S$17</f>
        <v/>
      </c>
      <c r="BH59" s="150"/>
      <c r="BI59" s="150">
        <f t="shared" si="15"/>
        <v>0</v>
      </c>
      <c r="BJ59" s="192"/>
      <c r="BK59" s="150" t="e">
        <f t="shared" si="16"/>
        <v>#REF!</v>
      </c>
      <c r="BL59" s="150">
        <f t="shared" si="16"/>
        <v>11</v>
      </c>
      <c r="BM59" s="62" t="str">
        <f>$R$17</f>
        <v/>
      </c>
      <c r="BN59" s="150">
        <v>11</v>
      </c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</row>
    <row r="60" spans="1:84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150" t="e">
        <f t="shared" si="14"/>
        <v>#VALUE!</v>
      </c>
      <c r="BF60" s="191" t="str">
        <f>$U$18</f>
        <v/>
      </c>
      <c r="BG60" s="150" t="str">
        <f>$S$18</f>
        <v/>
      </c>
      <c r="BH60" s="150"/>
      <c r="BI60" s="150">
        <f t="shared" si="15"/>
        <v>0</v>
      </c>
      <c r="BJ60" s="192"/>
      <c r="BK60" s="150" t="e">
        <f>AU32</f>
        <v>#REF!</v>
      </c>
      <c r="BL60" s="150">
        <f>AV32</f>
        <v>11</v>
      </c>
      <c r="BM60" s="62" t="str">
        <f>$R$18</f>
        <v/>
      </c>
      <c r="BN60" s="150">
        <v>11</v>
      </c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</row>
    <row r="61" spans="1:84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150" t="e">
        <f t="shared" ref="BE61:BE66" si="17">$J$26</f>
        <v>#VALUE!</v>
      </c>
      <c r="BF61" s="191" t="str">
        <f>$U$24</f>
        <v/>
      </c>
      <c r="BG61" s="150" t="str">
        <f>$S$24</f>
        <v/>
      </c>
      <c r="BH61" s="62"/>
      <c r="BI61" s="150">
        <f t="shared" ref="BI61:BI66" si="18">$T$24</f>
        <v>0</v>
      </c>
      <c r="BJ61" s="62"/>
      <c r="BK61" s="150">
        <f>$P$24</f>
        <v>1</v>
      </c>
      <c r="BL61" s="150">
        <f>$Q$24</f>
        <v>0</v>
      </c>
      <c r="BM61" s="62" t="str">
        <f>$R$24</f>
        <v/>
      </c>
      <c r="BN61" s="150">
        <v>11</v>
      </c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</row>
    <row r="62" spans="1:84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150" t="e">
        <f t="shared" si="17"/>
        <v>#VALUE!</v>
      </c>
      <c r="BF62" s="191" t="str">
        <f>$U$25</f>
        <v/>
      </c>
      <c r="BG62" s="150" t="str">
        <f>$S$25</f>
        <v/>
      </c>
      <c r="BH62" s="62"/>
      <c r="BI62" s="150">
        <f t="shared" si="18"/>
        <v>0</v>
      </c>
      <c r="BJ62" s="62"/>
      <c r="BK62" s="150">
        <f>$P$25</f>
        <v>2</v>
      </c>
      <c r="BL62" s="150">
        <f>$Q$25</f>
        <v>0</v>
      </c>
      <c r="BM62" s="62" t="str">
        <f>$R$25</f>
        <v/>
      </c>
      <c r="BN62" s="150">
        <v>11</v>
      </c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</row>
    <row r="63" spans="1:84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150" t="e">
        <f t="shared" si="17"/>
        <v>#VALUE!</v>
      </c>
      <c r="BF63" s="191" t="str">
        <f>$U$26</f>
        <v/>
      </c>
      <c r="BG63" s="150" t="str">
        <f>$S$26</f>
        <v/>
      </c>
      <c r="BH63" s="62"/>
      <c r="BI63" s="150">
        <f t="shared" si="18"/>
        <v>0</v>
      </c>
      <c r="BJ63" s="62"/>
      <c r="BK63" s="150">
        <f>$P$26</f>
        <v>3</v>
      </c>
      <c r="BL63" s="150">
        <f>$Q$26</f>
        <v>0</v>
      </c>
      <c r="BM63" s="62" t="str">
        <f>$R$26</f>
        <v/>
      </c>
      <c r="BN63" s="150">
        <v>11</v>
      </c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</row>
    <row r="64" spans="1:84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150" t="e">
        <f t="shared" si="17"/>
        <v>#VALUE!</v>
      </c>
      <c r="BF64" s="191" t="str">
        <f>$U$27</f>
        <v/>
      </c>
      <c r="BG64" s="150" t="str">
        <f>$S$27</f>
        <v/>
      </c>
      <c r="BH64" s="62"/>
      <c r="BI64" s="150">
        <f t="shared" si="18"/>
        <v>0</v>
      </c>
      <c r="BJ64" s="62"/>
      <c r="BK64" s="150">
        <f>$P$27</f>
        <v>4</v>
      </c>
      <c r="BL64" s="150">
        <f>$Q$27</f>
        <v>0</v>
      </c>
      <c r="BM64" s="62" t="str">
        <f>$R$27</f>
        <v/>
      </c>
      <c r="BN64" s="150">
        <v>11</v>
      </c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</row>
    <row r="65" spans="1:84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150" t="e">
        <f t="shared" si="17"/>
        <v>#VALUE!</v>
      </c>
      <c r="BF65" s="191" t="str">
        <f>$U$28</f>
        <v/>
      </c>
      <c r="BG65" s="150" t="str">
        <f>$S$28</f>
        <v/>
      </c>
      <c r="BH65" s="62"/>
      <c r="BI65" s="150">
        <f t="shared" si="18"/>
        <v>0</v>
      </c>
      <c r="BJ65" s="62"/>
      <c r="BK65" s="150">
        <f>$P$28</f>
        <v>5</v>
      </c>
      <c r="BL65" s="150">
        <f>$Q$28</f>
        <v>0</v>
      </c>
      <c r="BM65" s="62" t="str">
        <f>$R$28</f>
        <v/>
      </c>
      <c r="BN65" s="150">
        <v>11</v>
      </c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</row>
    <row r="66" spans="1:84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150" t="e">
        <f t="shared" si="17"/>
        <v>#VALUE!</v>
      </c>
      <c r="BF66" s="191" t="str">
        <f>$U$29</f>
        <v/>
      </c>
      <c r="BG66" s="150" t="str">
        <f>$S$29</f>
        <v/>
      </c>
      <c r="BH66" s="62"/>
      <c r="BI66" s="150">
        <f t="shared" si="18"/>
        <v>0</v>
      </c>
      <c r="BJ66" s="62"/>
      <c r="BK66" s="150">
        <f>$P$29</f>
        <v>6</v>
      </c>
      <c r="BL66" s="150">
        <f>$Q$29</f>
        <v>0</v>
      </c>
      <c r="BM66" s="62" t="str">
        <f>$R$29</f>
        <v/>
      </c>
      <c r="BN66" s="150">
        <v>11</v>
      </c>
      <c r="BO66" s="62"/>
      <c r="BP66" s="62"/>
      <c r="BQ66" s="150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</row>
    <row r="67" spans="1:84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150" t="e">
        <f>#REF!</f>
        <v>#REF!</v>
      </c>
      <c r="BF67" s="191" t="e">
        <f>#REF!</f>
        <v>#REF!</v>
      </c>
      <c r="BG67" s="150" t="e">
        <f>#REF!</f>
        <v>#REF!</v>
      </c>
      <c r="BH67" s="62"/>
      <c r="BI67" s="150" t="e">
        <f>#REF!</f>
        <v>#REF!</v>
      </c>
      <c r="BJ67" s="62"/>
      <c r="BK67" s="150" t="e">
        <f>#REF!</f>
        <v>#REF!</v>
      </c>
      <c r="BL67" s="150" t="e">
        <f>#REF!</f>
        <v>#REF!</v>
      </c>
      <c r="BM67" s="62" t="e">
        <f>#REF!</f>
        <v>#REF!</v>
      </c>
      <c r="BN67" s="150">
        <v>11</v>
      </c>
      <c r="BO67" s="62"/>
      <c r="BP67" s="62"/>
      <c r="BQ67" s="150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</row>
    <row r="68" spans="1:84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150" t="e">
        <f>#REF!</f>
        <v>#REF!</v>
      </c>
      <c r="BF68" s="191" t="e">
        <f>#REF!</f>
        <v>#REF!</v>
      </c>
      <c r="BG68" s="150" t="e">
        <f>#REF!</f>
        <v>#REF!</v>
      </c>
      <c r="BH68" s="62"/>
      <c r="BI68" s="150" t="e">
        <f>#REF!</f>
        <v>#REF!</v>
      </c>
      <c r="BJ68" s="62"/>
      <c r="BK68" s="150" t="e">
        <f>#REF!</f>
        <v>#REF!</v>
      </c>
      <c r="BL68" s="150" t="e">
        <f>#REF!</f>
        <v>#REF!</v>
      </c>
      <c r="BM68" s="62" t="e">
        <f>#REF!</f>
        <v>#REF!</v>
      </c>
      <c r="BN68" s="150">
        <v>11</v>
      </c>
      <c r="BO68" s="62"/>
      <c r="BP68" s="62"/>
      <c r="BQ68" s="150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</row>
    <row r="69" spans="1:84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150" t="e">
        <f>#REF!</f>
        <v>#REF!</v>
      </c>
      <c r="BF69" s="191" t="e">
        <f>#REF!</f>
        <v>#REF!</v>
      </c>
      <c r="BG69" s="150" t="e">
        <f>#REF!</f>
        <v>#REF!</v>
      </c>
      <c r="BH69" s="62"/>
      <c r="BI69" s="150" t="e">
        <f>#REF!</f>
        <v>#REF!</v>
      </c>
      <c r="BJ69" s="62"/>
      <c r="BK69" s="150" t="e">
        <f>#REF!</f>
        <v>#REF!</v>
      </c>
      <c r="BL69" s="150" t="e">
        <f>#REF!</f>
        <v>#REF!</v>
      </c>
      <c r="BM69" s="62" t="e">
        <f>#REF!</f>
        <v>#REF!</v>
      </c>
      <c r="BN69" s="150">
        <v>11</v>
      </c>
      <c r="BO69" s="62"/>
      <c r="BP69" s="62"/>
      <c r="BQ69" s="150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</row>
    <row r="70" spans="1:84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150" t="e">
        <f>#REF!</f>
        <v>#REF!</v>
      </c>
      <c r="BF70" s="191" t="e">
        <f>#REF!</f>
        <v>#REF!</v>
      </c>
      <c r="BG70" s="150" t="e">
        <f>#REF!</f>
        <v>#REF!</v>
      </c>
      <c r="BH70" s="62"/>
      <c r="BI70" s="150" t="e">
        <f>#REF!</f>
        <v>#REF!</v>
      </c>
      <c r="BJ70" s="62"/>
      <c r="BK70" s="150" t="e">
        <f>#REF!</f>
        <v>#REF!</v>
      </c>
      <c r="BL70" s="150" t="e">
        <f>#REF!</f>
        <v>#REF!</v>
      </c>
      <c r="BM70" s="62" t="e">
        <f>#REF!</f>
        <v>#REF!</v>
      </c>
      <c r="BN70" s="150">
        <v>11</v>
      </c>
      <c r="BO70" s="62"/>
      <c r="BP70" s="62"/>
      <c r="BQ70" s="150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</row>
    <row r="71" spans="1:84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150" t="e">
        <f>#REF!</f>
        <v>#REF!</v>
      </c>
      <c r="BF71" s="191" t="e">
        <f>#REF!</f>
        <v>#REF!</v>
      </c>
      <c r="BG71" s="150" t="e">
        <f>#REF!</f>
        <v>#REF!</v>
      </c>
      <c r="BH71" s="62"/>
      <c r="BI71" s="150" t="e">
        <f>#REF!</f>
        <v>#REF!</v>
      </c>
      <c r="BJ71" s="62"/>
      <c r="BK71" s="150" t="e">
        <f>#REF!</f>
        <v>#REF!</v>
      </c>
      <c r="BL71" s="150" t="e">
        <f>#REF!</f>
        <v>#REF!</v>
      </c>
      <c r="BM71" s="62" t="e">
        <f>#REF!</f>
        <v>#REF!</v>
      </c>
      <c r="BN71" s="150">
        <v>11</v>
      </c>
      <c r="BO71" s="62"/>
      <c r="BP71" s="62"/>
      <c r="BQ71" s="150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</row>
    <row r="72" spans="1:84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150" t="e">
        <f>#REF!</f>
        <v>#REF!</v>
      </c>
      <c r="BF72" s="191" t="e">
        <f>#REF!</f>
        <v>#REF!</v>
      </c>
      <c r="BG72" s="150" t="e">
        <f>#REF!</f>
        <v>#REF!</v>
      </c>
      <c r="BH72" s="62"/>
      <c r="BI72" s="150" t="e">
        <f>#REF!</f>
        <v>#REF!</v>
      </c>
      <c r="BJ72" s="62"/>
      <c r="BK72" s="150" t="e">
        <f>#REF!</f>
        <v>#REF!</v>
      </c>
      <c r="BL72" s="150" t="e">
        <f>#REF!</f>
        <v>#REF!</v>
      </c>
      <c r="BM72" s="62" t="e">
        <f>#REF!</f>
        <v>#REF!</v>
      </c>
      <c r="BN72" s="150">
        <v>11</v>
      </c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</row>
    <row r="73" spans="1:84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983" t="s">
        <v>8784</v>
      </c>
      <c r="BC73" s="983"/>
      <c r="BD73" s="62"/>
      <c r="BE73" s="150" t="e">
        <f t="shared" ref="BE73:BE78" si="19">$V$37</f>
        <v>#VALUE!</v>
      </c>
      <c r="BF73" s="191" t="str">
        <f>$U$35</f>
        <v/>
      </c>
      <c r="BG73" s="150">
        <f>$S$35</f>
        <v>0</v>
      </c>
      <c r="BH73" s="62"/>
      <c r="BI73" s="150">
        <f t="shared" ref="BI73:BI78" si="20">$T$35</f>
        <v>0</v>
      </c>
      <c r="BJ73" s="62"/>
      <c r="BK73" s="150">
        <f>$P$35</f>
        <v>1</v>
      </c>
      <c r="BL73" s="150">
        <f>$Q$35</f>
        <v>0</v>
      </c>
      <c r="BM73" s="62">
        <f>$R$35</f>
        <v>0</v>
      </c>
      <c r="BN73" s="150">
        <v>11</v>
      </c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</row>
    <row r="74" spans="1:84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983" t="s">
        <v>8784</v>
      </c>
      <c r="BC74" s="983"/>
      <c r="BD74" s="62"/>
      <c r="BE74" s="150" t="e">
        <f t="shared" si="19"/>
        <v>#VALUE!</v>
      </c>
      <c r="BF74" s="191" t="str">
        <f>$U$36</f>
        <v/>
      </c>
      <c r="BG74" s="150">
        <f>$S$36</f>
        <v>0</v>
      </c>
      <c r="BH74" s="62"/>
      <c r="BI74" s="150">
        <f t="shared" si="20"/>
        <v>0</v>
      </c>
      <c r="BJ74" s="62"/>
      <c r="BK74" s="150">
        <f>$P$36</f>
        <v>2</v>
      </c>
      <c r="BL74" s="150">
        <f>$Q$36</f>
        <v>0</v>
      </c>
      <c r="BM74" s="62">
        <f>$R$36</f>
        <v>0</v>
      </c>
      <c r="BN74" s="150">
        <v>11</v>
      </c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</row>
    <row r="75" spans="1:84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983" t="s">
        <v>8784</v>
      </c>
      <c r="BC75" s="983"/>
      <c r="BD75" s="62"/>
      <c r="BE75" s="150" t="e">
        <f t="shared" si="19"/>
        <v>#VALUE!</v>
      </c>
      <c r="BF75" s="191" t="str">
        <f>$U$37</f>
        <v/>
      </c>
      <c r="BG75" s="150">
        <f>$S$37</f>
        <v>0</v>
      </c>
      <c r="BH75" s="62"/>
      <c r="BI75" s="150">
        <f t="shared" si="20"/>
        <v>0</v>
      </c>
      <c r="BJ75" s="62"/>
      <c r="BK75" s="150">
        <f>$P$37</f>
        <v>3</v>
      </c>
      <c r="BL75" s="150">
        <f>$Q$37</f>
        <v>0</v>
      </c>
      <c r="BM75" s="62">
        <f>$R$37</f>
        <v>0</v>
      </c>
      <c r="BN75" s="150">
        <v>11</v>
      </c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</row>
    <row r="76" spans="1:84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983" t="s">
        <v>8784</v>
      </c>
      <c r="BC76" s="983"/>
      <c r="BD76" s="62"/>
      <c r="BE76" s="150" t="e">
        <f t="shared" si="19"/>
        <v>#VALUE!</v>
      </c>
      <c r="BF76" s="191" t="str">
        <f>$U$38</f>
        <v/>
      </c>
      <c r="BG76" s="150">
        <f>$S$38</f>
        <v>0</v>
      </c>
      <c r="BH76" s="62"/>
      <c r="BI76" s="150">
        <f t="shared" si="20"/>
        <v>0</v>
      </c>
      <c r="BJ76" s="62"/>
      <c r="BK76" s="150">
        <f>$P$38</f>
        <v>4</v>
      </c>
      <c r="BL76" s="150">
        <f>$Q$38</f>
        <v>0</v>
      </c>
      <c r="BM76" s="62">
        <f>$R$38</f>
        <v>0</v>
      </c>
      <c r="BN76" s="150">
        <v>11</v>
      </c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</row>
    <row r="77" spans="1:84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983" t="s">
        <v>8784</v>
      </c>
      <c r="BC77" s="983"/>
      <c r="BD77" s="62"/>
      <c r="BE77" s="150" t="e">
        <f t="shared" si="19"/>
        <v>#VALUE!</v>
      </c>
      <c r="BF77" s="191" t="str">
        <f>$U$39</f>
        <v/>
      </c>
      <c r="BG77" s="150">
        <f>$S$39</f>
        <v>0</v>
      </c>
      <c r="BH77" s="62"/>
      <c r="BI77" s="150">
        <f t="shared" si="20"/>
        <v>0</v>
      </c>
      <c r="BJ77" s="62"/>
      <c r="BK77" s="150">
        <f>$P$39</f>
        <v>5</v>
      </c>
      <c r="BL77" s="150">
        <f>$Q$39</f>
        <v>0</v>
      </c>
      <c r="BM77" s="62">
        <f>$R$39</f>
        <v>0</v>
      </c>
      <c r="BN77" s="150">
        <v>11</v>
      </c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</row>
    <row r="78" spans="1:84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983" t="s">
        <v>8784</v>
      </c>
      <c r="BC78" s="983"/>
      <c r="BD78" s="62"/>
      <c r="BE78" s="150" t="e">
        <f t="shared" si="19"/>
        <v>#VALUE!</v>
      </c>
      <c r="BF78" s="191" t="str">
        <f>$U$40</f>
        <v/>
      </c>
      <c r="BG78" s="150">
        <f>$S$40</f>
        <v>0</v>
      </c>
      <c r="BH78" s="62"/>
      <c r="BI78" s="150">
        <f t="shared" si="20"/>
        <v>0</v>
      </c>
      <c r="BJ78" s="62"/>
      <c r="BK78" s="150">
        <f>$P$40</f>
        <v>6</v>
      </c>
      <c r="BL78" s="150">
        <f>$Q$40</f>
        <v>0</v>
      </c>
      <c r="BM78" s="62">
        <f>$R$40</f>
        <v>0</v>
      </c>
      <c r="BN78" s="150">
        <v>11</v>
      </c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</row>
    <row r="79" spans="1:84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983" t="s">
        <v>8784</v>
      </c>
      <c r="BC79" s="983"/>
      <c r="BD79" s="62"/>
      <c r="BE79" s="150" t="e">
        <f t="shared" ref="BE79:BE84" si="21">$V$48</f>
        <v>#VALUE!</v>
      </c>
      <c r="BF79" s="191" t="str">
        <f>$U$46</f>
        <v/>
      </c>
      <c r="BG79" s="150">
        <f>$S$46</f>
        <v>0</v>
      </c>
      <c r="BH79" s="62"/>
      <c r="BI79" s="150">
        <f t="shared" ref="BI79:BI84" si="22">$H$46</f>
        <v>0</v>
      </c>
      <c r="BJ79" s="62"/>
      <c r="BK79" s="150">
        <f>$P$46</f>
        <v>1</v>
      </c>
      <c r="BL79" s="150">
        <f>$Q$46</f>
        <v>0</v>
      </c>
      <c r="BM79" s="62">
        <f>$R$46</f>
        <v>0</v>
      </c>
      <c r="BN79" s="150">
        <v>11</v>
      </c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</row>
    <row r="80" spans="1:84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983" t="s">
        <v>8784</v>
      </c>
      <c r="BC80" s="983"/>
      <c r="BD80" s="62"/>
      <c r="BE80" s="150" t="e">
        <f t="shared" si="21"/>
        <v>#VALUE!</v>
      </c>
      <c r="BF80" s="191" t="str">
        <f>$U$47</f>
        <v/>
      </c>
      <c r="BG80" s="150">
        <f>$S$47</f>
        <v>0</v>
      </c>
      <c r="BH80" s="62"/>
      <c r="BI80" s="150">
        <f t="shared" si="22"/>
        <v>0</v>
      </c>
      <c r="BJ80" s="62"/>
      <c r="BK80" s="150">
        <f>$P$47</f>
        <v>2</v>
      </c>
      <c r="BL80" s="150">
        <f>$Q$47</f>
        <v>0</v>
      </c>
      <c r="BM80" s="62">
        <f>$R$47</f>
        <v>0</v>
      </c>
      <c r="BN80" s="150">
        <v>11</v>
      </c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</row>
    <row r="81" spans="1:84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983" t="s">
        <v>8784</v>
      </c>
      <c r="BC81" s="983"/>
      <c r="BD81" s="62"/>
      <c r="BE81" s="150" t="e">
        <f t="shared" si="21"/>
        <v>#VALUE!</v>
      </c>
      <c r="BF81" s="191" t="str">
        <f>$U$48</f>
        <v/>
      </c>
      <c r="BG81" s="150">
        <f>$S$48</f>
        <v>0</v>
      </c>
      <c r="BH81" s="62"/>
      <c r="BI81" s="150">
        <f t="shared" si="22"/>
        <v>0</v>
      </c>
      <c r="BJ81" s="62"/>
      <c r="BK81" s="150">
        <f>$P$48</f>
        <v>3</v>
      </c>
      <c r="BL81" s="150">
        <f>$Q$48</f>
        <v>0</v>
      </c>
      <c r="BM81" s="62">
        <f>$R$48</f>
        <v>0</v>
      </c>
      <c r="BN81" s="150">
        <v>11</v>
      </c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</row>
    <row r="82" spans="1:84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983" t="s">
        <v>8784</v>
      </c>
      <c r="BC82" s="983"/>
      <c r="BD82" s="62"/>
      <c r="BE82" s="150" t="e">
        <f t="shared" si="21"/>
        <v>#VALUE!</v>
      </c>
      <c r="BF82" s="191" t="str">
        <f>$U$50</f>
        <v/>
      </c>
      <c r="BG82" s="150">
        <f>$S$49</f>
        <v>0</v>
      </c>
      <c r="BH82" s="62"/>
      <c r="BI82" s="150">
        <f t="shared" si="22"/>
        <v>0</v>
      </c>
      <c r="BJ82" s="62"/>
      <c r="BK82" s="150">
        <f>$P$49</f>
        <v>4</v>
      </c>
      <c r="BL82" s="150">
        <f>$Q$49</f>
        <v>0</v>
      </c>
      <c r="BM82" s="62">
        <f>$R$49</f>
        <v>0</v>
      </c>
      <c r="BN82" s="150">
        <v>11</v>
      </c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</row>
    <row r="83" spans="1:84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150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983" t="s">
        <v>8784</v>
      </c>
      <c r="BC83" s="983"/>
      <c r="BD83" s="62"/>
      <c r="BE83" s="150" t="e">
        <f t="shared" si="21"/>
        <v>#VALUE!</v>
      </c>
      <c r="BF83" s="191" t="str">
        <f>$U$50</f>
        <v/>
      </c>
      <c r="BG83" s="150">
        <f>$S$50</f>
        <v>0</v>
      </c>
      <c r="BH83" s="62"/>
      <c r="BI83" s="150">
        <f t="shared" si="22"/>
        <v>0</v>
      </c>
      <c r="BJ83" s="62"/>
      <c r="BK83" s="150">
        <f>$P$49</f>
        <v>4</v>
      </c>
      <c r="BL83" s="150">
        <f>$Q$50</f>
        <v>0</v>
      </c>
      <c r="BM83" s="62">
        <f>$R$49</f>
        <v>0</v>
      </c>
      <c r="BN83" s="150">
        <v>12</v>
      </c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</row>
    <row r="84" spans="1:84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983" t="s">
        <v>8784</v>
      </c>
      <c r="BC84" s="983"/>
      <c r="BD84" s="62"/>
      <c r="BE84" s="150" t="e">
        <f t="shared" si="21"/>
        <v>#VALUE!</v>
      </c>
      <c r="BF84" s="191" t="str">
        <f>$U$51</f>
        <v/>
      </c>
      <c r="BG84" s="150">
        <f>$S$51</f>
        <v>0</v>
      </c>
      <c r="BH84" s="62"/>
      <c r="BI84" s="150">
        <f t="shared" si="22"/>
        <v>0</v>
      </c>
      <c r="BJ84" s="62"/>
      <c r="BK84" s="150">
        <f>$P$49</f>
        <v>4</v>
      </c>
      <c r="BL84" s="150">
        <f>$Q$51</f>
        <v>0</v>
      </c>
      <c r="BM84" s="62">
        <f>$R$49</f>
        <v>0</v>
      </c>
      <c r="BN84" s="150">
        <v>13</v>
      </c>
      <c r="BO84" s="62"/>
      <c r="BP84" s="62"/>
      <c r="BQ84" s="62"/>
      <c r="BR84" s="62"/>
      <c r="BS84" s="62"/>
      <c r="BT84" s="62"/>
      <c r="BU84" s="62"/>
      <c r="BV84" s="62"/>
    </row>
    <row r="85" spans="1:84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</row>
    <row r="86" spans="1:84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</row>
    <row r="87" spans="1:84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</row>
    <row r="88" spans="1:84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</row>
    <row r="89" spans="1:84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</row>
    <row r="90" spans="1:84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</row>
    <row r="91" spans="1:84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</row>
    <row r="92" spans="1:84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</row>
    <row r="93" spans="1:84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</row>
    <row r="94" spans="1:84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</row>
    <row r="95" spans="1:84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</row>
    <row r="96" spans="1:84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</row>
    <row r="97" spans="1:74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</row>
    <row r="98" spans="1:74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</row>
    <row r="99" spans="1:74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</row>
    <row r="100" spans="1:74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</row>
    <row r="101" spans="1:74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</row>
    <row r="102" spans="1:74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</row>
    <row r="103" spans="1:74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</row>
    <row r="104" spans="1:74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</row>
    <row r="105" spans="1:74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</row>
    <row r="106" spans="1:74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</row>
    <row r="107" spans="1:74">
      <c r="A107" s="62"/>
      <c r="B107" s="62"/>
      <c r="C107" s="62"/>
      <c r="D107" s="62"/>
      <c r="E107" s="62"/>
      <c r="F107" s="64"/>
      <c r="G107" s="62"/>
      <c r="H107" s="64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</row>
    <row r="108" spans="1:74">
      <c r="A108" s="62"/>
      <c r="B108" s="62"/>
      <c r="C108" s="62"/>
      <c r="D108" s="62"/>
      <c r="E108" s="62"/>
      <c r="F108" s="64"/>
      <c r="G108" s="62"/>
      <c r="H108" s="64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</row>
    <row r="109" spans="1:74">
      <c r="A109" s="62"/>
      <c r="B109" s="62"/>
      <c r="C109" s="62"/>
      <c r="D109" s="62"/>
      <c r="E109" s="62"/>
      <c r="F109" s="64"/>
      <c r="G109" s="62"/>
      <c r="H109" s="64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</row>
    <row r="110" spans="1:74">
      <c r="A110" s="62"/>
      <c r="B110" s="62"/>
      <c r="C110" s="62"/>
      <c r="D110" s="62"/>
      <c r="E110" s="62"/>
      <c r="F110" s="64"/>
      <c r="G110" s="62"/>
      <c r="H110" s="64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</row>
    <row r="111" spans="1:74">
      <c r="A111" s="62"/>
      <c r="B111" s="62"/>
      <c r="C111" s="62"/>
      <c r="D111" s="62"/>
      <c r="E111" s="62"/>
      <c r="F111" s="64"/>
      <c r="G111" s="62"/>
      <c r="H111" s="64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</row>
    <row r="112" spans="1:74">
      <c r="A112" s="62"/>
      <c r="B112" s="62"/>
      <c r="C112" s="62"/>
      <c r="D112" s="62"/>
      <c r="E112" s="62"/>
      <c r="F112" s="64"/>
      <c r="G112" s="62"/>
      <c r="H112" s="64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</row>
    <row r="113" spans="1:74">
      <c r="A113" s="62"/>
      <c r="B113" s="62"/>
      <c r="C113" s="62"/>
      <c r="D113" s="62"/>
      <c r="E113" s="62"/>
      <c r="F113" s="64"/>
      <c r="G113" s="62"/>
      <c r="H113" s="64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</row>
    <row r="114" spans="1:74">
      <c r="A114" s="62"/>
      <c r="B114" s="62"/>
      <c r="C114" s="62"/>
      <c r="D114" s="62"/>
      <c r="E114" s="62"/>
      <c r="F114" s="64"/>
      <c r="G114" s="62"/>
      <c r="H114" s="64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</row>
    <row r="115" spans="1:74">
      <c r="A115" s="62"/>
      <c r="B115" s="62"/>
      <c r="C115" s="62"/>
      <c r="D115" s="62"/>
      <c r="E115" s="62"/>
      <c r="F115" s="64"/>
      <c r="G115" s="62"/>
      <c r="H115" s="64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</row>
    <row r="116" spans="1:74">
      <c r="A116" s="62"/>
      <c r="B116" s="62"/>
      <c r="C116" s="62"/>
      <c r="D116" s="62"/>
      <c r="E116" s="62"/>
      <c r="F116" s="64"/>
      <c r="G116" s="62"/>
      <c r="H116" s="64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</row>
    <row r="117" spans="1:74">
      <c r="A117" s="62"/>
      <c r="B117" s="62"/>
      <c r="C117" s="62"/>
      <c r="D117" s="62"/>
      <c r="E117" s="62"/>
      <c r="F117" s="64"/>
      <c r="G117" s="62"/>
      <c r="H117" s="64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</row>
    <row r="118" spans="1:74">
      <c r="A118" s="62"/>
      <c r="B118" s="62"/>
      <c r="C118" s="62"/>
      <c r="D118" s="62"/>
      <c r="E118" s="62"/>
      <c r="F118" s="64"/>
      <c r="G118" s="62"/>
      <c r="H118" s="64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</row>
    <row r="119" spans="1:74">
      <c r="A119" s="62"/>
      <c r="B119" s="62"/>
      <c r="C119" s="62"/>
      <c r="D119" s="62"/>
      <c r="E119" s="62"/>
      <c r="F119" s="64"/>
      <c r="G119" s="62"/>
      <c r="H119" s="64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</row>
    <row r="120" spans="1:74">
      <c r="A120" s="62"/>
      <c r="B120" s="62"/>
      <c r="C120" s="62"/>
      <c r="D120" s="62"/>
      <c r="E120" s="62"/>
      <c r="F120" s="64"/>
      <c r="G120" s="62"/>
      <c r="H120" s="64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</row>
    <row r="121" spans="1:74">
      <c r="A121" s="62"/>
      <c r="B121" s="62"/>
      <c r="C121" s="62"/>
      <c r="D121" s="62"/>
      <c r="E121" s="62"/>
      <c r="F121" s="64"/>
      <c r="G121" s="62"/>
      <c r="H121" s="64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</row>
    <row r="122" spans="1:74">
      <c r="A122" s="62"/>
      <c r="B122" s="62"/>
      <c r="C122" s="62"/>
      <c r="D122" s="62"/>
      <c r="E122" s="62"/>
      <c r="F122" s="64"/>
      <c r="G122" s="62"/>
      <c r="H122" s="64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</row>
    <row r="123" spans="1:74">
      <c r="A123" s="62"/>
      <c r="B123" s="62"/>
      <c r="C123" s="62"/>
      <c r="D123" s="62"/>
      <c r="E123" s="62"/>
      <c r="F123" s="64"/>
      <c r="G123" s="62"/>
      <c r="H123" s="64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</row>
    <row r="124" spans="1:74">
      <c r="A124" s="62"/>
      <c r="B124" s="62"/>
      <c r="C124" s="62"/>
      <c r="D124" s="62"/>
      <c r="E124" s="62"/>
      <c r="F124" s="64"/>
      <c r="G124" s="62"/>
      <c r="H124" s="64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</row>
    <row r="125" spans="1:74">
      <c r="A125" s="62"/>
      <c r="B125" s="62"/>
      <c r="C125" s="62"/>
      <c r="D125" s="62"/>
      <c r="E125" s="62"/>
      <c r="F125" s="64"/>
      <c r="G125" s="62"/>
      <c r="H125" s="64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</row>
    <row r="126" spans="1:74">
      <c r="A126" s="62"/>
      <c r="B126" s="62"/>
      <c r="C126" s="62"/>
      <c r="D126" s="62"/>
      <c r="E126" s="62"/>
      <c r="F126" s="64"/>
      <c r="G126" s="62"/>
      <c r="H126" s="64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</row>
    <row r="127" spans="1:74">
      <c r="A127" s="62"/>
      <c r="B127" s="62"/>
      <c r="C127" s="62"/>
      <c r="D127" s="62"/>
      <c r="E127" s="62"/>
      <c r="F127" s="64"/>
      <c r="G127" s="62"/>
      <c r="H127" s="64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</row>
    <row r="128" spans="1:74">
      <c r="A128" s="62"/>
      <c r="B128" s="62"/>
      <c r="C128" s="62"/>
      <c r="D128" s="62"/>
      <c r="E128" s="62"/>
      <c r="F128" s="64"/>
      <c r="G128" s="62"/>
      <c r="H128" s="64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</row>
    <row r="129" spans="1:74">
      <c r="A129" s="62"/>
      <c r="B129" s="62"/>
      <c r="C129" s="62"/>
      <c r="D129" s="62"/>
      <c r="E129" s="62"/>
      <c r="F129" s="64"/>
      <c r="G129" s="62"/>
      <c r="H129" s="64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</row>
    <row r="130" spans="1:74">
      <c r="A130" s="62"/>
      <c r="B130" s="62"/>
      <c r="C130" s="62"/>
      <c r="D130" s="62"/>
      <c r="E130" s="62"/>
      <c r="F130" s="64"/>
      <c r="G130" s="62"/>
      <c r="H130" s="64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</row>
    <row r="131" spans="1:74">
      <c r="A131" s="62"/>
      <c r="B131" s="62"/>
      <c r="C131" s="62"/>
      <c r="D131" s="62"/>
      <c r="E131" s="62"/>
      <c r="F131" s="64"/>
      <c r="G131" s="62"/>
      <c r="H131" s="64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</row>
    <row r="132" spans="1:74">
      <c r="A132" s="62"/>
      <c r="B132" s="62"/>
      <c r="C132" s="62"/>
      <c r="D132" s="62"/>
      <c r="E132" s="62"/>
      <c r="F132" s="64"/>
      <c r="G132" s="62"/>
      <c r="H132" s="64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</row>
    <row r="133" spans="1:74">
      <c r="A133" s="62"/>
      <c r="B133" s="62"/>
      <c r="C133" s="62"/>
      <c r="D133" s="62"/>
      <c r="E133" s="62"/>
      <c r="F133" s="64"/>
      <c r="G133" s="62"/>
      <c r="H133" s="64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</row>
    <row r="134" spans="1:74">
      <c r="A134" s="62"/>
      <c r="B134" s="62"/>
      <c r="C134" s="62"/>
      <c r="D134" s="62"/>
      <c r="E134" s="62"/>
      <c r="F134" s="64"/>
      <c r="G134" s="62"/>
      <c r="H134" s="64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</row>
    <row r="135" spans="1:74">
      <c r="A135" s="62"/>
      <c r="B135" s="62"/>
      <c r="C135" s="62"/>
      <c r="D135" s="62"/>
      <c r="E135" s="62"/>
      <c r="F135" s="64"/>
      <c r="G135" s="62"/>
      <c r="H135" s="64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</row>
    <row r="136" spans="1:74">
      <c r="A136" s="62"/>
      <c r="B136" s="62"/>
      <c r="C136" s="62"/>
      <c r="D136" s="62"/>
      <c r="E136" s="62"/>
      <c r="F136" s="64"/>
      <c r="G136" s="62"/>
      <c r="H136" s="64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</row>
    <row r="137" spans="1:74">
      <c r="A137" s="62"/>
      <c r="B137" s="62"/>
      <c r="C137" s="62"/>
      <c r="D137" s="62"/>
      <c r="E137" s="62"/>
      <c r="F137" s="64"/>
      <c r="G137" s="62"/>
      <c r="H137" s="64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</row>
    <row r="138" spans="1:74">
      <c r="A138" s="62"/>
      <c r="B138" s="62"/>
      <c r="C138" s="62"/>
      <c r="D138" s="62"/>
      <c r="E138" s="62"/>
      <c r="F138" s="64"/>
      <c r="G138" s="62"/>
      <c r="H138" s="64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</row>
    <row r="139" spans="1:74">
      <c r="A139" s="62"/>
      <c r="B139" s="62"/>
      <c r="C139" s="62"/>
      <c r="D139" s="62"/>
      <c r="E139" s="62"/>
      <c r="F139" s="64"/>
      <c r="G139" s="62"/>
      <c r="H139" s="64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</row>
    <row r="140" spans="1:74">
      <c r="A140" s="62"/>
      <c r="B140" s="62"/>
      <c r="C140" s="62"/>
      <c r="D140" s="62"/>
      <c r="E140" s="62"/>
      <c r="F140" s="64"/>
      <c r="G140" s="62"/>
      <c r="H140" s="64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</row>
    <row r="141" spans="1:74">
      <c r="A141" s="62"/>
      <c r="B141" s="62"/>
      <c r="C141" s="62"/>
      <c r="D141" s="62"/>
      <c r="E141" s="62"/>
      <c r="F141" s="64"/>
      <c r="G141" s="62"/>
      <c r="H141" s="64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</row>
    <row r="142" spans="1:74">
      <c r="A142" s="62"/>
      <c r="B142" s="62"/>
      <c r="C142" s="62"/>
      <c r="D142" s="62"/>
      <c r="E142" s="62"/>
      <c r="F142" s="64"/>
      <c r="G142" s="62"/>
      <c r="H142" s="64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</row>
    <row r="143" spans="1:74">
      <c r="A143" s="62"/>
      <c r="B143" s="62"/>
      <c r="C143" s="62"/>
      <c r="D143" s="62"/>
      <c r="E143" s="62"/>
      <c r="F143" s="64"/>
      <c r="G143" s="62"/>
      <c r="H143" s="64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</row>
    <row r="144" spans="1:74">
      <c r="A144" s="62"/>
      <c r="B144" s="62"/>
      <c r="C144" s="62"/>
      <c r="D144" s="62"/>
      <c r="E144" s="62"/>
      <c r="F144" s="64"/>
      <c r="G144" s="62"/>
      <c r="H144" s="64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</row>
    <row r="145" spans="1:74">
      <c r="A145" s="62"/>
      <c r="B145" s="62"/>
      <c r="C145" s="62"/>
      <c r="D145" s="62"/>
      <c r="E145" s="62"/>
      <c r="F145" s="64"/>
      <c r="G145" s="62"/>
      <c r="H145" s="64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</row>
    <row r="146" spans="1:74">
      <c r="A146" s="62"/>
      <c r="B146" s="62"/>
      <c r="C146" s="62"/>
      <c r="D146" s="62"/>
      <c r="E146" s="62"/>
      <c r="F146" s="64"/>
      <c r="G146" s="62"/>
      <c r="H146" s="64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</row>
    <row r="147" spans="1:74">
      <c r="A147" s="62"/>
      <c r="B147" s="62"/>
      <c r="C147" s="62"/>
      <c r="D147" s="62"/>
      <c r="E147" s="62"/>
      <c r="F147" s="64"/>
      <c r="G147" s="62"/>
      <c r="H147" s="64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</row>
    <row r="148" spans="1:74">
      <c r="A148" s="62"/>
      <c r="B148" s="62"/>
      <c r="C148" s="62"/>
      <c r="D148" s="62"/>
      <c r="E148" s="62"/>
      <c r="F148" s="64"/>
      <c r="G148" s="62"/>
      <c r="H148" s="64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</row>
    <row r="149" spans="1:74">
      <c r="A149" s="62"/>
      <c r="B149" s="62"/>
      <c r="C149" s="62"/>
      <c r="D149" s="62"/>
      <c r="E149" s="62"/>
      <c r="F149" s="64"/>
      <c r="G149" s="62"/>
      <c r="H149" s="64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</row>
    <row r="150" spans="1:74">
      <c r="A150" s="62"/>
      <c r="B150" s="62"/>
      <c r="C150" s="62"/>
      <c r="D150" s="62"/>
      <c r="E150" s="62"/>
      <c r="F150" s="64"/>
      <c r="G150" s="62"/>
      <c r="H150" s="64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</row>
    <row r="151" spans="1:74">
      <c r="A151" s="62"/>
      <c r="B151" s="62"/>
      <c r="C151" s="62"/>
      <c r="D151" s="62"/>
      <c r="E151" s="62"/>
      <c r="F151" s="64"/>
      <c r="G151" s="62"/>
      <c r="H151" s="64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</row>
    <row r="152" spans="1:74">
      <c r="A152" s="62"/>
      <c r="B152" s="62"/>
      <c r="C152" s="62"/>
      <c r="D152" s="62"/>
      <c r="E152" s="62"/>
      <c r="F152" s="64"/>
      <c r="G152" s="62"/>
      <c r="H152" s="64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</row>
    <row r="153" spans="1:74">
      <c r="A153" s="62"/>
      <c r="B153" s="62"/>
      <c r="C153" s="62"/>
      <c r="D153" s="62"/>
      <c r="E153" s="62"/>
      <c r="F153" s="64"/>
      <c r="G153" s="62"/>
      <c r="H153" s="64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</row>
    <row r="154" spans="1:74">
      <c r="A154" s="62"/>
      <c r="B154" s="62"/>
      <c r="C154" s="62"/>
      <c r="D154" s="62"/>
      <c r="E154" s="62"/>
      <c r="F154" s="64"/>
      <c r="G154" s="62"/>
      <c r="H154" s="64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</row>
    <row r="155" spans="1:74">
      <c r="A155" s="62"/>
      <c r="B155" s="62"/>
      <c r="C155" s="62"/>
      <c r="D155" s="62"/>
      <c r="E155" s="62"/>
      <c r="F155" s="64"/>
      <c r="G155" s="62"/>
      <c r="H155" s="64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</row>
    <row r="156" spans="1:74">
      <c r="A156" s="62"/>
      <c r="B156" s="62"/>
      <c r="C156" s="62"/>
      <c r="D156" s="62"/>
      <c r="E156" s="62"/>
      <c r="F156" s="64"/>
      <c r="G156" s="62"/>
      <c r="H156" s="64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</row>
    <row r="157" spans="1:74">
      <c r="A157" s="62"/>
      <c r="B157" s="62"/>
      <c r="C157" s="62"/>
      <c r="D157" s="62"/>
      <c r="E157" s="62"/>
      <c r="F157" s="64"/>
      <c r="G157" s="62"/>
      <c r="H157" s="64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</row>
    <row r="158" spans="1:74">
      <c r="A158" s="62"/>
      <c r="B158" s="62"/>
      <c r="C158" s="62"/>
      <c r="D158" s="62"/>
      <c r="E158" s="62"/>
      <c r="F158" s="64"/>
      <c r="G158" s="62"/>
      <c r="H158" s="64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</row>
    <row r="159" spans="1:74">
      <c r="A159" s="62"/>
      <c r="B159" s="62"/>
      <c r="C159" s="62"/>
      <c r="D159" s="62"/>
      <c r="E159" s="62"/>
      <c r="F159" s="64"/>
      <c r="G159" s="62"/>
      <c r="H159" s="64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</row>
    <row r="160" spans="1:74">
      <c r="A160" s="62"/>
      <c r="B160" s="62"/>
      <c r="C160" s="62"/>
      <c r="D160" s="62"/>
      <c r="E160" s="62"/>
      <c r="F160" s="64"/>
      <c r="G160" s="62"/>
      <c r="H160" s="64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</row>
    <row r="161" spans="1:74">
      <c r="A161" s="62"/>
      <c r="B161" s="62"/>
      <c r="C161" s="62"/>
      <c r="D161" s="62"/>
      <c r="E161" s="62"/>
      <c r="F161" s="64"/>
      <c r="G161" s="62"/>
      <c r="H161" s="64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</row>
    <row r="162" spans="1:74">
      <c r="A162" s="62"/>
      <c r="B162" s="62"/>
      <c r="C162" s="62"/>
      <c r="D162" s="62"/>
      <c r="E162" s="62"/>
      <c r="F162" s="64"/>
      <c r="G162" s="62"/>
      <c r="H162" s="64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</row>
  </sheetData>
  <sheetProtection algorithmName="SHA-512" hashValue="borRfo63wJqEUex9FTIG4FqomyPEFMR6nNbGn0W00+zYGEwetQ+s4UqyxSLR8iYcAHjiDD+MjYh2uTkQu+cgag==" saltValue="D3yUOhycmg2817o06p6KQQ==" spinCount="100000" sheet="1" objects="1" scenarios="1"/>
  <protectedRanges>
    <protectedRange sqref="G34 S34" name="範囲1_2_1"/>
  </protectedRanges>
  <mergeCells count="68">
    <mergeCell ref="C3:H3"/>
    <mergeCell ref="O3:T3"/>
    <mergeCell ref="H13:H18"/>
    <mergeCell ref="C4:F4"/>
    <mergeCell ref="O5:R5"/>
    <mergeCell ref="C12:D12"/>
    <mergeCell ref="O12:P12"/>
    <mergeCell ref="T13:T18"/>
    <mergeCell ref="C5:F5"/>
    <mergeCell ref="O4:R4"/>
    <mergeCell ref="C8:G8"/>
    <mergeCell ref="C7:G7"/>
    <mergeCell ref="G6:H6"/>
    <mergeCell ref="S6:T6"/>
    <mergeCell ref="H11:I11"/>
    <mergeCell ref="D10:F10"/>
    <mergeCell ref="O8:S8"/>
    <mergeCell ref="P10:R10"/>
    <mergeCell ref="BE22:BF22"/>
    <mergeCell ref="H21:I21"/>
    <mergeCell ref="T21:U21"/>
    <mergeCell ref="BE52:BF52"/>
    <mergeCell ref="H24:H29"/>
    <mergeCell ref="T24:T29"/>
    <mergeCell ref="H46:H51"/>
    <mergeCell ref="T46:T51"/>
    <mergeCell ref="O44:R44"/>
    <mergeCell ref="H35:H40"/>
    <mergeCell ref="T35:T40"/>
    <mergeCell ref="T44:U44"/>
    <mergeCell ref="O34:P34"/>
    <mergeCell ref="O33:R33"/>
    <mergeCell ref="T33:U33"/>
    <mergeCell ref="H33:I33"/>
    <mergeCell ref="BB36:BC36"/>
    <mergeCell ref="BB37:BC37"/>
    <mergeCell ref="O45:P45"/>
    <mergeCell ref="D30:E30"/>
    <mergeCell ref="O30:P30"/>
    <mergeCell ref="C34:D34"/>
    <mergeCell ref="C33:F33"/>
    <mergeCell ref="C44:F44"/>
    <mergeCell ref="C45:D45"/>
    <mergeCell ref="H43:I43"/>
    <mergeCell ref="T43:U43"/>
    <mergeCell ref="BB75:BC75"/>
    <mergeCell ref="BB76:BC76"/>
    <mergeCell ref="BB45:BC45"/>
    <mergeCell ref="BB46:BC46"/>
    <mergeCell ref="BB47:BC47"/>
    <mergeCell ref="H44:I44"/>
    <mergeCell ref="BB77:BC77"/>
    <mergeCell ref="BB83:BC83"/>
    <mergeCell ref="BB73:BC73"/>
    <mergeCell ref="BB74:BC74"/>
    <mergeCell ref="BB48:BC48"/>
    <mergeCell ref="BB49:BC49"/>
    <mergeCell ref="BB84:BC84"/>
    <mergeCell ref="BB78:BC78"/>
    <mergeCell ref="BB79:BC79"/>
    <mergeCell ref="BB80:BC80"/>
    <mergeCell ref="BB81:BC81"/>
    <mergeCell ref="BB82:BC82"/>
    <mergeCell ref="BB38:BC38"/>
    <mergeCell ref="BB39:BC39"/>
    <mergeCell ref="BB40:BC40"/>
    <mergeCell ref="BB41:BC41"/>
    <mergeCell ref="BB44:BC44"/>
  </mergeCells>
  <phoneticPr fontId="3"/>
  <dataValidations count="4">
    <dataValidation imeMode="halfAlpha" allowBlank="1" showInputMessage="1" showErrorMessage="1" sqref="E35:E40 E13:E18 Q35:Q40 Q13:Q18 U42 I10 U10 I42 I20 U20 E46:E51 Q46:Q51" xr:uid="{00000000-0002-0000-0500-000000000000}"/>
    <dataValidation imeMode="hiragana" allowBlank="1" showInputMessage="1" showErrorMessage="1" sqref="F35:F40 F46:F51 R35:R40 R46:R51 H35:H40 T35:T40" xr:uid="{00000000-0002-0000-0500-000001000000}"/>
    <dataValidation type="list" allowBlank="1" showInputMessage="1" showErrorMessage="1" sqref="G35:G40" xr:uid="{00000000-0002-0000-0500-000002000000}">
      <formula1>$B$2:$B$83</formula1>
    </dataValidation>
    <dataValidation imeMode="halfAlpha" allowBlank="1" showInputMessage="1" showErrorMessage="1" prompt="説明を読んで！" sqref="T10 H10 T20 H42 H20 T42" xr:uid="{00000000-0002-0000-0500-000003000000}"/>
  </dataValidations>
  <pageMargins left="0.23622047244094491" right="0.23622047244094491" top="0.74803149606299213" bottom="0.74803149606299213" header="0.31496062992125984" footer="0.31496062992125984"/>
  <pageSetup paperSize="9" scale="70" orientation="landscape" verticalDpi="0" r:id="rId1"/>
  <colBreaks count="1" manualBreakCount="1">
    <brk id="60" max="82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Title="種目入力" error="正しい種目データではありません" xr:uid="{00000000-0002-0000-0500-000004000000}">
          <x14:formula1>
            <xm:f>'C:\Users\TAKAHASHI\Desktop\秋季・テスト\[H29・秋季申し込みフォーム・小学.xlsx]所属・種目コード'!#REF!</xm:f>
          </x14:formula1>
          <xm:sqref>S34 G34</xm:sqref>
        </x14:dataValidation>
        <x14:dataValidation type="list" allowBlank="1" showInputMessage="1" showErrorMessage="1" xr:uid="{00000000-0002-0000-0500-000005000000}">
          <x14:formula1>
            <xm:f>所属・種目コード!$C$2:$C$77</xm:f>
          </x14:formula1>
          <xm:sqref>S35:S40</xm:sqref>
        </x14:dataValidation>
        <x14:dataValidation type="list" allowBlank="1" showInputMessage="1" showErrorMessage="1" xr:uid="{D65587DC-2BDD-4B45-9F81-3830B4C7EEB7}">
          <x14:formula1>
            <xm:f>所属・種目コード!$C$2:$C$76</xm:f>
          </x14:formula1>
          <xm:sqref>S46:S51 G46:G51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BZ93"/>
  <sheetViews>
    <sheetView zoomScale="85" zoomScaleNormal="85" zoomScaleSheetLayoutView="85" workbookViewId="0">
      <selection activeCell="K20" sqref="K20"/>
    </sheetView>
  </sheetViews>
  <sheetFormatPr defaultColWidth="8.625" defaultRowHeight="14.25"/>
  <cols>
    <col min="1" max="1" width="3.125" customWidth="1"/>
    <col min="2" max="2" width="6.875" customWidth="1"/>
    <col min="3" max="3" width="7.625" customWidth="1"/>
    <col min="4" max="4" width="3.625" customWidth="1"/>
    <col min="5" max="5" width="9.625" customWidth="1"/>
    <col min="6" max="6" width="15.625" style="21" customWidth="1"/>
    <col min="7" max="7" width="11.625" customWidth="1"/>
    <col min="8" max="8" width="11.625" style="21" customWidth="1"/>
    <col min="9" max="9" width="11.375" customWidth="1"/>
    <col min="10" max="10" width="10.125" hidden="1" customWidth="1"/>
    <col min="11" max="11" width="9.625" customWidth="1"/>
    <col min="12" max="13" width="1.625" customWidth="1"/>
    <col min="14" max="15" width="7.625" customWidth="1"/>
    <col min="16" max="16" width="3.625" customWidth="1"/>
    <col min="17" max="17" width="9.625" customWidth="1"/>
    <col min="18" max="18" width="15.625" customWidth="1"/>
    <col min="19" max="20" width="11.625" customWidth="1"/>
    <col min="21" max="21" width="11.375" customWidth="1"/>
    <col min="22" max="22" width="10" hidden="1" customWidth="1"/>
    <col min="23" max="23" width="9.625" customWidth="1"/>
    <col min="24" max="24" width="3.125" customWidth="1"/>
    <col min="25" max="25" width="4.875" hidden="1" customWidth="1"/>
    <col min="26" max="26" width="0" hidden="1" customWidth="1"/>
    <col min="27" max="27" width="8.625" hidden="1" customWidth="1"/>
    <col min="28" max="28" width="15.625" hidden="1" customWidth="1"/>
    <col min="29" max="29" width="8.625" hidden="1" customWidth="1"/>
    <col min="30" max="30" width="10.625" hidden="1" customWidth="1"/>
    <col min="31" max="33" width="8.625" hidden="1" customWidth="1"/>
    <col min="34" max="34" width="9.625" hidden="1" customWidth="1"/>
    <col min="35" max="35" width="20.625" hidden="1" customWidth="1"/>
    <col min="36" max="36" width="22.625" hidden="1" customWidth="1"/>
    <col min="37" max="37" width="19.5" hidden="1" customWidth="1"/>
    <col min="38" max="40" width="15.125" hidden="1" customWidth="1"/>
    <col min="41" max="41" width="15.125" customWidth="1"/>
    <col min="42" max="42" width="9.625" customWidth="1"/>
    <col min="43" max="45" width="8.625" customWidth="1"/>
    <col min="46" max="46" width="5.875" customWidth="1"/>
    <col min="47" max="47" width="4.625" customWidth="1"/>
    <col min="48" max="48" width="13.125" customWidth="1"/>
    <col min="49" max="49" width="8.625" customWidth="1"/>
    <col min="50" max="50" width="8" customWidth="1"/>
    <col min="51" max="56" width="8.625" customWidth="1"/>
  </cols>
  <sheetData>
    <row r="1" spans="1:78">
      <c r="A1" s="193"/>
      <c r="B1" s="193"/>
      <c r="C1" s="193"/>
      <c r="D1" s="193"/>
      <c r="E1" s="193"/>
      <c r="F1" s="194"/>
      <c r="G1" s="193"/>
      <c r="H1" s="194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</row>
    <row r="2" spans="1:78" ht="15" thickBot="1">
      <c r="A2" s="193"/>
      <c r="B2" s="693"/>
      <c r="C2" s="693"/>
      <c r="D2" s="693"/>
      <c r="E2" s="693"/>
      <c r="F2" s="693"/>
      <c r="G2" s="693"/>
      <c r="H2" s="693"/>
      <c r="I2" s="693"/>
      <c r="J2" s="693"/>
      <c r="K2" s="638" t="s">
        <v>8908</v>
      </c>
      <c r="L2" s="194"/>
      <c r="M2" s="193"/>
      <c r="N2" s="693"/>
      <c r="O2" s="693"/>
      <c r="P2" s="693"/>
      <c r="Q2" s="693"/>
      <c r="R2" s="693"/>
      <c r="S2" s="693"/>
      <c r="T2" s="693"/>
      <c r="U2" s="693"/>
      <c r="V2" s="149"/>
      <c r="W2" s="638" t="s">
        <v>8908</v>
      </c>
      <c r="X2" s="193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</row>
    <row r="3" spans="1:78" s="11" customFormat="1" ht="25.35" customHeight="1" thickBot="1">
      <c r="A3" s="195"/>
      <c r="B3" s="693"/>
      <c r="C3" s="1021" t="s">
        <v>8791</v>
      </c>
      <c r="D3" s="1022"/>
      <c r="E3" s="1022"/>
      <c r="F3" s="1022"/>
      <c r="G3" s="1022"/>
      <c r="H3" s="1023"/>
      <c r="I3" s="693"/>
      <c r="J3" s="693"/>
      <c r="K3" s="693"/>
      <c r="L3" s="195"/>
      <c r="M3" s="195"/>
      <c r="N3" s="693"/>
      <c r="O3" s="1006" t="s">
        <v>8792</v>
      </c>
      <c r="P3" s="1007"/>
      <c r="Q3" s="1007"/>
      <c r="R3" s="1007"/>
      <c r="S3" s="1007"/>
      <c r="T3" s="1008"/>
      <c r="U3" s="693"/>
      <c r="V3" s="693"/>
      <c r="W3" s="693"/>
      <c r="X3" s="195"/>
      <c r="Z3" s="11">
        <v>1000</v>
      </c>
      <c r="AA3" s="1018" t="s">
        <v>8639</v>
      </c>
      <c r="AB3" s="1019"/>
      <c r="AC3" s="1019"/>
      <c r="AD3" s="1019"/>
      <c r="AE3" s="1019"/>
      <c r="AF3" s="102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</row>
    <row r="4" spans="1:78">
      <c r="A4" s="193"/>
      <c r="B4" s="693"/>
      <c r="C4" s="1009" t="s">
        <v>8648</v>
      </c>
      <c r="D4" s="1009"/>
      <c r="E4" s="1009"/>
      <c r="F4" s="1009"/>
      <c r="G4" s="693"/>
      <c r="H4" s="693"/>
      <c r="I4" s="693"/>
      <c r="J4" s="693"/>
      <c r="K4" s="693"/>
      <c r="L4" s="193"/>
      <c r="M4" s="193"/>
      <c r="N4" s="693"/>
      <c r="O4" s="1009" t="s">
        <v>8648</v>
      </c>
      <c r="P4" s="1009"/>
      <c r="Q4" s="1009"/>
      <c r="R4" s="1009"/>
      <c r="S4" s="693"/>
      <c r="T4" s="693"/>
      <c r="U4" s="693"/>
      <c r="V4" s="693"/>
      <c r="W4" s="693"/>
      <c r="X4" s="193"/>
      <c r="Z4">
        <v>1066</v>
      </c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</row>
    <row r="5" spans="1:78" ht="15" thickBot="1">
      <c r="A5" s="193"/>
      <c r="B5" s="693"/>
      <c r="C5" s="1010" t="s">
        <v>8649</v>
      </c>
      <c r="D5" s="1010"/>
      <c r="E5" s="1010"/>
      <c r="F5" s="1010"/>
      <c r="G5" s="693"/>
      <c r="H5" s="693"/>
      <c r="I5" s="693"/>
      <c r="J5" s="693"/>
      <c r="K5" s="693"/>
      <c r="L5" s="193"/>
      <c r="M5" s="193"/>
      <c r="N5" s="693"/>
      <c r="O5" s="1010" t="s">
        <v>8649</v>
      </c>
      <c r="P5" s="1010"/>
      <c r="Q5" s="1010"/>
      <c r="R5" s="1010"/>
      <c r="S5" s="693"/>
      <c r="T5" s="693"/>
      <c r="U5" s="693"/>
      <c r="V5" s="693"/>
      <c r="W5" s="693"/>
      <c r="X5" s="193"/>
      <c r="Z5">
        <f>SUM(O37)</f>
        <v>3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</row>
    <row r="6" spans="1:78" ht="18" thickBot="1">
      <c r="A6" s="193"/>
      <c r="B6" s="693"/>
      <c r="C6" s="694"/>
      <c r="D6" s="694"/>
      <c r="E6" s="694"/>
      <c r="F6" s="694"/>
      <c r="G6" s="1024" t="s">
        <v>8663</v>
      </c>
      <c r="H6" s="1025"/>
      <c r="I6" s="631">
        <f>COUNT(J15,J48)</f>
        <v>0</v>
      </c>
      <c r="J6" s="693"/>
      <c r="K6" s="693"/>
      <c r="L6" s="193"/>
      <c r="M6" s="193"/>
      <c r="N6" s="693"/>
      <c r="O6" s="694"/>
      <c r="P6" s="694"/>
      <c r="Q6" s="694"/>
      <c r="R6" s="694"/>
      <c r="S6" s="1024" t="s">
        <v>8663</v>
      </c>
      <c r="T6" s="1025"/>
      <c r="U6" s="631">
        <f>COUNT(V15,V48)</f>
        <v>0</v>
      </c>
      <c r="V6" s="147"/>
      <c r="W6" s="693"/>
      <c r="X6" s="193"/>
      <c r="Z6">
        <f>SUM(Z3:Z5)</f>
        <v>2069</v>
      </c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</row>
    <row r="7" spans="1:78">
      <c r="A7" s="193"/>
      <c r="B7" s="107"/>
      <c r="C7" s="107"/>
      <c r="D7" s="107"/>
      <c r="E7" s="316"/>
      <c r="F7" s="316"/>
      <c r="G7" s="196"/>
      <c r="H7" s="196"/>
      <c r="I7" s="196"/>
      <c r="J7" s="197"/>
      <c r="K7" s="107"/>
      <c r="L7" s="193"/>
      <c r="M7" s="193"/>
      <c r="N7" s="107"/>
      <c r="O7" s="318"/>
      <c r="P7" s="316"/>
      <c r="Q7" s="316"/>
      <c r="R7" s="316"/>
      <c r="S7" s="196"/>
      <c r="T7" s="196"/>
      <c r="U7" s="196"/>
      <c r="V7" s="197"/>
      <c r="W7" s="107"/>
      <c r="X7" s="193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</row>
    <row r="8" spans="1:78" ht="16.350000000000001" customHeight="1">
      <c r="A8" s="193"/>
      <c r="B8" s="107"/>
      <c r="C8" s="1000" t="s">
        <v>9234</v>
      </c>
      <c r="D8" s="1000"/>
      <c r="E8" s="1000"/>
      <c r="F8" s="1000"/>
      <c r="G8" s="1000"/>
      <c r="H8" s="242"/>
      <c r="I8" s="196"/>
      <c r="J8" s="197"/>
      <c r="K8" s="107"/>
      <c r="L8" s="193"/>
      <c r="M8" s="193"/>
      <c r="N8" s="107"/>
      <c r="O8" s="1000" t="s">
        <v>9234</v>
      </c>
      <c r="P8" s="1000"/>
      <c r="Q8" s="1000"/>
      <c r="R8" s="1000"/>
      <c r="S8" s="1000"/>
      <c r="T8" s="242"/>
      <c r="U8" s="242"/>
      <c r="V8" s="197"/>
      <c r="W8" s="107"/>
      <c r="X8" s="193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</row>
    <row r="9" spans="1:78" ht="16.350000000000001" customHeight="1" thickBot="1">
      <c r="A9" s="193"/>
      <c r="B9" s="107"/>
      <c r="C9" s="1013"/>
      <c r="D9" s="1013"/>
      <c r="E9" s="316"/>
      <c r="F9" s="171"/>
      <c r="G9" s="317"/>
      <c r="H9" s="317"/>
      <c r="I9" s="196"/>
      <c r="J9" s="197"/>
      <c r="K9" s="107"/>
      <c r="L9" s="193"/>
      <c r="M9" s="193"/>
      <c r="N9" s="107"/>
      <c r="O9" s="107"/>
      <c r="P9" s="107"/>
      <c r="Q9" s="107"/>
      <c r="R9" s="107"/>
      <c r="S9" s="317"/>
      <c r="T9" s="317"/>
      <c r="U9" s="242"/>
      <c r="V9" s="197"/>
      <c r="W9" s="107"/>
      <c r="X9" s="193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</row>
    <row r="10" spans="1:78" ht="16.350000000000001" customHeight="1" thickBot="1">
      <c r="A10" s="193"/>
      <c r="B10" s="107"/>
      <c r="C10" s="699" t="s">
        <v>8645</v>
      </c>
      <c r="D10" s="1001" t="s">
        <v>8734</v>
      </c>
      <c r="E10" s="1002"/>
      <c r="F10" s="1002"/>
      <c r="G10" s="317"/>
      <c r="H10" s="770" t="s">
        <v>8919</v>
      </c>
      <c r="I10" s="803"/>
      <c r="J10" s="197"/>
      <c r="K10" s="107"/>
      <c r="L10" s="193"/>
      <c r="M10" s="193"/>
      <c r="N10" s="107"/>
      <c r="O10" s="699" t="s">
        <v>8645</v>
      </c>
      <c r="P10" s="1001" t="s">
        <v>8734</v>
      </c>
      <c r="Q10" s="1002"/>
      <c r="R10" s="1002"/>
      <c r="S10" s="317"/>
      <c r="T10" s="772" t="s">
        <v>8919</v>
      </c>
      <c r="U10" s="700"/>
      <c r="V10" s="197"/>
      <c r="W10" s="107"/>
      <c r="X10" s="193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</row>
    <row r="11" spans="1:78" ht="20.100000000000001" customHeight="1" thickBot="1">
      <c r="A11" s="193"/>
      <c r="B11" s="107"/>
      <c r="C11" s="107"/>
      <c r="D11" s="107"/>
      <c r="E11" s="987" t="s">
        <v>9224</v>
      </c>
      <c r="F11" s="987"/>
      <c r="G11" s="107"/>
      <c r="H11" s="1017"/>
      <c r="I11" s="1017"/>
      <c r="J11" s="107"/>
      <c r="K11" s="107"/>
      <c r="L11" s="193"/>
      <c r="M11" s="193"/>
      <c r="N11" s="107"/>
      <c r="O11" s="107"/>
      <c r="P11" s="107"/>
      <c r="Q11" s="987" t="s">
        <v>9224</v>
      </c>
      <c r="R11" s="987"/>
      <c r="S11" s="107"/>
      <c r="T11" s="1017"/>
      <c r="U11" s="1017"/>
      <c r="V11" s="107"/>
      <c r="W11" s="107"/>
      <c r="X11" s="193"/>
      <c r="AA11" s="11" t="s">
        <v>393</v>
      </c>
      <c r="AB11" s="11" t="s">
        <v>394</v>
      </c>
      <c r="AC11" s="11" t="s">
        <v>395</v>
      </c>
      <c r="AD11" s="11" t="s">
        <v>396</v>
      </c>
      <c r="AE11" s="11" t="s">
        <v>397</v>
      </c>
      <c r="AF11" s="20" t="s">
        <v>398</v>
      </c>
      <c r="AG11" s="11" t="s">
        <v>399</v>
      </c>
      <c r="AH11" s="11" t="s">
        <v>47</v>
      </c>
      <c r="AI11" s="11" t="s">
        <v>52</v>
      </c>
      <c r="AJ11" s="11" t="s">
        <v>400</v>
      </c>
      <c r="AK11" s="11" t="s">
        <v>401</v>
      </c>
      <c r="AL11" s="11" t="s">
        <v>402</v>
      </c>
      <c r="AM11" s="11" t="s">
        <v>403</v>
      </c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</row>
    <row r="12" spans="1:78">
      <c r="A12" s="193"/>
      <c r="B12" s="107"/>
      <c r="C12" s="1011" t="s">
        <v>8631</v>
      </c>
      <c r="D12" s="1012"/>
      <c r="E12" s="246" t="s">
        <v>8638</v>
      </c>
      <c r="F12" s="782" t="s">
        <v>8711</v>
      </c>
      <c r="G12" s="782" t="s">
        <v>8629</v>
      </c>
      <c r="H12" s="246" t="s">
        <v>8650</v>
      </c>
      <c r="I12" s="792" t="s">
        <v>8630</v>
      </c>
      <c r="J12" s="781" t="s">
        <v>393</v>
      </c>
      <c r="K12" s="107"/>
      <c r="L12" s="193"/>
      <c r="M12" s="193"/>
      <c r="N12" s="107"/>
      <c r="O12" s="1011" t="s">
        <v>8631</v>
      </c>
      <c r="P12" s="1012"/>
      <c r="Q12" s="246" t="s">
        <v>8638</v>
      </c>
      <c r="R12" s="782" t="s">
        <v>8711</v>
      </c>
      <c r="S12" s="782" t="s">
        <v>8629</v>
      </c>
      <c r="T12" s="246" t="s">
        <v>8650</v>
      </c>
      <c r="U12" s="792" t="s">
        <v>8630</v>
      </c>
      <c r="V12" s="781" t="s">
        <v>393</v>
      </c>
      <c r="W12" s="107"/>
      <c r="X12" s="193"/>
      <c r="AA12" s="11"/>
      <c r="AB12" s="11"/>
      <c r="AC12" s="11"/>
      <c r="AD12" s="11"/>
      <c r="AE12" s="11"/>
      <c r="AF12" s="20"/>
      <c r="AG12" s="11"/>
      <c r="AH12" s="11"/>
      <c r="AI12" s="11"/>
      <c r="AJ12" s="11"/>
      <c r="AK12" s="11"/>
      <c r="AL12" s="11"/>
      <c r="AM12" s="11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</row>
    <row r="13" spans="1:78">
      <c r="A13" s="193"/>
      <c r="B13" s="107"/>
      <c r="C13" s="53"/>
      <c r="D13" s="152">
        <v>1</v>
      </c>
      <c r="E13" s="634"/>
      <c r="F13" s="153" t="str">
        <f>IF($E13="","",(VLOOKUP($E13,高校競技者!$M$2:$S$748,3,0)))</f>
        <v/>
      </c>
      <c r="G13" s="153" t="str">
        <f>IF($E13="","",(VLOOKUP($E13,高校競技者!$M$2:$S$748,5,0)))</f>
        <v/>
      </c>
      <c r="H13" s="996"/>
      <c r="I13" s="793" t="str">
        <f>IF($E13="","",(VLOOKUP($E13,高校競技者!$M$2:$S$748,2,0)))</f>
        <v/>
      </c>
      <c r="J13" s="787"/>
      <c r="K13" s="107"/>
      <c r="L13" s="193"/>
      <c r="M13" s="193"/>
      <c r="N13" s="107"/>
      <c r="O13" s="53"/>
      <c r="P13" s="152">
        <v>1</v>
      </c>
      <c r="Q13" s="634"/>
      <c r="R13" s="153" t="str">
        <f>IF($Q13="","",(VLOOKUP($Q13,高校競技者!$M$2:$S$748,3,0)))</f>
        <v/>
      </c>
      <c r="S13" s="153" t="str">
        <f>IF($Q13="","",(VLOOKUP($Q13,高校競技者!$M$2:$S$748,5,0)))</f>
        <v/>
      </c>
      <c r="T13" s="996"/>
      <c r="U13" s="793" t="str">
        <f>IF($Q13="","",(VLOOKUP($Q13,高校競技者!$M$2:$S$748,2,0)))</f>
        <v/>
      </c>
      <c r="V13" s="787"/>
      <c r="W13" s="107"/>
      <c r="X13" s="193"/>
      <c r="AA13" s="156" t="e">
        <f t="shared" ref="AA13:AA18" si="0">$J$15</f>
        <v>#VALUE!</v>
      </c>
      <c r="AB13" s="157" t="str">
        <f>$I$13</f>
        <v/>
      </c>
      <c r="AC13" s="156" t="str">
        <f>$G$13</f>
        <v/>
      </c>
      <c r="AD13" s="11"/>
      <c r="AE13" s="156">
        <f t="shared" ref="AE13:AE18" si="1">$H$13</f>
        <v>0</v>
      </c>
      <c r="AF13" s="20"/>
      <c r="AG13" s="156">
        <f>$D$13</f>
        <v>1</v>
      </c>
      <c r="AH13" s="156">
        <f>$E$13</f>
        <v>0</v>
      </c>
      <c r="AI13" s="158" t="str">
        <f>$F$13</f>
        <v/>
      </c>
      <c r="AJ13" s="159">
        <v>11</v>
      </c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</row>
    <row r="14" spans="1:78">
      <c r="A14" s="193"/>
      <c r="B14" s="107"/>
      <c r="C14" s="160" t="s">
        <v>8632</v>
      </c>
      <c r="D14" s="161">
        <v>2</v>
      </c>
      <c r="E14" s="634"/>
      <c r="F14" s="153" t="str">
        <f>IF($E14="","",(VLOOKUP($E14,高校競技者!$M$2:$S$748,3,0)))</f>
        <v/>
      </c>
      <c r="G14" s="153" t="str">
        <f>IF($E14="","",(VLOOKUP($E14,高校競技者!$M$2:$S$748,5,0)))</f>
        <v/>
      </c>
      <c r="H14" s="997"/>
      <c r="I14" s="793" t="str">
        <f>IF($E14="","",(VLOOKUP($E14,高校競技者!$M$2:$S$748,2,0)))</f>
        <v/>
      </c>
      <c r="J14" s="788"/>
      <c r="K14" s="107"/>
      <c r="L14" s="193"/>
      <c r="M14" s="193"/>
      <c r="N14" s="107"/>
      <c r="O14" s="160" t="s">
        <v>8632</v>
      </c>
      <c r="P14" s="161">
        <v>2</v>
      </c>
      <c r="Q14" s="634"/>
      <c r="R14" s="153" t="str">
        <f>IF($Q14="","",(VLOOKUP($Q14,高校競技者!$M$2:$S$748,3,0)))</f>
        <v/>
      </c>
      <c r="S14" s="153" t="str">
        <f>IF($Q14="","",(VLOOKUP($Q14,高校競技者!$M$2:$S$748,5,0)))</f>
        <v/>
      </c>
      <c r="T14" s="997"/>
      <c r="U14" s="793" t="str">
        <f>IF($Q14="","",(VLOOKUP($Q14,高校競技者!$M$2:$S$748,2,0)))</f>
        <v/>
      </c>
      <c r="V14" s="788"/>
      <c r="W14" s="107"/>
      <c r="X14" s="193"/>
      <c r="AA14" s="156" t="e">
        <f t="shared" si="0"/>
        <v>#VALUE!</v>
      </c>
      <c r="AB14" s="157" t="str">
        <f>$I$14</f>
        <v/>
      </c>
      <c r="AC14" s="156" t="str">
        <f>$G$14</f>
        <v/>
      </c>
      <c r="AD14" s="11"/>
      <c r="AE14" s="156">
        <f t="shared" si="1"/>
        <v>0</v>
      </c>
      <c r="AF14" s="20"/>
      <c r="AG14" s="156">
        <f>$D$14</f>
        <v>2</v>
      </c>
      <c r="AH14" s="156">
        <f>$E$14</f>
        <v>0</v>
      </c>
      <c r="AI14" s="158" t="str">
        <f>$F$14</f>
        <v/>
      </c>
      <c r="AJ14" s="159">
        <v>11</v>
      </c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</row>
    <row r="15" spans="1:78" ht="17.25">
      <c r="A15" s="193"/>
      <c r="B15" s="107"/>
      <c r="C15" s="163">
        <v>1</v>
      </c>
      <c r="D15" s="164">
        <v>3</v>
      </c>
      <c r="E15" s="634"/>
      <c r="F15" s="153" t="str">
        <f>IF($E15="","",(VLOOKUP($E15,高校競技者!$M$2:$S$748,3,0)))</f>
        <v/>
      </c>
      <c r="G15" s="153" t="str">
        <f>IF($E15="","",(VLOOKUP($E15,高校競技者!$M$2:$S$748,5,0)))</f>
        <v/>
      </c>
      <c r="H15" s="997"/>
      <c r="I15" s="793" t="str">
        <f>IF($E15="","",(VLOOKUP($E15,高校競技者!$M$2:$S$748,2,0)))</f>
        <v/>
      </c>
      <c r="J15" s="789" t="e">
        <f>$C$15+$I$15+2000</f>
        <v>#VALUE!</v>
      </c>
      <c r="K15" s="107"/>
      <c r="L15" s="193"/>
      <c r="M15" s="195"/>
      <c r="N15" s="107"/>
      <c r="O15" s="163">
        <v>1</v>
      </c>
      <c r="P15" s="164">
        <v>3</v>
      </c>
      <c r="Q15" s="634"/>
      <c r="R15" s="153" t="str">
        <f>IF($Q15="","",(VLOOKUP($Q15,高校競技者!$M$2:$S$748,3,0)))</f>
        <v/>
      </c>
      <c r="S15" s="153" t="str">
        <f>IF($Q15="","",(VLOOKUP($Q15,高校競技者!$M$2:$S$748,5,0)))</f>
        <v/>
      </c>
      <c r="T15" s="997"/>
      <c r="U15" s="793" t="str">
        <f>IF($Q15="","",(VLOOKUP($Q15,高校競技者!$M$2:$S$748,2,0)))</f>
        <v/>
      </c>
      <c r="V15" s="789" t="e">
        <f>O15+U15+2100</f>
        <v>#VALUE!</v>
      </c>
      <c r="W15" s="107"/>
      <c r="X15" s="193"/>
      <c r="AA15" s="156" t="e">
        <f t="shared" si="0"/>
        <v>#VALUE!</v>
      </c>
      <c r="AB15" s="157" t="str">
        <f>$I$15</f>
        <v/>
      </c>
      <c r="AC15" s="156" t="str">
        <f>$G$15</f>
        <v/>
      </c>
      <c r="AD15" s="11"/>
      <c r="AE15" s="156">
        <f t="shared" si="1"/>
        <v>0</v>
      </c>
      <c r="AF15" s="20"/>
      <c r="AG15" s="156">
        <f>$D$15</f>
        <v>3</v>
      </c>
      <c r="AH15" s="156">
        <f>$E$15</f>
        <v>0</v>
      </c>
      <c r="AI15" s="158" t="str">
        <f>$F$15</f>
        <v/>
      </c>
      <c r="AJ15" s="159">
        <v>11</v>
      </c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</row>
    <row r="16" spans="1:78">
      <c r="A16" s="193"/>
      <c r="B16" s="107"/>
      <c r="C16" s="54"/>
      <c r="D16" s="164">
        <v>4</v>
      </c>
      <c r="E16" s="634"/>
      <c r="F16" s="153" t="str">
        <f>IF($E16="","",(VLOOKUP($E16,高校競技者!$M$2:$S$748,3,0)))</f>
        <v/>
      </c>
      <c r="G16" s="153" t="str">
        <f>IF($E16="","",(VLOOKUP($E16,高校競技者!$M$2:$S$748,5,0)))</f>
        <v/>
      </c>
      <c r="H16" s="997"/>
      <c r="I16" s="793" t="str">
        <f>IF($E16="","",(VLOOKUP($E16,高校競技者!$M$2:$S$748,2,0)))</f>
        <v/>
      </c>
      <c r="J16" s="790"/>
      <c r="K16" s="159"/>
      <c r="L16" s="195"/>
      <c r="M16" s="195"/>
      <c r="N16" s="107"/>
      <c r="O16" s="54"/>
      <c r="P16" s="164">
        <v>4</v>
      </c>
      <c r="Q16" s="634"/>
      <c r="R16" s="153" t="str">
        <f>IF($Q16="","",(VLOOKUP($Q16,高校競技者!$M$2:$S$748,3,0)))</f>
        <v/>
      </c>
      <c r="S16" s="153" t="str">
        <f>IF($Q16="","",(VLOOKUP($Q16,高校競技者!$M$2:$S$748,5,0)))</f>
        <v/>
      </c>
      <c r="T16" s="997"/>
      <c r="U16" s="793" t="str">
        <f>IF($Q16="","",(VLOOKUP($Q16,高校競技者!$M$2:$S$748,2,0)))</f>
        <v/>
      </c>
      <c r="V16" s="790"/>
      <c r="W16" s="159"/>
      <c r="X16" s="195"/>
      <c r="Y16" s="11"/>
      <c r="AA16" s="156" t="e">
        <f t="shared" si="0"/>
        <v>#VALUE!</v>
      </c>
      <c r="AB16" s="157" t="str">
        <f>$I$16</f>
        <v/>
      </c>
      <c r="AC16" s="156" t="str">
        <f>$G$16</f>
        <v/>
      </c>
      <c r="AD16" s="11"/>
      <c r="AE16" s="156">
        <f t="shared" si="1"/>
        <v>0</v>
      </c>
      <c r="AF16" s="20"/>
      <c r="AG16" s="156">
        <f>$D$16</f>
        <v>4</v>
      </c>
      <c r="AH16" s="156">
        <f>$E$16</f>
        <v>0</v>
      </c>
      <c r="AI16" s="158" t="str">
        <f>$F$16</f>
        <v/>
      </c>
      <c r="AJ16" s="159">
        <v>11</v>
      </c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</row>
    <row r="17" spans="1:78">
      <c r="A17" s="193"/>
      <c r="B17" s="107"/>
      <c r="C17" s="54"/>
      <c r="D17" s="164">
        <v>5</v>
      </c>
      <c r="E17" s="634"/>
      <c r="F17" s="153" t="str">
        <f>IF($E17="","",(VLOOKUP($E17,高校競技者!$M$2:$S$748,3,0)))</f>
        <v/>
      </c>
      <c r="G17" s="153" t="str">
        <f>IF($E17="","",(VLOOKUP($E17,高校競技者!$M$2:$S$748,5,0)))</f>
        <v/>
      </c>
      <c r="H17" s="997"/>
      <c r="I17" s="793" t="str">
        <f>IF($E17="","",(VLOOKUP($E17,高校競技者!$M$2:$S$748,2,0)))</f>
        <v/>
      </c>
      <c r="J17" s="790"/>
      <c r="K17" s="159"/>
      <c r="L17" s="195"/>
      <c r="M17" s="195"/>
      <c r="N17" s="107"/>
      <c r="O17" s="54"/>
      <c r="P17" s="164">
        <v>5</v>
      </c>
      <c r="Q17" s="634"/>
      <c r="R17" s="153" t="str">
        <f>IF($Q17="","",(VLOOKUP($Q17,高校競技者!$M$2:$S$748,3,0)))</f>
        <v/>
      </c>
      <c r="S17" s="153" t="str">
        <f>IF($Q17="","",(VLOOKUP($Q17,高校競技者!$M$2:$S$748,5,0)))</f>
        <v/>
      </c>
      <c r="T17" s="997"/>
      <c r="U17" s="793" t="str">
        <f>IF($Q17="","",(VLOOKUP($Q17,高校競技者!$M$2:$S$748,2,0)))</f>
        <v/>
      </c>
      <c r="V17" s="790"/>
      <c r="W17" s="159"/>
      <c r="X17" s="195"/>
      <c r="Y17" s="11"/>
      <c r="AA17" s="156" t="e">
        <f t="shared" si="0"/>
        <v>#VALUE!</v>
      </c>
      <c r="AB17" s="157" t="str">
        <f>$I$17</f>
        <v/>
      </c>
      <c r="AC17" s="156" t="str">
        <f>$G$17</f>
        <v/>
      </c>
      <c r="AD17" s="11"/>
      <c r="AE17" s="156">
        <f t="shared" si="1"/>
        <v>0</v>
      </c>
      <c r="AF17" s="20"/>
      <c r="AG17" s="156">
        <f>$D$17</f>
        <v>5</v>
      </c>
      <c r="AH17" s="156">
        <f>$E$17</f>
        <v>0</v>
      </c>
      <c r="AI17" s="158" t="str">
        <f>$F$17</f>
        <v/>
      </c>
      <c r="AJ17" s="159">
        <v>11</v>
      </c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</row>
    <row r="18" spans="1:78" ht="15" thickBot="1">
      <c r="A18" s="193"/>
      <c r="B18" s="107"/>
      <c r="C18" s="55"/>
      <c r="D18" s="167">
        <v>6</v>
      </c>
      <c r="E18" s="635"/>
      <c r="F18" s="168" t="str">
        <f>IF($E18="","",(VLOOKUP($E18,高校競技者!$M$2:$S$748,3,0)))</f>
        <v/>
      </c>
      <c r="G18" s="168" t="str">
        <f>IF($E18="","",(VLOOKUP($E18,高校競技者!$M$2:$S$748,5,0)))</f>
        <v/>
      </c>
      <c r="H18" s="998"/>
      <c r="I18" s="794" t="str">
        <f>IF($E18="","",(VLOOKUP($E18,高校競技者!$M$2:$S$748,2,0)))</f>
        <v/>
      </c>
      <c r="J18" s="791"/>
      <c r="K18" s="159"/>
      <c r="L18" s="195"/>
      <c r="M18" s="195"/>
      <c r="N18" s="107"/>
      <c r="O18" s="55"/>
      <c r="P18" s="167">
        <v>6</v>
      </c>
      <c r="Q18" s="635"/>
      <c r="R18" s="168" t="str">
        <f>IF($Q18="","",(VLOOKUP($Q18,高校競技者!$M$2:$S$748,3,0)))</f>
        <v/>
      </c>
      <c r="S18" s="168" t="str">
        <f>IF($Q18="","",(VLOOKUP($Q18,高校競技者!$M$2:$S$748,5,0)))</f>
        <v/>
      </c>
      <c r="T18" s="998"/>
      <c r="U18" s="794" t="str">
        <f>IF($Q18="","",(VLOOKUP($Q18,高校競技者!$M$2:$S$748,2,0)))</f>
        <v/>
      </c>
      <c r="V18" s="791"/>
      <c r="W18" s="159"/>
      <c r="X18" s="195"/>
      <c r="Y18" s="11"/>
      <c r="AA18" s="156" t="e">
        <f t="shared" si="0"/>
        <v>#VALUE!</v>
      </c>
      <c r="AB18" s="157" t="str">
        <f>$I$18</f>
        <v/>
      </c>
      <c r="AC18" s="156" t="str">
        <f>$G$18</f>
        <v/>
      </c>
      <c r="AD18" s="11"/>
      <c r="AE18" s="156">
        <f t="shared" si="1"/>
        <v>0</v>
      </c>
      <c r="AF18" s="20"/>
      <c r="AG18" s="156">
        <f>$D$18</f>
        <v>6</v>
      </c>
      <c r="AH18" s="156">
        <f>$E$18</f>
        <v>0</v>
      </c>
      <c r="AI18" s="158" t="str">
        <f>$F$18</f>
        <v/>
      </c>
      <c r="AJ18" s="159">
        <v>11</v>
      </c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</row>
    <row r="19" spans="1:78">
      <c r="A19" s="193"/>
      <c r="B19" s="107"/>
      <c r="C19" s="159"/>
      <c r="D19" s="159"/>
      <c r="E19" s="159"/>
      <c r="F19" s="171"/>
      <c r="G19" s="159"/>
      <c r="H19" s="171"/>
      <c r="I19" s="107"/>
      <c r="J19" s="159"/>
      <c r="K19" s="159"/>
      <c r="L19" s="195"/>
      <c r="M19" s="195"/>
      <c r="N19" s="107"/>
      <c r="O19" s="159"/>
      <c r="P19" s="159"/>
      <c r="Q19" s="159"/>
      <c r="R19" s="171"/>
      <c r="S19" s="159"/>
      <c r="T19" s="171"/>
      <c r="U19" s="107"/>
      <c r="V19" s="159"/>
      <c r="W19" s="159"/>
      <c r="X19" s="195"/>
      <c r="Y19" s="11"/>
      <c r="AA19" s="27" t="e">
        <f>$J$25</f>
        <v>#VALUE!</v>
      </c>
      <c r="AB19" s="28" t="str">
        <f>$I$23</f>
        <v/>
      </c>
      <c r="AC19" s="27" t="str">
        <f>$G$23</f>
        <v/>
      </c>
      <c r="AE19" s="27">
        <f>$H$23</f>
        <v>0</v>
      </c>
      <c r="AG19" s="27">
        <f>$D$23</f>
        <v>1</v>
      </c>
      <c r="AH19" s="27">
        <f>$E$23</f>
        <v>0</v>
      </c>
      <c r="AI19" s="26" t="str">
        <f>$F$23</f>
        <v/>
      </c>
      <c r="AJ19" s="159">
        <v>11</v>
      </c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</row>
    <row r="20" spans="1:78">
      <c r="A20" s="193"/>
      <c r="B20" s="107"/>
      <c r="C20" s="159"/>
      <c r="D20" s="159"/>
      <c r="E20" s="159"/>
      <c r="F20" s="695"/>
      <c r="G20" s="159"/>
      <c r="H20" s="695"/>
      <c r="I20" s="107"/>
      <c r="J20" s="159"/>
      <c r="K20" s="159"/>
      <c r="L20" s="195"/>
      <c r="M20" s="195"/>
      <c r="N20" s="107"/>
      <c r="O20" s="159"/>
      <c r="P20" s="159"/>
      <c r="Q20" s="159"/>
      <c r="R20" s="695"/>
      <c r="S20" s="159"/>
      <c r="T20" s="695"/>
      <c r="U20" s="107"/>
      <c r="V20" s="159"/>
      <c r="W20" s="159"/>
      <c r="X20" s="195"/>
      <c r="Y20" s="11"/>
      <c r="AA20" s="27"/>
      <c r="AB20" s="28"/>
      <c r="AC20" s="27"/>
      <c r="AE20" s="27"/>
      <c r="AG20" s="27"/>
      <c r="AH20" s="27"/>
      <c r="AI20" s="26"/>
      <c r="AJ20" s="159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</row>
    <row r="21" spans="1:78" ht="15" thickBot="1">
      <c r="A21" s="193"/>
      <c r="B21" s="107"/>
      <c r="C21" s="159"/>
      <c r="D21" s="159"/>
      <c r="E21" s="159"/>
      <c r="F21" s="171"/>
      <c r="G21" s="159"/>
      <c r="H21" s="171"/>
      <c r="I21" s="107"/>
      <c r="J21" s="159"/>
      <c r="K21" s="159"/>
      <c r="L21" s="195"/>
      <c r="M21" s="195"/>
      <c r="N21" s="107"/>
      <c r="O21" s="159"/>
      <c r="P21" s="159"/>
      <c r="Q21" s="159"/>
      <c r="R21" s="171"/>
      <c r="S21" s="159"/>
      <c r="T21" s="171"/>
      <c r="U21" s="107"/>
      <c r="V21" s="159"/>
      <c r="W21" s="159"/>
      <c r="X21" s="195"/>
      <c r="Y21" s="11"/>
      <c r="AA21" s="27" t="e">
        <f>$J$25</f>
        <v>#VALUE!</v>
      </c>
      <c r="AB21" s="28" t="str">
        <f>$I$24</f>
        <v/>
      </c>
      <c r="AC21" s="27" t="str">
        <f>$G$24</f>
        <v/>
      </c>
      <c r="AE21" s="27">
        <f>$H$23</f>
        <v>0</v>
      </c>
      <c r="AG21" s="27">
        <f>$D$24</f>
        <v>2</v>
      </c>
      <c r="AH21" s="27">
        <f>$E$24</f>
        <v>0</v>
      </c>
      <c r="AI21" s="26" t="str">
        <f>$F$24</f>
        <v/>
      </c>
      <c r="AJ21" s="159">
        <v>11</v>
      </c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</row>
    <row r="22" spans="1:78" hidden="1">
      <c r="A22" s="193"/>
      <c r="B22" s="107"/>
      <c r="C22" s="172" t="s">
        <v>8631</v>
      </c>
      <c r="D22" s="173"/>
      <c r="E22" s="173" t="s">
        <v>8641</v>
      </c>
      <c r="F22" s="173" t="s">
        <v>8628</v>
      </c>
      <c r="G22" s="173" t="s">
        <v>8629</v>
      </c>
      <c r="H22" s="173" t="s">
        <v>568</v>
      </c>
      <c r="I22" s="173" t="s">
        <v>8630</v>
      </c>
      <c r="J22" s="174" t="s">
        <v>8633</v>
      </c>
      <c r="K22" s="107"/>
      <c r="L22" s="193"/>
      <c r="M22" s="195"/>
      <c r="N22" s="107"/>
      <c r="O22" s="172" t="s">
        <v>8631</v>
      </c>
      <c r="P22" s="173"/>
      <c r="Q22" s="173" t="s">
        <v>8641</v>
      </c>
      <c r="R22" s="173" t="s">
        <v>8628</v>
      </c>
      <c r="S22" s="173" t="s">
        <v>8629</v>
      </c>
      <c r="T22" s="173" t="s">
        <v>568</v>
      </c>
      <c r="U22" s="173" t="s">
        <v>8630</v>
      </c>
      <c r="V22" s="174" t="s">
        <v>8633</v>
      </c>
      <c r="W22" s="107"/>
      <c r="X22" s="193"/>
      <c r="AA22" s="27" t="e">
        <f>$J$25</f>
        <v>#VALUE!</v>
      </c>
      <c r="AB22" s="28" t="str">
        <f>$I$25</f>
        <v/>
      </c>
      <c r="AC22" s="27" t="str">
        <f>$G$25</f>
        <v/>
      </c>
      <c r="AE22" s="27">
        <f>$H$23</f>
        <v>0</v>
      </c>
      <c r="AG22" s="27">
        <f>$D$25</f>
        <v>3</v>
      </c>
      <c r="AH22" s="27">
        <f>$E$25</f>
        <v>0</v>
      </c>
      <c r="AI22" s="26" t="str">
        <f>$F$25</f>
        <v/>
      </c>
      <c r="AJ22" s="159">
        <v>11</v>
      </c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</row>
    <row r="23" spans="1:78" hidden="1">
      <c r="A23" s="193"/>
      <c r="B23" s="107"/>
      <c r="C23" s="53"/>
      <c r="D23" s="152">
        <v>1</v>
      </c>
      <c r="E23" s="140"/>
      <c r="F23" s="153" t="str">
        <f>IF($E23="","",(VLOOKUP($E23,高校競技者!$O$2:$S$748,3,0)))</f>
        <v/>
      </c>
      <c r="G23" s="153" t="str">
        <f>IF($E23="","",(VLOOKUP($E23,高校競技者!$O$2:$S$748,5,0)))</f>
        <v/>
      </c>
      <c r="H23" s="993"/>
      <c r="I23" s="154" t="str">
        <f>IF($E23="","",(VLOOKUP($E23,高校競技者!$O$2:$S$748,2,0)))</f>
        <v/>
      </c>
      <c r="J23" s="155"/>
      <c r="K23" s="107"/>
      <c r="L23" s="193"/>
      <c r="M23" s="195"/>
      <c r="N23" s="107"/>
      <c r="O23" s="53"/>
      <c r="P23" s="152">
        <v>1</v>
      </c>
      <c r="Q23" s="140"/>
      <c r="R23" s="153" t="str">
        <f>IF($Q23="","",(VLOOKUP($Q23,高校競技者!$O$2:$S$748,3,0)))</f>
        <v/>
      </c>
      <c r="S23" s="153" t="str">
        <f>IF($Q23="","",(VLOOKUP($Q23,高校競技者!$O$2:$S$748,5,0)))</f>
        <v/>
      </c>
      <c r="T23" s="993"/>
      <c r="U23" s="154" t="str">
        <f>IF($Q23="","",(VLOOKUP($Q23,高校競技者!$O$2:$S$748,2,0)))</f>
        <v/>
      </c>
      <c r="V23" s="155"/>
      <c r="W23" s="107"/>
      <c r="X23" s="193"/>
      <c r="AA23" s="27" t="e">
        <f>$J$25</f>
        <v>#VALUE!</v>
      </c>
      <c r="AB23" s="28" t="str">
        <f>$I$26</f>
        <v/>
      </c>
      <c r="AC23" s="27" t="str">
        <f>$G$26</f>
        <v/>
      </c>
      <c r="AE23" s="27">
        <f>$H$23</f>
        <v>0</v>
      </c>
      <c r="AG23" s="27">
        <f>$D$26</f>
        <v>4</v>
      </c>
      <c r="AH23" s="27">
        <f>$E$26</f>
        <v>0</v>
      </c>
      <c r="AI23" s="26" t="str">
        <f>$F$26</f>
        <v/>
      </c>
      <c r="AJ23" s="159">
        <v>11</v>
      </c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</row>
    <row r="24" spans="1:78" hidden="1">
      <c r="A24" s="193"/>
      <c r="B24" s="107"/>
      <c r="C24" s="160" t="s">
        <v>8632</v>
      </c>
      <c r="D24" s="161">
        <v>2</v>
      </c>
      <c r="E24" s="140"/>
      <c r="F24" s="153" t="str">
        <f>IF($E24="","",(VLOOKUP($E24,高校競技者!$O$2:$S$748,3,0)))</f>
        <v/>
      </c>
      <c r="G24" s="153" t="str">
        <f>IF($E24="","",(VLOOKUP($E24,高校競技者!$O$2:$S$748,5,0)))</f>
        <v/>
      </c>
      <c r="H24" s="994"/>
      <c r="I24" s="154" t="str">
        <f>IF($E24="","",(VLOOKUP($E24,高校競技者!$O$2:$S$748,2,0)))</f>
        <v/>
      </c>
      <c r="J24" s="162"/>
      <c r="K24" s="107"/>
      <c r="L24" s="193"/>
      <c r="M24" s="195"/>
      <c r="N24" s="107"/>
      <c r="O24" s="160" t="s">
        <v>8632</v>
      </c>
      <c r="P24" s="161">
        <v>2</v>
      </c>
      <c r="Q24" s="140"/>
      <c r="R24" s="153" t="str">
        <f>IF($Q24="","",(VLOOKUP($Q24,高校競技者!$O$2:$S$748,3,0)))</f>
        <v/>
      </c>
      <c r="S24" s="153" t="str">
        <f>IF($Q24="","",(VLOOKUP($Q24,高校競技者!$O$2:$S$748,5,0)))</f>
        <v/>
      </c>
      <c r="T24" s="994"/>
      <c r="U24" s="154" t="str">
        <f>IF($Q24="","",(VLOOKUP($Q24,高校競技者!$O$2:$S$748,2,0)))</f>
        <v/>
      </c>
      <c r="V24" s="162"/>
      <c r="W24" s="107"/>
      <c r="X24" s="193"/>
      <c r="AA24" s="27" t="e">
        <f>$J$25</f>
        <v>#VALUE!</v>
      </c>
      <c r="AB24" s="28" t="str">
        <f>$I$27</f>
        <v/>
      </c>
      <c r="AC24" s="27" t="str">
        <f>$G$27</f>
        <v/>
      </c>
      <c r="AE24" s="27">
        <f>$H$23</f>
        <v>0</v>
      </c>
      <c r="AG24" s="27">
        <f>$D$27</f>
        <v>5</v>
      </c>
      <c r="AH24" s="27">
        <f>$E$27</f>
        <v>0</v>
      </c>
      <c r="AI24" s="26" t="str">
        <f>$F$27</f>
        <v/>
      </c>
      <c r="AJ24" s="159">
        <v>11</v>
      </c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</row>
    <row r="25" spans="1:78" ht="17.25" hidden="1">
      <c r="A25" s="193"/>
      <c r="B25" s="107"/>
      <c r="C25" s="163">
        <v>2</v>
      </c>
      <c r="D25" s="164">
        <v>3</v>
      </c>
      <c r="E25" s="140"/>
      <c r="F25" s="153" t="str">
        <f>IF($E25="","",(VLOOKUP($E25,高校競技者!$O$2:$S$748,3,0)))</f>
        <v/>
      </c>
      <c r="G25" s="153" t="str">
        <f>IF($E25="","",(VLOOKUP($E25,高校競技者!$O$2:$S$748,5,0)))</f>
        <v/>
      </c>
      <c r="H25" s="994"/>
      <c r="I25" s="154" t="str">
        <f>IF($E25="","",(VLOOKUP($E25,高校競技者!$O$2:$S$748,2,0)))</f>
        <v/>
      </c>
      <c r="J25" s="165" t="e">
        <f>$C$25+$I$25+2000</f>
        <v>#VALUE!</v>
      </c>
      <c r="K25" s="107"/>
      <c r="L25" s="193"/>
      <c r="M25" s="195"/>
      <c r="N25" s="107"/>
      <c r="O25" s="163">
        <v>2</v>
      </c>
      <c r="P25" s="164">
        <v>3</v>
      </c>
      <c r="Q25" s="140"/>
      <c r="R25" s="153" t="str">
        <f>IF($Q25="","",(VLOOKUP($Q25,高校競技者!$O$2:$S$748,3,0)))</f>
        <v/>
      </c>
      <c r="S25" s="153" t="str">
        <f>IF($Q25="","",(VLOOKUP($Q25,高校競技者!$O$2:$S$748,5,0)))</f>
        <v/>
      </c>
      <c r="T25" s="994"/>
      <c r="U25" s="154" t="str">
        <f>IF($Q25="","",(VLOOKUP($Q25,高校競技者!$O$2:$S$748,2,0)))</f>
        <v/>
      </c>
      <c r="V25" s="165" t="e">
        <f>O25+U25+2100</f>
        <v>#VALUE!</v>
      </c>
      <c r="W25" s="107"/>
      <c r="X25" s="193"/>
      <c r="AA25" s="27" t="e">
        <f>$J$25</f>
        <v>#VALUE!</v>
      </c>
      <c r="AB25" s="28" t="str">
        <f>$I$28</f>
        <v/>
      </c>
      <c r="AC25" s="27" t="str">
        <f>$G$28</f>
        <v/>
      </c>
      <c r="AE25" s="27">
        <f>$H$23</f>
        <v>0</v>
      </c>
      <c r="AG25" s="27">
        <f>$D$28</f>
        <v>6</v>
      </c>
      <c r="AH25" s="27">
        <f>$E$28</f>
        <v>0</v>
      </c>
      <c r="AI25" s="26" t="str">
        <f>$F$28</f>
        <v/>
      </c>
      <c r="AJ25" s="159">
        <v>11</v>
      </c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</row>
    <row r="26" spans="1:78" hidden="1">
      <c r="A26" s="193"/>
      <c r="B26" s="107"/>
      <c r="C26" s="54"/>
      <c r="D26" s="164">
        <v>4</v>
      </c>
      <c r="E26" s="140"/>
      <c r="F26" s="153" t="str">
        <f>IF($E26="","",(VLOOKUP($E26,高校競技者!$O$2:$S$748,3,0)))</f>
        <v/>
      </c>
      <c r="G26" s="153" t="str">
        <f>IF($E26="","",(VLOOKUP($E26,高校競技者!$O$2:$S$748,5,0)))</f>
        <v/>
      </c>
      <c r="H26" s="994"/>
      <c r="I26" s="154" t="str">
        <f>IF($E26="","",(VLOOKUP($E26,高校競技者!$O$2:$S$748,2,0)))</f>
        <v/>
      </c>
      <c r="J26" s="166"/>
      <c r="K26" s="159"/>
      <c r="L26" s="195"/>
      <c r="M26" s="195"/>
      <c r="N26" s="107"/>
      <c r="O26" s="54"/>
      <c r="P26" s="164">
        <v>4</v>
      </c>
      <c r="Q26" s="140"/>
      <c r="R26" s="153" t="str">
        <f>IF($Q26="","",(VLOOKUP($Q26,高校競技者!$O$2:$S$748,3,0)))</f>
        <v/>
      </c>
      <c r="S26" s="153" t="str">
        <f>IF($Q26="","",(VLOOKUP($Q26,高校競技者!$O$2:$S$748,5,0)))</f>
        <v/>
      </c>
      <c r="T26" s="994"/>
      <c r="U26" s="154" t="str">
        <f>IF($Q26="","",(VLOOKUP($Q26,高校競技者!$O$2:$S$748,2,0)))</f>
        <v/>
      </c>
      <c r="V26" s="166"/>
      <c r="W26" s="159"/>
      <c r="X26" s="195"/>
      <c r="Y26" s="11"/>
      <c r="AA26" s="175" t="e">
        <f>#REF!</f>
        <v>#REF!</v>
      </c>
      <c r="AB26" s="176" t="e">
        <f>#REF!</f>
        <v>#REF!</v>
      </c>
      <c r="AC26" s="175" t="e">
        <f>#REF!</f>
        <v>#REF!</v>
      </c>
      <c r="AE26" s="175" t="e">
        <f>#REF!</f>
        <v>#REF!</v>
      </c>
      <c r="AG26" s="175" t="e">
        <f>#REF!</f>
        <v>#REF!</v>
      </c>
      <c r="AH26" s="11" t="e">
        <f>#REF!</f>
        <v>#REF!</v>
      </c>
      <c r="AI26" s="177" t="e">
        <f>#REF!</f>
        <v>#REF!</v>
      </c>
      <c r="AJ26" s="159">
        <v>11</v>
      </c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</row>
    <row r="27" spans="1:78" hidden="1">
      <c r="A27" s="193"/>
      <c r="B27" s="107"/>
      <c r="C27" s="54"/>
      <c r="D27" s="164">
        <v>5</v>
      </c>
      <c r="E27" s="140"/>
      <c r="F27" s="153" t="str">
        <f>IF($E27="","",(VLOOKUP($E27,高校競技者!$O$2:$S$748,3,0)))</f>
        <v/>
      </c>
      <c r="G27" s="153" t="str">
        <f>IF($E27="","",(VLOOKUP($E27,高校競技者!$O$2:$S$748,5,0)))</f>
        <v/>
      </c>
      <c r="H27" s="994"/>
      <c r="I27" s="154" t="str">
        <f>IF($E27="","",(VLOOKUP($E27,高校競技者!$O$2:$S$748,2,0)))</f>
        <v/>
      </c>
      <c r="J27" s="166"/>
      <c r="K27" s="159"/>
      <c r="L27" s="195"/>
      <c r="M27" s="195"/>
      <c r="N27" s="107"/>
      <c r="O27" s="54"/>
      <c r="P27" s="164">
        <v>5</v>
      </c>
      <c r="Q27" s="140"/>
      <c r="R27" s="153" t="str">
        <f>IF($Q27="","",(VLOOKUP($Q27,高校競技者!$O$2:$S$748,3,0)))</f>
        <v/>
      </c>
      <c r="S27" s="153" t="str">
        <f>IF($Q27="","",(VLOOKUP($Q27,高校競技者!$O$2:$S$748,5,0)))</f>
        <v/>
      </c>
      <c r="T27" s="994"/>
      <c r="U27" s="154" t="str">
        <f>IF($Q27="","",(VLOOKUP($Q27,高校競技者!$O$2:$S$748,2,0)))</f>
        <v/>
      </c>
      <c r="V27" s="166"/>
      <c r="W27" s="159"/>
      <c r="X27" s="195"/>
      <c r="Y27" s="11"/>
      <c r="AA27" s="175" t="e">
        <f>#REF!</f>
        <v>#REF!</v>
      </c>
      <c r="AB27" s="176" t="e">
        <f>#REF!</f>
        <v>#REF!</v>
      </c>
      <c r="AC27" s="175" t="e">
        <f>#REF!</f>
        <v>#REF!</v>
      </c>
      <c r="AE27" s="175" t="e">
        <f>#REF!</f>
        <v>#REF!</v>
      </c>
      <c r="AG27" s="175" t="e">
        <f>#REF!</f>
        <v>#REF!</v>
      </c>
      <c r="AH27" s="11" t="e">
        <f>#REF!</f>
        <v>#REF!</v>
      </c>
      <c r="AI27" s="177" t="e">
        <f>#REF!</f>
        <v>#REF!</v>
      </c>
      <c r="AJ27" s="159">
        <v>11</v>
      </c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</row>
    <row r="28" spans="1:78" ht="15" hidden="1" thickBot="1">
      <c r="A28" s="193"/>
      <c r="B28" s="107"/>
      <c r="C28" s="55"/>
      <c r="D28" s="167">
        <v>6</v>
      </c>
      <c r="E28" s="141"/>
      <c r="F28" s="168" t="str">
        <f>IF($E28="","",(VLOOKUP($E28,高校競技者!$O$2:$S$748,3,0)))</f>
        <v/>
      </c>
      <c r="G28" s="168" t="str">
        <f>IF($E28="","",(VLOOKUP($E28,高校競技者!$O$2:$S$748,5,0)))</f>
        <v/>
      </c>
      <c r="H28" s="995"/>
      <c r="I28" s="169" t="str">
        <f>IF($E28="","",(VLOOKUP($E28,高校競技者!$O$2:$S$748,2,0)))</f>
        <v/>
      </c>
      <c r="J28" s="170"/>
      <c r="K28" s="159"/>
      <c r="L28" s="195"/>
      <c r="M28" s="195"/>
      <c r="N28" s="107"/>
      <c r="O28" s="55"/>
      <c r="P28" s="167">
        <v>6</v>
      </c>
      <c r="Q28" s="141"/>
      <c r="R28" s="168" t="str">
        <f>IF($Q28="","",(VLOOKUP($Q28,高校競技者!$O$2:$S$748,3,0)))</f>
        <v/>
      </c>
      <c r="S28" s="168" t="str">
        <f>IF($Q28="","",(VLOOKUP($Q28,高校競技者!$O$2:$S$748,5,0)))</f>
        <v/>
      </c>
      <c r="T28" s="995"/>
      <c r="U28" s="169" t="str">
        <f>IF($Q28="","",(VLOOKUP($Q28,高校競技者!$O$2:$S$748,2,0)))</f>
        <v/>
      </c>
      <c r="V28" s="170"/>
      <c r="W28" s="159"/>
      <c r="X28" s="195"/>
      <c r="Y28" s="11"/>
      <c r="AA28" s="175" t="e">
        <f>#REF!</f>
        <v>#REF!</v>
      </c>
      <c r="AB28" s="176" t="e">
        <f>#REF!</f>
        <v>#REF!</v>
      </c>
      <c r="AC28" s="175" t="e">
        <f>#REF!</f>
        <v>#REF!</v>
      </c>
      <c r="AE28" s="175" t="e">
        <f>#REF!</f>
        <v>#REF!</v>
      </c>
      <c r="AG28" s="175" t="e">
        <f>#REF!</f>
        <v>#REF!</v>
      </c>
      <c r="AH28" s="11" t="e">
        <f>#REF!</f>
        <v>#REF!</v>
      </c>
      <c r="AI28" s="177" t="e">
        <f>#REF!</f>
        <v>#REF!</v>
      </c>
      <c r="AJ28" s="159">
        <v>11</v>
      </c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</row>
    <row r="29" spans="1:78" ht="15" hidden="1" thickBot="1">
      <c r="A29" s="193"/>
      <c r="B29" s="107"/>
      <c r="C29" s="988" t="s">
        <v>8645</v>
      </c>
      <c r="D29" s="989"/>
      <c r="E29" s="316" t="s">
        <v>8734</v>
      </c>
      <c r="F29" s="171"/>
      <c r="G29" s="107"/>
      <c r="H29" s="171"/>
      <c r="I29" s="107"/>
      <c r="J29" s="159"/>
      <c r="K29" s="159"/>
      <c r="L29" s="195"/>
      <c r="M29" s="195"/>
      <c r="N29" s="107"/>
      <c r="O29" s="988" t="s">
        <v>8645</v>
      </c>
      <c r="P29" s="989"/>
      <c r="Q29" s="316" t="s">
        <v>8734</v>
      </c>
      <c r="R29" s="171"/>
      <c r="S29" s="107"/>
      <c r="T29" s="171"/>
      <c r="U29" s="107"/>
      <c r="V29" s="159"/>
      <c r="W29" s="159"/>
      <c r="X29" s="195"/>
      <c r="Y29" s="11"/>
      <c r="AA29" s="181" t="e">
        <f>$J$48</f>
        <v>#VALUE!</v>
      </c>
      <c r="AB29" s="182" t="str">
        <f>$I$46</f>
        <v/>
      </c>
      <c r="AC29" s="181">
        <f>$G$46</f>
        <v>0</v>
      </c>
      <c r="AE29" s="181">
        <f>$H$46</f>
        <v>0</v>
      </c>
      <c r="AG29" s="181">
        <f>$D$46</f>
        <v>1</v>
      </c>
      <c r="AH29" s="181">
        <f>$E$46</f>
        <v>0</v>
      </c>
      <c r="AI29" s="183">
        <f>$F$46</f>
        <v>0</v>
      </c>
      <c r="AJ29" s="159">
        <v>11</v>
      </c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</row>
    <row r="30" spans="1:78" hidden="1">
      <c r="A30" s="193"/>
      <c r="B30" s="107"/>
      <c r="C30" s="159"/>
      <c r="D30" s="159"/>
      <c r="E30" s="107"/>
      <c r="F30" s="171"/>
      <c r="G30" s="107"/>
      <c r="H30" s="171"/>
      <c r="I30" s="107"/>
      <c r="J30" s="159"/>
      <c r="K30" s="159"/>
      <c r="L30" s="195"/>
      <c r="M30" s="195"/>
      <c r="N30" s="107"/>
      <c r="O30" s="159"/>
      <c r="P30" s="159"/>
      <c r="Q30" s="107"/>
      <c r="R30" s="171"/>
      <c r="S30" s="107"/>
      <c r="T30" s="171"/>
      <c r="U30" s="107"/>
      <c r="V30" s="159"/>
      <c r="W30" s="159"/>
      <c r="X30" s="195"/>
      <c r="Y30" s="11"/>
      <c r="AA30" s="181"/>
      <c r="AB30" s="182"/>
      <c r="AC30" s="181"/>
      <c r="AE30" s="181"/>
      <c r="AG30" s="181"/>
      <c r="AH30" s="181"/>
      <c r="AI30" s="183"/>
      <c r="AJ30" s="159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</row>
    <row r="31" spans="1:78" hidden="1">
      <c r="A31" s="193"/>
      <c r="B31" s="107"/>
      <c r="C31" s="159"/>
      <c r="D31" s="185" t="s">
        <v>8779</v>
      </c>
      <c r="E31" s="313"/>
      <c r="F31" s="314"/>
      <c r="G31" s="107"/>
      <c r="H31" s="171"/>
      <c r="I31" s="107"/>
      <c r="J31" s="159"/>
      <c r="K31" s="159"/>
      <c r="L31" s="195"/>
      <c r="M31" s="195"/>
      <c r="N31" s="107"/>
      <c r="O31" s="159"/>
      <c r="P31" s="185" t="s">
        <v>8779</v>
      </c>
      <c r="Q31" s="313"/>
      <c r="R31" s="314"/>
      <c r="S31" s="107"/>
      <c r="T31" s="171"/>
      <c r="U31" s="107"/>
      <c r="V31" s="159"/>
      <c r="W31" s="159"/>
      <c r="X31" s="195"/>
      <c r="Y31" s="11"/>
      <c r="AA31" s="181"/>
      <c r="AB31" s="182"/>
      <c r="AC31" s="181"/>
      <c r="AE31" s="181"/>
      <c r="AG31" s="181"/>
      <c r="AH31" s="181"/>
      <c r="AI31" s="183"/>
      <c r="AJ31" s="159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</row>
    <row r="32" spans="1:78" hidden="1">
      <c r="A32" s="193"/>
      <c r="B32" s="107"/>
      <c r="C32" s="159"/>
      <c r="D32" s="159"/>
      <c r="E32" s="107"/>
      <c r="F32" s="171"/>
      <c r="G32" s="107"/>
      <c r="H32" s="171"/>
      <c r="I32" s="107"/>
      <c r="J32" s="159"/>
      <c r="K32" s="159"/>
      <c r="L32" s="195"/>
      <c r="M32" s="195"/>
      <c r="N32" s="107"/>
      <c r="O32" s="159"/>
      <c r="P32" s="159"/>
      <c r="Q32" s="107"/>
      <c r="R32" s="171"/>
      <c r="S32" s="107"/>
      <c r="T32" s="171"/>
      <c r="U32" s="107"/>
      <c r="V32" s="159"/>
      <c r="W32" s="159"/>
      <c r="X32" s="195"/>
      <c r="Y32" s="11"/>
      <c r="AA32" s="181"/>
      <c r="AB32" s="182"/>
      <c r="AC32" s="181"/>
      <c r="AE32" s="181"/>
      <c r="AG32" s="181"/>
      <c r="AH32" s="181"/>
      <c r="AI32" s="183"/>
      <c r="AJ32" s="159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</row>
    <row r="33" spans="1:78" ht="15" hidden="1" thickBot="1">
      <c r="A33" s="193"/>
      <c r="B33" s="107"/>
      <c r="C33" s="991" t="s">
        <v>8708</v>
      </c>
      <c r="D33" s="991"/>
      <c r="E33" s="991"/>
      <c r="F33" s="991"/>
      <c r="G33" s="184"/>
      <c r="H33" s="319" t="s">
        <v>8778</v>
      </c>
      <c r="I33" s="185"/>
      <c r="J33" s="159"/>
      <c r="K33" s="159"/>
      <c r="L33" s="195"/>
      <c r="M33" s="195"/>
      <c r="N33" s="107"/>
      <c r="O33" s="991" t="s">
        <v>8708</v>
      </c>
      <c r="P33" s="991"/>
      <c r="Q33" s="991"/>
      <c r="R33" s="991"/>
      <c r="S33" s="184"/>
      <c r="T33" s="319" t="s">
        <v>8778</v>
      </c>
      <c r="U33" s="185"/>
      <c r="V33" s="185"/>
      <c r="W33" s="159"/>
      <c r="X33" s="195"/>
      <c r="Y33" s="11"/>
      <c r="AA33" s="181" t="e">
        <f>$J$48</f>
        <v>#VALUE!</v>
      </c>
      <c r="AB33" s="182" t="str">
        <f>$I$47</f>
        <v/>
      </c>
      <c r="AC33" s="181">
        <f>$G$47</f>
        <v>0</v>
      </c>
      <c r="AE33" s="181">
        <f>$H$46</f>
        <v>0</v>
      </c>
      <c r="AG33" s="181">
        <f>$D$47</f>
        <v>2</v>
      </c>
      <c r="AH33" s="181">
        <f>$E$47</f>
        <v>0</v>
      </c>
      <c r="AI33" s="183">
        <f>$F$47</f>
        <v>0</v>
      </c>
      <c r="AJ33" s="159">
        <v>11</v>
      </c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</row>
    <row r="34" spans="1:78" hidden="1">
      <c r="A34" s="193"/>
      <c r="B34" s="107"/>
      <c r="C34" s="984" t="s">
        <v>8631</v>
      </c>
      <c r="D34" s="990"/>
      <c r="E34" s="186" t="s">
        <v>8638</v>
      </c>
      <c r="F34" s="105" t="s">
        <v>8642</v>
      </c>
      <c r="G34" s="187" t="s">
        <v>8629</v>
      </c>
      <c r="H34" s="188" t="s">
        <v>8650</v>
      </c>
      <c r="I34" s="189" t="s">
        <v>8630</v>
      </c>
      <c r="J34" s="190" t="s">
        <v>393</v>
      </c>
      <c r="K34" s="107"/>
      <c r="L34" s="193"/>
      <c r="M34" s="195"/>
      <c r="N34" s="107"/>
      <c r="O34" s="984" t="s">
        <v>8631</v>
      </c>
      <c r="P34" s="990"/>
      <c r="Q34" s="186" t="s">
        <v>8638</v>
      </c>
      <c r="R34" s="105" t="s">
        <v>8642</v>
      </c>
      <c r="S34" s="187" t="s">
        <v>8629</v>
      </c>
      <c r="T34" s="188" t="s">
        <v>8650</v>
      </c>
      <c r="U34" s="189" t="s">
        <v>8630</v>
      </c>
      <c r="V34" s="190" t="s">
        <v>393</v>
      </c>
      <c r="W34" s="107"/>
      <c r="X34" s="193"/>
      <c r="AA34" s="181" t="e">
        <f>$J$48</f>
        <v>#VALUE!</v>
      </c>
      <c r="AB34" s="182" t="str">
        <f>$I$48</f>
        <v/>
      </c>
      <c r="AC34" s="181">
        <f>$G$48</f>
        <v>0</v>
      </c>
      <c r="AE34" s="181">
        <f>$H$46</f>
        <v>0</v>
      </c>
      <c r="AG34" s="181">
        <f>$D$48</f>
        <v>3</v>
      </c>
      <c r="AH34" s="181">
        <f>$E$48</f>
        <v>0</v>
      </c>
      <c r="AI34" s="183">
        <f>$F$48</f>
        <v>0</v>
      </c>
      <c r="AJ34" s="159">
        <v>11</v>
      </c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</row>
    <row r="35" spans="1:78" hidden="1">
      <c r="A35" s="193"/>
      <c r="B35" s="107"/>
      <c r="C35" s="53"/>
      <c r="D35" s="152">
        <v>1</v>
      </c>
      <c r="E35" s="140"/>
      <c r="F35" s="106"/>
      <c r="G35" s="142"/>
      <c r="H35" s="993"/>
      <c r="I35" s="154" t="str">
        <f>IF($G35="","",(VLOOKUP($G35,所属・種目コード!$C$3:$E$67,2,0)))</f>
        <v/>
      </c>
      <c r="J35" s="155"/>
      <c r="K35" s="107"/>
      <c r="L35" s="193"/>
      <c r="M35" s="195"/>
      <c r="N35" s="107"/>
      <c r="O35" s="53"/>
      <c r="P35" s="152">
        <v>1</v>
      </c>
      <c r="Q35" s="140"/>
      <c r="R35" s="106"/>
      <c r="S35" s="142"/>
      <c r="T35" s="993"/>
      <c r="U35" s="154" t="str">
        <f>IF($S35="","",(VLOOKUP($S35,所属・種目コード!$C$3:$E$67,2,0)))</f>
        <v/>
      </c>
      <c r="V35" s="155"/>
      <c r="W35" s="107"/>
      <c r="X35" s="193"/>
      <c r="AA35" s="181" t="e">
        <f>$J$48</f>
        <v>#VALUE!</v>
      </c>
      <c r="AB35" s="182" t="str">
        <f>$I$49</f>
        <v/>
      </c>
      <c r="AC35" s="181">
        <f>$G$49</f>
        <v>0</v>
      </c>
      <c r="AE35" s="181">
        <f>$H$46</f>
        <v>0</v>
      </c>
      <c r="AG35" s="181">
        <f>$D$49</f>
        <v>4</v>
      </c>
      <c r="AH35" s="181">
        <f>$E$49</f>
        <v>0</v>
      </c>
      <c r="AI35" s="183">
        <f>$F$49</f>
        <v>0</v>
      </c>
      <c r="AJ35" s="159">
        <v>11</v>
      </c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</row>
    <row r="36" spans="1:78" hidden="1">
      <c r="A36" s="193"/>
      <c r="B36" s="107"/>
      <c r="C36" s="160" t="s">
        <v>8632</v>
      </c>
      <c r="D36" s="161">
        <v>2</v>
      </c>
      <c r="E36" s="140"/>
      <c r="F36" s="106"/>
      <c r="G36" s="142"/>
      <c r="H36" s="994"/>
      <c r="I36" s="154" t="str">
        <f>IF($G36="","",(VLOOKUP($G36,所属・種目コード!$C$3:$E$67,2,0)))</f>
        <v/>
      </c>
      <c r="J36" s="162"/>
      <c r="K36" s="107"/>
      <c r="L36" s="193"/>
      <c r="M36" s="195"/>
      <c r="N36" s="107"/>
      <c r="O36" s="160" t="s">
        <v>8632</v>
      </c>
      <c r="P36" s="161">
        <v>2</v>
      </c>
      <c r="Q36" s="140"/>
      <c r="R36" s="106"/>
      <c r="S36" s="142"/>
      <c r="T36" s="994"/>
      <c r="U36" s="154" t="str">
        <f>IF($S36="","",(VLOOKUP($S36,所属・種目コード!$C$3:$E$67,2,0)))</f>
        <v/>
      </c>
      <c r="V36" s="162"/>
      <c r="W36" s="107"/>
      <c r="X36" s="193"/>
      <c r="AA36" s="181" t="e">
        <f>$J$48</f>
        <v>#VALUE!</v>
      </c>
      <c r="AB36" s="182" t="str">
        <f>$I$50</f>
        <v/>
      </c>
      <c r="AC36" s="181">
        <f>$G$50</f>
        <v>0</v>
      </c>
      <c r="AE36" s="181">
        <f>$H$46</f>
        <v>0</v>
      </c>
      <c r="AG36" s="181">
        <f>$D$50</f>
        <v>5</v>
      </c>
      <c r="AH36" s="181">
        <f>$E$50</f>
        <v>0</v>
      </c>
      <c r="AI36" s="183">
        <f>$F$50</f>
        <v>0</v>
      </c>
      <c r="AJ36" s="159">
        <v>11</v>
      </c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</row>
    <row r="37" spans="1:78" ht="17.25" hidden="1">
      <c r="A37" s="193"/>
      <c r="B37" s="107"/>
      <c r="C37" s="163">
        <v>3</v>
      </c>
      <c r="D37" s="164">
        <v>3</v>
      </c>
      <c r="E37" s="140"/>
      <c r="F37" s="106"/>
      <c r="G37" s="142"/>
      <c r="H37" s="994"/>
      <c r="I37" s="154" t="str">
        <f>IF($G37="","",(VLOOKUP($G37,所属・種目コード!$C$3:$E$67,2,0)))</f>
        <v/>
      </c>
      <c r="J37" s="165" t="e">
        <f>$C$37+$I$37+2000</f>
        <v>#VALUE!</v>
      </c>
      <c r="K37" s="159"/>
      <c r="L37" s="195"/>
      <c r="M37" s="195"/>
      <c r="N37" s="107"/>
      <c r="O37" s="163">
        <v>3</v>
      </c>
      <c r="P37" s="164">
        <v>3</v>
      </c>
      <c r="Q37" s="140"/>
      <c r="R37" s="106"/>
      <c r="S37" s="142"/>
      <c r="T37" s="994"/>
      <c r="U37" s="154" t="str">
        <f>IF($S37="","",(VLOOKUP($S37,所属・種目コード!$C$3:$E$67,2,0)))</f>
        <v/>
      </c>
      <c r="V37" s="165" t="e">
        <f>$C$37+$U$37+2100</f>
        <v>#VALUE!</v>
      </c>
      <c r="W37" s="159"/>
      <c r="X37" s="195"/>
      <c r="Y37" s="11"/>
      <c r="AA37" s="181" t="e">
        <f>$J$48</f>
        <v>#VALUE!</v>
      </c>
      <c r="AB37" s="182" t="str">
        <f>$I$51</f>
        <v/>
      </c>
      <c r="AC37" s="181">
        <f>$G$51</f>
        <v>0</v>
      </c>
      <c r="AE37" s="181">
        <f>$H$46</f>
        <v>0</v>
      </c>
      <c r="AG37" s="181">
        <f>$D$51</f>
        <v>6</v>
      </c>
      <c r="AH37" s="181">
        <f>$E$51</f>
        <v>0</v>
      </c>
      <c r="AI37" s="183">
        <f>$F$51</f>
        <v>0</v>
      </c>
      <c r="AJ37" s="159">
        <v>11</v>
      </c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</row>
    <row r="38" spans="1:78" hidden="1">
      <c r="A38" s="193"/>
      <c r="B38" s="107"/>
      <c r="C38" s="54"/>
      <c r="D38" s="164">
        <v>4</v>
      </c>
      <c r="E38" s="140"/>
      <c r="F38" s="106"/>
      <c r="G38" s="142"/>
      <c r="H38" s="994"/>
      <c r="I38" s="154" t="str">
        <f>IF($G38="","",(VLOOKUP($G38,所属・種目コード!$C$3:$E$67,2,0)))</f>
        <v/>
      </c>
      <c r="J38" s="166"/>
      <c r="K38" s="159"/>
      <c r="L38" s="195"/>
      <c r="M38" s="195"/>
      <c r="N38" s="107"/>
      <c r="O38" s="54"/>
      <c r="P38" s="164">
        <v>4</v>
      </c>
      <c r="Q38" s="140"/>
      <c r="R38" s="106"/>
      <c r="S38" s="142"/>
      <c r="T38" s="994"/>
      <c r="U38" s="154" t="str">
        <f>IF($S38="","",(VLOOKUP($S38,所属・種目コード!$C$3:$E$67,2,0)))</f>
        <v/>
      </c>
      <c r="V38" s="166"/>
      <c r="W38" s="159"/>
      <c r="X38" s="195"/>
      <c r="Y38" s="11"/>
      <c r="AA38" s="11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</row>
    <row r="39" spans="1:78" hidden="1">
      <c r="A39" s="193"/>
      <c r="B39" s="107"/>
      <c r="C39" s="54"/>
      <c r="D39" s="164">
        <v>5</v>
      </c>
      <c r="E39" s="140"/>
      <c r="F39" s="106"/>
      <c r="G39" s="142"/>
      <c r="H39" s="994"/>
      <c r="I39" s="154" t="str">
        <f>IF($G39="","",(VLOOKUP($G39,所属・種目コード!$C$3:$E$67,2,0)))</f>
        <v/>
      </c>
      <c r="J39" s="166"/>
      <c r="K39" s="159"/>
      <c r="L39" s="195"/>
      <c r="M39" s="195"/>
      <c r="N39" s="107"/>
      <c r="O39" s="54"/>
      <c r="P39" s="164">
        <v>5</v>
      </c>
      <c r="Q39" s="140"/>
      <c r="R39" s="106"/>
      <c r="S39" s="142"/>
      <c r="T39" s="994"/>
      <c r="U39" s="154" t="str">
        <f>IF($S39="","",(VLOOKUP($S39,所属・種目コード!$C$3:$E$67,2,0)))</f>
        <v/>
      </c>
      <c r="V39" s="166"/>
      <c r="W39" s="159"/>
      <c r="X39" s="195"/>
      <c r="Y39" s="11"/>
      <c r="AA39" s="11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</row>
    <row r="40" spans="1:78" ht="15" hidden="1" thickBot="1">
      <c r="A40" s="193"/>
      <c r="B40" s="107"/>
      <c r="C40" s="55"/>
      <c r="D40" s="167">
        <v>6</v>
      </c>
      <c r="E40" s="141"/>
      <c r="F40" s="143"/>
      <c r="G40" s="144"/>
      <c r="H40" s="995"/>
      <c r="I40" s="169" t="str">
        <f>IF($G40="","",(VLOOKUP($G40,所属・種目コード!$C$3:$E$67,2,0)))</f>
        <v/>
      </c>
      <c r="J40" s="170"/>
      <c r="K40" s="159"/>
      <c r="L40" s="195"/>
      <c r="M40" s="195"/>
      <c r="N40" s="107"/>
      <c r="O40" s="55"/>
      <c r="P40" s="167">
        <v>6</v>
      </c>
      <c r="Q40" s="141"/>
      <c r="R40" s="143"/>
      <c r="S40" s="144"/>
      <c r="T40" s="995"/>
      <c r="U40" s="169" t="str">
        <f>IF($S40="","",(VLOOKUP($S40,所属・種目コード!$C$3:$E$67,2,0)))</f>
        <v/>
      </c>
      <c r="V40" s="170"/>
      <c r="W40" s="159"/>
      <c r="X40" s="195"/>
      <c r="Y40" s="11"/>
      <c r="AA40" s="11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</row>
    <row r="41" spans="1:78" hidden="1">
      <c r="A41" s="193"/>
      <c r="B41" s="107"/>
      <c r="C41" s="159"/>
      <c r="D41" s="159"/>
      <c r="E41" s="107"/>
      <c r="F41" s="171"/>
      <c r="G41" s="107"/>
      <c r="H41" s="171"/>
      <c r="I41" s="107"/>
      <c r="J41" s="159"/>
      <c r="K41" s="159"/>
      <c r="L41" s="195"/>
      <c r="M41" s="195"/>
      <c r="N41" s="107"/>
      <c r="O41" s="159"/>
      <c r="P41" s="159"/>
      <c r="Q41" s="107"/>
      <c r="R41" s="171"/>
      <c r="S41" s="107"/>
      <c r="T41" s="171"/>
      <c r="U41" s="107"/>
      <c r="V41" s="159"/>
      <c r="W41" s="159"/>
      <c r="X41" s="195"/>
      <c r="Y41" s="11"/>
      <c r="AA41" s="11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</row>
    <row r="42" spans="1:78" ht="16.7" customHeight="1" thickBot="1">
      <c r="A42" s="193"/>
      <c r="B42" s="107"/>
      <c r="C42" s="159"/>
      <c r="D42" s="159"/>
      <c r="E42" s="107"/>
      <c r="F42" s="171"/>
      <c r="G42" s="107"/>
      <c r="H42" s="770" t="s">
        <v>8919</v>
      </c>
      <c r="I42" s="700"/>
      <c r="J42" s="159"/>
      <c r="K42" s="159"/>
      <c r="L42" s="195"/>
      <c r="M42" s="195"/>
      <c r="N42" s="107"/>
      <c r="O42" s="159"/>
      <c r="P42" s="159"/>
      <c r="Q42" s="107"/>
      <c r="R42" s="171"/>
      <c r="S42" s="107"/>
      <c r="T42" s="772" t="s">
        <v>8919</v>
      </c>
      <c r="U42" s="700"/>
      <c r="V42" s="159"/>
      <c r="W42" s="159"/>
      <c r="X42" s="195"/>
      <c r="Y42" s="11"/>
      <c r="AA42" s="11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</row>
    <row r="43" spans="1:78" ht="15" thickBot="1">
      <c r="A43" s="193"/>
      <c r="B43" s="107"/>
      <c r="C43" s="159"/>
      <c r="D43" s="159"/>
      <c r="E43" s="107"/>
      <c r="F43" s="171"/>
      <c r="G43" s="107"/>
      <c r="H43" s="986"/>
      <c r="I43" s="986"/>
      <c r="J43" s="159"/>
      <c r="K43" s="159"/>
      <c r="L43" s="195"/>
      <c r="M43" s="195"/>
      <c r="N43" s="107"/>
      <c r="O43" s="159"/>
      <c r="P43" s="159"/>
      <c r="Q43" s="107"/>
      <c r="R43" s="171"/>
      <c r="S43" s="107"/>
      <c r="T43" s="986"/>
      <c r="U43" s="986"/>
      <c r="V43" s="159"/>
      <c r="W43" s="159"/>
      <c r="X43" s="195"/>
      <c r="Y43" s="11"/>
      <c r="AA43" s="11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</row>
    <row r="44" spans="1:78" ht="18" thickBot="1">
      <c r="A44" s="193"/>
      <c r="B44" s="107"/>
      <c r="C44" s="991" t="s">
        <v>8708</v>
      </c>
      <c r="D44" s="991"/>
      <c r="E44" s="991"/>
      <c r="F44" s="991"/>
      <c r="G44" s="184"/>
      <c r="H44" s="319" t="s">
        <v>8778</v>
      </c>
      <c r="I44" s="185"/>
      <c r="J44" s="185"/>
      <c r="K44" s="159"/>
      <c r="L44" s="195"/>
      <c r="M44" s="195"/>
      <c r="N44" s="107"/>
      <c r="O44" s="991" t="s">
        <v>8708</v>
      </c>
      <c r="P44" s="991"/>
      <c r="Q44" s="991"/>
      <c r="R44" s="991"/>
      <c r="S44" s="184"/>
      <c r="T44" s="319" t="s">
        <v>8778</v>
      </c>
      <c r="U44" s="185"/>
      <c r="V44" s="185"/>
      <c r="W44" s="159"/>
      <c r="X44" s="195"/>
      <c r="Y44" s="11"/>
      <c r="AA44" s="1018" t="s">
        <v>8640</v>
      </c>
      <c r="AB44" s="1019"/>
      <c r="AC44" s="1019"/>
      <c r="AD44" s="1019"/>
      <c r="AE44" s="1019"/>
      <c r="AF44" s="1020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</row>
    <row r="45" spans="1:78">
      <c r="A45" s="193"/>
      <c r="B45" s="107"/>
      <c r="C45" s="984" t="s">
        <v>8631</v>
      </c>
      <c r="D45" s="985"/>
      <c r="E45" s="246" t="s">
        <v>8638</v>
      </c>
      <c r="F45" s="105" t="s">
        <v>8642</v>
      </c>
      <c r="G45" s="104" t="s">
        <v>8629</v>
      </c>
      <c r="H45" s="246" t="s">
        <v>8650</v>
      </c>
      <c r="I45" s="243" t="s">
        <v>8630</v>
      </c>
      <c r="J45" s="190" t="s">
        <v>393</v>
      </c>
      <c r="K45" s="159"/>
      <c r="L45" s="195"/>
      <c r="M45" s="195"/>
      <c r="N45" s="107"/>
      <c r="O45" s="984" t="s">
        <v>8631</v>
      </c>
      <c r="P45" s="985"/>
      <c r="Q45" s="246" t="s">
        <v>8638</v>
      </c>
      <c r="R45" s="105" t="s">
        <v>8642</v>
      </c>
      <c r="S45" s="104" t="s">
        <v>8629</v>
      </c>
      <c r="T45" s="246" t="s">
        <v>8650</v>
      </c>
      <c r="U45" s="243" t="s">
        <v>8630</v>
      </c>
      <c r="V45" s="190" t="s">
        <v>393</v>
      </c>
      <c r="W45" s="159"/>
      <c r="X45" s="195"/>
      <c r="Y45" s="11"/>
      <c r="AA45" s="11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</row>
    <row r="46" spans="1:78">
      <c r="A46" s="193"/>
      <c r="B46" s="107"/>
      <c r="C46" s="53"/>
      <c r="D46" s="152">
        <v>1</v>
      </c>
      <c r="E46" s="634"/>
      <c r="F46" s="636"/>
      <c r="G46" s="646"/>
      <c r="H46" s="996"/>
      <c r="I46" s="154" t="str">
        <f>IF($G46="","",(VLOOKUP($G46,所属・種目コード!$C$3:$E$79,3,0)))</f>
        <v/>
      </c>
      <c r="J46" s="155"/>
      <c r="K46" s="159"/>
      <c r="L46" s="195"/>
      <c r="M46" s="195"/>
      <c r="N46" s="107"/>
      <c r="O46" s="53"/>
      <c r="P46" s="152">
        <v>1</v>
      </c>
      <c r="Q46" s="634"/>
      <c r="R46" s="636"/>
      <c r="S46" s="646"/>
      <c r="T46" s="996"/>
      <c r="U46" s="154" t="str">
        <f>IF($S46="","",(VLOOKUP($S46,所属・種目コード!$C$3:$E$79,3,0)))</f>
        <v/>
      </c>
      <c r="V46" s="155"/>
      <c r="W46" s="159"/>
      <c r="X46" s="195"/>
      <c r="Y46" s="11"/>
      <c r="AA46" s="11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</row>
    <row r="47" spans="1:78">
      <c r="A47" s="193"/>
      <c r="B47" s="107"/>
      <c r="C47" s="160" t="s">
        <v>8709</v>
      </c>
      <c r="D47" s="161">
        <v>2</v>
      </c>
      <c r="E47" s="634"/>
      <c r="F47" s="636"/>
      <c r="G47" s="646"/>
      <c r="H47" s="997"/>
      <c r="I47" s="154" t="str">
        <f>IF($G47="","",(VLOOKUP($G47,所属・種目コード!$C$3:$E$79,3,0)))</f>
        <v/>
      </c>
      <c r="J47" s="162"/>
      <c r="K47" s="159"/>
      <c r="L47" s="195"/>
      <c r="M47" s="195"/>
      <c r="N47" s="107"/>
      <c r="O47" s="160" t="s">
        <v>8632</v>
      </c>
      <c r="P47" s="161">
        <v>2</v>
      </c>
      <c r="Q47" s="634"/>
      <c r="R47" s="636"/>
      <c r="S47" s="646"/>
      <c r="T47" s="997"/>
      <c r="U47" s="154" t="str">
        <f>IF($S47="","",(VLOOKUP($S47,所属・種目コード!$C$3:$E$79,3,0)))</f>
        <v/>
      </c>
      <c r="V47" s="162"/>
      <c r="W47" s="159"/>
      <c r="X47" s="195"/>
      <c r="Y47" s="11"/>
      <c r="AA47" s="11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</row>
    <row r="48" spans="1:78" ht="17.25">
      <c r="A48" s="193"/>
      <c r="B48" s="107"/>
      <c r="C48" s="163">
        <v>2</v>
      </c>
      <c r="D48" s="164">
        <v>3</v>
      </c>
      <c r="E48" s="645"/>
      <c r="F48" s="636"/>
      <c r="G48" s="646"/>
      <c r="H48" s="997"/>
      <c r="I48" s="154" t="str">
        <f>IF($G48="","",(VLOOKUP($G48,所属・種目コード!$C$3:$E$79,3,0)))</f>
        <v/>
      </c>
      <c r="J48" s="165" t="e">
        <f>$C$48+$I$48+2000</f>
        <v>#VALUE!</v>
      </c>
      <c r="K48" s="159"/>
      <c r="L48" s="195"/>
      <c r="M48" s="195"/>
      <c r="N48" s="107"/>
      <c r="O48" s="163">
        <v>2</v>
      </c>
      <c r="P48" s="164">
        <v>3</v>
      </c>
      <c r="Q48" s="634"/>
      <c r="R48" s="636"/>
      <c r="S48" s="646"/>
      <c r="T48" s="997"/>
      <c r="U48" s="154" t="str">
        <f>IF($S48="","",(VLOOKUP($S48,所属・種目コード!$C$3:$E$79,3,0)))</f>
        <v/>
      </c>
      <c r="V48" s="165" t="e">
        <f>$C$48+$U$48+2100</f>
        <v>#VALUE!</v>
      </c>
      <c r="W48" s="159"/>
      <c r="X48" s="195"/>
      <c r="Y48" s="11"/>
      <c r="AA48" s="11" t="s">
        <v>393</v>
      </c>
      <c r="AB48" s="11" t="s">
        <v>394</v>
      </c>
      <c r="AC48" s="11" t="s">
        <v>395</v>
      </c>
      <c r="AD48" s="11" t="s">
        <v>396</v>
      </c>
      <c r="AE48" s="11" t="s">
        <v>397</v>
      </c>
      <c r="AF48" s="20" t="s">
        <v>398</v>
      </c>
      <c r="AG48" s="11" t="s">
        <v>399</v>
      </c>
      <c r="AH48" s="11" t="s">
        <v>47</v>
      </c>
      <c r="AI48" s="11" t="s">
        <v>52</v>
      </c>
      <c r="AJ48" s="11" t="s">
        <v>400</v>
      </c>
      <c r="AK48" s="11" t="s">
        <v>401</v>
      </c>
      <c r="AL48" s="11" t="s">
        <v>402</v>
      </c>
      <c r="AM48" s="11" t="s">
        <v>403</v>
      </c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</row>
    <row r="49" spans="1:78">
      <c r="A49" s="193"/>
      <c r="B49" s="107"/>
      <c r="C49" s="54"/>
      <c r="D49" s="164">
        <v>4</v>
      </c>
      <c r="E49" s="634"/>
      <c r="F49" s="636"/>
      <c r="G49" s="646"/>
      <c r="H49" s="997"/>
      <c r="I49" s="154" t="str">
        <f>IF($G49="","",(VLOOKUP($G49,所属・種目コード!$C$3:$E$79,3,0)))</f>
        <v/>
      </c>
      <c r="J49" s="166"/>
      <c r="K49" s="159"/>
      <c r="L49" s="195"/>
      <c r="M49" s="195"/>
      <c r="N49" s="107"/>
      <c r="O49" s="54"/>
      <c r="P49" s="164">
        <v>4</v>
      </c>
      <c r="Q49" s="648"/>
      <c r="R49" s="636"/>
      <c r="S49" s="646"/>
      <c r="T49" s="997"/>
      <c r="U49" s="154" t="str">
        <f>IF($S49="","",(VLOOKUP($S49,所属・種目コード!$C$3:$E$79,3,0)))</f>
        <v/>
      </c>
      <c r="V49" s="166"/>
      <c r="W49" s="159"/>
      <c r="X49" s="195"/>
      <c r="Y49" s="11"/>
      <c r="AA49" s="156" t="e">
        <f>$V$15</f>
        <v>#VALUE!</v>
      </c>
      <c r="AB49" s="157" t="str">
        <f>$U$13</f>
        <v/>
      </c>
      <c r="AC49" s="156" t="str">
        <f>$S$13</f>
        <v/>
      </c>
      <c r="AD49" s="11"/>
      <c r="AE49" s="156">
        <f>$T$13</f>
        <v>0</v>
      </c>
      <c r="AF49" s="20"/>
      <c r="AG49" s="156">
        <f t="shared" ref="AG49:AH52" si="2">P13</f>
        <v>1</v>
      </c>
      <c r="AH49" s="156">
        <f t="shared" si="2"/>
        <v>0</v>
      </c>
      <c r="AI49" s="158" t="str">
        <f>$R$13</f>
        <v/>
      </c>
      <c r="AJ49" s="159">
        <v>11</v>
      </c>
      <c r="AN49" s="11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</row>
    <row r="50" spans="1:78">
      <c r="A50" s="193"/>
      <c r="B50" s="107"/>
      <c r="C50" s="54"/>
      <c r="D50" s="164">
        <v>5</v>
      </c>
      <c r="E50" s="634"/>
      <c r="F50" s="636"/>
      <c r="G50" s="646"/>
      <c r="H50" s="997"/>
      <c r="I50" s="154" t="str">
        <f>IF($G50="","",(VLOOKUP($G50,所属・種目コード!$C$3:$E$79,3,0)))</f>
        <v/>
      </c>
      <c r="J50" s="166"/>
      <c r="K50" s="159"/>
      <c r="L50" s="195"/>
      <c r="M50" s="195"/>
      <c r="N50" s="107"/>
      <c r="O50" s="54"/>
      <c r="P50" s="164">
        <v>5</v>
      </c>
      <c r="Q50" s="634"/>
      <c r="R50" s="636"/>
      <c r="S50" s="646"/>
      <c r="T50" s="997"/>
      <c r="U50" s="154" t="str">
        <f>IF($S50="","",(VLOOKUP($S50,所属・種目コード!$C$3:$E$79,3,0)))</f>
        <v/>
      </c>
      <c r="V50" s="166"/>
      <c r="W50" s="159"/>
      <c r="X50" s="195"/>
      <c r="Y50" s="11"/>
      <c r="AA50" s="156" t="e">
        <f t="shared" ref="AA50:AA57" si="3">$V$15</f>
        <v>#VALUE!</v>
      </c>
      <c r="AB50" s="157" t="str">
        <f>$U$14</f>
        <v/>
      </c>
      <c r="AC50" s="156" t="str">
        <f>$S$14</f>
        <v/>
      </c>
      <c r="AD50" s="11"/>
      <c r="AE50" s="156">
        <f t="shared" ref="AE50:AE57" si="4">$T$13</f>
        <v>0</v>
      </c>
      <c r="AF50" s="20"/>
      <c r="AG50" s="156">
        <f t="shared" si="2"/>
        <v>2</v>
      </c>
      <c r="AH50" s="156">
        <f t="shared" si="2"/>
        <v>0</v>
      </c>
      <c r="AI50" s="158" t="str">
        <f>$R$14</f>
        <v/>
      </c>
      <c r="AJ50" s="159">
        <v>11</v>
      </c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</row>
    <row r="51" spans="1:78" ht="15" thickBot="1">
      <c r="A51" s="193"/>
      <c r="B51" s="107"/>
      <c r="C51" s="55"/>
      <c r="D51" s="167">
        <v>6</v>
      </c>
      <c r="E51" s="635"/>
      <c r="F51" s="637"/>
      <c r="G51" s="647"/>
      <c r="H51" s="998"/>
      <c r="I51" s="169" t="str">
        <f>IF($G51="","",(VLOOKUP($G51,所属・種目コード!$C$3:$E$79,3,0)))</f>
        <v/>
      </c>
      <c r="J51" s="170"/>
      <c r="K51" s="159"/>
      <c r="L51" s="195"/>
      <c r="M51" s="195"/>
      <c r="N51" s="107"/>
      <c r="O51" s="55"/>
      <c r="P51" s="167">
        <v>6</v>
      </c>
      <c r="Q51" s="635"/>
      <c r="R51" s="637"/>
      <c r="S51" s="647"/>
      <c r="T51" s="998"/>
      <c r="U51" s="169" t="str">
        <f>IF($S51="","",(VLOOKUP($S51,所属・種目コード!$C$3:$E$79,3,0)))</f>
        <v/>
      </c>
      <c r="V51" s="170"/>
      <c r="W51" s="159"/>
      <c r="X51" s="195"/>
      <c r="Y51" s="11"/>
      <c r="AA51" s="156" t="e">
        <f t="shared" si="3"/>
        <v>#VALUE!</v>
      </c>
      <c r="AB51" s="157" t="str">
        <f>$U$15</f>
        <v/>
      </c>
      <c r="AC51" s="156" t="str">
        <f>$S$15</f>
        <v/>
      </c>
      <c r="AD51" s="11"/>
      <c r="AE51" s="156">
        <f t="shared" si="4"/>
        <v>0</v>
      </c>
      <c r="AF51" s="20"/>
      <c r="AG51" s="156">
        <f t="shared" si="2"/>
        <v>3</v>
      </c>
      <c r="AH51" s="156">
        <f t="shared" si="2"/>
        <v>0</v>
      </c>
      <c r="AI51" s="158" t="str">
        <f>$R$15</f>
        <v/>
      </c>
      <c r="AJ51" s="159">
        <v>11</v>
      </c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</row>
    <row r="52" spans="1:78">
      <c r="A52" s="193"/>
      <c r="B52" s="107"/>
      <c r="C52" s="159"/>
      <c r="D52" s="159"/>
      <c r="E52" s="107"/>
      <c r="F52" s="171"/>
      <c r="G52" s="107"/>
      <c r="H52" s="171"/>
      <c r="I52" s="107"/>
      <c r="J52" s="159"/>
      <c r="K52" s="159"/>
      <c r="L52" s="195"/>
      <c r="M52" s="195"/>
      <c r="N52" s="107"/>
      <c r="O52" s="159"/>
      <c r="P52" s="159"/>
      <c r="Q52" s="107"/>
      <c r="R52" s="171"/>
      <c r="S52" s="107"/>
      <c r="T52" s="171"/>
      <c r="U52" s="107"/>
      <c r="V52" s="159"/>
      <c r="W52" s="159"/>
      <c r="X52" s="195"/>
      <c r="Y52" s="11"/>
      <c r="AA52" s="156" t="e">
        <f t="shared" si="3"/>
        <v>#VALUE!</v>
      </c>
      <c r="AB52" s="157" t="str">
        <f>$U$16</f>
        <v/>
      </c>
      <c r="AC52" s="156" t="str">
        <f>$S$16</f>
        <v/>
      </c>
      <c r="AD52" s="11"/>
      <c r="AE52" s="156">
        <f t="shared" si="4"/>
        <v>0</v>
      </c>
      <c r="AF52" s="20"/>
      <c r="AG52" s="156">
        <f t="shared" si="2"/>
        <v>4</v>
      </c>
      <c r="AH52" s="156">
        <f t="shared" si="2"/>
        <v>0</v>
      </c>
      <c r="AI52" s="158" t="str">
        <f>$R$16</f>
        <v/>
      </c>
      <c r="AJ52" s="159">
        <v>11</v>
      </c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</row>
    <row r="53" spans="1:78">
      <c r="A53" s="193"/>
      <c r="B53" s="107"/>
      <c r="C53" s="159"/>
      <c r="D53" s="159"/>
      <c r="E53" s="107"/>
      <c r="F53" s="171"/>
      <c r="G53" s="107"/>
      <c r="H53" s="171"/>
      <c r="I53" s="107"/>
      <c r="J53" s="159"/>
      <c r="K53" s="159"/>
      <c r="L53" s="195"/>
      <c r="M53" s="195"/>
      <c r="N53" s="107"/>
      <c r="O53" s="159"/>
      <c r="P53" s="159"/>
      <c r="Q53" s="107"/>
      <c r="R53" s="171"/>
      <c r="S53" s="107"/>
      <c r="T53" s="171"/>
      <c r="U53" s="107"/>
      <c r="V53" s="159"/>
      <c r="W53" s="159"/>
      <c r="X53" s="195"/>
      <c r="Y53" s="11"/>
      <c r="AA53" s="156"/>
      <c r="AB53" s="157"/>
      <c r="AC53" s="156"/>
      <c r="AD53" s="11"/>
      <c r="AE53" s="156"/>
      <c r="AF53" s="20"/>
      <c r="AG53" s="156"/>
      <c r="AH53" s="156"/>
      <c r="AI53" s="158"/>
      <c r="AJ53" s="159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</row>
    <row r="54" spans="1:78" ht="20.45" customHeight="1">
      <c r="A54" s="193"/>
      <c r="B54" s="107"/>
      <c r="C54" s="159"/>
      <c r="D54" s="159"/>
      <c r="E54" s="107"/>
      <c r="F54" s="171"/>
      <c r="G54" s="107"/>
      <c r="H54" s="171"/>
      <c r="I54" s="107"/>
      <c r="J54" s="159"/>
      <c r="K54" s="159"/>
      <c r="L54" s="195"/>
      <c r="M54" s="195"/>
      <c r="N54" s="107"/>
      <c r="O54" s="159"/>
      <c r="P54" s="159"/>
      <c r="Q54" s="107"/>
      <c r="R54" s="171"/>
      <c r="S54" s="107"/>
      <c r="T54" s="171"/>
      <c r="U54" s="107"/>
      <c r="V54" s="159"/>
      <c r="W54" s="159"/>
      <c r="X54" s="195"/>
      <c r="Y54" s="11"/>
      <c r="AA54" s="156"/>
      <c r="AB54" s="157"/>
      <c r="AC54" s="156"/>
      <c r="AD54" s="11"/>
      <c r="AE54" s="156"/>
      <c r="AF54" s="20"/>
      <c r="AG54" s="156"/>
      <c r="AH54" s="156"/>
      <c r="AI54" s="158"/>
      <c r="AJ54" s="159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</row>
    <row r="55" spans="1:78">
      <c r="A55" s="193"/>
      <c r="B55" s="107"/>
      <c r="C55" s="159"/>
      <c r="D55" s="159"/>
      <c r="E55" s="107"/>
      <c r="F55" s="171"/>
      <c r="G55" s="107"/>
      <c r="H55" s="171"/>
      <c r="I55" s="107"/>
      <c r="J55" s="159"/>
      <c r="K55" s="159"/>
      <c r="L55" s="195"/>
      <c r="M55" s="195"/>
      <c r="N55" s="107"/>
      <c r="O55" s="159"/>
      <c r="P55" s="159"/>
      <c r="Q55" s="107"/>
      <c r="R55" s="171"/>
      <c r="S55" s="107"/>
      <c r="T55" s="171"/>
      <c r="U55" s="107"/>
      <c r="V55" s="159"/>
      <c r="W55" s="159"/>
      <c r="X55" s="195"/>
      <c r="Y55" s="11"/>
      <c r="AA55" s="156"/>
      <c r="AB55" s="157"/>
      <c r="AC55" s="156"/>
      <c r="AD55" s="11"/>
      <c r="AE55" s="156"/>
      <c r="AF55" s="20"/>
      <c r="AG55" s="156"/>
      <c r="AH55" s="156"/>
      <c r="AI55" s="158"/>
      <c r="AJ55" s="159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</row>
    <row r="56" spans="1:78">
      <c r="A56" s="193"/>
      <c r="B56" s="107"/>
      <c r="C56" s="159"/>
      <c r="D56" s="159"/>
      <c r="E56" s="107"/>
      <c r="F56" s="171"/>
      <c r="G56" s="107"/>
      <c r="H56" s="171"/>
      <c r="I56" s="107"/>
      <c r="J56" s="159"/>
      <c r="K56" s="159"/>
      <c r="L56" s="195"/>
      <c r="M56" s="195"/>
      <c r="N56" s="107"/>
      <c r="O56" s="159"/>
      <c r="P56" s="159"/>
      <c r="Q56" s="107"/>
      <c r="R56" s="171"/>
      <c r="S56" s="107"/>
      <c r="T56" s="171"/>
      <c r="U56" s="107"/>
      <c r="V56" s="159"/>
      <c r="W56" s="159"/>
      <c r="X56" s="195"/>
      <c r="Y56" s="11"/>
      <c r="AA56" s="156" t="e">
        <f t="shared" si="3"/>
        <v>#VALUE!</v>
      </c>
      <c r="AB56" s="157" t="str">
        <f>$U$17</f>
        <v/>
      </c>
      <c r="AC56" s="156" t="str">
        <f>$S$17</f>
        <v/>
      </c>
      <c r="AD56" s="11"/>
      <c r="AE56" s="156">
        <f t="shared" si="4"/>
        <v>0</v>
      </c>
      <c r="AF56" s="20"/>
      <c r="AG56" s="156">
        <f>P17</f>
        <v>5</v>
      </c>
      <c r="AH56" s="156">
        <f>Q17</f>
        <v>0</v>
      </c>
      <c r="AI56" s="158" t="str">
        <f>$R$17</f>
        <v/>
      </c>
      <c r="AJ56" s="159">
        <v>11</v>
      </c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</row>
    <row r="57" spans="1:78">
      <c r="A57" s="193"/>
      <c r="B57" s="193"/>
      <c r="C57" s="195"/>
      <c r="D57" s="195"/>
      <c r="E57" s="193"/>
      <c r="F57" s="194"/>
      <c r="G57" s="193"/>
      <c r="H57" s="194"/>
      <c r="I57" s="193"/>
      <c r="J57" s="195"/>
      <c r="K57" s="195"/>
      <c r="L57" s="195"/>
      <c r="M57" s="195"/>
      <c r="N57" s="195"/>
      <c r="O57" s="195"/>
      <c r="P57" s="195"/>
      <c r="Q57" s="195"/>
      <c r="R57" s="193"/>
      <c r="S57" s="193"/>
      <c r="T57" s="193"/>
      <c r="U57" s="193"/>
      <c r="V57" s="193"/>
      <c r="W57" s="193"/>
      <c r="X57" s="193"/>
      <c r="AA57" s="156" t="e">
        <f t="shared" si="3"/>
        <v>#VALUE!</v>
      </c>
      <c r="AB57" s="157" t="str">
        <f>$U$18</f>
        <v/>
      </c>
      <c r="AC57" s="156" t="str">
        <f>$S$18</f>
        <v/>
      </c>
      <c r="AD57" s="11"/>
      <c r="AE57" s="156">
        <f t="shared" si="4"/>
        <v>0</v>
      </c>
      <c r="AF57" s="20"/>
      <c r="AG57" s="156">
        <f>P18</f>
        <v>6</v>
      </c>
      <c r="AH57" s="156">
        <f>Q18</f>
        <v>0</v>
      </c>
      <c r="AI57" s="158" t="str">
        <f>$R$18</f>
        <v/>
      </c>
      <c r="AJ57" s="159">
        <v>11</v>
      </c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</row>
    <row r="58" spans="1:78">
      <c r="A58" s="62"/>
      <c r="B58" s="62"/>
      <c r="C58" s="62"/>
      <c r="D58" s="62"/>
      <c r="E58" s="62"/>
      <c r="F58" s="64"/>
      <c r="G58" s="62"/>
      <c r="H58" s="64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AA58" s="27" t="e">
        <f t="shared" ref="AA58:AA63" si="5">$J$25</f>
        <v>#VALUE!</v>
      </c>
      <c r="AB58" s="28" t="str">
        <f>$U$23</f>
        <v/>
      </c>
      <c r="AC58" s="27" t="str">
        <f>$S$23</f>
        <v/>
      </c>
      <c r="AE58" s="27">
        <f t="shared" ref="AE58:AE63" si="6">$T$23</f>
        <v>0</v>
      </c>
      <c r="AG58" s="27">
        <f>$P$23</f>
        <v>1</v>
      </c>
      <c r="AH58" s="27">
        <f>$Q$23</f>
        <v>0</v>
      </c>
      <c r="AI58" s="26" t="str">
        <f>$R$23</f>
        <v/>
      </c>
      <c r="AJ58" s="159">
        <v>11</v>
      </c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</row>
    <row r="59" spans="1:78">
      <c r="A59" s="62"/>
      <c r="B59" s="62"/>
      <c r="C59" s="62"/>
      <c r="D59" s="62"/>
      <c r="E59" s="62"/>
      <c r="F59" s="64"/>
      <c r="G59" s="62"/>
      <c r="H59" s="64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AA59" s="27" t="e">
        <f t="shared" si="5"/>
        <v>#VALUE!</v>
      </c>
      <c r="AB59" s="28" t="str">
        <f>$U$24</f>
        <v/>
      </c>
      <c r="AC59" s="27" t="str">
        <f>$S$24</f>
        <v/>
      </c>
      <c r="AE59" s="27">
        <f t="shared" si="6"/>
        <v>0</v>
      </c>
      <c r="AG59" s="27">
        <f>$P$24</f>
        <v>2</v>
      </c>
      <c r="AH59" s="27">
        <f>$Q$24</f>
        <v>0</v>
      </c>
      <c r="AI59" s="26" t="str">
        <f>$R$24</f>
        <v/>
      </c>
      <c r="AJ59" s="159">
        <v>11</v>
      </c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</row>
    <row r="60" spans="1:78">
      <c r="A60" s="62"/>
      <c r="B60" s="62"/>
      <c r="C60" s="62"/>
      <c r="D60" s="62"/>
      <c r="E60" s="62"/>
      <c r="F60" s="64"/>
      <c r="G60" s="62"/>
      <c r="H60" s="64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AA60" s="27" t="e">
        <f t="shared" si="5"/>
        <v>#VALUE!</v>
      </c>
      <c r="AB60" s="28" t="str">
        <f>$U$25</f>
        <v/>
      </c>
      <c r="AC60" s="27" t="str">
        <f>$S$25</f>
        <v/>
      </c>
      <c r="AE60" s="27">
        <f t="shared" si="6"/>
        <v>0</v>
      </c>
      <c r="AG60" s="27">
        <f>$P$25</f>
        <v>3</v>
      </c>
      <c r="AH60" s="27">
        <f>$Q$25</f>
        <v>0</v>
      </c>
      <c r="AI60" s="26" t="str">
        <f>$R$25</f>
        <v/>
      </c>
      <c r="AJ60" s="159">
        <v>11</v>
      </c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</row>
    <row r="61" spans="1:78">
      <c r="A61" s="62"/>
      <c r="B61" s="62"/>
      <c r="C61" s="62"/>
      <c r="D61" s="62"/>
      <c r="E61" s="62"/>
      <c r="F61" s="64"/>
      <c r="G61" s="62"/>
      <c r="H61" s="64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AA61" s="27" t="e">
        <f t="shared" si="5"/>
        <v>#VALUE!</v>
      </c>
      <c r="AB61" s="28" t="str">
        <f>$U$26</f>
        <v/>
      </c>
      <c r="AC61" s="27" t="str">
        <f>$S$26</f>
        <v/>
      </c>
      <c r="AE61" s="27">
        <f t="shared" si="6"/>
        <v>0</v>
      </c>
      <c r="AG61" s="27">
        <f>$P$26</f>
        <v>4</v>
      </c>
      <c r="AH61" s="27">
        <f>$Q$26</f>
        <v>0</v>
      </c>
      <c r="AI61" s="26" t="str">
        <f>$R$26</f>
        <v/>
      </c>
      <c r="AJ61" s="159">
        <v>11</v>
      </c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</row>
    <row r="62" spans="1:78">
      <c r="A62" s="62"/>
      <c r="B62" s="62"/>
      <c r="C62" s="62"/>
      <c r="D62" s="62"/>
      <c r="E62" s="62"/>
      <c r="F62" s="64"/>
      <c r="G62" s="62"/>
      <c r="H62" s="64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AA62" s="27" t="e">
        <f t="shared" si="5"/>
        <v>#VALUE!</v>
      </c>
      <c r="AB62" s="28" t="str">
        <f>$U$27</f>
        <v/>
      </c>
      <c r="AC62" s="27" t="str">
        <f>$S$27</f>
        <v/>
      </c>
      <c r="AE62" s="27">
        <f t="shared" si="6"/>
        <v>0</v>
      </c>
      <c r="AG62" s="27">
        <f>$P$27</f>
        <v>5</v>
      </c>
      <c r="AH62" s="27">
        <f>$Q$27</f>
        <v>0</v>
      </c>
      <c r="AI62" s="26" t="str">
        <f>$R$27</f>
        <v/>
      </c>
      <c r="AJ62" s="159">
        <v>11</v>
      </c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</row>
    <row r="63" spans="1:78">
      <c r="A63" s="62"/>
      <c r="B63" s="62"/>
      <c r="C63" s="62"/>
      <c r="D63" s="62"/>
      <c r="E63" s="62"/>
      <c r="F63" s="64"/>
      <c r="G63" s="62"/>
      <c r="H63" s="64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AA63" s="27" t="e">
        <f t="shared" si="5"/>
        <v>#VALUE!</v>
      </c>
      <c r="AB63" s="28" t="str">
        <f>$U$28</f>
        <v/>
      </c>
      <c r="AC63" s="27" t="str">
        <f>$S$28</f>
        <v/>
      </c>
      <c r="AE63" s="27">
        <f t="shared" si="6"/>
        <v>0</v>
      </c>
      <c r="AG63" s="27">
        <f>$P$28</f>
        <v>6</v>
      </c>
      <c r="AH63" s="27">
        <f>$Q$28</f>
        <v>0</v>
      </c>
      <c r="AI63" s="26" t="str">
        <f>$R$28</f>
        <v/>
      </c>
      <c r="AJ63" s="159">
        <v>11</v>
      </c>
      <c r="AM63" s="11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</row>
    <row r="64" spans="1:78">
      <c r="A64" s="62"/>
      <c r="B64" s="62"/>
      <c r="C64" s="62"/>
      <c r="D64" s="62"/>
      <c r="E64" s="62"/>
      <c r="F64" s="64"/>
      <c r="G64" s="62"/>
      <c r="H64" s="64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AA64" s="175" t="e">
        <f>#REF!</f>
        <v>#REF!</v>
      </c>
      <c r="AB64" s="176" t="e">
        <f>#REF!</f>
        <v>#REF!</v>
      </c>
      <c r="AC64" s="175" t="e">
        <f>#REF!</f>
        <v>#REF!</v>
      </c>
      <c r="AE64" s="175" t="e">
        <f>#REF!</f>
        <v>#REF!</v>
      </c>
      <c r="AG64" s="175" t="e">
        <f>#REF!</f>
        <v>#REF!</v>
      </c>
      <c r="AH64" s="11" t="e">
        <f>#REF!</f>
        <v>#REF!</v>
      </c>
      <c r="AI64" s="177" t="e">
        <f>#REF!</f>
        <v>#REF!</v>
      </c>
      <c r="AJ64" s="159">
        <v>11</v>
      </c>
      <c r="AM64" s="11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</row>
    <row r="65" spans="1:78">
      <c r="A65" s="62"/>
      <c r="B65" s="62"/>
      <c r="C65" s="62"/>
      <c r="D65" s="62"/>
      <c r="E65" s="62"/>
      <c r="F65" s="64"/>
      <c r="G65" s="62"/>
      <c r="H65" s="64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AA65" s="175" t="e">
        <f>#REF!</f>
        <v>#REF!</v>
      </c>
      <c r="AB65" s="176" t="e">
        <f>#REF!</f>
        <v>#REF!</v>
      </c>
      <c r="AC65" s="175" t="e">
        <f>#REF!</f>
        <v>#REF!</v>
      </c>
      <c r="AE65" s="175" t="e">
        <f>#REF!</f>
        <v>#REF!</v>
      </c>
      <c r="AG65" s="175" t="e">
        <f>#REF!</f>
        <v>#REF!</v>
      </c>
      <c r="AH65" s="11" t="e">
        <f>#REF!</f>
        <v>#REF!</v>
      </c>
      <c r="AI65" s="177" t="e">
        <f>#REF!</f>
        <v>#REF!</v>
      </c>
      <c r="AJ65" s="159">
        <v>11</v>
      </c>
      <c r="AM65" s="11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</row>
    <row r="66" spans="1:78">
      <c r="A66" s="62"/>
      <c r="B66" s="62"/>
      <c r="C66" s="62"/>
      <c r="D66" s="62"/>
      <c r="E66" s="62"/>
      <c r="F66" s="64"/>
      <c r="G66" s="62"/>
      <c r="H66" s="64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AA66" s="175" t="e">
        <f>#REF!</f>
        <v>#REF!</v>
      </c>
      <c r="AB66" s="176" t="e">
        <f>#REF!</f>
        <v>#REF!</v>
      </c>
      <c r="AC66" s="175" t="e">
        <f>#REF!</f>
        <v>#REF!</v>
      </c>
      <c r="AE66" s="175" t="e">
        <f>#REF!</f>
        <v>#REF!</v>
      </c>
      <c r="AG66" s="175" t="e">
        <f>#REF!</f>
        <v>#REF!</v>
      </c>
      <c r="AH66" s="11" t="e">
        <f>#REF!</f>
        <v>#REF!</v>
      </c>
      <c r="AI66" s="177" t="e">
        <f>#REF!</f>
        <v>#REF!</v>
      </c>
      <c r="AJ66" s="159">
        <v>11</v>
      </c>
      <c r="AM66" s="11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</row>
    <row r="67" spans="1:78">
      <c r="A67" s="62"/>
      <c r="B67" s="62"/>
      <c r="C67" s="62"/>
      <c r="D67" s="62"/>
      <c r="E67" s="62"/>
      <c r="F67" s="64"/>
      <c r="G67" s="62"/>
      <c r="H67" s="64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AA67" s="175" t="e">
        <f>#REF!</f>
        <v>#REF!</v>
      </c>
      <c r="AB67" s="176" t="e">
        <f>#REF!</f>
        <v>#REF!</v>
      </c>
      <c r="AC67" s="175" t="e">
        <f>#REF!</f>
        <v>#REF!</v>
      </c>
      <c r="AE67" s="175" t="e">
        <f>#REF!</f>
        <v>#REF!</v>
      </c>
      <c r="AG67" s="175" t="e">
        <f>#REF!</f>
        <v>#REF!</v>
      </c>
      <c r="AH67" s="11" t="e">
        <f>#REF!</f>
        <v>#REF!</v>
      </c>
      <c r="AI67" s="177" t="e">
        <f>#REF!</f>
        <v>#REF!</v>
      </c>
      <c r="AJ67" s="159">
        <v>11</v>
      </c>
      <c r="AM67" s="11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</row>
    <row r="68" spans="1:78">
      <c r="A68" s="62"/>
      <c r="B68" s="62"/>
      <c r="C68" s="62"/>
      <c r="D68" s="62"/>
      <c r="E68" s="62"/>
      <c r="F68" s="64"/>
      <c r="G68" s="62"/>
      <c r="H68" s="64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AA68" s="175" t="e">
        <f>#REF!</f>
        <v>#REF!</v>
      </c>
      <c r="AB68" s="176" t="e">
        <f>#REF!</f>
        <v>#REF!</v>
      </c>
      <c r="AC68" s="175" t="e">
        <f>#REF!</f>
        <v>#REF!</v>
      </c>
      <c r="AE68" s="175" t="e">
        <f>#REF!</f>
        <v>#REF!</v>
      </c>
      <c r="AG68" s="175" t="e">
        <f>#REF!</f>
        <v>#REF!</v>
      </c>
      <c r="AH68" s="11" t="e">
        <f>#REF!</f>
        <v>#REF!</v>
      </c>
      <c r="AI68" s="177" t="e">
        <f>#REF!</f>
        <v>#REF!</v>
      </c>
      <c r="AJ68" s="159">
        <v>11</v>
      </c>
      <c r="AM68" s="11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</row>
    <row r="69" spans="1:78">
      <c r="A69" s="62"/>
      <c r="B69" s="62"/>
      <c r="C69" s="62"/>
      <c r="D69" s="62"/>
      <c r="E69" s="62"/>
      <c r="F69" s="64"/>
      <c r="G69" s="62"/>
      <c r="H69" s="64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AA69" s="175" t="e">
        <f>#REF!</f>
        <v>#REF!</v>
      </c>
      <c r="AB69" s="176" t="e">
        <f>#REF!</f>
        <v>#REF!</v>
      </c>
      <c r="AC69" s="175" t="e">
        <f>#REF!</f>
        <v>#REF!</v>
      </c>
      <c r="AE69" s="175" t="e">
        <f>#REF!</f>
        <v>#REF!</v>
      </c>
      <c r="AG69" s="175" t="e">
        <f>#REF!</f>
        <v>#REF!</v>
      </c>
      <c r="AH69" s="11" t="e">
        <f>#REF!</f>
        <v>#REF!</v>
      </c>
      <c r="AI69" s="177" t="e">
        <f>#REF!</f>
        <v>#REF!</v>
      </c>
      <c r="AJ69" s="159">
        <v>11</v>
      </c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</row>
    <row r="70" spans="1:78">
      <c r="A70" s="62"/>
      <c r="B70" s="62"/>
      <c r="C70" s="62"/>
      <c r="D70" s="62"/>
      <c r="E70" s="62"/>
      <c r="F70" s="64"/>
      <c r="G70" s="62"/>
      <c r="H70" s="64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AA70" s="178" t="e">
        <f t="shared" ref="AA70:AA75" si="7">$V$37</f>
        <v>#VALUE!</v>
      </c>
      <c r="AB70" s="179" t="str">
        <f>$U$35</f>
        <v/>
      </c>
      <c r="AC70" s="178">
        <f>$S$35</f>
        <v>0</v>
      </c>
      <c r="AE70" s="178">
        <f t="shared" ref="AE70:AE75" si="8">$T$35</f>
        <v>0</v>
      </c>
      <c r="AG70" s="178">
        <f>$P$35</f>
        <v>1</v>
      </c>
      <c r="AH70" s="11">
        <f>$Q$35</f>
        <v>0</v>
      </c>
      <c r="AI70" s="180">
        <f>$R$35</f>
        <v>0</v>
      </c>
      <c r="AJ70" s="159">
        <v>11</v>
      </c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</row>
    <row r="71" spans="1:78">
      <c r="A71" s="62"/>
      <c r="B71" s="62"/>
      <c r="C71" s="62"/>
      <c r="D71" s="62"/>
      <c r="E71" s="62"/>
      <c r="F71" s="64"/>
      <c r="G71" s="62"/>
      <c r="H71" s="64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AA71" s="178" t="e">
        <f t="shared" si="7"/>
        <v>#VALUE!</v>
      </c>
      <c r="AB71" s="179" t="str">
        <f>$U$36</f>
        <v/>
      </c>
      <c r="AC71" s="178">
        <f>$S$36</f>
        <v>0</v>
      </c>
      <c r="AE71" s="178">
        <f t="shared" si="8"/>
        <v>0</v>
      </c>
      <c r="AG71" s="178">
        <f>$P$36</f>
        <v>2</v>
      </c>
      <c r="AH71" s="11">
        <f>$Q$36</f>
        <v>0</v>
      </c>
      <c r="AI71" s="180">
        <f>$R$36</f>
        <v>0</v>
      </c>
      <c r="AJ71" s="159">
        <v>11</v>
      </c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</row>
    <row r="72" spans="1:78">
      <c r="A72" s="62"/>
      <c r="B72" s="62"/>
      <c r="C72" s="62"/>
      <c r="D72" s="62"/>
      <c r="E72" s="62"/>
      <c r="F72" s="64"/>
      <c r="G72" s="62"/>
      <c r="H72" s="64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AA72" s="178" t="e">
        <f t="shared" si="7"/>
        <v>#VALUE!</v>
      </c>
      <c r="AB72" s="179" t="str">
        <f>$U$37</f>
        <v/>
      </c>
      <c r="AC72" s="178">
        <f>$S$37</f>
        <v>0</v>
      </c>
      <c r="AE72" s="178">
        <f t="shared" si="8"/>
        <v>0</v>
      </c>
      <c r="AG72" s="178">
        <f>$P$37</f>
        <v>3</v>
      </c>
      <c r="AH72" s="11">
        <f>$Q$37</f>
        <v>0</v>
      </c>
      <c r="AI72" s="180">
        <f>$R$37</f>
        <v>0</v>
      </c>
      <c r="AJ72" s="159">
        <v>11</v>
      </c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</row>
    <row r="73" spans="1:78">
      <c r="A73" s="62"/>
      <c r="B73" s="62"/>
      <c r="C73" s="62"/>
      <c r="D73" s="62"/>
      <c r="E73" s="62"/>
      <c r="F73" s="64"/>
      <c r="G73" s="62"/>
      <c r="H73" s="64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AA73" s="178" t="e">
        <f t="shared" si="7"/>
        <v>#VALUE!</v>
      </c>
      <c r="AB73" s="179" t="str">
        <f>$U$38</f>
        <v/>
      </c>
      <c r="AC73" s="178">
        <f>$S$38</f>
        <v>0</v>
      </c>
      <c r="AE73" s="178">
        <f t="shared" si="8"/>
        <v>0</v>
      </c>
      <c r="AG73" s="178">
        <f>$P$38</f>
        <v>4</v>
      </c>
      <c r="AH73" s="11">
        <f>$Q$38</f>
        <v>0</v>
      </c>
      <c r="AI73" s="180">
        <f>$R$38</f>
        <v>0</v>
      </c>
      <c r="AJ73" s="159">
        <v>11</v>
      </c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</row>
    <row r="74" spans="1:78">
      <c r="A74" s="62"/>
      <c r="B74" s="62"/>
      <c r="C74" s="62"/>
      <c r="D74" s="62"/>
      <c r="E74" s="62"/>
      <c r="F74" s="64"/>
      <c r="G74" s="62"/>
      <c r="H74" s="64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AA74" s="178" t="e">
        <f t="shared" si="7"/>
        <v>#VALUE!</v>
      </c>
      <c r="AB74" s="179" t="str">
        <f>$U$39</f>
        <v/>
      </c>
      <c r="AC74" s="178">
        <f>$S$39</f>
        <v>0</v>
      </c>
      <c r="AE74" s="178">
        <f t="shared" si="8"/>
        <v>0</v>
      </c>
      <c r="AG74" s="178">
        <f>$P$39</f>
        <v>5</v>
      </c>
      <c r="AH74" s="11">
        <f>$Q$39</f>
        <v>0</v>
      </c>
      <c r="AI74" s="180">
        <f>$R$39</f>
        <v>0</v>
      </c>
      <c r="AJ74" s="159">
        <v>11</v>
      </c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</row>
    <row r="75" spans="1:78">
      <c r="A75" s="62"/>
      <c r="B75" s="62"/>
      <c r="C75" s="62"/>
      <c r="D75" s="62"/>
      <c r="E75" s="62"/>
      <c r="F75" s="64"/>
      <c r="G75" s="62"/>
      <c r="H75" s="64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AA75" s="178" t="e">
        <f t="shared" si="7"/>
        <v>#VALUE!</v>
      </c>
      <c r="AB75" s="179" t="str">
        <f>$U$40</f>
        <v/>
      </c>
      <c r="AC75" s="178">
        <f>$S$40</f>
        <v>0</v>
      </c>
      <c r="AE75" s="178">
        <f t="shared" si="8"/>
        <v>0</v>
      </c>
      <c r="AG75" s="178">
        <f>$P$40</f>
        <v>6</v>
      </c>
      <c r="AH75" s="11">
        <f>$Q$40</f>
        <v>0</v>
      </c>
      <c r="AI75" s="180">
        <f>$R$40</f>
        <v>0</v>
      </c>
      <c r="AJ75" s="159">
        <v>11</v>
      </c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</row>
    <row r="76" spans="1:78">
      <c r="A76" s="62"/>
      <c r="B76" s="62"/>
      <c r="C76" s="62"/>
      <c r="D76" s="62"/>
      <c r="E76" s="62"/>
      <c r="F76" s="64"/>
      <c r="G76" s="62"/>
      <c r="H76" s="64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AA76" s="181" t="e">
        <f t="shared" ref="AA76:AA81" si="9">$V$48</f>
        <v>#VALUE!</v>
      </c>
      <c r="AB76" s="182" t="str">
        <f>$U$46</f>
        <v/>
      </c>
      <c r="AC76" s="181">
        <f>$S$46</f>
        <v>0</v>
      </c>
      <c r="AE76" s="181">
        <f t="shared" ref="AE76:AE81" si="10">$H$46</f>
        <v>0</v>
      </c>
      <c r="AG76" s="181">
        <f>$P$46</f>
        <v>1</v>
      </c>
      <c r="AH76" s="181">
        <f>$Q$46</f>
        <v>0</v>
      </c>
      <c r="AI76" s="183">
        <f>$R$46</f>
        <v>0</v>
      </c>
      <c r="AJ76" s="159">
        <v>11</v>
      </c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</row>
    <row r="77" spans="1:78">
      <c r="A77" s="62"/>
      <c r="B77" s="62"/>
      <c r="C77" s="62"/>
      <c r="D77" s="62"/>
      <c r="E77" s="62"/>
      <c r="F77" s="64"/>
      <c r="G77" s="62"/>
      <c r="H77" s="64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AA77" s="181" t="e">
        <f t="shared" si="9"/>
        <v>#VALUE!</v>
      </c>
      <c r="AB77" s="182" t="str">
        <f>$U$47</f>
        <v/>
      </c>
      <c r="AC77" s="181">
        <f>$S$47</f>
        <v>0</v>
      </c>
      <c r="AE77" s="181">
        <f t="shared" si="10"/>
        <v>0</v>
      </c>
      <c r="AG77" s="181">
        <f>$P$47</f>
        <v>2</v>
      </c>
      <c r="AH77" s="181">
        <f>$Q$47</f>
        <v>0</v>
      </c>
      <c r="AI77" s="183">
        <f>$R$47</f>
        <v>0</v>
      </c>
      <c r="AJ77" s="159">
        <v>11</v>
      </c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</row>
    <row r="78" spans="1:78">
      <c r="A78" s="62"/>
      <c r="B78" s="62"/>
      <c r="C78" s="62"/>
      <c r="D78" s="62"/>
      <c r="E78" s="62"/>
      <c r="F78" s="64"/>
      <c r="G78" s="62"/>
      <c r="H78" s="64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AA78" s="181" t="e">
        <f t="shared" si="9"/>
        <v>#VALUE!</v>
      </c>
      <c r="AB78" s="182" t="str">
        <f>$U$48</f>
        <v/>
      </c>
      <c r="AC78" s="181">
        <f>$S$48</f>
        <v>0</v>
      </c>
      <c r="AE78" s="181">
        <f t="shared" si="10"/>
        <v>0</v>
      </c>
      <c r="AG78" s="181">
        <f>$P$48</f>
        <v>3</v>
      </c>
      <c r="AH78" s="181">
        <f>$Q$48</f>
        <v>0</v>
      </c>
      <c r="AI78" s="183">
        <f>$R$48</f>
        <v>0</v>
      </c>
      <c r="AJ78" s="159">
        <v>11</v>
      </c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</row>
    <row r="79" spans="1:78">
      <c r="A79" s="62"/>
      <c r="B79" s="62"/>
      <c r="C79" s="62"/>
      <c r="D79" s="62"/>
      <c r="E79" s="62"/>
      <c r="F79" s="64"/>
      <c r="G79" s="62"/>
      <c r="H79" s="64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AA79" s="181" t="e">
        <f t="shared" si="9"/>
        <v>#VALUE!</v>
      </c>
      <c r="AB79" s="182" t="str">
        <f>$U$49</f>
        <v/>
      </c>
      <c r="AC79" s="181">
        <f>$S$49</f>
        <v>0</v>
      </c>
      <c r="AE79" s="181">
        <f t="shared" si="10"/>
        <v>0</v>
      </c>
      <c r="AG79" s="181">
        <f>$P$49</f>
        <v>4</v>
      </c>
      <c r="AH79" s="181">
        <f>$Q$49</f>
        <v>0</v>
      </c>
      <c r="AI79" s="183">
        <f>$R$49</f>
        <v>0</v>
      </c>
      <c r="AJ79" s="159">
        <v>11</v>
      </c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</row>
    <row r="80" spans="1:78">
      <c r="A80" s="62"/>
      <c r="B80" s="62"/>
      <c r="C80" s="62"/>
      <c r="D80" s="62"/>
      <c r="E80" s="62"/>
      <c r="F80" s="64"/>
      <c r="G80" s="62"/>
      <c r="H80" s="64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AA80" s="181" t="e">
        <f t="shared" si="9"/>
        <v>#VALUE!</v>
      </c>
      <c r="AB80" s="182" t="str">
        <f>$U$50</f>
        <v/>
      </c>
      <c r="AC80" s="181">
        <f>$S$50</f>
        <v>0</v>
      </c>
      <c r="AE80" s="181">
        <f t="shared" si="10"/>
        <v>0</v>
      </c>
      <c r="AG80" s="181">
        <f>$P$50</f>
        <v>5</v>
      </c>
      <c r="AH80" s="181">
        <f>$Q$50</f>
        <v>0</v>
      </c>
      <c r="AI80" s="183">
        <f>$R$50</f>
        <v>0</v>
      </c>
      <c r="AJ80" s="159">
        <v>11</v>
      </c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</row>
    <row r="81" spans="1:78">
      <c r="A81" s="62"/>
      <c r="B81" s="62"/>
      <c r="C81" s="62"/>
      <c r="D81" s="62"/>
      <c r="E81" s="62"/>
      <c r="F81" s="64"/>
      <c r="G81" s="62"/>
      <c r="H81" s="64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AA81" s="181" t="e">
        <f t="shared" si="9"/>
        <v>#VALUE!</v>
      </c>
      <c r="AB81" s="182" t="str">
        <f>$U$51</f>
        <v/>
      </c>
      <c r="AC81" s="181">
        <f>$S$51</f>
        <v>0</v>
      </c>
      <c r="AE81" s="181">
        <f t="shared" si="10"/>
        <v>0</v>
      </c>
      <c r="AG81" s="181">
        <f>$P$51</f>
        <v>6</v>
      </c>
      <c r="AH81" s="181">
        <f>$Q$51</f>
        <v>0</v>
      </c>
      <c r="AI81" s="183">
        <f>$R$51</f>
        <v>0</v>
      </c>
      <c r="AJ81" s="159">
        <v>11</v>
      </c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</row>
    <row r="82" spans="1:78">
      <c r="A82" s="62"/>
      <c r="B82" s="62"/>
      <c r="C82" s="62"/>
      <c r="D82" s="62"/>
      <c r="E82" s="62"/>
      <c r="F82" s="64"/>
      <c r="G82" s="62"/>
      <c r="H82" s="64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</row>
    <row r="83" spans="1:78">
      <c r="A83" s="62"/>
      <c r="B83" s="62"/>
      <c r="C83" s="62"/>
      <c r="D83" s="62"/>
      <c r="E83" s="62"/>
      <c r="F83" s="64"/>
      <c r="G83" s="62"/>
      <c r="H83" s="64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</row>
    <row r="84" spans="1:78">
      <c r="A84" s="62"/>
      <c r="B84" s="62"/>
      <c r="C84" s="62"/>
      <c r="D84" s="62"/>
      <c r="E84" s="62"/>
      <c r="F84" s="64"/>
      <c r="G84" s="62"/>
      <c r="H84" s="64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</row>
    <row r="85" spans="1:78">
      <c r="A85" s="62"/>
      <c r="B85" s="62"/>
      <c r="C85" s="62"/>
      <c r="D85" s="62"/>
      <c r="E85" s="62"/>
      <c r="F85" s="64"/>
      <c r="G85" s="62"/>
      <c r="H85" s="64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</row>
    <row r="86" spans="1:78">
      <c r="A86" s="62"/>
      <c r="B86" s="62"/>
      <c r="C86" s="62"/>
      <c r="D86" s="62"/>
      <c r="E86" s="62"/>
      <c r="F86" s="64"/>
      <c r="G86" s="62"/>
      <c r="H86" s="64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</row>
    <row r="87" spans="1:78">
      <c r="A87" s="62"/>
      <c r="B87" s="62"/>
      <c r="C87" s="62"/>
      <c r="D87" s="62"/>
      <c r="E87" s="62"/>
      <c r="F87" s="64"/>
      <c r="G87" s="62"/>
      <c r="H87" s="64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</row>
    <row r="88" spans="1:78"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</row>
    <row r="89" spans="1:78"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</row>
    <row r="90" spans="1:78"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</row>
    <row r="91" spans="1:78"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</row>
    <row r="92" spans="1:78">
      <c r="N92" s="11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</row>
    <row r="93" spans="1:78"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</row>
  </sheetData>
  <sheetProtection algorithmName="SHA-512" hashValue="BwvDoDMQUkominEP5MoDcoMyNRwTJPG2EnzLoMFVQbpeT5Ub6Uyz/TyXAw1Gz9DfYY/zNDNJjY0TR0OnZ5Yk4g==" saltValue="HopMKR/RNolqzXe6c2tXcg==" spinCount="100000" sheet="1" objects="1" scenarios="1"/>
  <protectedRanges>
    <protectedRange sqref="G34 S34" name="範囲1_2_1_3"/>
  </protectedRanges>
  <mergeCells count="41">
    <mergeCell ref="AA44:AF44"/>
    <mergeCell ref="O3:T3"/>
    <mergeCell ref="T23:T28"/>
    <mergeCell ref="T35:T40"/>
    <mergeCell ref="Q11:R11"/>
    <mergeCell ref="T43:U43"/>
    <mergeCell ref="T11:U11"/>
    <mergeCell ref="O4:R4"/>
    <mergeCell ref="O8:S8"/>
    <mergeCell ref="O5:R5"/>
    <mergeCell ref="S6:T6"/>
    <mergeCell ref="E11:F11"/>
    <mergeCell ref="C9:D9"/>
    <mergeCell ref="P10:R10"/>
    <mergeCell ref="AA3:AF3"/>
    <mergeCell ref="C3:H3"/>
    <mergeCell ref="H11:I11"/>
    <mergeCell ref="C8:G8"/>
    <mergeCell ref="C4:F4"/>
    <mergeCell ref="D10:F10"/>
    <mergeCell ref="C5:F5"/>
    <mergeCell ref="G6:H6"/>
    <mergeCell ref="C12:D12"/>
    <mergeCell ref="O12:P12"/>
    <mergeCell ref="C34:D34"/>
    <mergeCell ref="C33:F33"/>
    <mergeCell ref="O34:P34"/>
    <mergeCell ref="O33:R33"/>
    <mergeCell ref="C29:D29"/>
    <mergeCell ref="O29:P29"/>
    <mergeCell ref="H23:H28"/>
    <mergeCell ref="H13:H18"/>
    <mergeCell ref="H46:H51"/>
    <mergeCell ref="T46:T51"/>
    <mergeCell ref="T13:T18"/>
    <mergeCell ref="C45:D45"/>
    <mergeCell ref="O45:P45"/>
    <mergeCell ref="C44:F44"/>
    <mergeCell ref="O44:R44"/>
    <mergeCell ref="H35:H40"/>
    <mergeCell ref="H43:I43"/>
  </mergeCells>
  <phoneticPr fontId="3"/>
  <dataValidations count="4">
    <dataValidation imeMode="halfAlpha" allowBlank="1" showInputMessage="1" showErrorMessage="1" sqref="E35:E40 E46:E51 Q35:Q40 Q46:Q51 U10 U42 I42" xr:uid="{00000000-0002-0000-0600-000000000000}"/>
    <dataValidation imeMode="hiragana" allowBlank="1" showInputMessage="1" showErrorMessage="1" sqref="F35:F40 F46:F51 H35:H40 R46:R51 T35:T40 R35:R40" xr:uid="{00000000-0002-0000-0600-000001000000}"/>
    <dataValidation type="list" allowBlank="1" showInputMessage="1" showErrorMessage="1" sqref="S35:S40" xr:uid="{00000000-0002-0000-0600-000002000000}">
      <formula1>$B$2:$B$81</formula1>
    </dataValidation>
    <dataValidation imeMode="halfAlpha" allowBlank="1" showInputMessage="1" showErrorMessage="1" prompt="説明を読んで！" sqref="H42 T42 H10 T10" xr:uid="{00000000-0002-0000-0600-000003000000}"/>
  </dataValidations>
  <pageMargins left="0.23622047244094491" right="0.23622047244094491" top="0.74803149606299213" bottom="0.74803149606299213" header="0.31496062992125984" footer="0.31496062992125984"/>
  <pageSetup paperSize="9" scale="70" orientation="landscape" verticalDpi="0" r:id="rId1"/>
  <colBreaks count="1" manualBreakCount="1">
    <brk id="24" max="53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Title="種目入力" error="正しい種目データではありません" xr:uid="{00000000-0002-0000-0600-000004000000}">
          <x14:formula1>
            <xm:f>'C:\Users\TAKAHASHI\Desktop\秋季・テスト\[H29・秋季申し込みフォーム・小学.xlsx]所属・種目コード'!#REF!</xm:f>
          </x14:formula1>
          <xm:sqref>S34 G34</xm:sqref>
        </x14:dataValidation>
        <x14:dataValidation type="list" allowBlank="1" showInputMessage="1" showErrorMessage="1" xr:uid="{00000000-0002-0000-0600-000005000000}">
          <x14:formula1>
            <xm:f>所属・種目コード!$C$2:$C$76</xm:f>
          </x14:formula1>
          <xm:sqref>G35:G40 G46:G51 S46:S51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47"/>
  <sheetViews>
    <sheetView view="pageBreakPreview" zoomScaleNormal="100" zoomScaleSheetLayoutView="100" workbookViewId="0">
      <selection activeCell="H16" sqref="H16"/>
    </sheetView>
  </sheetViews>
  <sheetFormatPr defaultRowHeight="14.25"/>
  <cols>
    <col min="1" max="1" width="6.125" customWidth="1"/>
    <col min="2" max="2" width="2.375" customWidth="1"/>
    <col min="5" max="5" width="10.375" customWidth="1"/>
    <col min="6" max="6" width="13.875" customWidth="1"/>
    <col min="8" max="13" width="9.625" customWidth="1"/>
    <col min="14" max="14" width="3.625" customWidth="1"/>
    <col min="15" max="15" width="8.875" hidden="1" customWidth="1"/>
    <col min="16" max="21" width="8.875" style="12" hidden="1" customWidth="1"/>
    <col min="22" max="22" width="6.125" style="12" hidden="1" customWidth="1"/>
    <col min="23" max="23" width="7.875" style="12" hidden="1" customWidth="1"/>
    <col min="24" max="24" width="8.875" style="12" hidden="1" customWidth="1"/>
  </cols>
  <sheetData>
    <row r="1" spans="1:33" ht="28.7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491"/>
      <c r="Q1" s="491"/>
      <c r="R1" s="491"/>
      <c r="S1" s="491"/>
      <c r="T1" s="491"/>
      <c r="U1" s="491"/>
      <c r="V1" s="491"/>
      <c r="W1" s="491"/>
      <c r="X1" s="491"/>
      <c r="Y1" s="107"/>
      <c r="Z1" s="107"/>
      <c r="AA1" s="107"/>
      <c r="AB1" s="107"/>
      <c r="AC1" s="107"/>
      <c r="AD1" s="107"/>
      <c r="AE1" s="107"/>
      <c r="AF1" s="107"/>
      <c r="AG1" s="107"/>
    </row>
    <row r="2" spans="1:33" ht="15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</row>
    <row r="3" spans="1:33" ht="24.75" thickBot="1">
      <c r="A3" s="107"/>
      <c r="B3" s="107"/>
      <c r="C3" s="107"/>
      <c r="D3" s="107"/>
      <c r="E3" s="107"/>
      <c r="F3" s="1026" t="s">
        <v>9012</v>
      </c>
      <c r="G3" s="1027"/>
      <c r="H3" s="1027"/>
      <c r="I3" s="1027"/>
      <c r="J3" s="1028"/>
      <c r="K3" s="107"/>
      <c r="L3" s="1029" t="str">
        <f>'女子リレ-入力'!G15</f>
        <v/>
      </c>
      <c r="M3" s="1029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</row>
    <row r="4" spans="1:33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</row>
    <row r="6" spans="1:33" ht="17.25">
      <c r="A6" s="107"/>
      <c r="B6" s="107"/>
      <c r="C6" s="1032" t="s">
        <v>8906</v>
      </c>
      <c r="D6" s="1032"/>
      <c r="E6" s="1032"/>
      <c r="F6" s="1032"/>
      <c r="G6" s="1032"/>
      <c r="H6" s="1032"/>
      <c r="I6" s="1032"/>
      <c r="J6" s="1032"/>
      <c r="K6" s="1032"/>
      <c r="L6" s="1032"/>
      <c r="M6" s="1032"/>
      <c r="N6" s="107"/>
      <c r="O6" s="107"/>
      <c r="P6" s="491"/>
      <c r="Q6" s="491"/>
      <c r="R6" s="491"/>
      <c r="S6" s="491"/>
      <c r="T6" s="491"/>
      <c r="U6" s="491"/>
      <c r="V6" s="491"/>
      <c r="W6" s="491"/>
      <c r="X6" s="491"/>
      <c r="Y6" s="107"/>
      <c r="Z6" s="107"/>
      <c r="AA6" s="107"/>
      <c r="AB6" s="107"/>
      <c r="AC6" s="107"/>
      <c r="AD6" s="107"/>
      <c r="AE6" s="107"/>
      <c r="AF6" s="107"/>
      <c r="AG6" s="107"/>
    </row>
    <row r="7" spans="1:33" ht="17.25">
      <c r="A7" s="107"/>
      <c r="B7" s="107"/>
      <c r="C7" s="1031" t="s">
        <v>8902</v>
      </c>
      <c r="D7" s="1031"/>
      <c r="E7" s="26"/>
      <c r="F7" s="26"/>
      <c r="G7" s="26"/>
      <c r="H7" s="26"/>
      <c r="I7" s="26"/>
      <c r="J7" s="26"/>
      <c r="K7" s="26"/>
      <c r="L7" s="26"/>
      <c r="M7" s="26"/>
      <c r="N7" s="107"/>
      <c r="O7" s="107"/>
      <c r="P7" s="491"/>
      <c r="Q7" s="491"/>
      <c r="R7" s="491"/>
      <c r="S7" s="491"/>
      <c r="T7" s="491"/>
      <c r="U7" s="491"/>
      <c r="V7" s="491"/>
      <c r="W7" s="491"/>
      <c r="X7" s="491"/>
      <c r="Y7" s="107"/>
      <c r="Z7" s="107"/>
      <c r="AA7" s="107"/>
      <c r="AB7" s="107"/>
      <c r="AC7" s="107"/>
      <c r="AD7" s="107"/>
      <c r="AE7" s="107"/>
      <c r="AF7" s="107"/>
      <c r="AG7" s="107"/>
    </row>
    <row r="8" spans="1:33">
      <c r="A8" s="107"/>
      <c r="B8" s="107"/>
      <c r="C8" s="26"/>
      <c r="D8" s="453" t="s">
        <v>8891</v>
      </c>
      <c r="E8" s="453" t="s">
        <v>8892</v>
      </c>
      <c r="F8" s="453" t="s">
        <v>8893</v>
      </c>
      <c r="G8" s="453" t="s">
        <v>8894</v>
      </c>
      <c r="H8" s="453" t="s">
        <v>8895</v>
      </c>
      <c r="I8" s="453" t="s">
        <v>8896</v>
      </c>
      <c r="J8" s="453" t="s">
        <v>8897</v>
      </c>
      <c r="K8" s="453" t="s">
        <v>8898</v>
      </c>
      <c r="L8" s="453" t="s">
        <v>8899</v>
      </c>
      <c r="M8" s="453" t="s">
        <v>8900</v>
      </c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107"/>
      <c r="Z8" s="107"/>
      <c r="AA8" s="107"/>
      <c r="AB8" s="107"/>
      <c r="AC8" s="107"/>
      <c r="AD8" s="107"/>
      <c r="AE8" s="107"/>
      <c r="AF8" s="107"/>
      <c r="AG8" s="107"/>
    </row>
    <row r="9" spans="1:33">
      <c r="A9" s="107"/>
      <c r="B9" s="107"/>
      <c r="D9" t="str">
        <f>'女子リレ-入力'!I13</f>
        <v/>
      </c>
      <c r="E9">
        <f>'女子リレ-入力'!H13</f>
        <v>0</v>
      </c>
      <c r="F9" s="835" t="str">
        <f>IF($D9="","",(VLOOKUP($D9,所属・種目コード!$B$3:$F$67,5,0)))</f>
        <v/>
      </c>
      <c r="G9" t="str">
        <f>Q10</f>
        <v>0000</v>
      </c>
      <c r="H9" s="11" t="str">
        <f>CONCATENATE(P9,O9)</f>
        <v>0*</v>
      </c>
      <c r="I9" s="11" t="str">
        <f>CONCATENATE(Q9,O9)</f>
        <v>0*</v>
      </c>
      <c r="J9" s="11" t="str">
        <f>CONCATENATE(R9,O9)</f>
        <v>0*</v>
      </c>
      <c r="K9" s="11" t="str">
        <f>CONCATENATE(S9,O9)</f>
        <v>0*</v>
      </c>
      <c r="L9" s="11" t="str">
        <f>CONCATENATE(T9,O9)</f>
        <v>0*</v>
      </c>
      <c r="M9" s="11" t="str">
        <f>CONCATENATE(U9,O9)</f>
        <v>0*</v>
      </c>
      <c r="N9" s="491"/>
      <c r="O9" s="498" t="s">
        <v>8901</v>
      </c>
      <c r="P9" s="491">
        <f>'女子リレ-入力'!E13</f>
        <v>0</v>
      </c>
      <c r="Q9" s="491">
        <f>'女子リレ-入力'!E14</f>
        <v>0</v>
      </c>
      <c r="R9" s="491">
        <f>'女子リレ-入力'!E15</f>
        <v>0</v>
      </c>
      <c r="S9" s="491">
        <f>'女子リレ-入力'!E16</f>
        <v>0</v>
      </c>
      <c r="T9" s="491">
        <f>'女子リレ-入力'!E17</f>
        <v>0</v>
      </c>
      <c r="U9" s="491">
        <f>'女子リレ-入力'!E18</f>
        <v>0</v>
      </c>
      <c r="V9" s="491" t="s">
        <v>8794</v>
      </c>
      <c r="W9" s="491" t="str">
        <f>'女子リレ-入力'!I13</f>
        <v/>
      </c>
      <c r="X9" s="639" t="str">
        <f>CONCATENATE(V9,W9)</f>
        <v>03</v>
      </c>
      <c r="Y9" s="107"/>
      <c r="Z9" s="107"/>
      <c r="AA9" s="107"/>
      <c r="AB9" s="107"/>
      <c r="AC9" s="107"/>
      <c r="AD9" s="107"/>
      <c r="AE9" s="107"/>
      <c r="AF9" s="107"/>
      <c r="AG9" s="107"/>
    </row>
    <row r="10" spans="1:33">
      <c r="A10" s="107"/>
      <c r="B10" s="107"/>
      <c r="N10" s="107"/>
      <c r="O10" s="491" t="s">
        <v>8921</v>
      </c>
      <c r="P10" s="107">
        <f>'女子リレ-入力'!I10</f>
        <v>0</v>
      </c>
      <c r="Q10" s="496" t="str">
        <f>CONCATENATE(O10,P10)</f>
        <v>0000</v>
      </c>
      <c r="R10" s="491"/>
      <c r="S10" s="491"/>
      <c r="T10" s="491"/>
      <c r="U10" s="491"/>
      <c r="V10" s="491"/>
      <c r="W10" s="491"/>
      <c r="X10" s="491"/>
      <c r="Y10" s="107"/>
      <c r="Z10" s="107"/>
      <c r="AA10" s="107"/>
      <c r="AB10" s="107"/>
      <c r="AC10" s="107"/>
      <c r="AD10" s="107"/>
      <c r="AE10" s="107"/>
      <c r="AF10" s="107"/>
      <c r="AG10" s="107"/>
    </row>
    <row r="11" spans="1:33" ht="17.25">
      <c r="A11" s="107"/>
      <c r="B11" s="107"/>
      <c r="C11" s="1030" t="s">
        <v>8903</v>
      </c>
      <c r="D11" s="1030"/>
      <c r="E11" s="455"/>
      <c r="F11" s="455"/>
      <c r="G11" s="455"/>
      <c r="H11" s="455"/>
      <c r="I11" s="455"/>
      <c r="J11" s="455"/>
      <c r="K11" s="455"/>
      <c r="L11" s="455"/>
      <c r="M11" s="455"/>
      <c r="N11" s="107"/>
      <c r="O11" s="107"/>
      <c r="P11" s="491"/>
      <c r="Q11" s="491"/>
      <c r="R11" s="491"/>
      <c r="S11" s="491"/>
      <c r="T11" s="491"/>
      <c r="U11" s="491"/>
      <c r="V11" s="491"/>
      <c r="W11" s="491"/>
      <c r="X11" s="491"/>
      <c r="Y11" s="107"/>
      <c r="Z11" s="107"/>
      <c r="AA11" s="107"/>
      <c r="AB11" s="107"/>
      <c r="AC11" s="107"/>
      <c r="AD11" s="107"/>
      <c r="AE11" s="107"/>
      <c r="AF11" s="107"/>
      <c r="AG11" s="107"/>
    </row>
    <row r="12" spans="1:33">
      <c r="A12" s="107"/>
      <c r="B12" s="107"/>
      <c r="C12" s="455"/>
      <c r="D12" s="454" t="s">
        <v>8891</v>
      </c>
      <c r="E12" s="454" t="s">
        <v>8892</v>
      </c>
      <c r="F12" s="454" t="s">
        <v>8893</v>
      </c>
      <c r="G12" s="454" t="s">
        <v>8894</v>
      </c>
      <c r="H12" s="454" t="s">
        <v>8895</v>
      </c>
      <c r="I12" s="454" t="s">
        <v>8896</v>
      </c>
      <c r="J12" s="454" t="s">
        <v>8897</v>
      </c>
      <c r="K12" s="454" t="s">
        <v>8898</v>
      </c>
      <c r="L12" s="454" t="s">
        <v>8899</v>
      </c>
      <c r="M12" s="454" t="s">
        <v>8900</v>
      </c>
      <c r="N12" s="107"/>
      <c r="O12" s="107"/>
      <c r="P12" s="491"/>
      <c r="Q12" s="491"/>
      <c r="R12" s="491"/>
      <c r="S12" s="491"/>
      <c r="T12" s="491"/>
      <c r="U12" s="491"/>
      <c r="V12" s="491"/>
      <c r="W12" s="491"/>
      <c r="X12" s="491"/>
      <c r="Y12" s="107"/>
      <c r="Z12" s="107"/>
      <c r="AA12" s="107"/>
      <c r="AB12" s="107"/>
      <c r="AC12" s="107"/>
      <c r="AD12" s="107"/>
      <c r="AE12" s="107"/>
      <c r="AF12" s="107"/>
      <c r="AG12" s="107"/>
    </row>
    <row r="13" spans="1:33">
      <c r="A13" s="107"/>
      <c r="B13" s="107"/>
      <c r="D13" t="str">
        <f>'女子リレ-入力'!I46</f>
        <v/>
      </c>
      <c r="E13">
        <f>'女子リレ-入力'!H46</f>
        <v>0</v>
      </c>
      <c r="F13" s="835" t="str">
        <f>IF($D13="","",(VLOOKUP($D13,所属・種目コード!$B$3:$F$67,5,0)))</f>
        <v/>
      </c>
      <c r="G13" t="str">
        <f>Q14</f>
        <v>0000</v>
      </c>
      <c r="H13" s="11" t="str">
        <f>CONCATENATE(P13,O13)</f>
        <v>0*</v>
      </c>
      <c r="I13" s="11" t="str">
        <f>CONCATENATE(Q13,O13)</f>
        <v>0*</v>
      </c>
      <c r="J13" s="11" t="str">
        <f>CONCATENATE(R13,O13)</f>
        <v>0*</v>
      </c>
      <c r="K13" s="11" t="str">
        <f>CONCATENATE(S13,O13)</f>
        <v>0*</v>
      </c>
      <c r="L13" s="11" t="str">
        <f>CONCATENATE(T13,O13)</f>
        <v>0*</v>
      </c>
      <c r="M13" s="11" t="str">
        <f>CONCATENATE(U13,O13)</f>
        <v>0*</v>
      </c>
      <c r="N13" s="107"/>
      <c r="O13" s="498" t="s">
        <v>8901</v>
      </c>
      <c r="P13" s="491">
        <f>'女子リレ-入力'!E46</f>
        <v>0</v>
      </c>
      <c r="Q13" s="491">
        <f>'女子リレ-入力'!E47</f>
        <v>0</v>
      </c>
      <c r="R13" s="491">
        <f>'女子リレ-入力'!E48</f>
        <v>0</v>
      </c>
      <c r="S13" s="491">
        <f>'女子リレ-入力'!E49</f>
        <v>0</v>
      </c>
      <c r="T13" s="491">
        <f>'女子リレ-入力'!E50</f>
        <v>0</v>
      </c>
      <c r="U13" s="491">
        <f>'女子リレ-入力'!E51</f>
        <v>0</v>
      </c>
      <c r="V13" s="491" t="s">
        <v>8794</v>
      </c>
      <c r="W13" s="491" t="str">
        <f>'女子リレ-入力'!I46</f>
        <v/>
      </c>
      <c r="X13" s="639" t="str">
        <f>CONCATENATE(V13,W13)</f>
        <v>03</v>
      </c>
      <c r="Y13" s="107"/>
      <c r="Z13" s="107"/>
      <c r="AA13" s="107"/>
      <c r="AB13" s="107"/>
      <c r="AC13" s="107"/>
      <c r="AD13" s="107"/>
      <c r="AE13" s="107"/>
      <c r="AF13" s="107"/>
      <c r="AG13" s="107"/>
    </row>
    <row r="14" spans="1:33">
      <c r="A14" s="107"/>
      <c r="B14" s="107"/>
      <c r="N14" s="107"/>
      <c r="O14" s="491" t="s">
        <v>8921</v>
      </c>
      <c r="P14" s="491">
        <f>'女子リレ-入力'!I42</f>
        <v>0</v>
      </c>
      <c r="Q14" s="496" t="str">
        <f>CONCATENATE(O14,P14)</f>
        <v>0000</v>
      </c>
      <c r="R14" s="491"/>
      <c r="S14" s="491"/>
      <c r="T14" s="491"/>
      <c r="U14" s="491"/>
      <c r="V14" s="491"/>
      <c r="W14" s="491"/>
      <c r="X14" s="491"/>
      <c r="Y14" s="107"/>
      <c r="Z14" s="107"/>
      <c r="AA14" s="107"/>
      <c r="AB14" s="107"/>
      <c r="AC14" s="107"/>
      <c r="AD14" s="107"/>
      <c r="AE14" s="107"/>
      <c r="AF14" s="107"/>
      <c r="AG14" s="107"/>
    </row>
    <row r="15" spans="1:33">
      <c r="A15" s="107"/>
      <c r="B15" s="107"/>
      <c r="N15" s="107"/>
      <c r="O15" s="107"/>
      <c r="P15" s="491"/>
      <c r="Q15" s="491"/>
      <c r="R15" s="491"/>
      <c r="S15" s="491"/>
      <c r="T15" s="491"/>
      <c r="U15" s="491"/>
      <c r="V15" s="491"/>
      <c r="W15" s="491"/>
      <c r="X15" s="491"/>
      <c r="Y15" s="107"/>
      <c r="Z15" s="107"/>
      <c r="AA15" s="107"/>
      <c r="AB15" s="107"/>
      <c r="AC15" s="107"/>
      <c r="AD15" s="107"/>
      <c r="AE15" s="107"/>
      <c r="AF15" s="107"/>
      <c r="AG15" s="107"/>
    </row>
    <row r="16" spans="1:33">
      <c r="A16" s="107"/>
      <c r="B16" s="107"/>
      <c r="N16" s="107"/>
      <c r="O16" s="107"/>
      <c r="P16" s="491"/>
      <c r="Q16" s="491"/>
      <c r="R16" s="491"/>
      <c r="S16" s="491"/>
      <c r="T16" s="491"/>
      <c r="U16" s="491"/>
      <c r="V16" s="491"/>
      <c r="W16" s="491"/>
      <c r="X16" s="491"/>
      <c r="Y16" s="107"/>
      <c r="Z16" s="107"/>
      <c r="AA16" s="107"/>
      <c r="AB16" s="107"/>
      <c r="AC16" s="107"/>
      <c r="AD16" s="107"/>
      <c r="AE16" s="107"/>
      <c r="AF16" s="107"/>
      <c r="AG16" s="107"/>
    </row>
    <row r="17" spans="1:33" ht="17.25">
      <c r="A17" s="107"/>
      <c r="B17" s="107"/>
      <c r="C17" s="766" t="s">
        <v>8907</v>
      </c>
      <c r="D17" s="766"/>
      <c r="E17" s="766"/>
      <c r="F17" s="766"/>
      <c r="G17" s="766"/>
      <c r="H17" s="766"/>
      <c r="I17" s="766"/>
      <c r="J17" s="766"/>
      <c r="K17" s="766"/>
      <c r="L17" s="457"/>
      <c r="M17" s="457"/>
      <c r="N17" s="107"/>
      <c r="O17" s="107"/>
      <c r="P17" s="491"/>
      <c r="Q17" s="491"/>
      <c r="R17" s="491"/>
      <c r="S17" s="491"/>
      <c r="T17" s="491"/>
      <c r="U17" s="491"/>
      <c r="V17" s="491"/>
      <c r="W17" s="491"/>
      <c r="X17" s="491"/>
      <c r="Y17" s="107"/>
      <c r="Z17" s="107"/>
      <c r="AA17" s="107"/>
      <c r="AB17" s="107"/>
      <c r="AC17" s="107"/>
      <c r="AD17" s="107"/>
      <c r="AE17" s="107"/>
      <c r="AF17" s="107"/>
      <c r="AG17" s="107"/>
    </row>
    <row r="18" spans="1:33" ht="17.25">
      <c r="A18" s="107"/>
      <c r="B18" s="107"/>
      <c r="C18" s="1031" t="s">
        <v>8902</v>
      </c>
      <c r="D18" s="1031"/>
      <c r="E18" s="26"/>
      <c r="F18" s="26"/>
      <c r="G18" s="26"/>
      <c r="H18" s="26"/>
      <c r="I18" s="26"/>
      <c r="J18" s="26"/>
      <c r="K18" s="26"/>
      <c r="L18" s="26"/>
      <c r="M18" s="26"/>
      <c r="N18" s="107"/>
      <c r="O18" s="107"/>
      <c r="P18" s="491"/>
      <c r="Q18" s="491"/>
      <c r="R18" s="491"/>
      <c r="S18" s="491"/>
      <c r="T18" s="491"/>
      <c r="U18" s="491"/>
      <c r="V18" s="491"/>
      <c r="W18" s="491"/>
      <c r="X18" s="491"/>
      <c r="Y18" s="107"/>
      <c r="Z18" s="107"/>
      <c r="AA18" s="107"/>
      <c r="AB18" s="107"/>
      <c r="AC18" s="107"/>
      <c r="AD18" s="107"/>
      <c r="AE18" s="107"/>
      <c r="AF18" s="107"/>
      <c r="AG18" s="107"/>
    </row>
    <row r="19" spans="1:33">
      <c r="A19" s="107"/>
      <c r="B19" s="107"/>
      <c r="C19" s="26"/>
      <c r="D19" s="453" t="s">
        <v>8891</v>
      </c>
      <c r="E19" s="453" t="s">
        <v>8892</v>
      </c>
      <c r="F19" s="453" t="s">
        <v>8893</v>
      </c>
      <c r="G19" s="453" t="s">
        <v>8894</v>
      </c>
      <c r="H19" s="453" t="s">
        <v>8895</v>
      </c>
      <c r="I19" s="453" t="s">
        <v>8896</v>
      </c>
      <c r="J19" s="453" t="s">
        <v>8897</v>
      </c>
      <c r="K19" s="453" t="s">
        <v>8898</v>
      </c>
      <c r="L19" s="453" t="s">
        <v>8899</v>
      </c>
      <c r="M19" s="453" t="s">
        <v>8900</v>
      </c>
      <c r="N19" s="107"/>
      <c r="O19" s="498"/>
      <c r="P19" s="491"/>
      <c r="Q19" s="491"/>
      <c r="R19" s="491"/>
      <c r="S19" s="491"/>
      <c r="T19" s="491"/>
      <c r="U19" s="491"/>
      <c r="V19" s="491"/>
      <c r="W19" s="491"/>
      <c r="X19" s="639"/>
      <c r="Y19" s="107"/>
      <c r="Z19" s="107"/>
      <c r="AA19" s="107"/>
      <c r="AB19" s="107"/>
      <c r="AC19" s="107"/>
      <c r="AD19" s="107"/>
      <c r="AE19" s="107"/>
      <c r="AF19" s="107"/>
      <c r="AG19" s="107"/>
    </row>
    <row r="20" spans="1:33">
      <c r="A20" s="107"/>
      <c r="B20" s="107"/>
      <c r="D20" t="str">
        <f>'女子リレ-入力'!U13</f>
        <v/>
      </c>
      <c r="E20">
        <f>'女子リレ-入力'!T13</f>
        <v>0</v>
      </c>
      <c r="F20" s="835" t="str">
        <f>IF($D20="","",(VLOOKUP($D20,所属・種目コード!$B$3:$F$67,5,0)))</f>
        <v/>
      </c>
      <c r="G20" t="str">
        <f>Q21</f>
        <v>000</v>
      </c>
      <c r="H20" s="11" t="str">
        <f>CONCATENATE(P20,O20)</f>
        <v>0*</v>
      </c>
      <c r="I20" s="11" t="str">
        <f>CONCATENATE(Q20,O20)</f>
        <v>0*</v>
      </c>
      <c r="J20" s="11" t="str">
        <f>CONCATENATE(R20,O20)</f>
        <v>0*</v>
      </c>
      <c r="K20" s="11" t="str">
        <f>CONCATENATE(S20,O20)</f>
        <v>0*</v>
      </c>
      <c r="L20" s="11" t="str">
        <f>CONCATENATE(T20,O20)</f>
        <v>0*</v>
      </c>
      <c r="M20" s="11" t="str">
        <f>CONCATENATE(U20,O20)</f>
        <v>0*</v>
      </c>
      <c r="N20" s="107"/>
      <c r="O20" s="498" t="s">
        <v>8901</v>
      </c>
      <c r="P20" s="491">
        <f>'女子リレ-入力'!Q13</f>
        <v>0</v>
      </c>
      <c r="Q20" s="491">
        <f>'女子リレ-入力'!Q14</f>
        <v>0</v>
      </c>
      <c r="R20" s="491">
        <f>'女子リレ-入力'!Q15</f>
        <v>0</v>
      </c>
      <c r="S20" s="491">
        <f>'女子リレ-入力'!Q16</f>
        <v>0</v>
      </c>
      <c r="T20" s="491">
        <f>'女子リレ-入力'!Q17</f>
        <v>0</v>
      </c>
      <c r="U20" s="491">
        <f>'女子リレ-入力'!Q18</f>
        <v>0</v>
      </c>
      <c r="V20" s="491" t="s">
        <v>8794</v>
      </c>
      <c r="W20" s="491" t="str">
        <f>'女子リレ-入力'!U13</f>
        <v/>
      </c>
      <c r="X20" s="639" t="str">
        <f>CONCATENATE(V20,W20)</f>
        <v>03</v>
      </c>
      <c r="Y20" s="107"/>
      <c r="Z20" s="107"/>
      <c r="AA20" s="107"/>
      <c r="AB20" s="107"/>
      <c r="AC20" s="107"/>
      <c r="AD20" s="107"/>
      <c r="AE20" s="107"/>
      <c r="AF20" s="107"/>
      <c r="AG20" s="107"/>
    </row>
    <row r="21" spans="1:33">
      <c r="A21" s="107"/>
      <c r="B21" s="107"/>
      <c r="N21" s="107"/>
      <c r="O21" s="491" t="s">
        <v>8922</v>
      </c>
      <c r="P21" s="491">
        <f>'女子リレ-入力'!U10</f>
        <v>0</v>
      </c>
      <c r="Q21" s="496" t="str">
        <f>CONCATENATE(O21,P21)</f>
        <v>000</v>
      </c>
      <c r="R21" s="491"/>
      <c r="S21" s="491"/>
      <c r="T21" s="491"/>
      <c r="U21" s="491"/>
      <c r="V21" s="491"/>
      <c r="W21" s="491"/>
      <c r="X21" s="491"/>
      <c r="Y21" s="107"/>
      <c r="Z21" s="107"/>
      <c r="AA21" s="107"/>
      <c r="AB21" s="107"/>
      <c r="AC21" s="107"/>
      <c r="AD21" s="107"/>
      <c r="AE21" s="107"/>
      <c r="AF21" s="107"/>
      <c r="AG21" s="107"/>
    </row>
    <row r="22" spans="1:33" ht="17.25">
      <c r="A22" s="107"/>
      <c r="B22" s="107"/>
      <c r="C22" s="1030" t="s">
        <v>8903</v>
      </c>
      <c r="D22" s="1030"/>
      <c r="E22" s="455"/>
      <c r="F22" s="455"/>
      <c r="G22" s="455"/>
      <c r="H22" s="455"/>
      <c r="I22" s="455"/>
      <c r="J22" s="455"/>
      <c r="K22" s="455"/>
      <c r="L22" s="455"/>
      <c r="M22" s="455"/>
      <c r="N22" s="107"/>
      <c r="O22" s="107"/>
      <c r="P22" s="491"/>
      <c r="Q22" s="491"/>
      <c r="R22" s="491"/>
      <c r="S22" s="491"/>
      <c r="T22" s="491"/>
      <c r="U22" s="491"/>
      <c r="V22" s="491"/>
      <c r="W22" s="491"/>
      <c r="X22" s="491"/>
      <c r="Y22" s="107"/>
      <c r="Z22" s="107"/>
      <c r="AA22" s="107"/>
      <c r="AB22" s="107"/>
      <c r="AC22" s="107"/>
      <c r="AD22" s="107"/>
      <c r="AE22" s="107"/>
      <c r="AF22" s="107"/>
      <c r="AG22" s="107"/>
    </row>
    <row r="23" spans="1:33">
      <c r="A23" s="107"/>
      <c r="B23" s="107"/>
      <c r="C23" s="455"/>
      <c r="D23" s="454" t="s">
        <v>8891</v>
      </c>
      <c r="E23" s="454" t="s">
        <v>8892</v>
      </c>
      <c r="F23" s="454" t="s">
        <v>8893</v>
      </c>
      <c r="G23" s="454" t="s">
        <v>8894</v>
      </c>
      <c r="H23" s="454" t="s">
        <v>8895</v>
      </c>
      <c r="I23" s="454" t="s">
        <v>8896</v>
      </c>
      <c r="J23" s="454" t="s">
        <v>8897</v>
      </c>
      <c r="K23" s="454" t="s">
        <v>8898</v>
      </c>
      <c r="L23" s="454" t="s">
        <v>8899</v>
      </c>
      <c r="M23" s="454" t="s">
        <v>8900</v>
      </c>
      <c r="N23" s="107"/>
      <c r="O23" s="107"/>
      <c r="P23" s="491"/>
      <c r="Q23" s="491"/>
      <c r="R23" s="491"/>
      <c r="S23" s="491"/>
      <c r="T23" s="491"/>
      <c r="U23" s="491"/>
      <c r="V23" s="491"/>
      <c r="W23" s="491"/>
      <c r="X23" s="491"/>
      <c r="Y23" s="107"/>
      <c r="Z23" s="107"/>
      <c r="AA23" s="107"/>
      <c r="AB23" s="107"/>
      <c r="AC23" s="107"/>
      <c r="AD23" s="107"/>
      <c r="AE23" s="107"/>
      <c r="AF23" s="107"/>
      <c r="AG23" s="107"/>
    </row>
    <row r="24" spans="1:33">
      <c r="A24" s="107"/>
      <c r="B24" s="107"/>
      <c r="D24" t="str">
        <f>'女子リレ-入力'!U46</f>
        <v/>
      </c>
      <c r="E24">
        <f>'女子リレ-入力'!T46</f>
        <v>0</v>
      </c>
      <c r="F24" s="835" t="str">
        <f>IF($D24="","",(VLOOKUP($D24,所属・種目コード!$B$3:$F$67,5,0)))</f>
        <v/>
      </c>
      <c r="G24" t="str">
        <f>Q25</f>
        <v>000</v>
      </c>
      <c r="H24" s="11" t="str">
        <f>CONCATENATE(P24,O24)</f>
        <v>0*</v>
      </c>
      <c r="I24" s="11" t="str">
        <f>CONCATENATE(Q24,O24)</f>
        <v>0*</v>
      </c>
      <c r="J24" s="11" t="str">
        <f>CONCATENATE(R24,O24)</f>
        <v>0*</v>
      </c>
      <c r="K24" s="11" t="str">
        <f>CONCATENATE(S24,O24)</f>
        <v>0*</v>
      </c>
      <c r="L24" s="11" t="str">
        <f>CONCATENATE(T24,O24)</f>
        <v>0*</v>
      </c>
      <c r="M24" s="11" t="str">
        <f>CONCATENATE(U24,O24)</f>
        <v>0*</v>
      </c>
      <c r="N24" s="107"/>
      <c r="O24" s="498" t="s">
        <v>8901</v>
      </c>
      <c r="P24" s="491">
        <f>'女子リレ-入力'!Q46</f>
        <v>0</v>
      </c>
      <c r="Q24" s="491">
        <f>'女子リレ-入力'!Q47</f>
        <v>0</v>
      </c>
      <c r="R24" s="491">
        <f>'女子リレ-入力'!Q48</f>
        <v>0</v>
      </c>
      <c r="S24" s="491">
        <f>'女子リレ-入力'!Q49</f>
        <v>0</v>
      </c>
      <c r="T24" s="491">
        <f>'女子リレ-入力'!Q50</f>
        <v>0</v>
      </c>
      <c r="U24" s="491">
        <f>'女子リレ-入力'!Q51</f>
        <v>0</v>
      </c>
      <c r="V24" s="491" t="s">
        <v>8794</v>
      </c>
      <c r="W24" s="107" t="str">
        <f>'女子リレ-入力'!U46</f>
        <v/>
      </c>
      <c r="X24" s="639" t="str">
        <f>CONCATENATE(V24,W24)</f>
        <v>03</v>
      </c>
      <c r="Y24" s="107"/>
      <c r="Z24" s="107"/>
      <c r="AA24" s="107"/>
      <c r="AB24" s="107"/>
      <c r="AC24" s="107"/>
      <c r="AD24" s="107"/>
      <c r="AE24" s="107"/>
      <c r="AF24" s="107"/>
      <c r="AG24" s="107"/>
    </row>
    <row r="25" spans="1:33">
      <c r="A25" s="107"/>
      <c r="B25" s="107"/>
      <c r="N25" s="107"/>
      <c r="O25" s="491" t="s">
        <v>8922</v>
      </c>
      <c r="P25" s="491">
        <f>'女子リレ-入力'!U42</f>
        <v>0</v>
      </c>
      <c r="Q25" s="496" t="str">
        <f>CONCATENATE(O25,P25)</f>
        <v>000</v>
      </c>
      <c r="R25" s="491"/>
      <c r="S25" s="491"/>
      <c r="T25" s="491"/>
      <c r="U25" s="491"/>
      <c r="V25" s="491"/>
      <c r="W25" s="491"/>
      <c r="X25" s="491"/>
      <c r="Y25" s="107"/>
      <c r="Z25" s="107"/>
      <c r="AA25" s="107"/>
      <c r="AB25" s="107"/>
      <c r="AC25" s="107"/>
      <c r="AD25" s="107"/>
      <c r="AE25" s="107"/>
      <c r="AF25" s="107"/>
      <c r="AG25" s="107"/>
    </row>
    <row r="26" spans="1:33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491"/>
      <c r="Q26" s="491"/>
      <c r="R26" s="491"/>
      <c r="S26" s="491"/>
      <c r="T26" s="491"/>
      <c r="U26" s="491"/>
      <c r="V26" s="491"/>
      <c r="W26" s="491"/>
      <c r="X26" s="491"/>
      <c r="Y26" s="107"/>
      <c r="Z26" s="107"/>
      <c r="AA26" s="107"/>
      <c r="AB26" s="107"/>
      <c r="AC26" s="107"/>
      <c r="AD26" s="107"/>
      <c r="AE26" s="107"/>
      <c r="AF26" s="107"/>
      <c r="AG26" s="107"/>
    </row>
    <row r="27" spans="1:33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491"/>
      <c r="Q27" s="491"/>
      <c r="R27" s="491"/>
      <c r="S27" s="491"/>
      <c r="T27" s="491"/>
      <c r="U27" s="491"/>
      <c r="V27" s="491"/>
      <c r="W27" s="491"/>
      <c r="X27" s="491"/>
      <c r="Y27" s="107"/>
      <c r="Z27" s="107"/>
      <c r="AA27" s="107"/>
      <c r="AB27" s="107"/>
      <c r="AC27" s="107"/>
      <c r="AD27" s="107"/>
      <c r="AE27" s="107"/>
      <c r="AF27" s="107"/>
      <c r="AG27" s="107"/>
    </row>
    <row r="28" spans="1:33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491"/>
      <c r="Q28" s="491"/>
      <c r="R28" s="491"/>
      <c r="S28" s="491"/>
      <c r="T28" s="491"/>
      <c r="U28" s="491"/>
      <c r="V28" s="491"/>
      <c r="W28" s="491"/>
      <c r="X28" s="491"/>
      <c r="Y28" s="107"/>
      <c r="Z28" s="107"/>
      <c r="AA28" s="107"/>
      <c r="AB28" s="107"/>
      <c r="AC28" s="107"/>
      <c r="AD28" s="107"/>
      <c r="AE28" s="107"/>
      <c r="AF28" s="107"/>
      <c r="AG28" s="107"/>
    </row>
    <row r="29" spans="1:33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491"/>
      <c r="Q29" s="491"/>
      <c r="R29" s="491"/>
      <c r="S29" s="491"/>
      <c r="T29" s="491"/>
      <c r="U29" s="491"/>
      <c r="V29" s="491"/>
      <c r="W29" s="491"/>
      <c r="X29" s="491"/>
      <c r="Y29" s="107"/>
      <c r="Z29" s="107"/>
      <c r="AA29" s="107"/>
      <c r="AB29" s="107"/>
      <c r="AC29" s="107"/>
      <c r="AD29" s="107"/>
      <c r="AE29" s="107"/>
      <c r="AF29" s="107"/>
      <c r="AG29" s="107"/>
    </row>
    <row r="30" spans="1:33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491"/>
      <c r="Q30" s="491"/>
      <c r="R30" s="491"/>
      <c r="S30" s="491"/>
      <c r="T30" s="491"/>
      <c r="U30" s="491"/>
      <c r="V30" s="491"/>
      <c r="W30" s="491"/>
      <c r="X30" s="491"/>
      <c r="Y30" s="107"/>
      <c r="Z30" s="107"/>
      <c r="AA30" s="107"/>
      <c r="AB30" s="107"/>
      <c r="AC30" s="107"/>
      <c r="AD30" s="107"/>
      <c r="AE30" s="107"/>
      <c r="AF30" s="107"/>
      <c r="AG30" s="107"/>
    </row>
    <row r="31" spans="1:33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491"/>
      <c r="Q31" s="491"/>
      <c r="R31" s="491"/>
      <c r="S31" s="491"/>
      <c r="T31" s="491"/>
      <c r="U31" s="491"/>
      <c r="V31" s="491"/>
      <c r="W31" s="491"/>
      <c r="X31" s="491"/>
      <c r="Y31" s="107"/>
      <c r="Z31" s="107"/>
      <c r="AA31" s="107"/>
      <c r="AB31" s="107"/>
      <c r="AC31" s="107"/>
      <c r="AD31" s="107"/>
      <c r="AE31" s="107"/>
      <c r="AF31" s="107"/>
      <c r="AG31" s="107"/>
    </row>
    <row r="32" spans="1:33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491"/>
      <c r="R32" s="491"/>
      <c r="S32" s="491"/>
      <c r="T32" s="491"/>
      <c r="U32" s="491"/>
      <c r="V32" s="491"/>
      <c r="W32" s="491"/>
      <c r="X32" s="491"/>
      <c r="Y32" s="107"/>
      <c r="Z32" s="107"/>
      <c r="AA32" s="107"/>
      <c r="AB32" s="107"/>
      <c r="AC32" s="107"/>
      <c r="AD32" s="107"/>
      <c r="AE32" s="107"/>
      <c r="AF32" s="107"/>
      <c r="AG32" s="107"/>
    </row>
    <row r="33" spans="1:33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491"/>
      <c r="R33" s="491"/>
      <c r="S33" s="491"/>
      <c r="T33" s="491"/>
      <c r="U33" s="491"/>
      <c r="V33" s="491"/>
      <c r="W33" s="491"/>
      <c r="X33" s="491"/>
      <c r="Y33" s="107"/>
      <c r="Z33" s="107"/>
      <c r="AA33" s="107"/>
      <c r="AB33" s="107"/>
      <c r="AC33" s="107"/>
      <c r="AD33" s="107"/>
      <c r="AE33" s="107"/>
      <c r="AF33" s="107"/>
      <c r="AG33" s="107"/>
    </row>
    <row r="34" spans="1:33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491"/>
      <c r="R34" s="491"/>
      <c r="S34" s="491"/>
      <c r="T34" s="491"/>
      <c r="U34" s="491"/>
      <c r="V34" s="491"/>
      <c r="W34" s="491"/>
      <c r="X34" s="491"/>
      <c r="Y34" s="107"/>
      <c r="Z34" s="107"/>
      <c r="AA34" s="107"/>
      <c r="AB34" s="107"/>
      <c r="AC34" s="107"/>
      <c r="AD34" s="107"/>
      <c r="AE34" s="107"/>
      <c r="AF34" s="107"/>
      <c r="AG34" s="107"/>
    </row>
    <row r="35" spans="1:33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491"/>
      <c r="R35" s="491"/>
      <c r="S35" s="491"/>
      <c r="T35" s="491"/>
      <c r="U35" s="491"/>
      <c r="V35" s="491"/>
      <c r="W35" s="491"/>
      <c r="X35" s="491"/>
      <c r="Y35" s="107"/>
      <c r="Z35" s="107"/>
      <c r="AA35" s="107"/>
      <c r="AB35" s="107"/>
      <c r="AC35" s="107"/>
      <c r="AD35" s="107"/>
      <c r="AE35" s="107"/>
      <c r="AF35" s="107"/>
      <c r="AG35" s="107"/>
    </row>
    <row r="36" spans="1:33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491"/>
      <c r="R36" s="491"/>
      <c r="S36" s="491"/>
      <c r="T36" s="491"/>
      <c r="U36" s="491"/>
      <c r="V36" s="491"/>
      <c r="W36" s="491"/>
      <c r="X36" s="491"/>
      <c r="Y36" s="107"/>
      <c r="Z36" s="107"/>
      <c r="AA36" s="107"/>
      <c r="AB36" s="107"/>
      <c r="AC36" s="107"/>
      <c r="AD36" s="107"/>
      <c r="AE36" s="107"/>
      <c r="AF36" s="107"/>
      <c r="AG36" s="107"/>
    </row>
    <row r="37" spans="1:33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491"/>
      <c r="Q37" s="491"/>
      <c r="R37" s="491"/>
      <c r="S37" s="491"/>
      <c r="T37" s="491"/>
      <c r="U37" s="491"/>
      <c r="V37" s="491"/>
      <c r="W37" s="491"/>
      <c r="X37" s="491"/>
      <c r="Y37" s="107"/>
      <c r="Z37" s="107"/>
      <c r="AA37" s="107"/>
      <c r="AB37" s="107"/>
      <c r="AC37" s="107"/>
      <c r="AD37" s="107"/>
      <c r="AE37" s="107"/>
      <c r="AF37" s="107"/>
      <c r="AG37" s="107"/>
    </row>
    <row r="38" spans="1:33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491"/>
      <c r="Q38" s="491"/>
      <c r="R38" s="491"/>
      <c r="S38" s="491"/>
      <c r="T38" s="491"/>
      <c r="U38" s="491"/>
      <c r="V38" s="491"/>
      <c r="W38" s="491"/>
      <c r="X38" s="491"/>
      <c r="Y38" s="107"/>
      <c r="Z38" s="107"/>
      <c r="AA38" s="107"/>
      <c r="AB38" s="107"/>
      <c r="AC38" s="107"/>
      <c r="AD38" s="107"/>
      <c r="AE38" s="107"/>
      <c r="AF38" s="107"/>
      <c r="AG38" s="107"/>
    </row>
    <row r="39" spans="1:33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491"/>
      <c r="Q39" s="491"/>
      <c r="R39" s="491"/>
      <c r="S39" s="491"/>
      <c r="T39" s="491"/>
      <c r="U39" s="491"/>
      <c r="V39" s="491"/>
      <c r="W39" s="491"/>
      <c r="X39" s="491"/>
      <c r="Y39" s="107"/>
      <c r="Z39" s="107"/>
      <c r="AA39" s="107"/>
      <c r="AB39" s="107"/>
      <c r="AC39" s="107"/>
      <c r="AD39" s="107"/>
      <c r="AE39" s="107"/>
      <c r="AF39" s="107"/>
      <c r="AG39" s="107"/>
    </row>
    <row r="40" spans="1:33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491"/>
      <c r="Q40" s="491"/>
      <c r="R40" s="491"/>
      <c r="S40" s="491"/>
      <c r="T40" s="491"/>
      <c r="U40" s="491"/>
      <c r="V40" s="491"/>
      <c r="W40" s="491"/>
      <c r="X40" s="491"/>
      <c r="Y40" s="107"/>
      <c r="Z40" s="107"/>
      <c r="AA40" s="107"/>
      <c r="AB40" s="107"/>
      <c r="AC40" s="107"/>
      <c r="AD40" s="107"/>
      <c r="AE40" s="107"/>
      <c r="AF40" s="107"/>
      <c r="AG40" s="107"/>
    </row>
    <row r="41" spans="1:33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491"/>
      <c r="Q41" s="491"/>
      <c r="R41" s="491"/>
      <c r="S41" s="491"/>
      <c r="T41" s="491"/>
      <c r="U41" s="491"/>
      <c r="V41" s="491"/>
      <c r="W41" s="491"/>
      <c r="X41" s="491"/>
      <c r="Y41" s="107"/>
      <c r="Z41" s="107"/>
      <c r="AA41" s="107"/>
      <c r="AB41" s="107"/>
      <c r="AC41" s="107"/>
      <c r="AD41" s="107"/>
      <c r="AE41" s="107"/>
      <c r="AF41" s="107"/>
      <c r="AG41" s="107"/>
    </row>
    <row r="42" spans="1:33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491"/>
      <c r="Q42" s="491"/>
      <c r="R42" s="491"/>
      <c r="S42" s="491"/>
      <c r="T42" s="491"/>
      <c r="U42" s="491"/>
      <c r="V42" s="491"/>
      <c r="W42" s="491"/>
      <c r="X42" s="491"/>
      <c r="Y42" s="107"/>
      <c r="Z42" s="107"/>
      <c r="AA42" s="107"/>
      <c r="AB42" s="107"/>
      <c r="AC42" s="107"/>
      <c r="AD42" s="107"/>
      <c r="AE42" s="107"/>
      <c r="AF42" s="107"/>
      <c r="AG42" s="107"/>
    </row>
    <row r="43" spans="1:33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491"/>
      <c r="Q43" s="491"/>
      <c r="R43" s="491"/>
      <c r="S43" s="491"/>
      <c r="T43" s="491"/>
      <c r="U43" s="491"/>
      <c r="V43" s="491"/>
      <c r="W43" s="491"/>
      <c r="X43" s="491"/>
      <c r="Y43" s="107"/>
      <c r="Z43" s="107"/>
      <c r="AA43" s="107"/>
      <c r="AB43" s="107"/>
      <c r="AC43" s="107"/>
      <c r="AD43" s="107"/>
      <c r="AE43" s="107"/>
      <c r="AF43" s="107"/>
      <c r="AG43" s="107"/>
    </row>
    <row r="44" spans="1:33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491"/>
      <c r="Q44" s="491"/>
      <c r="R44" s="491"/>
      <c r="S44" s="491"/>
      <c r="T44" s="491"/>
      <c r="U44" s="491"/>
      <c r="V44" s="491"/>
      <c r="W44" s="491"/>
      <c r="X44" s="491"/>
      <c r="Y44" s="107"/>
      <c r="Z44" s="107"/>
      <c r="AA44" s="107"/>
      <c r="AB44" s="107"/>
      <c r="AC44" s="107"/>
      <c r="AD44" s="107"/>
      <c r="AE44" s="107"/>
      <c r="AF44" s="107"/>
      <c r="AG44" s="107"/>
    </row>
    <row r="45" spans="1:33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491"/>
      <c r="Q45" s="491"/>
      <c r="R45" s="491"/>
      <c r="S45" s="491"/>
      <c r="T45" s="491"/>
      <c r="U45" s="491"/>
      <c r="V45" s="491"/>
      <c r="W45" s="491"/>
      <c r="X45" s="491"/>
      <c r="Y45" s="107"/>
      <c r="Z45" s="107"/>
      <c r="AA45" s="107"/>
      <c r="AB45" s="107"/>
      <c r="AC45" s="107"/>
      <c r="AD45" s="107"/>
      <c r="AE45" s="107"/>
      <c r="AF45" s="107"/>
      <c r="AG45" s="107"/>
    </row>
    <row r="46" spans="1:33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491"/>
      <c r="Q46" s="491"/>
      <c r="R46" s="491"/>
      <c r="S46" s="491"/>
      <c r="T46" s="491"/>
      <c r="U46" s="491"/>
      <c r="V46" s="491"/>
      <c r="W46" s="491"/>
      <c r="X46" s="491"/>
      <c r="Y46" s="107"/>
      <c r="Z46" s="107"/>
      <c r="AA46" s="107"/>
      <c r="AB46" s="107"/>
      <c r="AC46" s="107"/>
      <c r="AD46" s="107"/>
      <c r="AE46" s="107"/>
      <c r="AF46" s="107"/>
      <c r="AG46" s="107"/>
    </row>
    <row r="47" spans="1:33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491"/>
      <c r="Q47" s="491"/>
      <c r="R47" s="491"/>
      <c r="S47" s="491"/>
      <c r="T47" s="491"/>
      <c r="U47" s="491"/>
      <c r="V47" s="491"/>
      <c r="W47" s="491"/>
      <c r="X47" s="491"/>
      <c r="Y47" s="107"/>
      <c r="Z47" s="107"/>
      <c r="AA47" s="107"/>
      <c r="AB47" s="107"/>
      <c r="AC47" s="107"/>
      <c r="AD47" s="107"/>
      <c r="AE47" s="107"/>
      <c r="AF47" s="107"/>
      <c r="AG47" s="107"/>
    </row>
  </sheetData>
  <sheetProtection algorithmName="SHA-512" hashValue="xormWvFiM6Bidi3fTLXyphAat1N6SJfqEIzTv0kPXVywzyAHEP5SjOTL4InWdwYeVQmjJKL5DjfDvGWpHoYzLw==" saltValue="XoDQkRy+2oFackRk78aDpA==" spinCount="100000" sheet="1" objects="1" scenarios="1"/>
  <mergeCells count="7">
    <mergeCell ref="F3:J3"/>
    <mergeCell ref="L3:M3"/>
    <mergeCell ref="C11:D11"/>
    <mergeCell ref="C18:D18"/>
    <mergeCell ref="C22:D22"/>
    <mergeCell ref="C7:D7"/>
    <mergeCell ref="C6:M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40"/>
  <sheetViews>
    <sheetView zoomScaleNormal="100" zoomScaleSheetLayoutView="85" workbookViewId="0">
      <selection activeCell="F24" sqref="F24"/>
    </sheetView>
  </sheetViews>
  <sheetFormatPr defaultRowHeight="14.25"/>
  <cols>
    <col min="1" max="1" width="9.875" customWidth="1"/>
    <col min="2" max="2" width="3.875" customWidth="1"/>
    <col min="5" max="5" width="14.625" customWidth="1"/>
    <col min="6" max="6" width="17" customWidth="1"/>
    <col min="7" max="7" width="13.875" customWidth="1"/>
    <col min="8" max="13" width="9.625" customWidth="1"/>
    <col min="14" max="14" width="4.125" customWidth="1"/>
    <col min="15" max="16" width="8.875" hidden="1" customWidth="1"/>
    <col min="17" max="17" width="11.875" hidden="1" customWidth="1"/>
    <col min="18" max="21" width="8.875" hidden="1" customWidth="1"/>
    <col min="22" max="22" width="0" hidden="1" customWidth="1"/>
  </cols>
  <sheetData>
    <row r="1" spans="1:27" ht="27.6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486" t="s">
        <v>11990</v>
      </c>
      <c r="R1" s="107"/>
      <c r="S1" s="107"/>
      <c r="T1" s="107"/>
      <c r="U1" s="107"/>
      <c r="V1" s="107"/>
      <c r="W1" s="107"/>
      <c r="X1" s="107"/>
      <c r="Y1" s="107"/>
      <c r="Z1" s="107"/>
      <c r="AA1" s="486"/>
    </row>
    <row r="2" spans="1:27" ht="15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7" ht="24.75" thickBot="1">
      <c r="A3" s="107"/>
      <c r="B3" s="107"/>
      <c r="C3" s="107"/>
      <c r="D3" s="107"/>
      <c r="E3" s="1026" t="s">
        <v>9012</v>
      </c>
      <c r="F3" s="1027"/>
      <c r="G3" s="1027"/>
      <c r="H3" s="1027"/>
      <c r="I3" s="1028"/>
      <c r="J3" s="107"/>
      <c r="K3" s="107"/>
      <c r="L3" s="1033" t="str">
        <f>'男子リレ-入力'!G15</f>
        <v/>
      </c>
      <c r="M3" s="1033"/>
      <c r="N3" s="107"/>
      <c r="O3" s="107"/>
      <c r="P3" s="107"/>
      <c r="Q3" s="486"/>
      <c r="R3" s="107"/>
      <c r="S3" s="107"/>
      <c r="T3" s="107"/>
      <c r="U3" s="107"/>
      <c r="V3" s="107"/>
      <c r="W3" s="107"/>
      <c r="X3" s="107"/>
      <c r="Y3" s="107"/>
      <c r="Z3" s="107"/>
    </row>
    <row r="4" spans="1:27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7">
      <c r="A5" s="107"/>
      <c r="B5" s="107"/>
      <c r="C5" s="107"/>
      <c r="D5" s="107"/>
      <c r="E5" s="107"/>
      <c r="F5" s="107"/>
      <c r="G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7" ht="17.25">
      <c r="A6" s="107"/>
      <c r="B6" s="107"/>
      <c r="C6" s="1034" t="s">
        <v>8904</v>
      </c>
      <c r="D6" s="1034"/>
      <c r="E6" s="1034"/>
      <c r="F6" s="1034"/>
      <c r="G6" s="1034"/>
      <c r="H6" s="1034"/>
      <c r="I6" s="1034"/>
      <c r="J6" s="1034"/>
      <c r="K6" s="1034"/>
      <c r="L6" s="457"/>
      <c r="M6" s="45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7" ht="17.25">
      <c r="A7" s="107"/>
      <c r="B7" s="107"/>
      <c r="C7" s="1031" t="s">
        <v>9009</v>
      </c>
      <c r="D7" s="1031"/>
      <c r="E7" s="26"/>
      <c r="F7" s="26"/>
      <c r="G7" s="26"/>
      <c r="H7" s="26"/>
      <c r="I7" s="26"/>
      <c r="J7" s="26"/>
      <c r="K7" s="26"/>
      <c r="L7" s="26"/>
      <c r="M7" s="26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7">
      <c r="A8" s="107"/>
      <c r="B8" s="107"/>
      <c r="C8" s="487"/>
      <c r="D8" s="488" t="s">
        <v>8891</v>
      </c>
      <c r="E8" s="488" t="s">
        <v>8892</v>
      </c>
      <c r="F8" s="488" t="s">
        <v>8893</v>
      </c>
      <c r="G8" s="488" t="s">
        <v>8894</v>
      </c>
      <c r="H8" s="488" t="s">
        <v>8895</v>
      </c>
      <c r="I8" s="488" t="s">
        <v>8896</v>
      </c>
      <c r="J8" s="488" t="s">
        <v>8897</v>
      </c>
      <c r="K8" s="488" t="s">
        <v>8898</v>
      </c>
      <c r="L8" s="488" t="s">
        <v>8899</v>
      </c>
      <c r="M8" s="488" t="s">
        <v>8900</v>
      </c>
      <c r="N8" s="491"/>
      <c r="O8" s="491"/>
      <c r="P8" s="491"/>
      <c r="Q8" s="491"/>
      <c r="R8" s="491"/>
      <c r="S8" s="491"/>
      <c r="T8" s="491"/>
      <c r="U8" s="491"/>
      <c r="V8" s="107"/>
      <c r="W8" s="107"/>
      <c r="X8" s="107"/>
      <c r="Y8" s="107"/>
      <c r="Z8" s="107"/>
    </row>
    <row r="9" spans="1:27">
      <c r="A9" s="107"/>
      <c r="B9" s="107"/>
      <c r="D9" t="str">
        <f>'男子リレ-入力'!I13</f>
        <v/>
      </c>
      <c r="E9">
        <f>'男子リレ-入力'!H13</f>
        <v>0</v>
      </c>
      <c r="F9" s="835" t="str">
        <f>IF($D9="","",(VLOOKUP($D9,所属・種目コード!$B$3:$F$67,5,0)))</f>
        <v/>
      </c>
      <c r="G9" t="str">
        <f>Q10</f>
        <v>0000</v>
      </c>
      <c r="H9" s="11" t="str">
        <f>CONCATENATE(P9,O9)</f>
        <v>0*</v>
      </c>
      <c r="I9" s="11" t="str">
        <f>CONCATENATE(Q9,O9)</f>
        <v>0*</v>
      </c>
      <c r="J9" s="11" t="str">
        <f>CONCATENATE(R9,O9)</f>
        <v>0*</v>
      </c>
      <c r="K9" s="11" t="str">
        <f>CONCATENATE(S9,O9)</f>
        <v>0*</v>
      </c>
      <c r="L9" s="11" t="str">
        <f>CONCATENATE(T9,O9)</f>
        <v>0*</v>
      </c>
      <c r="M9" s="11" t="str">
        <f>CONCATENATE(U9,O9)</f>
        <v>0*</v>
      </c>
      <c r="N9" s="491"/>
      <c r="O9" s="494" t="s">
        <v>8901</v>
      </c>
      <c r="P9" s="495">
        <f>'男子リレ-入力'!E13</f>
        <v>0</v>
      </c>
      <c r="Q9" s="495">
        <f>'男子リレ-入力'!E14</f>
        <v>0</v>
      </c>
      <c r="R9" s="495">
        <f>'男子リレ-入力'!E15</f>
        <v>0</v>
      </c>
      <c r="S9" s="495">
        <f>'男子リレ-入力'!E16</f>
        <v>0</v>
      </c>
      <c r="T9" s="495">
        <f>'男子リレ-入力'!E17</f>
        <v>0</v>
      </c>
      <c r="U9" s="495">
        <f>'男子リレ-入力'!E18</f>
        <v>0</v>
      </c>
      <c r="V9" s="107"/>
      <c r="W9" s="107"/>
      <c r="X9" s="107"/>
      <c r="Y9" s="107"/>
      <c r="Z9" s="107"/>
    </row>
    <row r="10" spans="1:27">
      <c r="A10" s="107"/>
      <c r="B10" s="107"/>
      <c r="F10" s="486"/>
      <c r="N10" s="107"/>
      <c r="O10" s="495" t="s">
        <v>8921</v>
      </c>
      <c r="P10" s="491">
        <f>'男子リレ-入力'!I10</f>
        <v>0</v>
      </c>
      <c r="Q10" s="496" t="str">
        <f>CONCATENATE(O10,P10)</f>
        <v>0000</v>
      </c>
      <c r="R10" s="497"/>
      <c r="S10" s="497"/>
      <c r="T10" s="497"/>
      <c r="U10" s="497"/>
      <c r="V10" s="107"/>
      <c r="W10" s="107"/>
      <c r="X10" s="107"/>
      <c r="Y10" s="107"/>
      <c r="Z10" s="107"/>
    </row>
    <row r="11" spans="1:27" ht="17.25" hidden="1">
      <c r="A11" s="107"/>
      <c r="B11" s="107"/>
      <c r="C11" s="1031" t="s">
        <v>9009</v>
      </c>
      <c r="D11" s="1031"/>
      <c r="N11" s="107"/>
      <c r="O11" s="491"/>
      <c r="P11" s="107"/>
      <c r="Q11" s="159"/>
      <c r="R11" s="107"/>
      <c r="S11" s="107"/>
      <c r="T11" s="107"/>
      <c r="U11" s="107"/>
      <c r="V11" s="107"/>
      <c r="W11" s="107"/>
      <c r="X11" s="107"/>
      <c r="Y11" s="107"/>
      <c r="Z11" s="107"/>
    </row>
    <row r="12" spans="1:27" hidden="1">
      <c r="A12" s="107"/>
      <c r="B12" s="107"/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107"/>
      <c r="O12" s="491"/>
      <c r="P12" s="491"/>
      <c r="Q12" s="159"/>
      <c r="R12" s="107"/>
      <c r="S12" s="107"/>
      <c r="T12" s="107"/>
      <c r="U12" s="107"/>
      <c r="V12" s="107"/>
      <c r="W12" s="107"/>
      <c r="X12" s="107"/>
      <c r="Y12" s="107"/>
      <c r="Z12" s="107"/>
    </row>
    <row r="13" spans="1:27" hidden="1">
      <c r="A13" s="107"/>
      <c r="B13" s="107"/>
      <c r="C13" s="487"/>
      <c r="D13" s="488" t="s">
        <v>8891</v>
      </c>
      <c r="E13" s="488" t="s">
        <v>8892</v>
      </c>
      <c r="F13" s="488" t="s">
        <v>8893</v>
      </c>
      <c r="G13" s="488" t="s">
        <v>8894</v>
      </c>
      <c r="H13" s="488" t="s">
        <v>8895</v>
      </c>
      <c r="I13" s="488" t="s">
        <v>8896</v>
      </c>
      <c r="J13" s="488" t="s">
        <v>8897</v>
      </c>
      <c r="K13" s="488" t="s">
        <v>8898</v>
      </c>
      <c r="L13" s="488" t="s">
        <v>8899</v>
      </c>
      <c r="M13" s="488" t="s">
        <v>8900</v>
      </c>
      <c r="N13" s="491"/>
      <c r="O13" s="491"/>
      <c r="P13" s="491"/>
      <c r="Q13" s="491"/>
      <c r="R13" s="491"/>
      <c r="S13" s="491"/>
      <c r="T13" s="491"/>
      <c r="U13" s="491"/>
      <c r="V13" s="107"/>
      <c r="W13" s="107"/>
      <c r="X13" s="107"/>
      <c r="Y13" s="107"/>
      <c r="Z13" s="107"/>
    </row>
    <row r="14" spans="1:27" hidden="1">
      <c r="A14" s="107"/>
      <c r="B14" s="107"/>
      <c r="D14" t="str">
        <f>'男子リレ-入力'!I24</f>
        <v/>
      </c>
      <c r="E14" t="str">
        <f>'男子リレ-入力'!G24</f>
        <v/>
      </c>
      <c r="F14" s="486" t="str">
        <f>IF($E14="","",(VLOOKUP($E14,所属・種目コード!$C$3:$F$67,4,0)))</f>
        <v/>
      </c>
      <c r="G14" t="e">
        <f>#REF!</f>
        <v>#REF!</v>
      </c>
      <c r="H14" s="11" t="str">
        <f>CONCATENATE(P14,O14)</f>
        <v>0*</v>
      </c>
      <c r="I14" s="11" t="str">
        <f>CONCATENATE(Q14,O14)</f>
        <v>0*</v>
      </c>
      <c r="J14" s="11" t="str">
        <f>CONCATENATE(R14,O14)</f>
        <v>0*</v>
      </c>
      <c r="K14" s="11" t="str">
        <f>CONCATENATE(S14,O14)</f>
        <v>0*</v>
      </c>
      <c r="L14" s="11" t="str">
        <f>CONCATENATE(T14,O14)</f>
        <v>0*</v>
      </c>
      <c r="M14" s="11" t="str">
        <f>CONCATENATE(U14,O14)</f>
        <v>0*</v>
      </c>
      <c r="N14" s="491"/>
      <c r="O14" s="494" t="s">
        <v>8901</v>
      </c>
      <c r="P14" s="497">
        <f>'男子リレ-入力'!E24</f>
        <v>0</v>
      </c>
      <c r="Q14" s="497">
        <f>'男子リレ-入力'!E25</f>
        <v>0</v>
      </c>
      <c r="R14" s="107">
        <f>'男子リレ-入力'!E26</f>
        <v>0</v>
      </c>
      <c r="S14" s="107">
        <f>'男子リレ-入力'!E27</f>
        <v>0</v>
      </c>
      <c r="T14" s="107">
        <f>'男子リレ-入力'!E28</f>
        <v>0</v>
      </c>
      <c r="U14" s="107">
        <f>'男子リレ-入力'!E29</f>
        <v>0</v>
      </c>
      <c r="V14" s="107"/>
      <c r="W14" s="107"/>
      <c r="X14" s="107"/>
      <c r="Y14" s="107"/>
      <c r="Z14" s="107"/>
    </row>
    <row r="15" spans="1:27" ht="17.25">
      <c r="A15" s="107"/>
      <c r="B15" s="107"/>
      <c r="C15" s="1030" t="s">
        <v>9011</v>
      </c>
      <c r="D15" s="1030"/>
      <c r="E15" s="455"/>
      <c r="F15" s="455"/>
      <c r="G15" s="455"/>
      <c r="H15" s="455"/>
      <c r="I15" s="455"/>
      <c r="J15" s="455"/>
      <c r="K15" s="455"/>
      <c r="L15" s="455"/>
      <c r="M15" s="455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spans="1:27">
      <c r="A16" s="107"/>
      <c r="B16" s="107"/>
      <c r="C16" s="492"/>
      <c r="D16" s="493" t="s">
        <v>8891</v>
      </c>
      <c r="E16" s="493" t="s">
        <v>8892</v>
      </c>
      <c r="F16" s="493" t="s">
        <v>8893</v>
      </c>
      <c r="G16" s="493" t="s">
        <v>8894</v>
      </c>
      <c r="H16" s="493" t="s">
        <v>8895</v>
      </c>
      <c r="I16" s="493" t="s">
        <v>8896</v>
      </c>
      <c r="J16" s="493" t="s">
        <v>8897</v>
      </c>
      <c r="K16" s="493" t="s">
        <v>8898</v>
      </c>
      <c r="L16" s="493" t="s">
        <v>8899</v>
      </c>
      <c r="M16" s="493" t="s">
        <v>8900</v>
      </c>
      <c r="N16" s="107"/>
      <c r="O16" s="498"/>
      <c r="P16" s="491"/>
      <c r="Q16" s="491"/>
      <c r="R16" s="491"/>
      <c r="S16" s="491"/>
      <c r="T16" s="491"/>
      <c r="U16" s="491"/>
      <c r="V16" s="107"/>
      <c r="W16" s="107"/>
      <c r="X16" s="107"/>
      <c r="Y16" s="107"/>
      <c r="Z16" s="107"/>
    </row>
    <row r="17" spans="1:26">
      <c r="A17" s="107"/>
      <c r="B17" s="107"/>
      <c r="D17" t="str">
        <f>'男子リレ-入力'!I46</f>
        <v/>
      </c>
      <c r="E17">
        <f>'男子リレ-入力'!H46</f>
        <v>0</v>
      </c>
      <c r="F17" s="835" t="str">
        <f>IF($D17="","",(VLOOKUP($D17,所属・種目コード!$B$3:$F$67,5,0)))</f>
        <v/>
      </c>
      <c r="G17" t="str">
        <f>Q18</f>
        <v>0000</v>
      </c>
      <c r="H17" s="11" t="str">
        <f>CONCATENATE(P17,O17)</f>
        <v>0*</v>
      </c>
      <c r="I17" s="11" t="str">
        <f>CONCATENATE(Q17,O17)</f>
        <v>0*</v>
      </c>
      <c r="J17" s="11" t="str">
        <f>CONCATENATE(R17,O17)</f>
        <v>0*</v>
      </c>
      <c r="K17" s="11" t="str">
        <f>CONCATENATE(S17,O17)</f>
        <v>0*</v>
      </c>
      <c r="L17" s="11" t="str">
        <f>CONCATENATE(T17,O17)</f>
        <v>0*</v>
      </c>
      <c r="M17" s="11" t="str">
        <f>CONCATENATE(U17,O17)</f>
        <v>0*</v>
      </c>
      <c r="N17" s="107"/>
      <c r="O17" s="494" t="s">
        <v>8901</v>
      </c>
      <c r="P17" s="497">
        <f>'男子リレ-入力'!E46</f>
        <v>0</v>
      </c>
      <c r="Q17" s="497">
        <f>'男子リレ-入力'!E47</f>
        <v>0</v>
      </c>
      <c r="R17" s="497">
        <f>'男子リレ-入力'!E48</f>
        <v>0</v>
      </c>
      <c r="S17" s="497">
        <f>'男子リレ-入力'!E49</f>
        <v>0</v>
      </c>
      <c r="T17" s="497">
        <f>'男子リレ-入力'!E50</f>
        <v>0</v>
      </c>
      <c r="U17" s="497">
        <f>'男子リレ-入力'!E51</f>
        <v>0</v>
      </c>
      <c r="V17" s="107"/>
      <c r="W17" s="107"/>
      <c r="X17" s="107"/>
      <c r="Y17" s="107"/>
      <c r="Z17" s="107"/>
    </row>
    <row r="18" spans="1:26">
      <c r="A18" s="107"/>
      <c r="B18" s="107"/>
      <c r="N18" s="107"/>
      <c r="O18" s="495" t="s">
        <v>8921</v>
      </c>
      <c r="P18" s="495">
        <f>'男子リレ-入力'!I42</f>
        <v>0</v>
      </c>
      <c r="Q18" s="496" t="str">
        <f>CONCATENATE(O18,P18)</f>
        <v>0000</v>
      </c>
      <c r="R18" s="497"/>
      <c r="S18" s="497"/>
      <c r="T18" s="497"/>
      <c r="U18" s="497"/>
      <c r="V18" s="107"/>
      <c r="W18" s="107"/>
      <c r="X18" s="107"/>
      <c r="Y18" s="107"/>
      <c r="Z18" s="107"/>
    </row>
    <row r="19" spans="1:26">
      <c r="A19" s="107"/>
      <c r="B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spans="1:26" ht="17.25">
      <c r="A20" s="107"/>
      <c r="B20" s="107"/>
      <c r="C20" s="1032" t="s">
        <v>8905</v>
      </c>
      <c r="D20" s="1032"/>
      <c r="E20" s="1032"/>
      <c r="F20" s="1032"/>
      <c r="G20" s="1032"/>
      <c r="H20" s="1032"/>
      <c r="I20" s="1032"/>
      <c r="J20" s="1032"/>
      <c r="K20" s="1032"/>
      <c r="L20" s="456"/>
      <c r="M20" s="456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spans="1:26" ht="17.25">
      <c r="A21" s="107"/>
      <c r="B21" s="107"/>
      <c r="C21" s="1031" t="s">
        <v>8902</v>
      </c>
      <c r="D21" s="1031"/>
      <c r="E21" s="26"/>
      <c r="F21" s="26"/>
      <c r="G21" s="26"/>
      <c r="H21" s="26"/>
      <c r="I21" s="26"/>
      <c r="J21" s="26"/>
      <c r="K21" s="26"/>
      <c r="L21" s="26"/>
      <c r="M21" s="26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spans="1:26">
      <c r="A22" s="107"/>
      <c r="B22" s="107"/>
      <c r="C22" s="487"/>
      <c r="D22" s="488" t="s">
        <v>8891</v>
      </c>
      <c r="E22" s="488" t="s">
        <v>8892</v>
      </c>
      <c r="F22" s="488" t="s">
        <v>8893</v>
      </c>
      <c r="G22" s="488" t="s">
        <v>8894</v>
      </c>
      <c r="H22" s="488" t="s">
        <v>8895</v>
      </c>
      <c r="I22" s="488" t="s">
        <v>8896</v>
      </c>
      <c r="J22" s="488" t="s">
        <v>8897</v>
      </c>
      <c r="K22" s="488" t="s">
        <v>8898</v>
      </c>
      <c r="L22" s="488" t="s">
        <v>8899</v>
      </c>
      <c r="M22" s="488" t="s">
        <v>8900</v>
      </c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spans="1:26">
      <c r="A23" s="107"/>
      <c r="B23" s="107"/>
      <c r="D23" t="str">
        <f>'男子リレ-入力'!U13</f>
        <v/>
      </c>
      <c r="E23">
        <f>'男子リレ-入力'!T13</f>
        <v>0</v>
      </c>
      <c r="F23" s="835" t="str">
        <f>IF($D23="","",(VLOOKUP($D23,所属・種目コード!$B$3:$F$67,5,0)))</f>
        <v/>
      </c>
      <c r="G23" t="str">
        <f>Q24</f>
        <v>000</v>
      </c>
      <c r="H23" s="11" t="str">
        <f>CONCATENATE(P23,O23)</f>
        <v>0*</v>
      </c>
      <c r="I23" s="11" t="str">
        <f>CONCATENATE(Q23,O23)</f>
        <v>0*</v>
      </c>
      <c r="J23" s="11" t="str">
        <f>CONCATENATE(R23,O23)</f>
        <v>0*</v>
      </c>
      <c r="K23" s="11" t="str">
        <f>CONCATENATE(S23,O23)</f>
        <v>0*</v>
      </c>
      <c r="L23" s="11" t="str">
        <f>CONCATENATE(T23,O23)</f>
        <v>0*</v>
      </c>
      <c r="M23" s="11" t="str">
        <f>CONCATENATE(U23,O23)</f>
        <v>0*</v>
      </c>
      <c r="N23" s="107"/>
      <c r="O23" s="494" t="s">
        <v>8901</v>
      </c>
      <c r="P23" s="495">
        <f>'男子リレ-入力'!Q13</f>
        <v>0</v>
      </c>
      <c r="Q23" s="495">
        <f>'男子リレ-入力'!Q14</f>
        <v>0</v>
      </c>
      <c r="R23" s="495">
        <f>'男子リレ-入力'!Q15</f>
        <v>0</v>
      </c>
      <c r="S23" s="495">
        <f>'男子リレ-入力'!Q16</f>
        <v>0</v>
      </c>
      <c r="T23" s="495">
        <f>'男子リレ-入力'!Q17</f>
        <v>0</v>
      </c>
      <c r="U23" s="495">
        <f>'男子リレ-入力'!Q18</f>
        <v>0</v>
      </c>
      <c r="V23" s="107"/>
      <c r="W23" s="107"/>
      <c r="X23" s="107"/>
      <c r="Y23" s="107"/>
      <c r="Z23" s="107"/>
    </row>
    <row r="24" spans="1:26">
      <c r="A24" s="107"/>
      <c r="B24" s="107"/>
      <c r="F24" s="486"/>
      <c r="N24" s="107"/>
      <c r="O24" s="495" t="s">
        <v>8922</v>
      </c>
      <c r="P24" s="495">
        <f>'男子リレ-入力'!U10</f>
        <v>0</v>
      </c>
      <c r="Q24" s="496" t="str">
        <f>CONCATENATE(O24,P24)</f>
        <v>000</v>
      </c>
      <c r="R24" s="497"/>
      <c r="S24" s="497"/>
      <c r="T24" s="497"/>
      <c r="U24" s="497"/>
      <c r="V24" s="107"/>
      <c r="W24" s="107"/>
      <c r="X24" s="107"/>
      <c r="Y24" s="107"/>
      <c r="Z24" s="107"/>
    </row>
    <row r="25" spans="1:26" ht="17.25">
      <c r="A25" s="107"/>
      <c r="B25" s="107"/>
      <c r="C25" s="1030" t="s">
        <v>9011</v>
      </c>
      <c r="D25" s="1030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spans="1:26">
      <c r="A26" s="107"/>
      <c r="B26" s="107"/>
      <c r="C26" s="492"/>
      <c r="D26" s="493" t="s">
        <v>8891</v>
      </c>
      <c r="E26" s="493" t="s">
        <v>8892</v>
      </c>
      <c r="F26" s="493" t="s">
        <v>8893</v>
      </c>
      <c r="G26" s="493" t="s">
        <v>8894</v>
      </c>
      <c r="H26" s="493" t="s">
        <v>8895</v>
      </c>
      <c r="I26" s="493" t="s">
        <v>8896</v>
      </c>
      <c r="J26" s="493" t="s">
        <v>8897</v>
      </c>
      <c r="K26" s="493" t="s">
        <v>8898</v>
      </c>
      <c r="L26" s="493" t="s">
        <v>8899</v>
      </c>
      <c r="M26" s="493" t="s">
        <v>8900</v>
      </c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spans="1:26">
      <c r="A27" s="107"/>
      <c r="B27" s="107"/>
      <c r="D27" t="str">
        <f>'男子リレ-入力'!U46</f>
        <v/>
      </c>
      <c r="E27">
        <f>'男子リレ-入力'!T46</f>
        <v>0</v>
      </c>
      <c r="F27" s="835" t="str">
        <f>IF($D27="","",(VLOOKUP($D27,所属・種目コード!$B$3:$F$67,5,0)))</f>
        <v/>
      </c>
      <c r="G27" t="str">
        <f>Q28</f>
        <v>000</v>
      </c>
      <c r="H27" s="11" t="str">
        <f>CONCATENATE(P27,O27)</f>
        <v>0*</v>
      </c>
      <c r="I27" s="11" t="str">
        <f>CONCATENATE(Q27,O27)</f>
        <v>0*</v>
      </c>
      <c r="J27" s="11" t="str">
        <f>CONCATENATE(R27,O27)</f>
        <v>0*</v>
      </c>
      <c r="K27" s="11" t="str">
        <f>CONCATENATE(S27,O27)</f>
        <v>0*</v>
      </c>
      <c r="L27" s="11" t="str">
        <f>CONCATENATE(T27,O27)</f>
        <v>0*</v>
      </c>
      <c r="M27" s="11" t="str">
        <f>CONCATENATE(U27,O27)</f>
        <v>0*</v>
      </c>
      <c r="N27" s="107"/>
      <c r="O27" s="494" t="s">
        <v>8901</v>
      </c>
      <c r="P27" s="495">
        <f>'男子リレ-入力'!Q46</f>
        <v>0</v>
      </c>
      <c r="Q27" s="495">
        <f>'男子リレ-入力'!Q47</f>
        <v>0</v>
      </c>
      <c r="R27" s="495">
        <f>'男子リレ-入力'!Q48</f>
        <v>0</v>
      </c>
      <c r="S27" s="495">
        <f>'男子リレ-入力'!Q49</f>
        <v>0</v>
      </c>
      <c r="T27" s="495">
        <f>'男子リレ-入力'!Q50</f>
        <v>0</v>
      </c>
      <c r="U27" s="495">
        <f>'男子リレ-入力'!Q51</f>
        <v>0</v>
      </c>
      <c r="V27" s="107"/>
      <c r="W27" s="107"/>
      <c r="X27" s="107"/>
      <c r="Y27" s="107"/>
      <c r="Z27" s="107"/>
    </row>
    <row r="28" spans="1:26">
      <c r="A28" s="107"/>
      <c r="B28" s="107"/>
      <c r="N28" s="107"/>
      <c r="O28" s="495" t="s">
        <v>8922</v>
      </c>
      <c r="P28" s="495">
        <f>'男子リレ-入力'!U42</f>
        <v>0</v>
      </c>
      <c r="Q28" s="496" t="str">
        <f>CONCATENATE(O28,P28)</f>
        <v>000</v>
      </c>
      <c r="R28" s="497"/>
      <c r="S28" s="497"/>
      <c r="T28" s="497"/>
      <c r="U28" s="497"/>
      <c r="V28" s="107"/>
      <c r="W28" s="107"/>
      <c r="X28" s="107"/>
      <c r="Y28" s="107"/>
      <c r="Z28" s="107"/>
    </row>
    <row r="29" spans="1:26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491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spans="1:26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491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spans="1:26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491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spans="1:26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491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spans="1:26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:26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491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spans="1:26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spans="1:26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:26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:26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spans="1:26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</sheetData>
  <sheetProtection algorithmName="SHA-512" hashValue="xb/tUjr0Gg6MEc5ESfrmvCSY9bFZa4KLcTR3H7KvZbH7zFL0kn1qB5DjwKvsiLMnYTLadodN+jRBEfnZH6xvcw==" saltValue="Xozh1VeEDz0ZL78TGZsVFA==" spinCount="100000" sheet="1" objects="1" scenarios="1"/>
  <mergeCells count="9">
    <mergeCell ref="C21:D21"/>
    <mergeCell ref="C25:D25"/>
    <mergeCell ref="C11:D11"/>
    <mergeCell ref="L3:M3"/>
    <mergeCell ref="E3:I3"/>
    <mergeCell ref="C6:K6"/>
    <mergeCell ref="C20:K20"/>
    <mergeCell ref="C7:D7"/>
    <mergeCell ref="C15:D15"/>
  </mergeCells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6"/>
  <sheetViews>
    <sheetView workbookViewId="0">
      <selection activeCell="E7" sqref="E7"/>
    </sheetView>
  </sheetViews>
  <sheetFormatPr defaultRowHeight="14.25"/>
  <cols>
    <col min="1" max="1" width="11.125" customWidth="1"/>
    <col min="2" max="3" width="13.125" customWidth="1"/>
    <col min="4" max="4" width="12.625" customWidth="1"/>
  </cols>
  <sheetData>
    <row r="1" spans="1:6">
      <c r="A1" s="11" t="s">
        <v>1</v>
      </c>
      <c r="B1" s="11" t="s">
        <v>2</v>
      </c>
      <c r="C1" s="11" t="s">
        <v>3</v>
      </c>
      <c r="D1" s="11" t="s">
        <v>8923</v>
      </c>
      <c r="E1" s="11" t="s">
        <v>5</v>
      </c>
      <c r="F1" s="11"/>
    </row>
    <row r="2" spans="1:6">
      <c r="A2" s="11" t="str">
        <f>所属・種目コード!E3</f>
        <v>031054</v>
      </c>
      <c r="B2" s="11" t="str">
        <f>所属・種目コード!F3</f>
        <v>ｲﾁﾉｾｷｶﾞｸｲﾝ</v>
      </c>
      <c r="C2" s="11" t="str">
        <f>所属・種目コード!C3</f>
        <v>一関学院</v>
      </c>
      <c r="D2" s="11" t="str">
        <f>所属・種目コード!C3</f>
        <v>一関学院</v>
      </c>
      <c r="E2" s="11">
        <v>3</v>
      </c>
      <c r="F2" s="11"/>
    </row>
    <row r="3" spans="1:6">
      <c r="A3" s="11" t="str">
        <f>所属・種目コード!E4</f>
        <v>031055</v>
      </c>
      <c r="B3" s="11" t="str">
        <f>所属・種目コード!F4</f>
        <v>ｲﾁﾉｾｷｺｳ</v>
      </c>
      <c r="C3" s="11" t="str">
        <f>所属・種目コード!C4</f>
        <v>一関工業</v>
      </c>
      <c r="D3" s="11" t="str">
        <f>所属・種目コード!C4</f>
        <v>一関工業</v>
      </c>
      <c r="E3" s="11">
        <v>3</v>
      </c>
      <c r="F3" s="11"/>
    </row>
    <row r="4" spans="1:6">
      <c r="A4" s="11" t="str">
        <f>所属・種目コード!E5</f>
        <v>031056</v>
      </c>
      <c r="B4" s="11" t="str">
        <f>所属・種目コード!F5</f>
        <v>ｲﾁﾉｾｷｺｳｾﾝ</v>
      </c>
      <c r="C4" s="11" t="str">
        <f>所属・種目コード!C5</f>
        <v>一関工高専</v>
      </c>
      <c r="D4" s="11" t="str">
        <f>所属・種目コード!C5</f>
        <v>一関工高専</v>
      </c>
      <c r="E4" s="11">
        <v>3</v>
      </c>
      <c r="F4" s="11"/>
    </row>
    <row r="5" spans="1:6">
      <c r="A5" s="11" t="str">
        <f>所属・種目コード!E6</f>
        <v>031057</v>
      </c>
      <c r="B5" s="11" t="str">
        <f>所属・種目コード!F6</f>
        <v>ｲﾁﾉｾｷﾀﾞｲｲﾁ</v>
      </c>
      <c r="C5" s="11" t="str">
        <f>所属・種目コード!C6</f>
        <v>一関第一</v>
      </c>
      <c r="D5" s="11" t="str">
        <f>所属・種目コード!C6</f>
        <v>一関第一</v>
      </c>
      <c r="E5" s="11">
        <v>3</v>
      </c>
      <c r="F5" s="11"/>
    </row>
    <row r="6" spans="1:6">
      <c r="A6" s="11" t="str">
        <f>所属・種目コード!E7</f>
        <v>031058</v>
      </c>
      <c r="B6" s="11" t="str">
        <f>所属・種目コード!F7</f>
        <v>ｲﾁﾉｾｷﾀﾞｲﾆ</v>
      </c>
      <c r="C6" s="11" t="str">
        <f>所属・種目コード!C7</f>
        <v>一関第二</v>
      </c>
      <c r="D6" s="11" t="str">
        <f>所属・種目コード!C7</f>
        <v>一関第二</v>
      </c>
      <c r="E6" s="11">
        <v>3</v>
      </c>
      <c r="F6" s="11"/>
    </row>
    <row r="7" spans="1:6">
      <c r="A7" s="11" t="str">
        <f>所属・種目コード!E8</f>
        <v>031059</v>
      </c>
      <c r="B7" s="11" t="str">
        <f>所属・種目コード!F8</f>
        <v>ｲﾁﾉﾍ</v>
      </c>
      <c r="C7" s="11" t="str">
        <f>所属・種目コード!C8</f>
        <v>一戸</v>
      </c>
      <c r="D7" s="11" t="str">
        <f>所属・種目コード!C8</f>
        <v>一戸</v>
      </c>
      <c r="E7" s="11">
        <v>3</v>
      </c>
      <c r="F7" s="11"/>
    </row>
    <row r="8" spans="1:6">
      <c r="A8" s="11" t="str">
        <f>所属・種目コード!E9</f>
        <v>031060</v>
      </c>
      <c r="B8" s="11" t="str">
        <f>所属・種目コード!F9</f>
        <v>ｲﾜｲｽﾞﾐ</v>
      </c>
      <c r="C8" s="11" t="str">
        <f>所属・種目コード!C9</f>
        <v>岩泉</v>
      </c>
      <c r="D8" s="11" t="str">
        <f>所属・種目コード!C9</f>
        <v>岩泉</v>
      </c>
      <c r="E8" s="11">
        <v>3</v>
      </c>
      <c r="F8" s="11"/>
    </row>
    <row r="9" spans="1:6">
      <c r="A9" s="11" t="str">
        <f>所属・種目コード!E10</f>
        <v>031061</v>
      </c>
      <c r="B9" s="11" t="str">
        <f>所属・種目コード!F10</f>
        <v>ｲﾜﾃ</v>
      </c>
      <c r="C9" s="11" t="str">
        <f>所属・種目コード!C10</f>
        <v>岩手</v>
      </c>
      <c r="D9" s="11" t="str">
        <f>所属・種目コード!C10</f>
        <v>岩手</v>
      </c>
      <c r="E9" s="11">
        <v>3</v>
      </c>
      <c r="F9" s="11"/>
    </row>
    <row r="10" spans="1:6">
      <c r="A10" s="11" t="str">
        <f>所属・種目コード!E11</f>
        <v>031062</v>
      </c>
      <c r="B10" s="11" t="str">
        <f>所属・種目コード!F11</f>
        <v>ｲﾜﾃｼﾞｮ</v>
      </c>
      <c r="C10" s="11" t="str">
        <f>所属・種目コード!C11</f>
        <v>岩手女</v>
      </c>
      <c r="D10" s="11" t="str">
        <f>所属・種目コード!C11</f>
        <v>岩手女</v>
      </c>
      <c r="E10" s="11">
        <v>3</v>
      </c>
      <c r="F10" s="11"/>
    </row>
    <row r="11" spans="1:6">
      <c r="A11" s="11" t="str">
        <f>所属・種目コード!E12</f>
        <v>031063</v>
      </c>
      <c r="B11" s="11" t="str">
        <f>所属・種目コード!F12</f>
        <v>ｲﾜﾔﾄﾞｳ</v>
      </c>
      <c r="C11" s="11" t="str">
        <f>所属・種目コード!C12</f>
        <v>岩谷堂</v>
      </c>
      <c r="D11" s="11" t="str">
        <f>所属・種目コード!C12</f>
        <v>岩谷堂</v>
      </c>
      <c r="E11" s="11">
        <v>3</v>
      </c>
      <c r="F11" s="11"/>
    </row>
    <row r="12" spans="1:6">
      <c r="A12" s="11" t="str">
        <f>所属・種目コード!E13</f>
        <v>031064</v>
      </c>
      <c r="B12" s="11" t="str">
        <f>所属・種目コード!F13</f>
        <v>ｵｵﾌﾅﾄ</v>
      </c>
      <c r="C12" s="11" t="str">
        <f>所属・種目コード!C13</f>
        <v>大船渡</v>
      </c>
      <c r="D12" s="11" t="str">
        <f>所属・種目コード!C13</f>
        <v>大船渡</v>
      </c>
      <c r="E12" s="11">
        <v>3</v>
      </c>
      <c r="F12" s="11"/>
    </row>
    <row r="13" spans="1:6">
      <c r="A13" s="11" t="str">
        <f>所属・種目コード!E14</f>
        <v>031065</v>
      </c>
      <c r="B13" s="11" t="str">
        <f>所属・種目コード!F14</f>
        <v>ｵｵﾌﾅﾄﾋｶﾞｼ</v>
      </c>
      <c r="C13" s="11" t="str">
        <f>所属・種目コード!C14</f>
        <v>大船渡東</v>
      </c>
      <c r="D13" s="11" t="str">
        <f>所属・種目コード!C14</f>
        <v>大船渡東</v>
      </c>
      <c r="E13" s="11">
        <v>3</v>
      </c>
      <c r="F13" s="11"/>
    </row>
    <row r="14" spans="1:6">
      <c r="A14" s="11" t="str">
        <f>所属・種目コード!E15</f>
        <v>031066</v>
      </c>
      <c r="B14" s="11" t="str">
        <f>所属・種目コード!F15</f>
        <v>ｶﾈｶﾞｻｷ</v>
      </c>
      <c r="C14" s="11" t="str">
        <f>所属・種目コード!C15</f>
        <v>金ケ崎</v>
      </c>
      <c r="D14" s="11" t="str">
        <f>所属・種目コード!C15</f>
        <v>金ケ崎</v>
      </c>
      <c r="E14" s="11">
        <v>3</v>
      </c>
      <c r="F14" s="11"/>
    </row>
    <row r="15" spans="1:6">
      <c r="A15" s="11" t="str">
        <f>所属・種目コード!E16</f>
        <v>031067</v>
      </c>
      <c r="B15" s="11" t="str">
        <f>所属・種目コード!F16</f>
        <v>ｶﾏｲｼ</v>
      </c>
      <c r="C15" s="11" t="str">
        <f>所属・種目コード!C16</f>
        <v>釜石</v>
      </c>
      <c r="D15" s="11" t="str">
        <f>所属・種目コード!C16</f>
        <v>釜石</v>
      </c>
      <c r="E15" s="11">
        <v>3</v>
      </c>
    </row>
    <row r="16" spans="1:6">
      <c r="A16" s="11" t="str">
        <f>所属・種目コード!E17</f>
        <v>031068</v>
      </c>
      <c r="B16" s="11" t="str">
        <f>所属・種目コード!F17</f>
        <v>ｶﾏｲｼｼｮｳｺｳ</v>
      </c>
      <c r="C16" s="11" t="str">
        <f>所属・種目コード!C17</f>
        <v>釜石商工</v>
      </c>
      <c r="D16" s="11" t="str">
        <f>所属・種目コード!C17</f>
        <v>釜石商工</v>
      </c>
      <c r="E16" s="11">
        <v>3</v>
      </c>
    </row>
    <row r="17" spans="1:5">
      <c r="A17" s="11" t="str">
        <f>所属・種目コード!E18</f>
        <v>031069</v>
      </c>
      <c r="B17" s="11" t="str">
        <f>所属・種目コード!F18</f>
        <v>ｶﾙﾏｲ</v>
      </c>
      <c r="C17" s="11" t="str">
        <f>所属・種目コード!C18</f>
        <v>軽米</v>
      </c>
      <c r="D17" s="11" t="str">
        <f>所属・種目コード!C18</f>
        <v>軽米</v>
      </c>
      <c r="E17" s="11">
        <v>3</v>
      </c>
    </row>
    <row r="18" spans="1:5">
      <c r="A18" s="11" t="str">
        <f>所属・種目コード!E19</f>
        <v>031070</v>
      </c>
      <c r="B18" s="11" t="str">
        <f>所属・種目コード!F19</f>
        <v>ｷﾀｶﾐｼｮｳﾅﾝ</v>
      </c>
      <c r="C18" s="11" t="str">
        <f>所属・種目コード!C19</f>
        <v>北上翔南</v>
      </c>
      <c r="D18" s="11" t="str">
        <f>所属・種目コード!C19</f>
        <v>北上翔南</v>
      </c>
      <c r="E18" s="11">
        <v>3</v>
      </c>
    </row>
    <row r="19" spans="1:5">
      <c r="A19" s="11" t="str">
        <f>所属・種目コード!E20</f>
        <v>031071</v>
      </c>
      <c r="B19" s="11" t="str">
        <f>所属・種目コード!F20</f>
        <v>ｸｼﾞ</v>
      </c>
      <c r="C19" s="11" t="str">
        <f>所属・種目コード!C20</f>
        <v>久慈</v>
      </c>
      <c r="D19" s="11" t="str">
        <f>所属・種目コード!C20</f>
        <v>久慈</v>
      </c>
      <c r="E19" s="11">
        <v>3</v>
      </c>
    </row>
    <row r="20" spans="1:5">
      <c r="A20" s="11" t="str">
        <f>所属・種目コード!E21</f>
        <v>031072</v>
      </c>
      <c r="B20" s="11" t="str">
        <f>所属・種目コード!F21</f>
        <v>ｸｼﾞﾋｶﾞｼ</v>
      </c>
      <c r="C20" s="11" t="str">
        <f>所属・種目コード!C21</f>
        <v>久慈東</v>
      </c>
      <c r="D20" s="11" t="str">
        <f>所属・種目コード!C21</f>
        <v>久慈東</v>
      </c>
      <c r="E20" s="11">
        <v>3</v>
      </c>
    </row>
    <row r="21" spans="1:5">
      <c r="A21" s="11" t="str">
        <f>所属・種目コード!E22</f>
        <v>031073</v>
      </c>
      <c r="B21" s="11" t="str">
        <f>所属・種目コード!F22</f>
        <v>ｸｽﾞﾏｷ</v>
      </c>
      <c r="C21" s="11" t="str">
        <f>所属・種目コード!C22</f>
        <v>葛巻</v>
      </c>
      <c r="D21" s="11" t="str">
        <f>所属・種目コード!C22</f>
        <v>葛巻</v>
      </c>
      <c r="E21" s="11">
        <v>3</v>
      </c>
    </row>
    <row r="22" spans="1:5">
      <c r="A22" s="11" t="str">
        <f>所属・種目コード!E23</f>
        <v>031074</v>
      </c>
      <c r="B22" s="11" t="str">
        <f>所属・種目コード!F23</f>
        <v>ｸﾛｻﾜｼﾞﾘｷﾀ</v>
      </c>
      <c r="C22" s="11" t="str">
        <f>所属・種目コード!C23</f>
        <v>黒沢尻北</v>
      </c>
      <c r="D22" s="11" t="str">
        <f>所属・種目コード!C23</f>
        <v>黒沢尻北</v>
      </c>
      <c r="E22" s="11">
        <v>3</v>
      </c>
    </row>
    <row r="23" spans="1:5">
      <c r="A23" s="11" t="str">
        <f>所属・種目コード!E24</f>
        <v>031075</v>
      </c>
      <c r="B23" s="11" t="str">
        <f>所属・種目コード!F24</f>
        <v>ｸﾛｻﾜｼﾞﾘｺｳ</v>
      </c>
      <c r="C23" s="11" t="str">
        <f>所属・種目コード!C24</f>
        <v>黒沢尻工業</v>
      </c>
      <c r="D23" s="11" t="str">
        <f>所属・種目コード!C24</f>
        <v>黒沢尻工業</v>
      </c>
      <c r="E23" s="11">
        <v>3</v>
      </c>
    </row>
    <row r="24" spans="1:5">
      <c r="A24" s="11" t="str">
        <f>所属・種目コード!E25</f>
        <v>031076</v>
      </c>
      <c r="B24" s="11" t="str">
        <f>所属・種目コード!F25</f>
        <v>ｺｽﾞｶﾀ</v>
      </c>
      <c r="C24" s="11" t="str">
        <f>所属・種目コード!C25</f>
        <v>不来方</v>
      </c>
      <c r="D24" s="11" t="str">
        <f>所属・種目コード!C25</f>
        <v>不来方</v>
      </c>
      <c r="E24" s="11">
        <v>3</v>
      </c>
    </row>
    <row r="25" spans="1:5">
      <c r="A25" s="11" t="str">
        <f>所属・種目コード!E26</f>
        <v>031077</v>
      </c>
      <c r="B25" s="11" t="str">
        <f>所属・種目コード!F26</f>
        <v>ｼｽﾞｸｲｼ</v>
      </c>
      <c r="C25" s="11" t="str">
        <f>所属・種目コード!C26</f>
        <v>雫石</v>
      </c>
      <c r="D25" s="11" t="str">
        <f>所属・種目コード!C26</f>
        <v>雫石</v>
      </c>
      <c r="E25" s="11">
        <v>3</v>
      </c>
    </row>
    <row r="26" spans="1:5">
      <c r="A26" s="11" t="str">
        <f>所属・種目コード!E27</f>
        <v>031078</v>
      </c>
      <c r="B26" s="11" t="str">
        <f>所属・種目コード!F27</f>
        <v>ｼﾜｿｳｺﾞｳ</v>
      </c>
      <c r="C26" s="11" t="str">
        <f>所属・種目コード!C27</f>
        <v>紫波総合</v>
      </c>
      <c r="D26" s="11" t="str">
        <f>所属・種目コード!C27</f>
        <v>紫波総合</v>
      </c>
      <c r="E26" s="11">
        <v>3</v>
      </c>
    </row>
    <row r="27" spans="1:5">
      <c r="A27" s="11" t="str">
        <f>所属・種目コード!E28</f>
        <v>031079</v>
      </c>
      <c r="B27" s="11" t="str">
        <f>所属・種目コード!F28</f>
        <v>ｽﾐﾀ</v>
      </c>
      <c r="C27" s="11" t="str">
        <f>所属・種目コード!C28</f>
        <v>住田</v>
      </c>
      <c r="D27" s="11" t="str">
        <f>所属・種目コード!C28</f>
        <v>住田</v>
      </c>
      <c r="E27" s="11">
        <v>3</v>
      </c>
    </row>
    <row r="28" spans="1:5">
      <c r="A28" s="11" t="str">
        <f>所属・種目コード!E29</f>
        <v>031080</v>
      </c>
      <c r="B28" s="11" t="str">
        <f>所属・種目コード!F29</f>
        <v>ｾﾝｼｭｳﾀﾞｲｶﾞｸｷﾀｶﾐ</v>
      </c>
      <c r="C28" s="11" t="str">
        <f>所属・種目コード!C29</f>
        <v>専修大学北上</v>
      </c>
      <c r="D28" s="11" t="str">
        <f>所属・種目コード!C29</f>
        <v>専修大学北上</v>
      </c>
      <c r="E28" s="11">
        <v>3</v>
      </c>
    </row>
    <row r="29" spans="1:5">
      <c r="A29" s="11" t="str">
        <f>所属・種目コード!E30</f>
        <v>031081</v>
      </c>
      <c r="B29" s="11" t="str">
        <f>所属・種目コード!F30</f>
        <v>ｾﾝﾏﾔ</v>
      </c>
      <c r="C29" s="11" t="str">
        <f>所属・種目コード!C30</f>
        <v>千厩</v>
      </c>
      <c r="D29" s="11" t="str">
        <f>所属・種目コード!C30</f>
        <v>千厩</v>
      </c>
      <c r="E29" s="11">
        <v>3</v>
      </c>
    </row>
    <row r="30" spans="1:5">
      <c r="A30" s="11" t="str">
        <f>所属・種目コード!E31</f>
        <v>031082</v>
      </c>
      <c r="B30" s="11" t="str">
        <f>所属・種目コード!F31</f>
        <v>ﾀﾞｲﾄｳ</v>
      </c>
      <c r="C30" s="11" t="str">
        <f>所属・種目コード!C31</f>
        <v>大東</v>
      </c>
      <c r="D30" s="11" t="str">
        <f>所属・種目コード!C31</f>
        <v>大東</v>
      </c>
      <c r="E30" s="11">
        <v>3</v>
      </c>
    </row>
    <row r="31" spans="1:5">
      <c r="A31" s="11" t="str">
        <f>所属・種目コード!E32</f>
        <v>031083</v>
      </c>
      <c r="B31" s="11" t="str">
        <f>所属・種目コード!F32</f>
        <v>ﾀｲﾗﾀﾞﾃ</v>
      </c>
      <c r="C31" s="11" t="str">
        <f>所属・種目コード!C32</f>
        <v>平舘</v>
      </c>
      <c r="D31" s="11" t="str">
        <f>所属・種目コード!C32</f>
        <v>平舘</v>
      </c>
      <c r="E31" s="11">
        <v>3</v>
      </c>
    </row>
    <row r="32" spans="1:5">
      <c r="A32" s="11" t="str">
        <f>所属・種目コード!E33</f>
        <v>031084</v>
      </c>
      <c r="B32" s="11" t="str">
        <f>所属・種目コード!F33</f>
        <v>ﾀｶﾀ</v>
      </c>
      <c r="C32" s="11" t="str">
        <f>所属・種目コード!C33</f>
        <v>高田</v>
      </c>
      <c r="D32" s="11" t="str">
        <f>所属・種目コード!C33</f>
        <v>高田</v>
      </c>
      <c r="E32" s="11">
        <v>3</v>
      </c>
    </row>
    <row r="33" spans="1:5">
      <c r="A33" s="11" t="str">
        <f>所属・種目コード!E34</f>
        <v>031085</v>
      </c>
      <c r="B33" s="11" t="str">
        <f>所属・種目コード!F34</f>
        <v>ﾀﾈｲﾁ</v>
      </c>
      <c r="C33" s="11" t="str">
        <f>所属・種目コード!C34</f>
        <v>種市</v>
      </c>
      <c r="D33" s="11" t="str">
        <f>所属・種目コード!C34</f>
        <v>種市</v>
      </c>
      <c r="E33" s="11">
        <v>3</v>
      </c>
    </row>
    <row r="34" spans="1:5">
      <c r="A34" s="11" t="str">
        <f>所属・種目コード!E35</f>
        <v>031086</v>
      </c>
      <c r="B34" s="11" t="str">
        <f>所属・種目コード!F35</f>
        <v>ﾄｵﾉ</v>
      </c>
      <c r="C34" s="11" t="str">
        <f>所属・種目コード!C35</f>
        <v>遠野</v>
      </c>
      <c r="D34" s="11" t="str">
        <f>所属・種目コード!C35</f>
        <v>遠野</v>
      </c>
      <c r="E34" s="11">
        <v>3</v>
      </c>
    </row>
    <row r="35" spans="1:5">
      <c r="A35" s="11" t="str">
        <f>所属・種目コード!E36</f>
        <v>031087</v>
      </c>
      <c r="B35" s="11" t="str">
        <f>所属・種目コード!F36</f>
        <v>ﾄｵﾉﾘｮｸﾎｳ</v>
      </c>
      <c r="C35" s="11" t="str">
        <f>所属・種目コード!C36</f>
        <v>遠野緑峰</v>
      </c>
      <c r="D35" s="11" t="str">
        <f>所属・種目コード!C36</f>
        <v>遠野緑峰</v>
      </c>
      <c r="E35" s="11">
        <v>3</v>
      </c>
    </row>
    <row r="36" spans="1:5">
      <c r="A36" s="11" t="str">
        <f>所属・種目コード!E37</f>
        <v>031088</v>
      </c>
      <c r="B36" s="11" t="str">
        <f>所属・種目コード!F37</f>
        <v>ﾆｼﾜｶﾞ</v>
      </c>
      <c r="C36" s="11" t="str">
        <f>所属・種目コード!C37</f>
        <v>西和賀</v>
      </c>
      <c r="D36" s="11" t="str">
        <f>所属・種目コード!C37</f>
        <v>西和賀</v>
      </c>
      <c r="E36" s="11">
        <v>3</v>
      </c>
    </row>
    <row r="37" spans="1:5">
      <c r="A37" s="11" t="str">
        <f>所属・種目コード!E38</f>
        <v>031089</v>
      </c>
      <c r="B37" s="11" t="str">
        <f>所属・種目コード!F38</f>
        <v>ﾊﾅｷﾀｾｲｳﾝ</v>
      </c>
      <c r="C37" s="11" t="str">
        <f>所属・種目コード!C38</f>
        <v>花北青雲</v>
      </c>
      <c r="D37" s="11" t="str">
        <f>所属・種目コード!C38</f>
        <v>花北青雲</v>
      </c>
      <c r="E37" s="11">
        <v>3</v>
      </c>
    </row>
    <row r="38" spans="1:5">
      <c r="A38" s="11" t="str">
        <f>所属・種目コード!E39</f>
        <v>031090</v>
      </c>
      <c r="B38" s="11" t="str">
        <f>所属・種目コード!F39</f>
        <v>ﾊﾅﾏｷｷﾀ</v>
      </c>
      <c r="C38" s="11" t="str">
        <f>所属・種目コード!C39</f>
        <v>花巻北</v>
      </c>
      <c r="D38" s="11" t="str">
        <f>所属・種目コード!C39</f>
        <v>花巻北</v>
      </c>
      <c r="E38" s="11">
        <v>3</v>
      </c>
    </row>
    <row r="39" spans="1:5">
      <c r="A39" s="11" t="str">
        <f>所属・種目コード!E40</f>
        <v>031091</v>
      </c>
      <c r="B39" s="11" t="str">
        <f>所属・種目コード!F40</f>
        <v>ﾊﾅﾏｷﾉｳ</v>
      </c>
      <c r="C39" s="11" t="str">
        <f>所属・種目コード!C40</f>
        <v>花巻農業</v>
      </c>
      <c r="D39" s="11" t="str">
        <f>所属・種目コード!C40</f>
        <v>花巻農業</v>
      </c>
      <c r="E39" s="11">
        <v>3</v>
      </c>
    </row>
    <row r="40" spans="1:5">
      <c r="A40" s="11" t="str">
        <f>所属・種目コード!E41</f>
        <v>031092</v>
      </c>
      <c r="B40" s="11" t="str">
        <f>所属・種目コード!F41</f>
        <v>ﾊﾅﾏｷﾋｶﾞｼ</v>
      </c>
      <c r="C40" s="11" t="str">
        <f>所属・種目コード!C41</f>
        <v>花巻東</v>
      </c>
      <c r="D40" s="11" t="str">
        <f>所属・種目コード!C41</f>
        <v>花巻東</v>
      </c>
      <c r="E40" s="11">
        <v>3</v>
      </c>
    </row>
    <row r="41" spans="1:5">
      <c r="A41" s="11" t="str">
        <f>所属・種目コード!E42</f>
        <v>031093</v>
      </c>
      <c r="B41" s="11" t="str">
        <f>所属・種目コード!F42</f>
        <v>ﾊﾅﾏｷﾐﾅﾐ</v>
      </c>
      <c r="C41" s="11" t="str">
        <f>所属・種目コード!C42</f>
        <v>花巻南</v>
      </c>
      <c r="D41" s="11" t="str">
        <f>所属・種目コード!C42</f>
        <v>花巻南</v>
      </c>
      <c r="E41" s="11">
        <v>3</v>
      </c>
    </row>
    <row r="42" spans="1:5">
      <c r="A42" s="11" t="str">
        <f>所属・種目コード!E43</f>
        <v>031094</v>
      </c>
      <c r="B42" s="11" t="str">
        <f>所属・種目コード!F43</f>
        <v>ﾌｸｵｶ</v>
      </c>
      <c r="C42" s="11" t="str">
        <f>所属・種目コード!C43</f>
        <v>福岡</v>
      </c>
      <c r="D42" s="11" t="str">
        <f>所属・種目コード!C43</f>
        <v>福岡</v>
      </c>
      <c r="E42" s="11">
        <v>3</v>
      </c>
    </row>
    <row r="43" spans="1:5">
      <c r="A43" s="11" t="str">
        <f>所属・種目コード!E44</f>
        <v>031095</v>
      </c>
      <c r="B43" s="11" t="str">
        <f>所属・種目コード!F44</f>
        <v>ﾐｽﾞｻﾜ</v>
      </c>
      <c r="C43" s="11" t="str">
        <f>所属・種目コード!C44</f>
        <v>水沢</v>
      </c>
      <c r="D43" s="11" t="str">
        <f>所属・種目コード!C44</f>
        <v>水沢</v>
      </c>
      <c r="E43" s="11">
        <v>3</v>
      </c>
    </row>
    <row r="44" spans="1:5">
      <c r="A44" s="11" t="str">
        <f>所属・種目コード!E45</f>
        <v>031096</v>
      </c>
      <c r="B44" s="11" t="str">
        <f>所属・種目コード!F45</f>
        <v>ﾐｽﾞｻﾜｺｳ</v>
      </c>
      <c r="C44" s="11" t="str">
        <f>所属・種目コード!C45</f>
        <v>水沢工業</v>
      </c>
      <c r="D44" s="11" t="str">
        <f>所属・種目コード!C45</f>
        <v>水沢工業</v>
      </c>
      <c r="E44" s="11">
        <v>3</v>
      </c>
    </row>
    <row r="45" spans="1:5">
      <c r="A45" s="11" t="str">
        <f>所属・種目コード!E46</f>
        <v>031097</v>
      </c>
      <c r="B45" s="11" t="str">
        <f>所属・種目コード!F46</f>
        <v>ﾐｽﾞｻﾜｼｮｳ</v>
      </c>
      <c r="C45" s="11" t="str">
        <f>所属・種目コード!C46</f>
        <v>水沢商業</v>
      </c>
      <c r="D45" s="11" t="str">
        <f>所属・種目コード!C46</f>
        <v>水沢商業</v>
      </c>
      <c r="E45" s="11">
        <v>3</v>
      </c>
    </row>
    <row r="46" spans="1:5">
      <c r="A46" s="11" t="str">
        <f>所属・種目コード!E47</f>
        <v>031098</v>
      </c>
      <c r="B46" s="11" t="str">
        <f>所属・種目コード!F47</f>
        <v>ﾐｽﾞｻﾜﾀﾞｲｲﾁ</v>
      </c>
      <c r="C46" s="11" t="str">
        <f>所属・種目コード!C47</f>
        <v>水沢第一</v>
      </c>
      <c r="D46" s="11" t="str">
        <f>所属・種目コード!C47</f>
        <v>水沢第一</v>
      </c>
      <c r="E46" s="11">
        <v>3</v>
      </c>
    </row>
    <row r="47" spans="1:5">
      <c r="A47" s="11" t="str">
        <f>所属・種目コード!E48</f>
        <v>031099</v>
      </c>
      <c r="B47" s="11" t="str">
        <f>所属・種目コード!F48</f>
        <v>ﾐｽﾞｻﾜﾉｳ</v>
      </c>
      <c r="C47" s="11" t="str">
        <f>所属・種目コード!C48</f>
        <v>水沢農業</v>
      </c>
      <c r="D47" s="11" t="str">
        <f>所属・種目コード!C48</f>
        <v>水沢農業</v>
      </c>
      <c r="E47" s="11">
        <v>3</v>
      </c>
    </row>
    <row r="48" spans="1:5">
      <c r="A48" s="11" t="str">
        <f>所属・種目コード!E49</f>
        <v>031100</v>
      </c>
      <c r="B48" s="11" t="str">
        <f>所属・種目コード!F49</f>
        <v>ﾐﾔｺ</v>
      </c>
      <c r="C48" s="11" t="str">
        <f>所属・種目コード!C49</f>
        <v>宮古</v>
      </c>
      <c r="D48" s="11" t="str">
        <f>所属・種目コード!C49</f>
        <v>宮古</v>
      </c>
      <c r="E48" s="11">
        <v>3</v>
      </c>
    </row>
    <row r="49" spans="1:5">
      <c r="A49" s="11" t="str">
        <f>所属・種目コード!E50</f>
        <v>031101</v>
      </c>
      <c r="B49" s="11" t="str">
        <f>所属・種目コード!F50</f>
        <v>ﾐﾔｺｼｮｳｺｳ</v>
      </c>
      <c r="C49" s="11" t="str">
        <f>所属・種目コード!C50</f>
        <v>宮古商工</v>
      </c>
      <c r="D49" s="11" t="str">
        <f>所属・種目コード!C50</f>
        <v>宮古商工</v>
      </c>
      <c r="E49" s="11">
        <v>3</v>
      </c>
    </row>
    <row r="50" spans="1:5">
      <c r="A50" s="11" t="e">
        <f>所属・種目コード!#REF!</f>
        <v>#REF!</v>
      </c>
      <c r="B50" s="11" t="e">
        <f>所属・種目コード!#REF!</f>
        <v>#REF!</v>
      </c>
      <c r="C50" s="11" t="e">
        <f>所属・種目コード!#REF!</f>
        <v>#REF!</v>
      </c>
      <c r="D50" s="11" t="e">
        <f>所属・種目コード!#REF!</f>
        <v>#REF!</v>
      </c>
      <c r="E50" s="11">
        <v>3</v>
      </c>
    </row>
    <row r="51" spans="1:5">
      <c r="A51" s="11" t="str">
        <f>所属・種目コード!E51</f>
        <v>031103</v>
      </c>
      <c r="B51" s="11" t="str">
        <f>所属・種目コード!F51</f>
        <v>ﾓﾘｵｶｷﾀ</v>
      </c>
      <c r="C51" s="11" t="str">
        <f>所属・種目コード!C51</f>
        <v>盛岡北</v>
      </c>
      <c r="D51" s="11" t="str">
        <f>所属・種目コード!C51</f>
        <v>盛岡北</v>
      </c>
      <c r="E51" s="11">
        <v>3</v>
      </c>
    </row>
    <row r="52" spans="1:5">
      <c r="A52" s="11" t="str">
        <f>所属・種目コード!E52</f>
        <v>031104</v>
      </c>
      <c r="B52" s="11" t="str">
        <f>所属・種目コード!F52</f>
        <v>ﾓﾘｵｶｺｳ</v>
      </c>
      <c r="C52" s="11" t="str">
        <f>所属・種目コード!C52</f>
        <v>盛岡工業</v>
      </c>
      <c r="D52" s="11" t="str">
        <f>所属・種目コード!C52</f>
        <v>盛岡工業</v>
      </c>
      <c r="E52" s="11">
        <v>3</v>
      </c>
    </row>
    <row r="53" spans="1:5">
      <c r="A53" s="11" t="str">
        <f>所属・種目コード!E53</f>
        <v>031105</v>
      </c>
      <c r="B53" s="11" t="str">
        <f>所属・種目コード!F53</f>
        <v>ﾓﾘｵｶｼｮｳ</v>
      </c>
      <c r="C53" s="11" t="str">
        <f>所属・種目コード!C53</f>
        <v>盛岡商業</v>
      </c>
      <c r="D53" s="11" t="str">
        <f>所属・種目コード!C53</f>
        <v>盛岡商業</v>
      </c>
      <c r="E53" s="11">
        <v>3</v>
      </c>
    </row>
    <row r="54" spans="1:5">
      <c r="A54" s="11" t="str">
        <f>所属・種目コード!E54</f>
        <v>031106</v>
      </c>
      <c r="B54" s="11" t="str">
        <f>所属・種目コード!F54</f>
        <v>ﾓﾘｵｶｼﾗﾕﾘ</v>
      </c>
      <c r="C54" s="11" t="str">
        <f>所属・種目コード!C54</f>
        <v>盛岡白百合</v>
      </c>
      <c r="D54" s="11" t="str">
        <f>所属・種目コード!C54</f>
        <v>盛岡白百合</v>
      </c>
      <c r="E54" s="11">
        <v>3</v>
      </c>
    </row>
    <row r="55" spans="1:5">
      <c r="A55" s="11" t="str">
        <f>所属・種目コード!E55</f>
        <v>031107</v>
      </c>
      <c r="B55" s="11" t="str">
        <f>所属・種目コード!F55</f>
        <v>ﾓﾘｵｶｲﾁﾘﾂ</v>
      </c>
      <c r="C55" s="11" t="str">
        <f>所属・種目コード!C55</f>
        <v>盛岡市立</v>
      </c>
      <c r="D55" s="11" t="str">
        <f>所属・種目コード!C55</f>
        <v>盛岡市立</v>
      </c>
      <c r="E55" s="11">
        <v>3</v>
      </c>
    </row>
    <row r="56" spans="1:5">
      <c r="A56" s="11" t="str">
        <f>所属・種目コード!E56</f>
        <v>031108</v>
      </c>
      <c r="B56" s="11" t="str">
        <f>所属・種目コード!F56</f>
        <v>ﾓﾘｵｶｽｺｰﾚ</v>
      </c>
      <c r="C56" s="11" t="str">
        <f>所属・種目コード!C56</f>
        <v>盛岡スコーレ</v>
      </c>
      <c r="D56" s="11" t="str">
        <f>所属・種目コード!C56</f>
        <v>盛岡スコーレ</v>
      </c>
      <c r="E56" s="11">
        <v>3</v>
      </c>
    </row>
    <row r="57" spans="1:5">
      <c r="A57" s="11" t="str">
        <f>所属・種目コード!E57</f>
        <v>031109</v>
      </c>
      <c r="B57" s="11" t="str">
        <f>所属・種目コード!F57</f>
        <v>ﾓﾘｵｶｾｲｵｳ</v>
      </c>
      <c r="C57" s="11" t="str">
        <f>所属・種目コード!C57</f>
        <v>盛岡誠桜</v>
      </c>
      <c r="D57" s="11" t="str">
        <f>所属・種目コード!C57</f>
        <v>盛岡誠桜</v>
      </c>
      <c r="E57" s="11">
        <v>3</v>
      </c>
    </row>
    <row r="58" spans="1:5">
      <c r="A58" s="11" t="str">
        <f>所属・種目コード!E58</f>
        <v>031110</v>
      </c>
      <c r="B58" s="11" t="str">
        <f>所属・種目コード!F58</f>
        <v>ﾓﾘｵｶﾀﾞｲｲﾁ</v>
      </c>
      <c r="C58" s="11" t="str">
        <f>所属・種目コード!C58</f>
        <v>盛岡第一</v>
      </c>
      <c r="D58" s="11" t="str">
        <f>所属・種目コード!C58</f>
        <v>盛岡第一</v>
      </c>
      <c r="E58" s="11">
        <v>3</v>
      </c>
    </row>
    <row r="59" spans="1:5">
      <c r="A59" s="11" t="str">
        <f>所属・種目コード!E59</f>
        <v>031111</v>
      </c>
      <c r="B59" s="11" t="str">
        <f>所属・種目コード!F59</f>
        <v>ﾓﾘﾀﾞｲﾌｿﾞｸ</v>
      </c>
      <c r="C59" s="11" t="str">
        <f>所属・種目コード!C59</f>
        <v>盛岡大附</v>
      </c>
      <c r="D59" s="11" t="str">
        <f>所属・種目コード!C59</f>
        <v>盛岡大附</v>
      </c>
      <c r="E59" s="11">
        <v>3</v>
      </c>
    </row>
    <row r="60" spans="1:5">
      <c r="A60" s="11" t="str">
        <f>所属・種目コード!E60</f>
        <v>031112</v>
      </c>
      <c r="B60" s="11" t="str">
        <f>所属・種目コード!F60</f>
        <v>ﾓﾘｵｶﾀﾞｲｻﾝ</v>
      </c>
      <c r="C60" s="11" t="str">
        <f>所属・種目コード!C60</f>
        <v>盛岡第三</v>
      </c>
      <c r="D60" s="11" t="str">
        <f>所属・種目コード!C60</f>
        <v>盛岡第三</v>
      </c>
      <c r="E60" s="11">
        <v>3</v>
      </c>
    </row>
    <row r="61" spans="1:5">
      <c r="A61" s="11" t="str">
        <f>所属・種目コード!E61</f>
        <v>031113</v>
      </c>
      <c r="B61" s="11" t="str">
        <f>所属・種目コード!F61</f>
        <v>ﾓﾘｵｶﾀﾞｲｼ</v>
      </c>
      <c r="C61" s="11" t="str">
        <f>所属・種目コード!C61</f>
        <v>盛岡第四</v>
      </c>
      <c r="D61" s="11" t="str">
        <f>所属・種目コード!C61</f>
        <v>盛岡第四</v>
      </c>
      <c r="E61" s="11">
        <v>3</v>
      </c>
    </row>
    <row r="62" spans="1:5">
      <c r="A62" s="11" t="str">
        <f>所属・種目コード!E62</f>
        <v>031114</v>
      </c>
      <c r="B62" s="11" t="str">
        <f>所属・種目コード!F62</f>
        <v>ﾓﾘｵｶﾀﾞｲﾆ</v>
      </c>
      <c r="C62" s="11" t="str">
        <f>所属・種目コード!C62</f>
        <v>盛岡第二</v>
      </c>
      <c r="D62" s="11" t="str">
        <f>所属・種目コード!C62</f>
        <v>盛岡第二</v>
      </c>
      <c r="E62" s="11">
        <v>3</v>
      </c>
    </row>
    <row r="63" spans="1:5">
      <c r="A63" s="11" t="str">
        <f>所属・種目コード!E63</f>
        <v>031115</v>
      </c>
      <c r="B63" s="11" t="str">
        <f>所属・種目コード!F63</f>
        <v>ﾓﾘｵｶﾁｭｳｵｳ</v>
      </c>
      <c r="C63" s="11" t="str">
        <f>所属・種目コード!C63</f>
        <v>盛岡中央</v>
      </c>
      <c r="D63" s="11" t="str">
        <f>所属・種目コード!C63</f>
        <v>盛岡中央</v>
      </c>
      <c r="E63" s="11">
        <v>3</v>
      </c>
    </row>
    <row r="64" spans="1:5">
      <c r="A64" s="11" t="str">
        <f>所属・種目コード!E64</f>
        <v>031116</v>
      </c>
      <c r="B64" s="11" t="str">
        <f>所属・種目コード!F64</f>
        <v>ﾓﾘｵｶｼｶｸｼｴﾝ</v>
      </c>
      <c r="C64" s="11" t="str">
        <f>所属・種目コード!C64</f>
        <v>盛岡聴覚</v>
      </c>
      <c r="D64" s="11" t="str">
        <f>所属・種目コード!C64</f>
        <v>盛岡聴覚</v>
      </c>
      <c r="E64" s="11">
        <v>3</v>
      </c>
    </row>
    <row r="65" spans="1:5">
      <c r="A65" s="11" t="str">
        <f>所属・種目コード!E65</f>
        <v>031117</v>
      </c>
      <c r="B65" s="11" t="str">
        <f>所属・種目コード!F65</f>
        <v>ﾓﾘｵｶﾉｳ</v>
      </c>
      <c r="C65" s="11" t="str">
        <f>所属・種目コード!C65</f>
        <v>盛岡農業</v>
      </c>
      <c r="D65" s="11" t="str">
        <f>所属・種目コード!C65</f>
        <v>盛岡農業</v>
      </c>
      <c r="E65" s="11">
        <v>3</v>
      </c>
    </row>
    <row r="66" spans="1:5">
      <c r="A66" s="11" t="str">
        <f>所属・種目コード!E66</f>
        <v>031118</v>
      </c>
      <c r="B66" s="11" t="str">
        <f>所属・種目コード!F66</f>
        <v>ﾓﾘｵｶﾐﾅﾐ</v>
      </c>
      <c r="C66" s="11" t="str">
        <f>所属・種目コード!C66</f>
        <v>盛岡南</v>
      </c>
      <c r="D66" s="11" t="str">
        <f>所属・種目コード!C66</f>
        <v>盛岡南</v>
      </c>
      <c r="E66" s="11">
        <v>3</v>
      </c>
    </row>
    <row r="67" spans="1:5">
      <c r="A67" s="11" t="str">
        <f>所属・種目コード!E67</f>
        <v>031119</v>
      </c>
      <c r="B67" s="11" t="str">
        <f>所属・種目コード!F67</f>
        <v>ﾔﾏﾀﾞ</v>
      </c>
      <c r="C67" s="11" t="str">
        <f>所属・種目コード!C67</f>
        <v>山田</v>
      </c>
      <c r="D67" s="11" t="str">
        <f>所属・種目コード!C67</f>
        <v>山田</v>
      </c>
      <c r="E67" s="11">
        <v>3</v>
      </c>
    </row>
    <row r="68" spans="1:5">
      <c r="A68" s="11" t="str">
        <f>所属・種目コード!E68</f>
        <v>031700</v>
      </c>
      <c r="B68" s="11" t="str">
        <f>所属・種目コード!F68</f>
        <v>ｺｳﾅﾝｷﾞｼﾞｭｸ</v>
      </c>
      <c r="C68" s="11" t="str">
        <f>所属・種目コード!C68</f>
        <v>江南義塾</v>
      </c>
      <c r="D68" s="11" t="str">
        <f>所属・種目コード!C68</f>
        <v>江南義塾</v>
      </c>
      <c r="E68" s="11">
        <v>3</v>
      </c>
    </row>
    <row r="69" spans="1:5">
      <c r="A69" s="11" t="str">
        <f>所属・種目コード!E69</f>
        <v>031701</v>
      </c>
      <c r="B69" s="11" t="str">
        <f>所属・種目コード!F69</f>
        <v>ﾄﾘｮｳﾃｲ</v>
      </c>
      <c r="C69" s="11" t="str">
        <f>所属・種目コード!C69</f>
        <v>杜陵(定)</v>
      </c>
      <c r="D69" s="11" t="str">
        <f>所属・種目コード!C69</f>
        <v>杜陵(定)</v>
      </c>
      <c r="E69" s="11">
        <v>3</v>
      </c>
    </row>
    <row r="70" spans="1:5">
      <c r="A70" s="11" t="str">
        <f>所属・種目コード!E70</f>
        <v>031702</v>
      </c>
      <c r="C70" s="11" t="str">
        <f>所属・種目コード!C70</f>
        <v>大船渡(定)</v>
      </c>
      <c r="D70" s="11" t="str">
        <f>所属・種目コード!C70</f>
        <v>大船渡(定)</v>
      </c>
      <c r="E70" s="11">
        <v>3</v>
      </c>
    </row>
    <row r="71" spans="1:5">
      <c r="A71" s="11" t="str">
        <f>所属・種目コード!E71</f>
        <v>031703</v>
      </c>
      <c r="C71" s="11" t="str">
        <f>所属・種目コード!C71</f>
        <v>久慈長内</v>
      </c>
      <c r="D71" s="11" t="str">
        <f>所属・種目コード!C71</f>
        <v>久慈長内</v>
      </c>
      <c r="E71" s="11">
        <v>3</v>
      </c>
    </row>
    <row r="72" spans="1:5">
      <c r="A72" s="11" t="str">
        <f>所属・種目コード!E72</f>
        <v>031704</v>
      </c>
      <c r="C72" s="11" t="str">
        <f>所属・種目コード!C72</f>
        <v>福岡（定）</v>
      </c>
      <c r="D72" s="11" t="str">
        <f>所属・種目コード!C72</f>
        <v>福岡（定）</v>
      </c>
      <c r="E72" s="11">
        <v>3</v>
      </c>
    </row>
    <row r="73" spans="1:5">
      <c r="A73" s="11" t="str">
        <f>所属・種目コード!E73</f>
        <v>031705</v>
      </c>
      <c r="C73" s="11" t="str">
        <f>所属・種目コード!C73</f>
        <v>釜石(定)</v>
      </c>
      <c r="D73" s="11" t="str">
        <f>所属・種目コード!C73</f>
        <v>釜石(定)</v>
      </c>
      <c r="E73" s="11">
        <v>3</v>
      </c>
    </row>
    <row r="74" spans="1:5">
      <c r="A74" s="11" t="str">
        <f>所属・種目コード!E74</f>
        <v>031706</v>
      </c>
      <c r="C74" s="11" t="str">
        <f>所属・種目コード!C74</f>
        <v>杜陵(通)</v>
      </c>
      <c r="D74" s="11" t="str">
        <f>所属・種目コード!C74</f>
        <v>杜陵(通)</v>
      </c>
      <c r="E74" s="11">
        <v>3</v>
      </c>
    </row>
    <row r="75" spans="1:5">
      <c r="A75" s="11" t="str">
        <f>所属・種目コード!E75</f>
        <v>031707</v>
      </c>
      <c r="C75" s="11" t="str">
        <f>所属・種目コード!C75</f>
        <v>一関修紅</v>
      </c>
      <c r="D75" s="11" t="str">
        <f>所属・種目コード!C75</f>
        <v>一関修紅</v>
      </c>
      <c r="E75" s="11">
        <v>3</v>
      </c>
    </row>
    <row r="76" spans="1:5">
      <c r="A76" s="11" t="str">
        <f>所属・種目コード!E76</f>
        <v>031708</v>
      </c>
      <c r="C76" s="11">
        <f>所属・種目コード!C76</f>
        <v>0</v>
      </c>
      <c r="D76" s="11">
        <f>所属・種目コード!C76</f>
        <v>0</v>
      </c>
      <c r="E76" s="11">
        <v>3</v>
      </c>
    </row>
  </sheetData>
  <sheetProtection algorithmName="SHA-512" hashValue="Itag3wFe5cO2DxMxsG7Ag8W1lSwAbKAFc94wWZokOBlNFHFpO7Z+9sDPVCCLuid6F5pe2RCtzxyGbISrHfvHGQ==" saltValue="lqG0d48nRwBfI7VJ8FICbQ==" spinCount="100000" sheet="1" objects="1" scenarios="1"/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CC"/>
  </sheetPr>
  <dimension ref="A1:AI268"/>
  <sheetViews>
    <sheetView view="pageBreakPreview" zoomScale="85" zoomScaleNormal="70" zoomScaleSheetLayoutView="85" workbookViewId="0">
      <selection activeCell="F15" sqref="F15"/>
    </sheetView>
  </sheetViews>
  <sheetFormatPr defaultRowHeight="14.25"/>
  <cols>
    <col min="1" max="1" width="11.5" customWidth="1"/>
    <col min="2" max="2" width="4.375" customWidth="1"/>
    <col min="3" max="3" width="8.625" style="61"/>
    <col min="4" max="4" width="22.5" customWidth="1"/>
    <col min="5" max="6" width="7.5" style="21" customWidth="1"/>
    <col min="7" max="7" width="7.5" customWidth="1"/>
    <col min="8" max="8" width="8.375" style="21" customWidth="1"/>
    <col min="9" max="9" width="5.625" customWidth="1"/>
    <col min="10" max="10" width="12.125" customWidth="1"/>
    <col min="11" max="11" width="6.625" customWidth="1"/>
    <col min="12" max="14" width="9.625" customWidth="1"/>
    <col min="15" max="16" width="8.625" hidden="1" customWidth="1"/>
    <col min="17" max="19" width="10.375" hidden="1" customWidth="1"/>
    <col min="20" max="21" width="8.625" hidden="1" customWidth="1"/>
    <col min="22" max="23" width="8.625" style="62" hidden="1" customWidth="1"/>
    <col min="24" max="24" width="8.625" style="62" customWidth="1"/>
    <col min="25" max="25" width="8.875" style="62" customWidth="1"/>
    <col min="26" max="26" width="8.625" style="62"/>
  </cols>
  <sheetData>
    <row r="1" spans="1:35">
      <c r="A1" s="62"/>
      <c r="B1" s="62"/>
      <c r="C1" s="63"/>
      <c r="D1" s="62"/>
      <c r="E1" s="64"/>
      <c r="F1" s="64"/>
      <c r="G1" s="62"/>
      <c r="H1" s="64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AA1" s="62"/>
      <c r="AB1" s="62"/>
    </row>
    <row r="2" spans="1:35" ht="45.6" customHeight="1">
      <c r="A2" s="62"/>
      <c r="B2" s="62"/>
      <c r="C2" s="63"/>
      <c r="D2" s="1082" t="s">
        <v>9294</v>
      </c>
      <c r="E2" s="1082"/>
      <c r="F2" s="1082"/>
      <c r="G2" s="1082"/>
      <c r="H2" s="1082"/>
      <c r="I2" s="1082"/>
      <c r="J2" s="1082"/>
      <c r="K2" s="62"/>
      <c r="L2" s="62"/>
      <c r="M2" s="62"/>
      <c r="N2" s="62"/>
      <c r="O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20.100000000000001" customHeight="1">
      <c r="B3" s="62"/>
      <c r="C3" s="63"/>
      <c r="D3" s="795" t="s">
        <v>9278</v>
      </c>
      <c r="E3" s="796"/>
      <c r="F3" s="233"/>
      <c r="G3" s="233"/>
      <c r="H3" s="233"/>
      <c r="I3" s="233"/>
      <c r="J3" s="233"/>
      <c r="K3" s="62"/>
      <c r="L3" s="62"/>
      <c r="M3" s="62"/>
      <c r="N3" s="62"/>
      <c r="O3" s="62"/>
      <c r="AA3" s="62"/>
      <c r="AB3" s="62"/>
      <c r="AC3" s="62"/>
      <c r="AD3" s="62"/>
      <c r="AE3" s="62"/>
      <c r="AF3" s="62"/>
      <c r="AG3" s="62"/>
      <c r="AH3" s="62"/>
      <c r="AI3" s="62"/>
    </row>
    <row r="4" spans="1:35" ht="15" thickBot="1">
      <c r="A4" s="62"/>
      <c r="B4" s="62"/>
      <c r="C4" s="63"/>
      <c r="D4" s="62"/>
      <c r="E4" s="64"/>
      <c r="F4" s="64"/>
      <c r="G4" s="62"/>
      <c r="H4" s="64"/>
      <c r="I4" s="62"/>
      <c r="J4" s="62"/>
      <c r="K4" s="62"/>
      <c r="L4" s="62"/>
      <c r="M4" s="62"/>
      <c r="N4" s="62"/>
      <c r="O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5" ht="22.35" customHeight="1" thickBot="1">
      <c r="A5" s="62"/>
      <c r="B5" s="62"/>
      <c r="C5" s="63"/>
      <c r="D5" s="235" t="s">
        <v>8733</v>
      </c>
      <c r="E5" s="1094" t="s">
        <v>8735</v>
      </c>
      <c r="F5" s="1095"/>
      <c r="G5" s="1092" t="str">
        <f>個人データ入力用!H9</f>
        <v>月　　日</v>
      </c>
      <c r="H5" s="1092"/>
      <c r="I5" s="1092"/>
      <c r="J5" s="1093"/>
      <c r="K5" s="62"/>
      <c r="L5" s="62"/>
      <c r="M5" s="62"/>
      <c r="N5" s="62"/>
      <c r="O5" s="62"/>
      <c r="AA5" s="62"/>
      <c r="AB5" s="62"/>
      <c r="AC5" s="62"/>
      <c r="AD5" s="62"/>
      <c r="AE5" s="62"/>
      <c r="AF5" s="62"/>
      <c r="AG5" s="62"/>
      <c r="AH5" s="62"/>
      <c r="AI5" s="62"/>
    </row>
    <row r="6" spans="1:35" ht="22.35" customHeight="1" thickBot="1">
      <c r="A6" s="62"/>
      <c r="B6" s="62"/>
      <c r="C6" s="63"/>
      <c r="D6" s="236" t="s">
        <v>8666</v>
      </c>
      <c r="E6" s="1086">
        <f>個人データ入力用!G10</f>
        <v>0</v>
      </c>
      <c r="F6" s="1087"/>
      <c r="G6" s="1087"/>
      <c r="H6" s="1087"/>
      <c r="I6" s="1087"/>
      <c r="J6" s="1088"/>
      <c r="K6" s="62"/>
      <c r="L6" s="62"/>
      <c r="M6" s="62"/>
      <c r="T6" s="62"/>
      <c r="U6" s="62"/>
      <c r="Y6"/>
      <c r="Z6"/>
      <c r="AA6" s="62"/>
      <c r="AB6" s="62"/>
      <c r="AC6" s="62"/>
      <c r="AD6" s="62"/>
      <c r="AE6" s="62"/>
      <c r="AF6" s="62"/>
      <c r="AG6" s="62"/>
      <c r="AH6" s="62"/>
      <c r="AI6" s="62"/>
    </row>
    <row r="7" spans="1:35" ht="22.35" customHeight="1" thickBot="1">
      <c r="A7" s="62"/>
      <c r="B7" s="62"/>
      <c r="C7" s="63"/>
      <c r="D7" s="237" t="s">
        <v>8667</v>
      </c>
      <c r="E7" s="1089">
        <f>個人データ入力用!G11</f>
        <v>0</v>
      </c>
      <c r="F7" s="1090"/>
      <c r="G7" s="1090"/>
      <c r="H7" s="1090"/>
      <c r="I7" s="1090"/>
      <c r="J7" s="1091"/>
      <c r="K7" s="62"/>
      <c r="L7" s="62"/>
      <c r="M7" s="62"/>
      <c r="N7" s="62"/>
      <c r="O7" s="62"/>
      <c r="AA7" s="62"/>
      <c r="AB7" s="62"/>
      <c r="AC7" s="62"/>
      <c r="AD7" s="62"/>
      <c r="AE7" s="62"/>
      <c r="AF7" s="62"/>
      <c r="AG7" s="62"/>
      <c r="AH7" s="62"/>
      <c r="AI7" s="62"/>
    </row>
    <row r="8" spans="1:35" ht="22.35" customHeight="1" thickBot="1">
      <c r="A8" s="62"/>
      <c r="B8" s="62"/>
      <c r="C8" s="63"/>
      <c r="D8" s="236" t="s">
        <v>8668</v>
      </c>
      <c r="E8" s="1086">
        <f>個人データ入力用!G12</f>
        <v>0</v>
      </c>
      <c r="F8" s="1087"/>
      <c r="G8" s="1087"/>
      <c r="H8" s="1087"/>
      <c r="I8" s="1087"/>
      <c r="J8" s="1088"/>
      <c r="K8" s="62"/>
      <c r="L8" s="62"/>
      <c r="M8" s="62"/>
      <c r="N8" s="62"/>
      <c r="O8" s="62"/>
      <c r="P8" s="1056" t="s">
        <v>8684</v>
      </c>
      <c r="Q8" s="1057"/>
      <c r="R8" s="1057"/>
      <c r="S8" s="1057"/>
      <c r="T8" s="1058"/>
      <c r="AA8" s="62"/>
      <c r="AB8" s="62"/>
      <c r="AC8" s="62"/>
      <c r="AD8" s="62"/>
      <c r="AE8" s="62"/>
      <c r="AF8" s="62"/>
      <c r="AG8" s="62"/>
      <c r="AH8" s="62"/>
      <c r="AI8" s="62"/>
    </row>
    <row r="9" spans="1:35" ht="22.35" customHeight="1" thickBot="1">
      <c r="A9" s="62"/>
      <c r="B9" s="62"/>
      <c r="C9" s="63"/>
      <c r="D9" s="237" t="s">
        <v>8669</v>
      </c>
      <c r="E9" s="1083">
        <f>個人データ入力用!G13</f>
        <v>0</v>
      </c>
      <c r="F9" s="1084"/>
      <c r="G9" s="1084"/>
      <c r="H9" s="1084"/>
      <c r="I9" s="1084"/>
      <c r="J9" s="1085"/>
      <c r="K9" s="62"/>
      <c r="L9" s="62"/>
      <c r="M9" s="62"/>
      <c r="N9" s="62"/>
      <c r="O9" s="62"/>
      <c r="P9" s="1050" t="s">
        <v>8671</v>
      </c>
      <c r="Q9" s="1041" t="s">
        <v>8672</v>
      </c>
      <c r="R9" s="1041"/>
      <c r="S9" s="1041"/>
      <c r="T9" s="58">
        <f>COUNTA(個人データ入力用!G20:G69)</f>
        <v>0</v>
      </c>
      <c r="AA9" s="62"/>
      <c r="AB9" s="62"/>
      <c r="AC9" s="62"/>
      <c r="AD9" s="62"/>
      <c r="AE9" s="62"/>
      <c r="AF9" s="62"/>
      <c r="AG9" s="62"/>
      <c r="AH9" s="62"/>
      <c r="AI9" s="62"/>
    </row>
    <row r="10" spans="1:35" ht="22.35" customHeight="1">
      <c r="A10" s="62"/>
      <c r="B10" s="62"/>
      <c r="C10" s="63"/>
      <c r="D10" s="76" t="s">
        <v>8669</v>
      </c>
      <c r="E10" s="1096">
        <f>個人データ入力用!G14</f>
        <v>0</v>
      </c>
      <c r="F10" s="1097"/>
      <c r="G10" s="1097"/>
      <c r="H10" s="1097"/>
      <c r="I10" s="1097"/>
      <c r="J10" s="1098"/>
      <c r="K10" s="62"/>
      <c r="L10" s="62"/>
      <c r="M10" s="62"/>
      <c r="N10" s="62"/>
      <c r="O10" s="62"/>
      <c r="P10" s="1051"/>
      <c r="Q10" s="1069" t="s">
        <v>8673</v>
      </c>
      <c r="R10" s="1069"/>
      <c r="S10" s="1069"/>
      <c r="T10" s="59">
        <f>V10-U10</f>
        <v>0</v>
      </c>
      <c r="U10" s="20">
        <f>COUNTIF(個人データ入力用!$M$20:$M$69,"リレーのみ出場")</f>
        <v>0</v>
      </c>
      <c r="V10" s="59">
        <f>COUNTA(個人データ入力用!$M$20:$M$69)</f>
        <v>0</v>
      </c>
      <c r="AA10" s="62"/>
      <c r="AB10" s="62"/>
      <c r="AC10" s="62"/>
      <c r="AD10" s="62"/>
      <c r="AE10" s="62"/>
      <c r="AF10" s="62"/>
      <c r="AG10" s="62"/>
      <c r="AH10" s="62"/>
      <c r="AI10" s="62"/>
    </row>
    <row r="11" spans="1:35" ht="22.35" customHeight="1" thickBot="1">
      <c r="A11" s="62"/>
      <c r="B11" s="62"/>
      <c r="C11" s="63"/>
      <c r="D11" s="75" t="s">
        <v>8670</v>
      </c>
      <c r="E11" s="1099"/>
      <c r="F11" s="1100"/>
      <c r="G11" s="1100"/>
      <c r="H11" s="1100"/>
      <c r="I11" s="1100"/>
      <c r="J11" s="1101"/>
      <c r="K11" s="62"/>
      <c r="L11" s="62"/>
      <c r="M11" s="62"/>
      <c r="N11" s="62"/>
      <c r="O11" s="62"/>
      <c r="P11" s="1051"/>
      <c r="Q11" s="1069" t="s">
        <v>8674</v>
      </c>
      <c r="R11" s="1069"/>
      <c r="S11" s="1069"/>
      <c r="T11" s="59">
        <f>V11-U11</f>
        <v>0</v>
      </c>
      <c r="U11" s="20">
        <f>COUNTIF(個人データ入力用!$P$20:$P$69,"リレーのみ出場")</f>
        <v>0</v>
      </c>
      <c r="V11" s="59">
        <f>COUNTA(個人データ入力用!$P$20:$P$69)</f>
        <v>0</v>
      </c>
      <c r="AA11" s="62"/>
      <c r="AB11" s="62"/>
      <c r="AC11" s="62"/>
      <c r="AD11" s="62"/>
      <c r="AE11" s="62"/>
      <c r="AF11" s="62"/>
      <c r="AG11" s="62"/>
      <c r="AH11" s="62"/>
      <c r="AI11" s="62"/>
    </row>
    <row r="12" spans="1:35" ht="16.350000000000001" customHeight="1" thickBot="1">
      <c r="A12" s="62"/>
      <c r="B12" s="62"/>
      <c r="C12" s="63"/>
      <c r="D12" s="62"/>
      <c r="E12" s="64"/>
      <c r="F12" s="64"/>
      <c r="G12" s="62"/>
      <c r="H12" s="64"/>
      <c r="I12" s="62"/>
      <c r="J12" s="62"/>
      <c r="K12" s="62"/>
      <c r="L12" s="62"/>
      <c r="M12" s="62"/>
      <c r="N12" s="62"/>
      <c r="O12" s="62"/>
      <c r="P12" s="1074"/>
      <c r="Q12" s="1115" t="s">
        <v>8789</v>
      </c>
      <c r="R12" s="1116"/>
      <c r="S12" s="1117"/>
      <c r="T12" s="342">
        <f>COUNTA(個人データ入力用!S20:S69)</f>
        <v>0</v>
      </c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5" ht="19.350000000000001" customHeight="1">
      <c r="A13" s="62"/>
      <c r="B13" s="62"/>
      <c r="C13" s="1076" t="s">
        <v>8685</v>
      </c>
      <c r="D13" s="1076"/>
      <c r="E13" s="1076"/>
      <c r="F13" s="1076"/>
      <c r="G13" s="1076"/>
      <c r="H13" s="1076"/>
      <c r="I13" s="62"/>
      <c r="J13" s="62"/>
      <c r="K13" s="62"/>
      <c r="L13" s="62"/>
      <c r="M13" s="62"/>
      <c r="N13" s="62"/>
      <c r="O13" s="62"/>
      <c r="P13" s="1111" t="s">
        <v>8675</v>
      </c>
      <c r="Q13" s="1073" t="s">
        <v>8676</v>
      </c>
      <c r="R13" s="1073"/>
      <c r="S13" s="1073"/>
      <c r="T13" s="343">
        <f>SUM(T10:T12)</f>
        <v>0</v>
      </c>
      <c r="AA13" s="62"/>
      <c r="AB13" s="62"/>
      <c r="AC13" s="62"/>
      <c r="AD13" s="62"/>
      <c r="AE13" s="62"/>
      <c r="AF13" s="62"/>
      <c r="AG13" s="62"/>
      <c r="AH13" s="62"/>
      <c r="AI13" s="62"/>
    </row>
    <row r="14" spans="1:35" ht="19.350000000000001" customHeight="1">
      <c r="A14" s="62"/>
      <c r="B14" s="62"/>
      <c r="C14" s="63"/>
      <c r="D14" s="65"/>
      <c r="E14" s="65"/>
      <c r="F14" s="65"/>
      <c r="G14" s="65"/>
      <c r="H14" s="65"/>
      <c r="I14" s="62"/>
      <c r="J14" s="62"/>
      <c r="K14" s="62"/>
      <c r="L14" s="62"/>
      <c r="M14" s="62"/>
      <c r="N14" s="62"/>
      <c r="O14" s="62"/>
      <c r="P14" s="1054"/>
      <c r="Q14" s="1069" t="s">
        <v>8672</v>
      </c>
      <c r="R14" s="1069"/>
      <c r="S14" s="1069"/>
      <c r="T14" s="59">
        <f>COUNTA(個人データ入力用!$G$74:$G$123)</f>
        <v>0</v>
      </c>
      <c r="AA14" s="62"/>
      <c r="AB14" s="62"/>
      <c r="AC14" s="62"/>
      <c r="AD14" s="62"/>
      <c r="AE14" s="62"/>
      <c r="AF14" s="62"/>
      <c r="AG14" s="62"/>
      <c r="AH14" s="62"/>
      <c r="AI14" s="62"/>
    </row>
    <row r="15" spans="1:35" ht="19.350000000000001" customHeight="1">
      <c r="A15" s="62"/>
      <c r="B15" s="62"/>
      <c r="C15" s="1076" t="s">
        <v>8767</v>
      </c>
      <c r="D15" s="1076"/>
      <c r="E15" s="1076"/>
      <c r="F15" s="65"/>
      <c r="G15" s="65"/>
      <c r="H15" s="65"/>
      <c r="I15" s="62"/>
      <c r="J15" s="62"/>
      <c r="K15" s="62"/>
      <c r="L15" s="62"/>
      <c r="M15" s="62"/>
      <c r="N15" s="62"/>
      <c r="O15" s="62"/>
      <c r="P15" s="1054"/>
      <c r="Q15" s="1069" t="s">
        <v>8673</v>
      </c>
      <c r="R15" s="1069"/>
      <c r="S15" s="1069"/>
      <c r="T15" s="59">
        <f>V15-U15</f>
        <v>0</v>
      </c>
      <c r="U15" s="20">
        <f>COUNTIF(個人データ入力用!$M$74:$M$123,"リレーのみ出場")</f>
        <v>0</v>
      </c>
      <c r="V15" s="59">
        <f>COUNTA(個人データ入力用!$M$74:$M$123)</f>
        <v>0</v>
      </c>
      <c r="AA15" s="62"/>
      <c r="AB15" s="62"/>
      <c r="AC15" s="62"/>
      <c r="AD15" s="62"/>
      <c r="AE15" s="62"/>
      <c r="AF15" s="62"/>
      <c r="AG15" s="62"/>
      <c r="AH15" s="62"/>
      <c r="AI15" s="62"/>
    </row>
    <row r="16" spans="1:35" ht="19.350000000000001" customHeight="1">
      <c r="A16" s="62"/>
      <c r="B16" s="62"/>
      <c r="C16" s="63"/>
      <c r="D16" s="65"/>
      <c r="E16" s="65"/>
      <c r="F16" s="65"/>
      <c r="G16" s="65"/>
      <c r="H16" s="65"/>
      <c r="I16" s="62"/>
      <c r="J16" s="62"/>
      <c r="K16" s="62"/>
      <c r="L16" s="62"/>
      <c r="M16" s="62"/>
      <c r="N16" s="62"/>
      <c r="O16" s="62"/>
      <c r="P16" s="1054"/>
      <c r="Q16" s="1069" t="s">
        <v>8674</v>
      </c>
      <c r="R16" s="1069"/>
      <c r="S16" s="1069"/>
      <c r="T16" s="59">
        <f>V16-U16</f>
        <v>0</v>
      </c>
      <c r="U16" s="20">
        <f>COUNTIF(個人データ入力用!$P$74:$P$123,"リレーのみ出場")</f>
        <v>0</v>
      </c>
      <c r="V16" s="59">
        <f>COUNTA(個人データ入力用!$P$74:$P$123)</f>
        <v>0</v>
      </c>
      <c r="AA16" s="62"/>
      <c r="AB16" s="62"/>
      <c r="AC16" s="62"/>
      <c r="AD16" s="62"/>
      <c r="AE16" s="62"/>
      <c r="AF16" s="62"/>
      <c r="AG16" s="62"/>
      <c r="AH16" s="62"/>
      <c r="AI16" s="62"/>
    </row>
    <row r="17" spans="1:35" ht="19.350000000000001" customHeight="1" thickBot="1">
      <c r="A17" s="62"/>
      <c r="B17" s="62"/>
      <c r="C17" s="63"/>
      <c r="D17" s="1107" t="s">
        <v>8773</v>
      </c>
      <c r="E17" s="1107"/>
      <c r="F17" s="67">
        <f>T9</f>
        <v>0</v>
      </c>
      <c r="G17" s="65" t="s">
        <v>8693</v>
      </c>
      <c r="H17" s="65"/>
      <c r="I17" s="62"/>
      <c r="J17" s="62"/>
      <c r="K17" s="62"/>
      <c r="L17" s="62"/>
      <c r="M17" s="62"/>
      <c r="N17" s="62"/>
      <c r="O17" s="62"/>
      <c r="P17" s="1055"/>
      <c r="Q17" s="1115" t="s">
        <v>8789</v>
      </c>
      <c r="R17" s="1116"/>
      <c r="S17" s="1117"/>
      <c r="T17" s="342">
        <f>COUNTA(個人データ入力用!S74:S123)</f>
        <v>0</v>
      </c>
      <c r="AA17" s="62"/>
      <c r="AB17" s="62"/>
      <c r="AC17" s="62"/>
      <c r="AD17" s="62"/>
      <c r="AE17" s="62"/>
      <c r="AF17" s="62"/>
      <c r="AG17" s="62"/>
      <c r="AH17" s="62"/>
      <c r="AI17" s="62"/>
    </row>
    <row r="18" spans="1:35" ht="19.350000000000001" customHeight="1">
      <c r="A18" s="62"/>
      <c r="B18" s="62"/>
      <c r="C18" s="63"/>
      <c r="D18" s="1105" t="s">
        <v>8774</v>
      </c>
      <c r="E18" s="1105"/>
      <c r="F18" s="67">
        <f>T14</f>
        <v>0</v>
      </c>
      <c r="G18" s="65" t="s">
        <v>8693</v>
      </c>
      <c r="H18" s="65"/>
      <c r="I18" s="62"/>
      <c r="J18" s="62"/>
      <c r="K18" s="73"/>
      <c r="L18" s="62"/>
      <c r="M18" s="62"/>
      <c r="N18" s="62"/>
      <c r="O18" s="62"/>
      <c r="P18" s="1112" t="s">
        <v>8676</v>
      </c>
      <c r="Q18" s="1113"/>
      <c r="R18" s="1113"/>
      <c r="S18" s="1114"/>
      <c r="T18" s="341">
        <f>SUM(T15:T17)</f>
        <v>0</v>
      </c>
      <c r="AA18" s="62"/>
      <c r="AB18" s="62"/>
      <c r="AC18" s="62"/>
      <c r="AD18" s="62"/>
      <c r="AE18" s="62"/>
      <c r="AF18" s="62"/>
      <c r="AG18" s="62"/>
      <c r="AH18" s="62"/>
      <c r="AI18" s="62"/>
    </row>
    <row r="19" spans="1:35" ht="19.350000000000001" customHeight="1">
      <c r="A19" s="62"/>
      <c r="B19" s="62"/>
      <c r="C19" s="63"/>
      <c r="D19" s="1076" t="s">
        <v>8766</v>
      </c>
      <c r="E19" s="1076"/>
      <c r="F19" s="254">
        <f>T46</f>
        <v>0</v>
      </c>
      <c r="G19" s="65" t="s">
        <v>8693</v>
      </c>
      <c r="H19" s="65"/>
      <c r="I19" s="62"/>
      <c r="J19" s="71"/>
      <c r="K19" s="73"/>
      <c r="L19" s="62"/>
      <c r="M19" s="62"/>
      <c r="N19" s="62"/>
      <c r="O19" s="62"/>
      <c r="P19" s="1070" t="s">
        <v>8677</v>
      </c>
      <c r="Q19" s="1071"/>
      <c r="R19" s="1071"/>
      <c r="S19" s="1072"/>
      <c r="T19" s="60">
        <f>T9+T14</f>
        <v>0</v>
      </c>
      <c r="AA19" s="62"/>
      <c r="AB19" s="62"/>
      <c r="AC19" s="62"/>
      <c r="AD19" s="62"/>
      <c r="AE19" s="62"/>
      <c r="AF19" s="62"/>
      <c r="AG19" s="62"/>
      <c r="AH19" s="62"/>
      <c r="AI19" s="62"/>
    </row>
    <row r="20" spans="1:35" ht="19.350000000000001" customHeight="1" thickBot="1">
      <c r="A20" s="62"/>
      <c r="B20" s="62"/>
      <c r="C20" s="63"/>
      <c r="D20" s="286" t="s">
        <v>8758</v>
      </c>
      <c r="E20" s="293">
        <f>T40</f>
        <v>0</v>
      </c>
      <c r="F20" s="296" t="s">
        <v>8757</v>
      </c>
      <c r="G20" s="295">
        <f>T35</f>
        <v>0</v>
      </c>
      <c r="H20" s="296" t="s">
        <v>8764</v>
      </c>
      <c r="I20" s="62"/>
      <c r="J20" s="72"/>
      <c r="K20" s="62"/>
      <c r="L20" s="62"/>
      <c r="M20" s="62"/>
      <c r="N20" s="62"/>
      <c r="O20" s="62"/>
      <c r="P20" s="1066" t="s">
        <v>8678</v>
      </c>
      <c r="Q20" s="1067"/>
      <c r="R20" s="1067"/>
      <c r="S20" s="1068"/>
      <c r="T20" s="83">
        <f>T13+T18</f>
        <v>0</v>
      </c>
      <c r="AA20" s="62"/>
      <c r="AB20" s="62"/>
      <c r="AC20" s="62"/>
      <c r="AD20" s="62"/>
      <c r="AE20" s="62"/>
      <c r="AF20" s="62"/>
      <c r="AG20" s="62"/>
      <c r="AH20" s="62"/>
      <c r="AI20" s="62"/>
    </row>
    <row r="21" spans="1:35" ht="19.350000000000001" customHeight="1">
      <c r="A21" s="62"/>
      <c r="B21" s="62"/>
      <c r="C21" s="63"/>
      <c r="D21" s="67"/>
      <c r="E21" s="64"/>
      <c r="F21" s="64"/>
      <c r="G21" s="62"/>
      <c r="H21" s="65"/>
      <c r="I21" s="62"/>
      <c r="J21" s="62"/>
      <c r="K21" s="62"/>
      <c r="L21" s="62"/>
      <c r="M21" s="62"/>
      <c r="N21" s="62"/>
      <c r="O21" s="62"/>
      <c r="P21" s="56"/>
      <c r="Q21" s="56"/>
      <c r="R21" s="56"/>
      <c r="S21" s="56"/>
      <c r="T21" s="57"/>
      <c r="U21" s="21"/>
      <c r="AA21" s="62"/>
      <c r="AB21" s="62"/>
      <c r="AC21" s="62"/>
      <c r="AD21" s="62"/>
      <c r="AE21" s="62"/>
      <c r="AF21" s="62"/>
      <c r="AG21" s="62"/>
      <c r="AH21" s="62"/>
      <c r="AI21" s="62"/>
    </row>
    <row r="22" spans="1:35" ht="19.350000000000001" customHeight="1" thickBot="1">
      <c r="A22" s="62"/>
      <c r="B22" s="62"/>
      <c r="C22" s="63"/>
      <c r="D22" s="1106" t="s">
        <v>8762</v>
      </c>
      <c r="E22" s="1106"/>
      <c r="F22" s="288">
        <f>SUM(F17:F19)</f>
        <v>0</v>
      </c>
      <c r="G22" s="289" t="s">
        <v>8693</v>
      </c>
      <c r="H22" s="65"/>
      <c r="I22" s="62"/>
      <c r="J22" s="62"/>
      <c r="K22" s="62"/>
      <c r="L22" s="62"/>
      <c r="M22" s="62"/>
      <c r="N22" s="62"/>
      <c r="O22" s="62"/>
      <c r="P22" s="56"/>
      <c r="Q22" s="56"/>
      <c r="R22" s="56"/>
      <c r="S22" s="56"/>
      <c r="T22" s="57"/>
      <c r="AA22" s="62"/>
      <c r="AB22" s="62"/>
      <c r="AC22" s="62"/>
      <c r="AD22" s="62"/>
      <c r="AE22" s="62"/>
      <c r="AF22" s="62"/>
      <c r="AG22" s="62"/>
      <c r="AH22" s="62"/>
      <c r="AI22" s="62"/>
    </row>
    <row r="23" spans="1:35" ht="19.350000000000001" customHeight="1" thickBot="1">
      <c r="A23" s="62"/>
      <c r="B23" s="62"/>
      <c r="C23" s="63"/>
      <c r="E23" s="64"/>
      <c r="F23" s="64"/>
      <c r="G23" s="62"/>
      <c r="H23" s="64"/>
      <c r="I23" s="62"/>
      <c r="J23" s="62"/>
      <c r="K23" s="62"/>
      <c r="L23" s="62"/>
      <c r="M23" s="62"/>
      <c r="N23" s="62"/>
      <c r="O23" s="62"/>
      <c r="P23" s="1059" t="s">
        <v>8683</v>
      </c>
      <c r="Q23" s="1060"/>
      <c r="R23" s="1060"/>
      <c r="S23" s="1061"/>
      <c r="T23" s="82" t="s">
        <v>8679</v>
      </c>
      <c r="AA23" s="62"/>
      <c r="AB23" s="62"/>
      <c r="AC23" s="62"/>
      <c r="AD23" s="62"/>
      <c r="AE23" s="62"/>
      <c r="AF23" s="62"/>
      <c r="AG23" s="62"/>
      <c r="AH23" s="62"/>
      <c r="AI23" s="62"/>
    </row>
    <row r="24" spans="1:35" ht="19.350000000000001" customHeight="1">
      <c r="A24" s="62"/>
      <c r="B24" s="62"/>
      <c r="C24" s="1104" t="s">
        <v>8768</v>
      </c>
      <c r="D24" s="1104"/>
      <c r="E24" s="1104"/>
      <c r="F24" s="64"/>
      <c r="G24" s="62"/>
      <c r="H24" s="64"/>
      <c r="I24" s="62"/>
      <c r="J24" s="62"/>
      <c r="K24" s="62"/>
      <c r="L24" s="62"/>
      <c r="M24" s="62"/>
      <c r="N24" s="62"/>
      <c r="O24" s="62"/>
      <c r="P24" s="1047" t="s">
        <v>8626</v>
      </c>
      <c r="Q24" s="1062" t="s">
        <v>8680</v>
      </c>
      <c r="R24" s="1063"/>
      <c r="S24" s="1063"/>
      <c r="T24" s="77">
        <f>'女子リレ-入力'!I6</f>
        <v>0</v>
      </c>
      <c r="AA24" s="62"/>
      <c r="AB24" s="62"/>
      <c r="AC24" s="62"/>
      <c r="AD24" s="62"/>
      <c r="AE24" s="62"/>
      <c r="AF24" s="62"/>
      <c r="AG24" s="62"/>
      <c r="AH24" s="62"/>
      <c r="AI24" s="62"/>
    </row>
    <row r="25" spans="1:35" ht="19.350000000000001" customHeight="1">
      <c r="A25" s="62"/>
      <c r="B25" s="62"/>
      <c r="C25" s="63"/>
      <c r="D25" s="62"/>
      <c r="E25" s="64"/>
      <c r="F25" s="64"/>
      <c r="G25" s="62"/>
      <c r="H25" s="64"/>
      <c r="I25" s="62"/>
      <c r="J25" s="62"/>
      <c r="K25" s="62"/>
      <c r="L25" s="62"/>
      <c r="M25" s="62"/>
      <c r="N25" s="62"/>
      <c r="O25" s="62"/>
      <c r="P25" s="1048"/>
      <c r="Q25" s="1038" t="s">
        <v>8681</v>
      </c>
      <c r="R25" s="1039"/>
      <c r="S25" s="1039"/>
      <c r="T25" s="78">
        <f>'女子リレ-入力'!U6</f>
        <v>0</v>
      </c>
      <c r="AA25" s="62"/>
      <c r="AB25" s="62"/>
      <c r="AC25" s="62"/>
      <c r="AD25" s="62"/>
      <c r="AE25" s="62"/>
      <c r="AF25" s="62"/>
      <c r="AG25" s="62"/>
      <c r="AH25" s="62"/>
      <c r="AI25" s="62"/>
    </row>
    <row r="26" spans="1:35" ht="19.350000000000001" customHeight="1" thickBot="1">
      <c r="A26" s="62"/>
      <c r="B26" s="62"/>
      <c r="C26" s="63"/>
      <c r="D26" s="1076" t="s">
        <v>8769</v>
      </c>
      <c r="E26" s="1076"/>
      <c r="F26" s="99">
        <f>T13</f>
        <v>0</v>
      </c>
      <c r="G26" s="65" t="s">
        <v>8686</v>
      </c>
      <c r="H26" s="64"/>
      <c r="I26" s="62"/>
      <c r="J26" s="62"/>
      <c r="K26" s="62"/>
      <c r="L26" s="62"/>
      <c r="M26" s="62"/>
      <c r="N26" s="62"/>
      <c r="O26" s="62"/>
      <c r="P26" s="1049"/>
      <c r="Q26" s="1064" t="s">
        <v>8692</v>
      </c>
      <c r="R26" s="1065"/>
      <c r="S26" s="1065"/>
      <c r="T26" s="79">
        <f>SUM(T24:T25)</f>
        <v>0</v>
      </c>
      <c r="AA26" s="62"/>
      <c r="AB26" s="62"/>
      <c r="AC26" s="62"/>
      <c r="AD26" s="62"/>
      <c r="AE26" s="62"/>
      <c r="AF26" s="62"/>
      <c r="AG26" s="62"/>
      <c r="AH26" s="62"/>
      <c r="AI26" s="62"/>
    </row>
    <row r="27" spans="1:35" ht="19.350000000000001" customHeight="1">
      <c r="A27" s="62"/>
      <c r="B27" s="62"/>
      <c r="C27" s="63"/>
      <c r="D27" s="1104" t="s">
        <v>8770</v>
      </c>
      <c r="E27" s="1104"/>
      <c r="F27" s="99">
        <f>T18</f>
        <v>0</v>
      </c>
      <c r="G27" s="65" t="s">
        <v>8686</v>
      </c>
      <c r="H27" s="64"/>
      <c r="I27" s="62"/>
      <c r="J27" s="62"/>
      <c r="K27" s="62"/>
      <c r="L27" s="62"/>
      <c r="M27" s="62"/>
      <c r="N27" s="62"/>
      <c r="O27" s="62"/>
      <c r="P27" s="1047" t="s">
        <v>8625</v>
      </c>
      <c r="Q27" s="1062" t="s">
        <v>8680</v>
      </c>
      <c r="R27" s="1063"/>
      <c r="S27" s="1063"/>
      <c r="T27" s="78">
        <f>'男子リレ-入力'!I6</f>
        <v>0</v>
      </c>
      <c r="AA27" s="62"/>
      <c r="AB27" s="62"/>
      <c r="AC27" s="62"/>
      <c r="AD27" s="62"/>
      <c r="AE27" s="62"/>
      <c r="AF27" s="62"/>
      <c r="AG27" s="62"/>
      <c r="AH27" s="62"/>
      <c r="AI27" s="62"/>
    </row>
    <row r="28" spans="1:35" ht="19.350000000000001" customHeight="1">
      <c r="A28" s="62"/>
      <c r="B28" s="62"/>
      <c r="C28" s="63"/>
      <c r="D28" s="69"/>
      <c r="E28" s="68"/>
      <c r="F28" s="99"/>
      <c r="G28" s="70"/>
      <c r="H28" s="64"/>
      <c r="I28" s="62"/>
      <c r="J28" s="62"/>
      <c r="K28" s="62"/>
      <c r="L28" s="62"/>
      <c r="M28" s="62"/>
      <c r="N28" s="62"/>
      <c r="O28" s="62"/>
      <c r="P28" s="1048"/>
      <c r="Q28" s="1038" t="s">
        <v>8681</v>
      </c>
      <c r="R28" s="1039"/>
      <c r="S28" s="1039"/>
      <c r="T28" s="78">
        <f>'男子リレ-入力'!U6</f>
        <v>0</v>
      </c>
      <c r="AA28" s="62"/>
      <c r="AB28" s="62"/>
      <c r="AC28" s="62"/>
      <c r="AD28" s="62"/>
      <c r="AE28" s="62"/>
      <c r="AF28" s="62"/>
      <c r="AG28" s="62"/>
      <c r="AH28" s="62"/>
      <c r="AI28" s="62"/>
    </row>
    <row r="29" spans="1:35" ht="19.350000000000001" customHeight="1" thickBot="1">
      <c r="A29" s="62"/>
      <c r="B29" s="62"/>
      <c r="C29" s="63"/>
      <c r="D29" s="1076" t="s">
        <v>8766</v>
      </c>
      <c r="E29" s="1076"/>
      <c r="F29" s="291">
        <f>T45</f>
        <v>0</v>
      </c>
      <c r="G29" s="292" t="s">
        <v>8686</v>
      </c>
      <c r="H29" s="252"/>
      <c r="I29" s="62"/>
      <c r="J29" s="62"/>
      <c r="K29" s="62"/>
      <c r="L29" s="62"/>
      <c r="M29" s="62"/>
      <c r="N29" s="62"/>
      <c r="O29" s="62"/>
      <c r="P29" s="1049"/>
      <c r="Q29" s="1064" t="s">
        <v>8692</v>
      </c>
      <c r="R29" s="1065"/>
      <c r="S29" s="1065"/>
      <c r="T29" s="80">
        <f>SUM(T27:T28)</f>
        <v>0</v>
      </c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ht="19.350000000000001" customHeight="1" thickBot="1">
      <c r="A30" s="62"/>
      <c r="B30" s="62"/>
      <c r="C30" s="63"/>
      <c r="D30" s="65"/>
      <c r="E30" s="286" t="s">
        <v>8758</v>
      </c>
      <c r="F30" s="293">
        <f>T44</f>
        <v>0</v>
      </c>
      <c r="G30" s="294" t="s">
        <v>8757</v>
      </c>
      <c r="H30" s="295">
        <f>T39</f>
        <v>0</v>
      </c>
      <c r="I30" s="287" t="s">
        <v>8763</v>
      </c>
      <c r="J30" s="62"/>
      <c r="K30" s="62"/>
      <c r="L30" s="62"/>
      <c r="M30" s="62"/>
      <c r="N30" s="62"/>
      <c r="O30" s="62"/>
      <c r="P30" s="1118" t="s">
        <v>8682</v>
      </c>
      <c r="Q30" s="1119"/>
      <c r="R30" s="1119"/>
      <c r="S30" s="1120"/>
      <c r="T30" s="81">
        <f>T26+T29</f>
        <v>0</v>
      </c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ht="19.350000000000001" customHeight="1">
      <c r="A31" s="62"/>
      <c r="B31" s="62"/>
      <c r="C31" s="63"/>
      <c r="D31" s="65"/>
      <c r="E31" s="286"/>
      <c r="F31" s="253"/>
      <c r="G31" s="192"/>
      <c r="H31" s="252"/>
      <c r="I31" s="287"/>
      <c r="J31" s="62"/>
      <c r="K31" s="62"/>
      <c r="L31" s="62"/>
      <c r="M31" s="62"/>
      <c r="N31" s="62"/>
      <c r="O31" s="62"/>
      <c r="AA31" s="62"/>
      <c r="AB31" s="62"/>
      <c r="AC31" s="62"/>
      <c r="AD31" s="62"/>
      <c r="AE31" s="62"/>
      <c r="AF31" s="62"/>
      <c r="AG31" s="62"/>
      <c r="AH31" s="62"/>
      <c r="AI31" s="62"/>
    </row>
    <row r="32" spans="1:35" ht="19.350000000000001" customHeight="1">
      <c r="A32" s="62"/>
      <c r="B32" s="62"/>
      <c r="C32" s="63"/>
      <c r="D32" s="1103" t="s">
        <v>8771</v>
      </c>
      <c r="E32" s="1103"/>
      <c r="F32" s="483">
        <f>R51</f>
        <v>0</v>
      </c>
      <c r="G32" s="289" t="s">
        <v>8686</v>
      </c>
      <c r="H32" s="1102"/>
      <c r="I32" s="1102"/>
      <c r="J32" s="62"/>
      <c r="K32" s="62"/>
      <c r="L32" s="62"/>
      <c r="M32" s="62"/>
      <c r="N32" s="62"/>
      <c r="O32" s="62"/>
      <c r="AA32" s="62"/>
      <c r="AB32" s="62"/>
      <c r="AC32" s="62"/>
      <c r="AD32" s="62"/>
      <c r="AE32" s="62"/>
      <c r="AF32" s="62"/>
      <c r="AG32" s="62"/>
      <c r="AH32" s="62"/>
      <c r="AI32" s="62"/>
    </row>
    <row r="33" spans="1:35" ht="12" customHeight="1">
      <c r="A33" s="62"/>
      <c r="B33" s="62"/>
      <c r="C33" s="63"/>
      <c r="D33" s="62"/>
      <c r="E33" s="64"/>
      <c r="F33" s="64"/>
      <c r="G33" s="62"/>
      <c r="H33" s="64"/>
      <c r="I33" s="62"/>
      <c r="J33" s="62"/>
      <c r="K33" s="62"/>
      <c r="L33" s="62"/>
      <c r="M33" s="62"/>
      <c r="N33" s="62"/>
      <c r="O33" s="62"/>
      <c r="P33" s="1121" t="s">
        <v>8712</v>
      </c>
      <c r="Q33" s="1121"/>
      <c r="R33" s="1121"/>
      <c r="S33" s="1121"/>
      <c r="T33" s="1121"/>
      <c r="AA33" s="62"/>
      <c r="AB33" s="62"/>
      <c r="AC33" s="62"/>
      <c r="AD33" s="62"/>
      <c r="AE33" s="62"/>
      <c r="AF33" s="62"/>
      <c r="AG33" s="62"/>
      <c r="AH33" s="62"/>
      <c r="AI33" s="62"/>
    </row>
    <row r="34" spans="1:35" ht="19.350000000000001" customHeight="1" thickBot="1">
      <c r="A34" s="62"/>
      <c r="B34" s="62"/>
      <c r="C34" s="1076" t="s">
        <v>8772</v>
      </c>
      <c r="D34" s="1076"/>
      <c r="E34" s="1076"/>
      <c r="F34" s="1076"/>
      <c r="G34" s="1076"/>
      <c r="H34" s="64"/>
      <c r="I34" s="62"/>
      <c r="J34" s="62"/>
      <c r="K34" s="62"/>
      <c r="L34" s="62"/>
      <c r="M34" s="62"/>
      <c r="N34" s="62"/>
      <c r="O34" s="62"/>
      <c r="AA34" s="62"/>
      <c r="AB34" s="62"/>
      <c r="AC34" s="62"/>
      <c r="AD34" s="62"/>
      <c r="AE34" s="62"/>
      <c r="AF34" s="62"/>
      <c r="AG34" s="62"/>
      <c r="AH34" s="62"/>
      <c r="AI34" s="62"/>
    </row>
    <row r="35" spans="1:35" ht="19.350000000000001" customHeight="1">
      <c r="A35" s="62"/>
      <c r="B35" s="62"/>
      <c r="C35" s="63"/>
      <c r="D35" s="62"/>
      <c r="E35" s="64"/>
      <c r="F35" s="64"/>
      <c r="G35" s="62"/>
      <c r="H35" s="1081" t="s">
        <v>9286</v>
      </c>
      <c r="I35" s="1081"/>
      <c r="J35" s="1081" t="s">
        <v>9287</v>
      </c>
      <c r="K35" s="1081"/>
      <c r="L35" s="62"/>
      <c r="M35" s="62"/>
      <c r="N35" s="62"/>
      <c r="O35" s="62"/>
      <c r="P35" s="1050" t="s">
        <v>8671</v>
      </c>
      <c r="Q35" s="1041" t="s">
        <v>8672</v>
      </c>
      <c r="R35" s="1041"/>
      <c r="S35" s="1041"/>
      <c r="T35" s="58">
        <f>COUNTA(直接データ入力!H15:H39)</f>
        <v>0</v>
      </c>
      <c r="AA35" s="62"/>
      <c r="AB35" s="62"/>
      <c r="AC35" s="62"/>
      <c r="AD35" s="62"/>
      <c r="AE35" s="62"/>
      <c r="AF35" s="62"/>
      <c r="AG35" s="62"/>
      <c r="AH35" s="62"/>
      <c r="AI35" s="62"/>
    </row>
    <row r="36" spans="1:35" ht="19.350000000000001" customHeight="1">
      <c r="A36" s="62"/>
      <c r="B36" s="62"/>
      <c r="C36" s="63"/>
      <c r="D36" s="67" t="s">
        <v>9170</v>
      </c>
      <c r="E36" s="68"/>
      <c r="F36" s="291">
        <f>T26</f>
        <v>0</v>
      </c>
      <c r="G36" s="65" t="s">
        <v>8686</v>
      </c>
      <c r="H36" s="526">
        <f>T24</f>
        <v>0</v>
      </c>
      <c r="I36" s="62"/>
      <c r="J36" s="527">
        <f>T25</f>
        <v>0</v>
      </c>
      <c r="K36" s="62"/>
      <c r="L36" s="62"/>
      <c r="M36" s="62"/>
      <c r="N36" s="62"/>
      <c r="O36" s="62"/>
      <c r="P36" s="1051"/>
      <c r="Q36" s="1069" t="s">
        <v>8673</v>
      </c>
      <c r="R36" s="1069"/>
      <c r="S36" s="1069"/>
      <c r="T36" s="59">
        <f>V36-U36</f>
        <v>0</v>
      </c>
      <c r="U36" s="20">
        <f>COUNTIF(直接データ入力!$M$15:$M$39,"リレーのみ出場")</f>
        <v>0</v>
      </c>
      <c r="V36" s="59">
        <f>COUNTA(直接データ入力!$M$15:$M$39)</f>
        <v>0</v>
      </c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ht="19.350000000000001" customHeight="1">
      <c r="A37" s="62"/>
      <c r="B37" s="62"/>
      <c r="C37" s="63"/>
      <c r="D37" s="69" t="s">
        <v>9171</v>
      </c>
      <c r="E37" s="68"/>
      <c r="F37" s="530">
        <f>T29</f>
        <v>0</v>
      </c>
      <c r="G37" s="65" t="s">
        <v>8686</v>
      </c>
      <c r="H37" s="528">
        <f>T27</f>
        <v>0</v>
      </c>
      <c r="I37" s="62"/>
      <c r="J37" s="529">
        <f>T28</f>
        <v>0</v>
      </c>
      <c r="K37" s="62"/>
      <c r="L37" s="62"/>
      <c r="M37" s="62"/>
      <c r="N37" s="64"/>
      <c r="O37" s="62"/>
      <c r="P37" s="1051"/>
      <c r="Q37" s="1069" t="s">
        <v>8674</v>
      </c>
      <c r="R37" s="1069"/>
      <c r="S37" s="1069"/>
      <c r="T37" s="59">
        <f>V37-U37</f>
        <v>0</v>
      </c>
      <c r="U37" s="20">
        <f>COUNTIF(直接データ入力!$P$15:$P$39,"リレーのみ出場")</f>
        <v>0</v>
      </c>
      <c r="V37" s="59">
        <f>COUNTA(直接データ入力!$P$15:$P$39)</f>
        <v>0</v>
      </c>
      <c r="AA37" s="62"/>
      <c r="AB37" s="62"/>
      <c r="AC37" s="62"/>
      <c r="AD37" s="62"/>
      <c r="AE37" s="62"/>
      <c r="AF37" s="62"/>
      <c r="AG37" s="62"/>
      <c r="AH37" s="62"/>
      <c r="AI37" s="62"/>
    </row>
    <row r="38" spans="1:35" ht="12.6" customHeight="1">
      <c r="A38" s="62"/>
      <c r="B38" s="62"/>
      <c r="C38" s="63"/>
      <c r="D38" s="69"/>
      <c r="E38" s="68"/>
      <c r="F38" s="99"/>
      <c r="G38" s="65"/>
      <c r="H38" s="64"/>
      <c r="I38" s="62"/>
      <c r="J38" s="62"/>
      <c r="K38" s="62"/>
      <c r="L38" s="62"/>
      <c r="M38" s="62"/>
      <c r="N38" s="64"/>
      <c r="O38" s="62"/>
      <c r="P38" s="1051"/>
      <c r="Q38" s="1069" t="s">
        <v>8789</v>
      </c>
      <c r="R38" s="1069"/>
      <c r="S38" s="1069"/>
      <c r="T38" s="59">
        <f>COUNTA(直接データ入力!S15:S39)</f>
        <v>0</v>
      </c>
      <c r="AA38" s="62"/>
      <c r="AB38" s="62"/>
      <c r="AC38" s="62"/>
      <c r="AD38" s="62"/>
      <c r="AE38" s="62"/>
      <c r="AF38" s="62"/>
      <c r="AG38" s="62"/>
      <c r="AH38" s="62"/>
      <c r="AI38" s="62"/>
    </row>
    <row r="39" spans="1:35" s="302" customFormat="1" ht="19.350000000000001" customHeight="1" thickBot="1">
      <c r="A39" s="297"/>
      <c r="B39" s="297"/>
      <c r="C39" s="298"/>
      <c r="D39" s="1080" t="s">
        <v>8775</v>
      </c>
      <c r="E39" s="1080"/>
      <c r="F39" s="531">
        <f>T30</f>
        <v>0</v>
      </c>
      <c r="G39" s="532" t="s">
        <v>8686</v>
      </c>
      <c r="H39" s="299"/>
      <c r="I39" s="297"/>
      <c r="J39" s="300"/>
      <c r="K39" s="297"/>
      <c r="L39" s="297"/>
      <c r="M39" s="297"/>
      <c r="N39" s="297"/>
      <c r="O39" s="297"/>
      <c r="P39" s="1052"/>
      <c r="Q39" s="1040" t="s">
        <v>8676</v>
      </c>
      <c r="R39" s="1040"/>
      <c r="S39" s="1040"/>
      <c r="T39" s="59">
        <f>SUM(T36:T38)</f>
        <v>0</v>
      </c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</row>
    <row r="40" spans="1:35" ht="13.7" customHeight="1">
      <c r="A40" s="62"/>
      <c r="B40" s="62"/>
      <c r="C40" s="63"/>
      <c r="D40" s="62"/>
      <c r="E40" s="64"/>
      <c r="F40" s="64"/>
      <c r="G40" s="62"/>
      <c r="H40" s="64"/>
      <c r="I40" s="62"/>
      <c r="J40" s="66"/>
      <c r="K40" s="62"/>
      <c r="L40" s="62"/>
      <c r="M40" s="62"/>
      <c r="N40" s="62"/>
      <c r="O40" s="62"/>
      <c r="P40" s="1053" t="s">
        <v>8675</v>
      </c>
      <c r="Q40" s="1041" t="s">
        <v>8672</v>
      </c>
      <c r="R40" s="1041"/>
      <c r="S40" s="1041"/>
      <c r="T40" s="59">
        <f>COUNTA(直接データ入力!H42:H66)</f>
        <v>0</v>
      </c>
      <c r="AA40" s="62"/>
      <c r="AB40" s="62"/>
      <c r="AC40" s="62"/>
      <c r="AD40" s="62"/>
      <c r="AE40" s="62"/>
      <c r="AF40" s="62"/>
      <c r="AG40" s="62"/>
      <c r="AH40" s="62"/>
      <c r="AI40" s="62"/>
    </row>
    <row r="41" spans="1:35" ht="19.350000000000001" customHeight="1">
      <c r="A41" s="62"/>
      <c r="B41" s="62"/>
      <c r="C41" s="1077" t="s">
        <v>8881</v>
      </c>
      <c r="D41" s="1077"/>
      <c r="E41" s="1077"/>
      <c r="F41" s="1077"/>
      <c r="G41" s="1077"/>
      <c r="H41" s="1077"/>
      <c r="I41" s="1077"/>
      <c r="J41" s="1077"/>
      <c r="L41" s="62"/>
      <c r="M41" s="62"/>
      <c r="N41" s="62"/>
      <c r="O41" s="62"/>
      <c r="P41" s="1054"/>
      <c r="Q41" s="1042" t="s">
        <v>8673</v>
      </c>
      <c r="R41" s="1043"/>
      <c r="S41" s="1044"/>
      <c r="T41" s="59">
        <f>V41-U41</f>
        <v>0</v>
      </c>
      <c r="U41" s="20">
        <f>COUNTIF(直接データ入力!$M$42:$M$66,"リレーのみ出場")</f>
        <v>0</v>
      </c>
      <c r="V41" s="59">
        <f>COUNTA(直接データ入力!$M$42:$M66)</f>
        <v>0</v>
      </c>
      <c r="AA41" s="62"/>
      <c r="AB41" s="62"/>
      <c r="AC41" s="62"/>
      <c r="AD41" s="62"/>
      <c r="AE41" s="62"/>
      <c r="AF41" s="62"/>
      <c r="AG41" s="62"/>
      <c r="AH41" s="62"/>
      <c r="AI41" s="62"/>
    </row>
    <row r="42" spans="1:35" ht="19.350000000000001" customHeight="1">
      <c r="A42" s="62"/>
      <c r="B42" s="62"/>
      <c r="C42" s="63"/>
      <c r="D42" s="66"/>
      <c r="E42" s="66"/>
      <c r="F42" s="66"/>
      <c r="G42" s="66"/>
      <c r="H42" s="66"/>
      <c r="I42" s="66"/>
      <c r="J42" s="62"/>
      <c r="K42" s="62"/>
      <c r="L42" s="62"/>
      <c r="M42" s="62"/>
      <c r="N42" s="62"/>
      <c r="O42" s="62"/>
      <c r="P42" s="1054"/>
      <c r="Q42" s="1045" t="s">
        <v>8674</v>
      </c>
      <c r="R42" s="1045"/>
      <c r="S42" s="1045"/>
      <c r="T42" s="59">
        <f>V42-U42</f>
        <v>0</v>
      </c>
      <c r="U42" s="20">
        <f>COUNTIF(直接データ入力!$P$42:$P$66,"リレーのみ出場")</f>
        <v>0</v>
      </c>
      <c r="V42" s="59">
        <f>COUNTA(直接データ入力!$P$42:$P67)</f>
        <v>0</v>
      </c>
      <c r="AA42" s="62"/>
      <c r="AB42" s="62"/>
      <c r="AC42" s="62"/>
      <c r="AD42" s="62"/>
      <c r="AE42" s="62"/>
      <c r="AF42" s="62"/>
      <c r="AG42" s="62"/>
      <c r="AH42" s="62"/>
      <c r="AI42" s="62"/>
    </row>
    <row r="43" spans="1:35" ht="19.350000000000001" customHeight="1">
      <c r="A43" s="62"/>
      <c r="B43" s="62"/>
      <c r="C43" s="63"/>
      <c r="D43" s="303" t="s">
        <v>8790</v>
      </c>
      <c r="E43" s="68">
        <f>T20</f>
        <v>0</v>
      </c>
      <c r="F43" s="290" t="s">
        <v>8686</v>
      </c>
      <c r="G43" s="68" t="s">
        <v>8687</v>
      </c>
      <c r="H43" s="381">
        <v>1000</v>
      </c>
      <c r="I43" s="68" t="s">
        <v>8689</v>
      </c>
      <c r="J43" s="304">
        <f>E43*H43</f>
        <v>0</v>
      </c>
      <c r="K43" s="287" t="s">
        <v>8688</v>
      </c>
      <c r="L43" s="62"/>
      <c r="M43" s="64"/>
      <c r="N43" s="62"/>
      <c r="O43" s="62"/>
      <c r="P43" s="1054"/>
      <c r="Q43" s="1045" t="s">
        <v>8789</v>
      </c>
      <c r="R43" s="1045"/>
      <c r="S43" s="1045"/>
      <c r="T43" s="301">
        <f>COUNTA(直接データ入力!S42:S66)</f>
        <v>0</v>
      </c>
      <c r="AA43" s="62"/>
      <c r="AB43" s="62"/>
      <c r="AC43" s="62"/>
      <c r="AD43" s="62"/>
      <c r="AE43" s="62"/>
      <c r="AF43" s="62"/>
      <c r="AG43" s="62"/>
      <c r="AH43" s="62"/>
      <c r="AI43" s="62"/>
    </row>
    <row r="44" spans="1:35" ht="19.350000000000001" customHeight="1" thickBot="1">
      <c r="A44" s="62"/>
      <c r="B44" s="62"/>
      <c r="C44" s="63"/>
      <c r="D44" s="303" t="s">
        <v>8777</v>
      </c>
      <c r="E44" s="68">
        <f>T30</f>
        <v>0</v>
      </c>
      <c r="F44" s="305" t="s">
        <v>8690</v>
      </c>
      <c r="G44" s="68" t="s">
        <v>8687</v>
      </c>
      <c r="H44" s="381">
        <v>2000</v>
      </c>
      <c r="I44" s="68" t="s">
        <v>8689</v>
      </c>
      <c r="J44" s="304">
        <f>E44*H44</f>
        <v>0</v>
      </c>
      <c r="K44" s="287" t="s">
        <v>8688</v>
      </c>
      <c r="L44" s="62"/>
      <c r="M44" s="62"/>
      <c r="N44" s="62"/>
      <c r="O44" s="62"/>
      <c r="P44" s="1055"/>
      <c r="Q44" s="1046" t="s">
        <v>8676</v>
      </c>
      <c r="R44" s="1046"/>
      <c r="S44" s="1046"/>
      <c r="T44" s="98">
        <f>SUM(T41:T43)</f>
        <v>0</v>
      </c>
      <c r="AA44" s="62"/>
      <c r="AB44" s="62"/>
      <c r="AC44" s="62"/>
      <c r="AD44" s="62"/>
      <c r="AE44" s="62"/>
      <c r="AF44" s="62"/>
      <c r="AG44" s="62"/>
      <c r="AH44" s="62"/>
      <c r="AI44" s="62"/>
    </row>
    <row r="45" spans="1:35" ht="19.350000000000001" customHeight="1" thickBot="1">
      <c r="A45" s="62"/>
      <c r="B45" s="62"/>
      <c r="C45" s="63"/>
      <c r="D45" s="327" t="s">
        <v>8776</v>
      </c>
      <c r="E45" s="306">
        <f>T45</f>
        <v>0</v>
      </c>
      <c r="F45" s="251" t="s">
        <v>8686</v>
      </c>
      <c r="G45" s="68" t="s">
        <v>8714</v>
      </c>
      <c r="H45" s="381">
        <v>1000</v>
      </c>
      <c r="I45" s="68" t="s">
        <v>8715</v>
      </c>
      <c r="J45" s="304">
        <f>E45*H45</f>
        <v>0</v>
      </c>
      <c r="K45" s="287" t="s">
        <v>8688</v>
      </c>
      <c r="L45" s="62"/>
      <c r="M45" s="62"/>
      <c r="N45" s="62"/>
      <c r="O45" s="62"/>
      <c r="P45" s="1035" t="s">
        <v>8713</v>
      </c>
      <c r="Q45" s="1036"/>
      <c r="R45" s="1036"/>
      <c r="S45" s="1037"/>
      <c r="T45" s="81">
        <f>SUM(T39,T44)</f>
        <v>0</v>
      </c>
      <c r="AA45" s="62"/>
      <c r="AB45" s="62"/>
      <c r="AC45" s="62"/>
      <c r="AD45" s="62"/>
      <c r="AE45" s="62"/>
      <c r="AF45" s="62"/>
      <c r="AG45" s="62"/>
      <c r="AH45" s="62"/>
      <c r="AI45" s="62"/>
    </row>
    <row r="46" spans="1:35" ht="19.350000000000001" customHeight="1" thickBot="1">
      <c r="A46" s="62"/>
      <c r="B46" s="62"/>
      <c r="C46" s="63"/>
      <c r="D46" s="249"/>
      <c r="E46" s="250"/>
      <c r="F46" s="251"/>
      <c r="G46" s="71"/>
      <c r="H46" s="72"/>
      <c r="I46" s="71"/>
      <c r="J46" s="74"/>
      <c r="K46" s="62"/>
      <c r="L46" s="62"/>
      <c r="M46" s="62"/>
      <c r="N46" s="62"/>
      <c r="O46" s="62"/>
      <c r="P46" s="62"/>
      <c r="Q46" s="62"/>
      <c r="R46" s="1109" t="s">
        <v>8717</v>
      </c>
      <c r="S46" s="1110"/>
      <c r="T46" s="284">
        <f>SUM(T35,T40)</f>
        <v>0</v>
      </c>
      <c r="AA46" s="62"/>
      <c r="AB46" s="62"/>
      <c r="AC46" s="62"/>
      <c r="AD46" s="62"/>
      <c r="AE46" s="62"/>
      <c r="AF46" s="62"/>
      <c r="AG46" s="62"/>
      <c r="AH46" s="62"/>
      <c r="AI46" s="62"/>
    </row>
    <row r="47" spans="1:35" ht="25.7" customHeight="1" thickBot="1">
      <c r="A47" s="62"/>
      <c r="B47" s="62"/>
      <c r="C47" s="63"/>
      <c r="D47" s="282"/>
      <c r="E47" s="282"/>
      <c r="F47" s="282"/>
      <c r="G47" s="1078" t="s">
        <v>8691</v>
      </c>
      <c r="H47" s="1079"/>
      <c r="I47" s="1075">
        <f>SUM(J43:J45)</f>
        <v>0</v>
      </c>
      <c r="J47" s="1075"/>
      <c r="K47" s="644" t="s">
        <v>8746</v>
      </c>
      <c r="L47" s="62"/>
      <c r="M47" s="62"/>
      <c r="N47" s="62"/>
      <c r="O47" s="62"/>
      <c r="P47" s="62"/>
      <c r="Q47" s="62"/>
      <c r="R47" s="73"/>
      <c r="S47" s="285"/>
      <c r="AA47" s="62"/>
      <c r="AB47" s="62"/>
      <c r="AC47" s="62"/>
      <c r="AD47" s="62"/>
      <c r="AE47" s="62"/>
      <c r="AF47" s="62"/>
      <c r="AG47" s="62"/>
      <c r="AH47" s="62"/>
      <c r="AI47" s="62"/>
    </row>
    <row r="48" spans="1:35" ht="19.350000000000001" customHeight="1">
      <c r="A48" s="62"/>
      <c r="B48" s="62"/>
      <c r="C48" s="63"/>
      <c r="D48" s="282"/>
      <c r="E48" s="282"/>
      <c r="F48" s="282"/>
      <c r="G48" s="307"/>
      <c r="H48" s="307"/>
      <c r="I48" s="308"/>
      <c r="J48" s="308"/>
      <c r="K48" s="309"/>
      <c r="L48" s="62"/>
      <c r="M48" s="62"/>
      <c r="N48" s="62"/>
      <c r="O48" s="62"/>
      <c r="P48" s="287"/>
      <c r="Q48" s="287" t="s">
        <v>8761</v>
      </c>
      <c r="R48" s="305"/>
      <c r="S48" s="285"/>
      <c r="AA48" s="62"/>
      <c r="AB48" s="62"/>
      <c r="AC48" s="62"/>
      <c r="AD48" s="62"/>
      <c r="AE48" s="62"/>
      <c r="AF48" s="62"/>
      <c r="AG48" s="62"/>
      <c r="AH48" s="62"/>
      <c r="AI48" s="62"/>
    </row>
    <row r="49" spans="1:35" ht="19.350000000000001" customHeight="1">
      <c r="A49" s="62"/>
      <c r="B49" s="62"/>
      <c r="C49" s="63"/>
      <c r="D49" s="62"/>
      <c r="E49" s="64"/>
      <c r="F49" s="64"/>
      <c r="G49" s="62"/>
      <c r="H49" s="64"/>
      <c r="I49" s="62"/>
      <c r="J49" s="62"/>
      <c r="K49" s="62"/>
      <c r="L49" s="62"/>
      <c r="M49" s="62"/>
      <c r="N49" s="62"/>
      <c r="O49" s="62"/>
      <c r="P49" s="1108" t="s">
        <v>8759</v>
      </c>
      <c r="Q49" s="1108"/>
      <c r="R49" s="294">
        <f>T20</f>
        <v>0</v>
      </c>
      <c r="AA49" s="62"/>
      <c r="AB49" s="62"/>
      <c r="AC49" s="62"/>
      <c r="AD49" s="62"/>
      <c r="AE49" s="62"/>
      <c r="AF49" s="62"/>
      <c r="AG49" s="62"/>
      <c r="AH49" s="62"/>
      <c r="AI49" s="62"/>
    </row>
    <row r="50" spans="1:35" ht="19.350000000000001" customHeight="1">
      <c r="A50" s="62"/>
      <c r="B50" s="62"/>
      <c r="C50" s="63"/>
      <c r="D50" s="263" t="s">
        <v>8745</v>
      </c>
      <c r="E50" s="239"/>
      <c r="F50" s="239"/>
      <c r="G50" s="240"/>
      <c r="H50" s="239"/>
      <c r="I50" s="240"/>
      <c r="J50" s="240"/>
      <c r="K50" s="241"/>
      <c r="L50" s="62"/>
      <c r="M50" s="62"/>
      <c r="N50" s="62"/>
      <c r="O50" s="62"/>
      <c r="P50" s="1108" t="s">
        <v>8760</v>
      </c>
      <c r="Q50" s="1108"/>
      <c r="R50" s="294">
        <f>T45</f>
        <v>0</v>
      </c>
      <c r="AA50" s="62"/>
      <c r="AB50" s="62"/>
      <c r="AC50" s="62"/>
      <c r="AD50" s="62"/>
      <c r="AE50" s="62"/>
      <c r="AF50" s="62"/>
      <c r="AG50" s="62"/>
      <c r="AH50" s="62"/>
      <c r="AI50" s="62"/>
    </row>
    <row r="51" spans="1:35" ht="23.45" customHeight="1">
      <c r="A51" s="62"/>
      <c r="B51" s="62"/>
      <c r="C51" s="63"/>
      <c r="D51" s="270">
        <f>個人データ入力用!D127</f>
        <v>0</v>
      </c>
      <c r="E51" s="271"/>
      <c r="F51" s="271"/>
      <c r="G51" s="271"/>
      <c r="H51" s="271"/>
      <c r="I51" s="271"/>
      <c r="J51" s="271"/>
      <c r="K51" s="272"/>
      <c r="L51" s="62"/>
      <c r="M51" s="62"/>
      <c r="N51" s="62"/>
      <c r="O51" s="62"/>
      <c r="P51" s="287"/>
      <c r="Q51" s="287" t="s">
        <v>8765</v>
      </c>
      <c r="R51" s="340">
        <f>SUM(R49:R50)</f>
        <v>0</v>
      </c>
      <c r="AA51" s="62"/>
      <c r="AB51" s="62"/>
      <c r="AC51" s="62"/>
      <c r="AD51" s="62"/>
      <c r="AE51" s="62"/>
      <c r="AF51" s="62"/>
      <c r="AG51" s="62"/>
      <c r="AH51" s="62"/>
      <c r="AI51" s="62"/>
    </row>
    <row r="52" spans="1:35" ht="23.45" customHeight="1">
      <c r="A52" s="62"/>
      <c r="B52" s="62"/>
      <c r="C52" s="63"/>
      <c r="D52" s="273">
        <f>個人データ入力用!D128</f>
        <v>0</v>
      </c>
      <c r="E52" s="274"/>
      <c r="F52" s="274"/>
      <c r="G52" s="274"/>
      <c r="H52" s="274"/>
      <c r="I52" s="274"/>
      <c r="J52" s="274"/>
      <c r="K52" s="275"/>
      <c r="L52" s="62"/>
      <c r="M52" s="62"/>
      <c r="N52" s="62"/>
      <c r="O52" s="62"/>
      <c r="P52" s="62"/>
      <c r="Q52" s="62"/>
      <c r="R52" s="62"/>
      <c r="AA52" s="62"/>
      <c r="AB52" s="62"/>
      <c r="AC52" s="62"/>
      <c r="AD52" s="62"/>
      <c r="AE52" s="62"/>
      <c r="AF52" s="62"/>
      <c r="AG52" s="62"/>
      <c r="AH52" s="62"/>
      <c r="AI52" s="62"/>
    </row>
    <row r="53" spans="1:35" ht="23.45" customHeight="1">
      <c r="A53" s="62"/>
      <c r="B53" s="62"/>
      <c r="C53" s="63"/>
      <c r="D53" s="273">
        <f>個人データ入力用!D129</f>
        <v>0</v>
      </c>
      <c r="E53" s="274"/>
      <c r="F53" s="274"/>
      <c r="G53" s="274"/>
      <c r="H53" s="274"/>
      <c r="I53" s="274"/>
      <c r="J53" s="274"/>
      <c r="K53" s="275"/>
      <c r="L53" s="62"/>
      <c r="M53" s="62"/>
      <c r="N53" s="62"/>
      <c r="O53" s="62"/>
      <c r="P53" s="62"/>
      <c r="Q53" s="62"/>
      <c r="R53" s="62"/>
      <c r="AA53" s="62"/>
      <c r="AB53" s="62"/>
      <c r="AC53" s="62"/>
      <c r="AD53" s="62"/>
      <c r="AE53" s="62"/>
      <c r="AF53" s="62"/>
      <c r="AG53" s="62"/>
      <c r="AH53" s="62"/>
      <c r="AI53" s="62"/>
    </row>
    <row r="54" spans="1:35" ht="23.45" customHeight="1">
      <c r="A54" s="62"/>
      <c r="B54" s="62"/>
      <c r="C54" s="63"/>
      <c r="D54" s="276">
        <f>個人データ入力用!D130</f>
        <v>0</v>
      </c>
      <c r="E54" s="277"/>
      <c r="F54" s="277"/>
      <c r="G54" s="277"/>
      <c r="H54" s="277"/>
      <c r="I54" s="277"/>
      <c r="J54" s="277"/>
      <c r="K54" s="278"/>
      <c r="L54" s="62"/>
      <c r="M54" s="62"/>
      <c r="N54" s="62"/>
      <c r="O54" s="62"/>
      <c r="P54" s="62"/>
      <c r="Q54" s="62"/>
      <c r="R54" s="62"/>
      <c r="AA54" s="62"/>
      <c r="AB54" s="62"/>
      <c r="AC54" s="62"/>
      <c r="AD54" s="62"/>
      <c r="AE54" s="62"/>
      <c r="AF54" s="62"/>
      <c r="AG54" s="62"/>
      <c r="AH54" s="62"/>
      <c r="AI54" s="62"/>
    </row>
    <row r="55" spans="1:35" ht="23.45" customHeight="1">
      <c r="A55" s="62"/>
      <c r="B55" s="62"/>
      <c r="C55" s="63"/>
      <c r="D55" s="279">
        <f>個人データ入力用!D131</f>
        <v>0</v>
      </c>
      <c r="E55" s="280"/>
      <c r="F55" s="280"/>
      <c r="G55" s="280"/>
      <c r="H55" s="280"/>
      <c r="I55" s="280"/>
      <c r="J55" s="280"/>
      <c r="K55" s="281"/>
      <c r="L55" s="62"/>
      <c r="M55" s="62"/>
      <c r="N55" s="62"/>
      <c r="O55" s="62"/>
      <c r="P55" s="62"/>
      <c r="Q55" s="62"/>
      <c r="R55" s="62"/>
      <c r="AA55" s="62"/>
      <c r="AB55" s="62"/>
      <c r="AC55" s="62"/>
      <c r="AD55" s="62"/>
      <c r="AE55" s="62"/>
      <c r="AF55" s="62"/>
      <c r="AG55" s="62"/>
      <c r="AH55" s="62"/>
      <c r="AI55" s="62"/>
    </row>
    <row r="56" spans="1:35">
      <c r="A56" s="62"/>
      <c r="B56" s="62"/>
      <c r="C56" s="63"/>
      <c r="D56" s="62"/>
      <c r="E56" s="64"/>
      <c r="F56" s="64"/>
      <c r="G56" s="62"/>
      <c r="H56" s="64"/>
      <c r="I56" s="62"/>
      <c r="J56" s="62"/>
      <c r="K56" s="62"/>
      <c r="L56" s="62"/>
      <c r="M56" s="62"/>
      <c r="N56" s="62"/>
      <c r="O56" s="62"/>
      <c r="P56" s="62"/>
      <c r="Q56" s="62"/>
      <c r="R56" s="62"/>
      <c r="AA56" s="62"/>
      <c r="AB56" s="62"/>
      <c r="AC56" s="62"/>
      <c r="AD56" s="62"/>
      <c r="AE56" s="62"/>
      <c r="AF56" s="62"/>
      <c r="AG56" s="62"/>
      <c r="AH56" s="62"/>
      <c r="AI56" s="62"/>
    </row>
    <row r="57" spans="1:35">
      <c r="A57" s="62"/>
      <c r="B57" s="62"/>
      <c r="C57" s="63"/>
      <c r="D57" s="62"/>
      <c r="E57" s="64"/>
      <c r="F57" s="64"/>
      <c r="G57" s="62"/>
      <c r="H57" s="64"/>
      <c r="I57" s="62"/>
      <c r="J57" s="62"/>
      <c r="K57" s="62"/>
      <c r="L57" s="62"/>
      <c r="M57" s="62"/>
      <c r="N57" s="62"/>
      <c r="O57" s="62"/>
      <c r="P57" s="62"/>
      <c r="Q57" s="62"/>
      <c r="R57" s="62"/>
      <c r="AA57" s="62"/>
      <c r="AB57" s="62"/>
      <c r="AC57" s="62"/>
      <c r="AD57" s="62"/>
      <c r="AE57" s="62"/>
      <c r="AF57" s="62"/>
      <c r="AG57" s="62"/>
      <c r="AH57" s="62"/>
      <c r="AI57" s="62"/>
    </row>
    <row r="58" spans="1:35">
      <c r="A58" s="62"/>
      <c r="B58" s="62"/>
      <c r="C58" s="63"/>
      <c r="D58" s="62"/>
      <c r="E58" s="64"/>
      <c r="F58" s="64"/>
      <c r="G58" s="62"/>
      <c r="H58" s="64"/>
      <c r="I58" s="62"/>
      <c r="J58" s="62"/>
      <c r="K58" s="62"/>
      <c r="L58" s="62"/>
      <c r="M58" s="62"/>
      <c r="N58" s="62"/>
      <c r="O58" s="62"/>
      <c r="P58" s="62"/>
      <c r="Q58" s="62"/>
      <c r="R58" s="62"/>
      <c r="AA58" s="62"/>
      <c r="AB58" s="62"/>
      <c r="AC58" s="62"/>
      <c r="AD58" s="62"/>
      <c r="AE58" s="62"/>
      <c r="AF58" s="62"/>
      <c r="AG58" s="62"/>
      <c r="AH58" s="62"/>
      <c r="AI58" s="62"/>
    </row>
    <row r="59" spans="1:35">
      <c r="A59" s="62"/>
      <c r="B59" s="62"/>
      <c r="C59" s="63"/>
      <c r="D59" s="62"/>
      <c r="E59" s="64"/>
      <c r="F59" s="64"/>
      <c r="G59" s="62"/>
      <c r="H59" s="64"/>
      <c r="I59" s="62"/>
      <c r="J59" s="62"/>
      <c r="K59" s="62"/>
      <c r="L59" s="62"/>
      <c r="M59" s="62"/>
      <c r="N59" s="62"/>
      <c r="O59" s="62"/>
      <c r="P59" s="62"/>
      <c r="Q59" s="62"/>
      <c r="R59" s="62"/>
      <c r="AA59" s="62"/>
      <c r="AB59" s="62"/>
      <c r="AC59" s="62"/>
      <c r="AD59" s="62"/>
      <c r="AE59" s="62"/>
      <c r="AF59" s="62"/>
      <c r="AG59" s="62"/>
      <c r="AH59" s="62"/>
      <c r="AI59" s="62"/>
    </row>
    <row r="60" spans="1:35">
      <c r="A60" s="62"/>
      <c r="B60" s="62"/>
      <c r="C60" s="63"/>
      <c r="D60" s="62"/>
      <c r="E60" s="64"/>
      <c r="F60" s="64"/>
      <c r="G60" s="62"/>
      <c r="H60" s="64"/>
      <c r="I60" s="62"/>
      <c r="J60" s="62"/>
      <c r="K60" s="62"/>
      <c r="L60" s="62"/>
      <c r="M60" s="62"/>
      <c r="N60" s="62"/>
      <c r="O60" s="62"/>
      <c r="P60" s="62"/>
      <c r="Q60" s="62"/>
      <c r="R60" s="62"/>
      <c r="AA60" s="62"/>
      <c r="AB60" s="62"/>
      <c r="AC60" s="62"/>
      <c r="AD60" s="62"/>
      <c r="AE60" s="62"/>
      <c r="AF60" s="62"/>
      <c r="AG60" s="62"/>
      <c r="AH60" s="62"/>
      <c r="AI60" s="62"/>
    </row>
    <row r="61" spans="1:35">
      <c r="A61" s="62"/>
      <c r="B61" s="62"/>
      <c r="C61" s="63"/>
      <c r="D61" s="62"/>
      <c r="E61" s="64"/>
      <c r="F61" s="64"/>
      <c r="G61" s="62"/>
      <c r="H61" s="64"/>
      <c r="I61" s="62"/>
      <c r="J61" s="62"/>
      <c r="K61" s="62"/>
      <c r="L61" s="62"/>
      <c r="M61" s="62"/>
      <c r="N61" s="62"/>
      <c r="O61" s="62"/>
      <c r="P61" s="62"/>
      <c r="Q61" s="62"/>
      <c r="R61" s="62"/>
      <c r="AA61" s="62"/>
      <c r="AB61" s="62"/>
      <c r="AC61" s="62"/>
      <c r="AD61" s="62"/>
      <c r="AE61" s="62"/>
      <c r="AF61" s="62"/>
      <c r="AG61" s="62"/>
      <c r="AH61" s="62"/>
      <c r="AI61" s="62"/>
    </row>
    <row r="62" spans="1:35">
      <c r="A62" s="62"/>
      <c r="B62" s="62"/>
      <c r="C62" s="63"/>
      <c r="D62" s="62"/>
      <c r="E62" s="64"/>
      <c r="F62" s="64"/>
      <c r="G62" s="62"/>
      <c r="H62" s="64"/>
      <c r="I62" s="62"/>
      <c r="J62" s="62"/>
      <c r="K62" s="62"/>
      <c r="L62" s="62"/>
      <c r="M62" s="62"/>
      <c r="N62" s="62"/>
      <c r="O62" s="62"/>
      <c r="P62" s="62"/>
      <c r="Q62" s="62"/>
      <c r="R62" s="62"/>
      <c r="AA62" s="62"/>
      <c r="AB62" s="62"/>
      <c r="AC62" s="62"/>
      <c r="AD62" s="62"/>
      <c r="AE62" s="62"/>
      <c r="AF62" s="62"/>
      <c r="AG62" s="62"/>
      <c r="AH62" s="62"/>
      <c r="AI62" s="62"/>
    </row>
    <row r="63" spans="1:35">
      <c r="A63" s="62"/>
      <c r="B63" s="62"/>
      <c r="C63" s="63"/>
      <c r="D63" s="62"/>
      <c r="E63" s="64"/>
      <c r="F63" s="64"/>
      <c r="G63" s="62"/>
      <c r="H63" s="64"/>
      <c r="I63" s="62"/>
      <c r="J63" s="62"/>
      <c r="K63" s="62"/>
      <c r="L63" s="62"/>
      <c r="M63" s="62"/>
      <c r="N63" s="62"/>
      <c r="O63" s="62"/>
      <c r="P63" s="62"/>
      <c r="Q63" s="62"/>
      <c r="R63" s="62"/>
      <c r="AA63" s="62"/>
      <c r="AB63" s="62"/>
      <c r="AC63" s="62"/>
      <c r="AD63" s="62"/>
      <c r="AE63" s="62"/>
      <c r="AF63" s="62"/>
      <c r="AG63" s="62"/>
      <c r="AH63" s="62"/>
      <c r="AI63" s="62"/>
    </row>
    <row r="64" spans="1:35">
      <c r="A64" s="62"/>
      <c r="B64" s="62"/>
      <c r="C64" s="63"/>
      <c r="D64" s="62"/>
      <c r="E64" s="64"/>
      <c r="F64" s="64"/>
      <c r="G64" s="62"/>
      <c r="H64" s="64"/>
      <c r="I64" s="62"/>
      <c r="J64" s="62"/>
      <c r="K64" s="62"/>
      <c r="L64" s="62"/>
      <c r="M64" s="62"/>
      <c r="N64" s="62"/>
      <c r="O64" s="62"/>
      <c r="P64" s="62"/>
      <c r="Q64" s="62"/>
      <c r="R64" s="62"/>
      <c r="AA64" s="62"/>
      <c r="AB64" s="62"/>
      <c r="AC64" s="62"/>
      <c r="AD64" s="62"/>
      <c r="AE64" s="62"/>
      <c r="AF64" s="62"/>
      <c r="AG64" s="62"/>
      <c r="AH64" s="62"/>
      <c r="AI64" s="62"/>
    </row>
    <row r="65" spans="1:35">
      <c r="A65" s="62"/>
      <c r="B65" s="62"/>
      <c r="C65" s="63"/>
      <c r="D65" s="62"/>
      <c r="E65" s="64"/>
      <c r="F65" s="64"/>
      <c r="G65" s="62"/>
      <c r="H65" s="64"/>
      <c r="I65" s="62"/>
      <c r="J65" s="62"/>
      <c r="K65" s="62"/>
      <c r="L65" s="62"/>
      <c r="M65" s="62"/>
      <c r="N65" s="62"/>
      <c r="O65" s="62"/>
      <c r="P65" s="62"/>
      <c r="Q65" s="62"/>
      <c r="R65" s="62"/>
      <c r="AA65" s="62"/>
      <c r="AB65" s="62"/>
      <c r="AC65" s="62"/>
      <c r="AD65" s="62"/>
      <c r="AE65" s="62"/>
      <c r="AF65" s="62"/>
      <c r="AG65" s="62"/>
      <c r="AH65" s="62"/>
      <c r="AI65" s="62"/>
    </row>
    <row r="66" spans="1:35">
      <c r="A66" s="62"/>
      <c r="B66" s="62"/>
      <c r="C66" s="63"/>
      <c r="D66" s="62"/>
      <c r="E66" s="64"/>
      <c r="F66" s="64"/>
      <c r="G66" s="62"/>
      <c r="H66" s="64"/>
      <c r="I66" s="62"/>
      <c r="J66" s="62"/>
      <c r="K66" s="62"/>
      <c r="L66" s="62"/>
      <c r="M66" s="62"/>
      <c r="N66" s="62"/>
      <c r="O66" s="62"/>
      <c r="P66" s="62"/>
      <c r="Q66" s="62"/>
      <c r="R66" s="62"/>
      <c r="AA66" s="62"/>
      <c r="AB66" s="62"/>
      <c r="AC66" s="62"/>
      <c r="AD66" s="62"/>
      <c r="AE66" s="62"/>
      <c r="AF66" s="62"/>
      <c r="AG66" s="62"/>
      <c r="AH66" s="62"/>
      <c r="AI66" s="62"/>
    </row>
    <row r="67" spans="1:35">
      <c r="A67" s="62"/>
      <c r="B67" s="62"/>
      <c r="C67" s="63"/>
      <c r="D67" s="62"/>
      <c r="E67" s="64"/>
      <c r="F67" s="64"/>
      <c r="G67" s="62"/>
      <c r="H67" s="64"/>
      <c r="I67" s="62"/>
      <c r="J67" s="62"/>
      <c r="K67" s="62"/>
      <c r="L67" s="62"/>
      <c r="M67" s="62"/>
      <c r="N67" s="62"/>
      <c r="O67" s="62"/>
      <c r="P67" s="62"/>
      <c r="Q67" s="62"/>
      <c r="R67" s="62"/>
      <c r="AA67" s="62"/>
      <c r="AB67" s="62"/>
      <c r="AC67" s="62"/>
      <c r="AD67" s="62"/>
      <c r="AE67" s="62"/>
      <c r="AF67" s="62"/>
      <c r="AG67" s="62"/>
      <c r="AH67" s="62"/>
      <c r="AI67" s="62"/>
    </row>
    <row r="68" spans="1:35">
      <c r="A68" s="62"/>
      <c r="B68" s="62"/>
      <c r="C68" s="63"/>
      <c r="D68" s="62"/>
      <c r="E68" s="64"/>
      <c r="F68" s="64"/>
      <c r="G68" s="62"/>
      <c r="H68" s="64"/>
      <c r="I68" s="62"/>
      <c r="J68" s="62"/>
      <c r="K68" s="62"/>
      <c r="L68" s="62"/>
      <c r="M68" s="62"/>
      <c r="N68" s="62"/>
      <c r="O68" s="62"/>
      <c r="AA68" s="62"/>
      <c r="AB68" s="62"/>
      <c r="AC68" s="62"/>
      <c r="AD68" s="62"/>
      <c r="AE68" s="62"/>
      <c r="AF68" s="62"/>
      <c r="AG68" s="62"/>
      <c r="AH68" s="62"/>
      <c r="AI68" s="62"/>
    </row>
    <row r="69" spans="1:35">
      <c r="A69" s="62"/>
      <c r="B69" s="62"/>
      <c r="C69" s="63"/>
      <c r="D69" s="62"/>
      <c r="E69" s="64"/>
      <c r="F69" s="64"/>
      <c r="G69" s="62"/>
      <c r="H69" s="64"/>
      <c r="I69" s="62"/>
      <c r="J69" s="62"/>
      <c r="K69" s="62"/>
      <c r="L69" s="62"/>
      <c r="M69" s="62"/>
      <c r="N69" s="62"/>
      <c r="O69" s="62"/>
      <c r="AA69" s="62"/>
      <c r="AB69" s="62"/>
      <c r="AC69" s="62"/>
      <c r="AD69" s="62"/>
      <c r="AE69" s="62"/>
      <c r="AF69" s="62"/>
      <c r="AG69" s="62"/>
      <c r="AH69" s="62"/>
      <c r="AI69" s="62"/>
    </row>
    <row r="70" spans="1:35">
      <c r="A70" s="62"/>
      <c r="B70" s="62"/>
      <c r="C70" s="63"/>
      <c r="D70" s="62"/>
      <c r="E70" s="64"/>
      <c r="F70" s="64"/>
      <c r="G70" s="62"/>
      <c r="H70" s="64"/>
      <c r="I70" s="62"/>
      <c r="J70" s="62"/>
      <c r="K70" s="62"/>
      <c r="L70" s="62"/>
      <c r="M70" s="62"/>
      <c r="N70" s="62"/>
      <c r="O70" s="62"/>
      <c r="AA70" s="62"/>
      <c r="AB70" s="62"/>
      <c r="AC70" s="62"/>
      <c r="AD70" s="62"/>
      <c r="AE70" s="62"/>
      <c r="AF70" s="62"/>
      <c r="AG70" s="62"/>
      <c r="AH70" s="62"/>
      <c r="AI70" s="62"/>
    </row>
    <row r="71" spans="1:35">
      <c r="A71" s="62"/>
      <c r="B71" s="62"/>
      <c r="C71" s="63"/>
      <c r="D71" s="62"/>
      <c r="E71" s="64"/>
      <c r="F71" s="64"/>
      <c r="G71" s="62"/>
      <c r="H71" s="64"/>
      <c r="I71" s="62"/>
      <c r="J71" s="62"/>
      <c r="K71" s="62"/>
      <c r="L71" s="62"/>
      <c r="M71" s="62"/>
      <c r="N71" s="62"/>
      <c r="O71" s="62"/>
      <c r="AA71" s="62"/>
      <c r="AB71" s="62"/>
      <c r="AC71" s="62"/>
      <c r="AD71" s="62"/>
      <c r="AE71" s="62"/>
      <c r="AF71" s="62"/>
      <c r="AG71" s="62"/>
      <c r="AH71" s="62"/>
      <c r="AI71" s="62"/>
    </row>
    <row r="72" spans="1:35">
      <c r="A72" s="62"/>
      <c r="B72" s="62"/>
      <c r="C72" s="63"/>
      <c r="D72" s="62"/>
      <c r="E72" s="64"/>
      <c r="F72" s="64"/>
      <c r="G72" s="62"/>
      <c r="H72" s="64"/>
      <c r="I72" s="62"/>
      <c r="J72" s="62"/>
      <c r="K72" s="62"/>
      <c r="L72" s="62"/>
      <c r="M72" s="62"/>
      <c r="N72" s="62"/>
      <c r="O72" s="62"/>
      <c r="AA72" s="62"/>
      <c r="AB72" s="62"/>
      <c r="AC72" s="62"/>
      <c r="AD72" s="62"/>
      <c r="AE72" s="62"/>
      <c r="AF72" s="62"/>
      <c r="AG72" s="62"/>
      <c r="AH72" s="62"/>
      <c r="AI72" s="62"/>
    </row>
    <row r="73" spans="1:35">
      <c r="A73" s="62"/>
      <c r="B73" s="62"/>
      <c r="C73" s="63"/>
      <c r="D73" s="62"/>
      <c r="E73" s="64"/>
      <c r="F73" s="64"/>
      <c r="G73" s="62"/>
      <c r="H73" s="64"/>
      <c r="I73" s="62"/>
      <c r="J73" s="62"/>
      <c r="K73" s="62"/>
      <c r="L73" s="62"/>
      <c r="M73" s="62"/>
      <c r="N73" s="62"/>
      <c r="O73" s="62"/>
      <c r="AA73" s="62"/>
      <c r="AB73" s="62"/>
      <c r="AC73" s="62"/>
      <c r="AD73" s="62"/>
      <c r="AE73" s="62"/>
      <c r="AF73" s="62"/>
      <c r="AG73" s="62"/>
      <c r="AH73" s="62"/>
      <c r="AI73" s="62"/>
    </row>
    <row r="74" spans="1:35">
      <c r="A74" s="62"/>
      <c r="B74" s="62"/>
      <c r="C74" s="63"/>
      <c r="D74" s="62"/>
      <c r="E74" s="64"/>
      <c r="F74" s="64"/>
      <c r="G74" s="62"/>
      <c r="H74" s="64"/>
      <c r="I74" s="62"/>
      <c r="J74" s="62"/>
      <c r="K74" s="62"/>
      <c r="L74" s="62"/>
      <c r="M74" s="62"/>
      <c r="N74" s="62"/>
      <c r="O74" s="62"/>
      <c r="AA74" s="62"/>
      <c r="AB74" s="62"/>
      <c r="AC74" s="62"/>
      <c r="AD74" s="62"/>
      <c r="AE74" s="62"/>
      <c r="AF74" s="62"/>
      <c r="AG74" s="62"/>
      <c r="AH74" s="62"/>
      <c r="AI74" s="62"/>
    </row>
    <row r="75" spans="1:35">
      <c r="A75" s="62"/>
      <c r="B75" s="62"/>
      <c r="C75" s="63"/>
      <c r="D75" s="62"/>
      <c r="E75" s="64"/>
      <c r="F75" s="64"/>
      <c r="G75" s="62"/>
      <c r="H75" s="64"/>
      <c r="I75" s="62"/>
      <c r="J75" s="62"/>
      <c r="K75" s="62"/>
      <c r="L75" s="62"/>
      <c r="M75" s="62"/>
      <c r="N75" s="62"/>
      <c r="O75" s="62"/>
      <c r="AA75" s="62"/>
      <c r="AB75" s="62"/>
      <c r="AC75" s="62"/>
      <c r="AD75" s="62"/>
      <c r="AE75" s="62"/>
      <c r="AF75" s="62"/>
      <c r="AG75" s="62"/>
      <c r="AH75" s="62"/>
      <c r="AI75" s="62"/>
    </row>
    <row r="76" spans="1:35">
      <c r="A76" s="62"/>
      <c r="B76" s="62"/>
      <c r="C76" s="63"/>
      <c r="D76" s="62"/>
      <c r="E76" s="64"/>
      <c r="F76" s="64"/>
      <c r="G76" s="62"/>
      <c r="H76" s="64"/>
      <c r="I76" s="62"/>
      <c r="J76" s="62"/>
      <c r="K76" s="62"/>
      <c r="L76" s="62"/>
      <c r="M76" s="62"/>
      <c r="N76" s="62"/>
      <c r="O76" s="62"/>
      <c r="AA76" s="62"/>
      <c r="AB76" s="62"/>
      <c r="AC76" s="62"/>
      <c r="AD76" s="62"/>
      <c r="AE76" s="62"/>
      <c r="AF76" s="62"/>
      <c r="AG76" s="62"/>
      <c r="AH76" s="62"/>
      <c r="AI76" s="62"/>
    </row>
    <row r="77" spans="1:35">
      <c r="A77" s="62"/>
      <c r="B77" s="62"/>
      <c r="C77" s="63"/>
      <c r="D77" s="62"/>
      <c r="E77" s="64"/>
      <c r="F77" s="64"/>
      <c r="G77" s="62"/>
      <c r="H77" s="64"/>
      <c r="I77" s="62"/>
      <c r="J77" s="62"/>
      <c r="K77" s="62"/>
      <c r="L77" s="62"/>
      <c r="M77" s="62"/>
      <c r="N77" s="62"/>
      <c r="O77" s="62"/>
      <c r="AA77" s="62"/>
      <c r="AB77" s="62"/>
      <c r="AC77" s="62"/>
      <c r="AD77" s="62"/>
      <c r="AE77" s="62"/>
      <c r="AF77" s="62"/>
      <c r="AG77" s="62"/>
      <c r="AH77" s="62"/>
      <c r="AI77" s="62"/>
    </row>
    <row r="78" spans="1:35">
      <c r="A78" s="62"/>
      <c r="B78" s="62"/>
      <c r="C78" s="63"/>
      <c r="D78" s="62"/>
      <c r="E78" s="64"/>
      <c r="F78" s="64"/>
      <c r="G78" s="62"/>
      <c r="H78" s="64"/>
      <c r="I78" s="62"/>
      <c r="J78" s="62"/>
      <c r="K78" s="62"/>
      <c r="L78" s="62"/>
      <c r="M78" s="62"/>
      <c r="N78" s="62"/>
      <c r="O78" s="62"/>
      <c r="AA78" s="62"/>
      <c r="AB78" s="62"/>
      <c r="AC78" s="62"/>
      <c r="AD78" s="62"/>
      <c r="AE78" s="62"/>
      <c r="AF78" s="62"/>
      <c r="AG78" s="62"/>
      <c r="AH78" s="62"/>
      <c r="AI78" s="62"/>
    </row>
    <row r="79" spans="1:35">
      <c r="A79" s="62"/>
      <c r="B79" s="62"/>
      <c r="C79" s="63"/>
      <c r="D79" s="62"/>
      <c r="E79" s="64"/>
      <c r="F79" s="64"/>
      <c r="G79" s="62"/>
      <c r="H79" s="64"/>
      <c r="I79" s="62"/>
      <c r="J79" s="62"/>
      <c r="K79" s="62"/>
      <c r="L79" s="62"/>
      <c r="M79" s="62"/>
      <c r="N79" s="62"/>
      <c r="O79" s="62"/>
      <c r="AA79" s="62"/>
      <c r="AB79" s="62"/>
      <c r="AC79" s="62"/>
      <c r="AD79" s="62"/>
      <c r="AE79" s="62"/>
      <c r="AF79" s="62"/>
      <c r="AG79" s="62"/>
      <c r="AH79" s="62"/>
      <c r="AI79" s="62"/>
    </row>
    <row r="80" spans="1:35">
      <c r="A80" s="62"/>
      <c r="B80" s="62"/>
      <c r="C80" s="63"/>
      <c r="D80" s="62"/>
      <c r="E80" s="64"/>
      <c r="F80" s="64"/>
      <c r="G80" s="62"/>
      <c r="H80" s="64"/>
      <c r="I80" s="62"/>
      <c r="J80" s="62"/>
      <c r="K80" s="62"/>
      <c r="L80" s="62"/>
      <c r="M80" s="62"/>
      <c r="N80" s="62"/>
      <c r="O80" s="62"/>
      <c r="AA80" s="62"/>
      <c r="AB80" s="62"/>
      <c r="AC80" s="62"/>
      <c r="AD80" s="62"/>
      <c r="AE80" s="62"/>
      <c r="AF80" s="62"/>
      <c r="AG80" s="62"/>
      <c r="AH80" s="62"/>
      <c r="AI80" s="62"/>
    </row>
    <row r="81" spans="1:35">
      <c r="A81" s="62"/>
      <c r="B81" s="62"/>
      <c r="C81" s="63"/>
      <c r="D81" s="62"/>
      <c r="E81" s="64"/>
      <c r="F81" s="64"/>
      <c r="G81" s="62"/>
      <c r="H81" s="64"/>
      <c r="I81" s="62"/>
      <c r="J81" s="62"/>
      <c r="K81" s="62"/>
      <c r="L81" s="62"/>
      <c r="M81" s="62"/>
      <c r="N81" s="62"/>
      <c r="O81" s="62"/>
      <c r="AA81" s="62"/>
      <c r="AB81" s="62"/>
      <c r="AC81" s="62"/>
      <c r="AD81" s="62"/>
      <c r="AE81" s="62"/>
      <c r="AF81" s="62"/>
      <c r="AG81" s="62"/>
      <c r="AH81" s="62"/>
      <c r="AI81" s="62"/>
    </row>
    <row r="82" spans="1:35">
      <c r="A82" s="62"/>
      <c r="B82" s="62"/>
      <c r="C82" s="63"/>
      <c r="D82" s="62"/>
      <c r="E82" s="64"/>
      <c r="F82" s="64"/>
      <c r="G82" s="62"/>
      <c r="H82" s="64"/>
      <c r="I82" s="62"/>
      <c r="J82" s="62"/>
      <c r="K82" s="62"/>
      <c r="L82" s="62"/>
      <c r="M82" s="62"/>
      <c r="N82" s="62"/>
      <c r="O82" s="62"/>
      <c r="AA82" s="62"/>
      <c r="AB82" s="62"/>
      <c r="AC82" s="62"/>
      <c r="AD82" s="62"/>
      <c r="AE82" s="62"/>
      <c r="AF82" s="62"/>
      <c r="AG82" s="62"/>
      <c r="AH82" s="62"/>
      <c r="AI82" s="62"/>
    </row>
    <row r="83" spans="1:35">
      <c r="A83" s="62"/>
      <c r="B83" s="62"/>
      <c r="C83" s="63"/>
      <c r="D83" s="62"/>
      <c r="E83" s="64"/>
      <c r="F83" s="64"/>
      <c r="G83" s="62"/>
      <c r="H83" s="64"/>
      <c r="I83" s="62"/>
      <c r="J83" s="62"/>
      <c r="K83" s="62"/>
      <c r="L83" s="62"/>
      <c r="M83" s="62"/>
      <c r="N83" s="62"/>
      <c r="O83" s="62"/>
      <c r="AA83" s="62"/>
      <c r="AB83" s="62"/>
      <c r="AC83" s="62"/>
      <c r="AD83" s="62"/>
      <c r="AE83" s="62"/>
      <c r="AF83" s="62"/>
      <c r="AG83" s="62"/>
      <c r="AH83" s="62"/>
      <c r="AI83" s="62"/>
    </row>
    <row r="84" spans="1:35">
      <c r="A84" s="62"/>
      <c r="B84" s="62"/>
      <c r="C84" s="63"/>
      <c r="D84" s="62"/>
      <c r="E84" s="64"/>
      <c r="F84" s="64"/>
      <c r="G84" s="62"/>
      <c r="H84" s="64"/>
      <c r="I84" s="62"/>
      <c r="J84" s="62"/>
      <c r="K84" s="62"/>
      <c r="L84" s="62"/>
      <c r="M84" s="62"/>
      <c r="N84" s="62"/>
      <c r="O84" s="62"/>
      <c r="AA84" s="62"/>
      <c r="AB84" s="62"/>
      <c r="AC84" s="62"/>
      <c r="AD84" s="62"/>
      <c r="AE84" s="62"/>
      <c r="AF84" s="62"/>
      <c r="AG84" s="62"/>
      <c r="AH84" s="62"/>
      <c r="AI84" s="62"/>
    </row>
    <row r="85" spans="1:35">
      <c r="A85" s="62"/>
      <c r="B85" s="62"/>
      <c r="C85" s="63"/>
      <c r="D85" s="62"/>
      <c r="E85" s="64"/>
      <c r="F85" s="64"/>
      <c r="G85" s="62"/>
      <c r="H85" s="64"/>
      <c r="I85" s="62"/>
      <c r="J85" s="62"/>
      <c r="K85" s="62"/>
      <c r="L85" s="62"/>
      <c r="M85" s="62"/>
      <c r="N85" s="62"/>
      <c r="O85" s="62"/>
      <c r="AA85" s="62"/>
      <c r="AB85" s="62"/>
      <c r="AC85" s="62"/>
      <c r="AD85" s="62"/>
      <c r="AE85" s="62"/>
      <c r="AF85" s="62"/>
      <c r="AG85" s="62"/>
      <c r="AH85" s="62"/>
      <c r="AI85" s="62"/>
    </row>
    <row r="86" spans="1:35">
      <c r="A86" s="62"/>
      <c r="B86" s="62"/>
      <c r="C86" s="63"/>
      <c r="D86" s="62"/>
      <c r="E86" s="64"/>
      <c r="F86" s="64"/>
      <c r="G86" s="62"/>
      <c r="H86" s="64"/>
      <c r="I86" s="62"/>
      <c r="J86" s="62"/>
      <c r="K86" s="62"/>
      <c r="L86" s="62"/>
      <c r="M86" s="62"/>
      <c r="N86" s="62"/>
      <c r="O86" s="62"/>
      <c r="AA86" s="62"/>
      <c r="AB86" s="62"/>
      <c r="AC86" s="62"/>
      <c r="AD86" s="62"/>
      <c r="AE86" s="62"/>
      <c r="AF86" s="62"/>
      <c r="AG86" s="62"/>
      <c r="AH86" s="62"/>
      <c r="AI86" s="62"/>
    </row>
    <row r="87" spans="1:35">
      <c r="A87" s="62"/>
      <c r="B87" s="62"/>
      <c r="C87" s="63"/>
      <c r="D87" s="62"/>
      <c r="E87" s="64"/>
      <c r="F87" s="64"/>
      <c r="G87" s="62"/>
      <c r="H87" s="64"/>
      <c r="I87" s="62"/>
      <c r="J87" s="62"/>
      <c r="K87" s="62"/>
      <c r="L87" s="62"/>
      <c r="M87" s="62"/>
      <c r="N87" s="62"/>
      <c r="O87" s="62"/>
      <c r="AA87" s="62"/>
      <c r="AB87" s="62"/>
      <c r="AC87" s="62"/>
      <c r="AD87" s="62"/>
      <c r="AE87" s="62"/>
      <c r="AF87" s="62"/>
      <c r="AG87" s="62"/>
      <c r="AH87" s="62"/>
      <c r="AI87" s="62"/>
    </row>
    <row r="88" spans="1:35">
      <c r="A88" s="62"/>
      <c r="B88" s="62"/>
      <c r="C88" s="63"/>
      <c r="D88" s="62"/>
      <c r="E88" s="64"/>
      <c r="F88" s="64"/>
      <c r="G88" s="62"/>
      <c r="H88" s="64"/>
      <c r="I88" s="62"/>
      <c r="J88" s="62"/>
      <c r="K88" s="62"/>
      <c r="L88" s="62"/>
      <c r="M88" s="62"/>
      <c r="N88" s="62"/>
      <c r="O88" s="62"/>
      <c r="AA88" s="62"/>
      <c r="AB88" s="62"/>
      <c r="AC88" s="62"/>
      <c r="AD88" s="62"/>
      <c r="AE88" s="62"/>
      <c r="AF88" s="62"/>
      <c r="AG88" s="62"/>
      <c r="AH88" s="62"/>
      <c r="AI88" s="62"/>
    </row>
    <row r="89" spans="1:35">
      <c r="A89" s="62"/>
      <c r="B89" s="62"/>
      <c r="C89" s="63"/>
      <c r="D89" s="62"/>
      <c r="E89" s="64"/>
      <c r="F89" s="64"/>
      <c r="G89" s="62"/>
      <c r="H89" s="64"/>
      <c r="I89" s="62"/>
      <c r="J89" s="62"/>
      <c r="K89" s="62"/>
      <c r="L89" s="62"/>
      <c r="M89" s="62"/>
      <c r="N89" s="62"/>
      <c r="O89" s="62"/>
      <c r="AA89" s="62"/>
      <c r="AB89" s="62"/>
      <c r="AC89" s="62"/>
      <c r="AD89" s="62"/>
      <c r="AE89" s="62"/>
      <c r="AF89" s="62"/>
      <c r="AG89" s="62"/>
      <c r="AH89" s="62"/>
      <c r="AI89" s="62"/>
    </row>
    <row r="90" spans="1:35">
      <c r="A90" s="62"/>
      <c r="B90" s="62"/>
      <c r="C90" s="63"/>
      <c r="D90" s="62"/>
      <c r="E90" s="64"/>
      <c r="F90" s="64"/>
      <c r="G90" s="62"/>
      <c r="H90" s="64"/>
      <c r="I90" s="62"/>
      <c r="J90" s="62"/>
      <c r="K90" s="62"/>
      <c r="L90" s="62"/>
      <c r="M90" s="62"/>
      <c r="N90" s="62"/>
      <c r="O90" s="62"/>
      <c r="AA90" s="62"/>
      <c r="AB90" s="62"/>
      <c r="AC90" s="62"/>
      <c r="AD90" s="62"/>
      <c r="AE90" s="62"/>
      <c r="AF90" s="62"/>
      <c r="AG90" s="62"/>
      <c r="AH90" s="62"/>
      <c r="AI90" s="62"/>
    </row>
    <row r="91" spans="1:35">
      <c r="A91" s="62"/>
      <c r="B91" s="62"/>
      <c r="C91" s="63"/>
      <c r="D91" s="62"/>
      <c r="E91" s="64"/>
      <c r="F91" s="64"/>
      <c r="G91" s="62"/>
      <c r="H91" s="64"/>
      <c r="I91" s="62"/>
      <c r="J91" s="62"/>
      <c r="K91" s="62"/>
      <c r="L91" s="62"/>
      <c r="M91" s="62"/>
      <c r="N91" s="62"/>
      <c r="O91" s="62"/>
      <c r="AA91" s="62"/>
      <c r="AB91" s="62"/>
      <c r="AC91" s="62"/>
      <c r="AD91" s="62"/>
      <c r="AE91" s="62"/>
      <c r="AF91" s="62"/>
      <c r="AG91" s="62"/>
      <c r="AH91" s="62"/>
      <c r="AI91" s="62"/>
    </row>
    <row r="92" spans="1:35">
      <c r="A92" s="62"/>
      <c r="B92" s="62"/>
      <c r="C92" s="63"/>
      <c r="D92" s="62"/>
      <c r="E92" s="64"/>
      <c r="F92" s="64"/>
      <c r="G92" s="62"/>
      <c r="H92" s="64"/>
      <c r="I92" s="62"/>
      <c r="J92" s="62"/>
      <c r="K92" s="62"/>
      <c r="L92" s="62"/>
      <c r="M92" s="62"/>
      <c r="N92" s="62"/>
      <c r="O92" s="62"/>
      <c r="AA92" s="62"/>
      <c r="AB92" s="62"/>
      <c r="AC92" s="62"/>
      <c r="AD92" s="62"/>
      <c r="AE92" s="62"/>
      <c r="AF92" s="62"/>
      <c r="AG92" s="62"/>
      <c r="AH92" s="62"/>
      <c r="AI92" s="62"/>
    </row>
    <row r="93" spans="1:35">
      <c r="A93" s="62"/>
      <c r="B93" s="62"/>
      <c r="C93" s="63"/>
      <c r="D93" s="62"/>
      <c r="E93" s="64"/>
      <c r="F93" s="64"/>
      <c r="G93" s="62"/>
      <c r="H93" s="64"/>
      <c r="I93" s="62"/>
      <c r="J93" s="62"/>
      <c r="K93" s="62"/>
      <c r="L93" s="62"/>
      <c r="M93" s="62"/>
      <c r="N93" s="62"/>
      <c r="O93" s="62"/>
      <c r="AA93" s="62"/>
      <c r="AB93" s="62"/>
      <c r="AC93" s="62"/>
      <c r="AD93" s="62"/>
      <c r="AE93" s="62"/>
      <c r="AF93" s="62"/>
      <c r="AG93" s="62"/>
      <c r="AH93" s="62"/>
      <c r="AI93" s="62"/>
    </row>
    <row r="94" spans="1:35">
      <c r="A94" s="62"/>
      <c r="B94" s="62"/>
      <c r="C94" s="63"/>
      <c r="D94" s="62"/>
      <c r="E94" s="64"/>
      <c r="F94" s="64"/>
      <c r="G94" s="62"/>
      <c r="H94" s="64"/>
      <c r="I94" s="62"/>
      <c r="J94" s="62"/>
      <c r="K94" s="62"/>
      <c r="L94" s="62"/>
      <c r="M94" s="62"/>
      <c r="N94" s="62"/>
      <c r="O94" s="62"/>
      <c r="AA94" s="62"/>
      <c r="AB94" s="62"/>
      <c r="AC94" s="62"/>
      <c r="AD94" s="62"/>
      <c r="AE94" s="62"/>
      <c r="AF94" s="62"/>
      <c r="AG94" s="62"/>
      <c r="AH94" s="62"/>
      <c r="AI94" s="62"/>
    </row>
    <row r="95" spans="1:35">
      <c r="A95" s="62"/>
      <c r="B95" s="62"/>
      <c r="C95" s="63"/>
      <c r="D95" s="62"/>
      <c r="E95" s="64"/>
      <c r="F95" s="64"/>
      <c r="G95" s="62"/>
      <c r="H95" s="64"/>
      <c r="I95" s="62"/>
      <c r="J95" s="62"/>
      <c r="K95" s="62"/>
      <c r="L95" s="62"/>
      <c r="M95" s="62"/>
      <c r="N95" s="62"/>
      <c r="O95" s="62"/>
      <c r="AA95" s="62"/>
      <c r="AB95" s="62"/>
      <c r="AC95" s="62"/>
      <c r="AD95" s="62"/>
      <c r="AE95" s="62"/>
      <c r="AF95" s="62"/>
      <c r="AG95" s="62"/>
      <c r="AH95" s="62"/>
      <c r="AI95" s="62"/>
    </row>
    <row r="96" spans="1:35">
      <c r="A96" s="62"/>
      <c r="B96" s="62"/>
      <c r="C96" s="63"/>
      <c r="D96" s="62"/>
      <c r="E96" s="64"/>
      <c r="F96" s="64"/>
      <c r="G96" s="62"/>
      <c r="H96" s="64"/>
      <c r="I96" s="62"/>
      <c r="J96" s="62"/>
      <c r="K96" s="62"/>
      <c r="L96" s="62"/>
      <c r="M96" s="62"/>
      <c r="N96" s="62"/>
      <c r="O96" s="62"/>
      <c r="AA96" s="62"/>
      <c r="AB96" s="62"/>
      <c r="AC96" s="62"/>
      <c r="AD96" s="62"/>
      <c r="AE96" s="62"/>
      <c r="AF96" s="62"/>
      <c r="AG96" s="62"/>
      <c r="AH96" s="62"/>
      <c r="AI96" s="62"/>
    </row>
    <row r="97" spans="1:35">
      <c r="A97" s="62"/>
      <c r="B97" s="62"/>
      <c r="C97" s="63"/>
      <c r="D97" s="62"/>
      <c r="E97" s="64"/>
      <c r="F97" s="64"/>
      <c r="G97" s="62"/>
      <c r="H97" s="64"/>
      <c r="I97" s="62"/>
      <c r="J97" s="62"/>
      <c r="K97" s="62"/>
      <c r="L97" s="62"/>
      <c r="M97" s="62"/>
      <c r="N97" s="62"/>
      <c r="O97" s="62"/>
      <c r="AA97" s="62"/>
      <c r="AB97" s="62"/>
      <c r="AC97" s="62"/>
      <c r="AD97" s="62"/>
      <c r="AE97" s="62"/>
      <c r="AF97" s="62"/>
      <c r="AG97" s="62"/>
      <c r="AH97" s="62"/>
      <c r="AI97" s="62"/>
    </row>
    <row r="98" spans="1:35">
      <c r="A98" s="62"/>
      <c r="B98" s="62"/>
      <c r="C98" s="63"/>
      <c r="D98" s="62"/>
      <c r="E98" s="64"/>
      <c r="F98" s="64"/>
      <c r="G98" s="62"/>
      <c r="H98" s="64"/>
      <c r="I98" s="62"/>
      <c r="J98" s="62"/>
      <c r="K98" s="62"/>
      <c r="L98" s="62"/>
      <c r="M98" s="62"/>
      <c r="N98" s="62"/>
      <c r="O98" s="62"/>
      <c r="AA98" s="62"/>
      <c r="AB98" s="62"/>
      <c r="AC98" s="62"/>
      <c r="AD98" s="62"/>
      <c r="AE98" s="62"/>
      <c r="AF98" s="62"/>
      <c r="AG98" s="62"/>
      <c r="AH98" s="62"/>
      <c r="AI98" s="62"/>
    </row>
    <row r="99" spans="1:35">
      <c r="A99" s="62"/>
      <c r="B99" s="62"/>
      <c r="C99" s="63"/>
      <c r="D99" s="62"/>
      <c r="E99" s="64"/>
      <c r="F99" s="64"/>
      <c r="G99" s="62"/>
      <c r="H99" s="64"/>
      <c r="I99" s="62"/>
      <c r="J99" s="62"/>
      <c r="K99" s="62"/>
      <c r="L99" s="62"/>
      <c r="M99" s="62"/>
      <c r="N99" s="62"/>
      <c r="O99" s="62"/>
      <c r="AA99" s="62"/>
      <c r="AB99" s="62"/>
      <c r="AC99" s="62"/>
      <c r="AD99" s="62"/>
      <c r="AE99" s="62"/>
      <c r="AF99" s="62"/>
      <c r="AG99" s="62"/>
      <c r="AH99" s="62"/>
      <c r="AI99" s="62"/>
    </row>
    <row r="100" spans="1:35">
      <c r="A100" s="62"/>
      <c r="B100" s="62"/>
      <c r="C100" s="63"/>
      <c r="D100" s="62"/>
      <c r="E100" s="64"/>
      <c r="F100" s="64"/>
      <c r="G100" s="62"/>
      <c r="H100" s="64"/>
      <c r="I100" s="62"/>
      <c r="J100" s="62"/>
      <c r="K100" s="62"/>
      <c r="L100" s="62"/>
      <c r="M100" s="62"/>
      <c r="N100" s="62"/>
      <c r="O100" s="62"/>
      <c r="AA100" s="62"/>
      <c r="AB100" s="62"/>
      <c r="AC100" s="62"/>
      <c r="AD100" s="62"/>
      <c r="AE100" s="62"/>
      <c r="AF100" s="62"/>
      <c r="AG100" s="62"/>
      <c r="AH100" s="62"/>
      <c r="AI100" s="62"/>
    </row>
    <row r="101" spans="1:35">
      <c r="A101" s="62"/>
      <c r="B101" s="62"/>
      <c r="C101" s="63"/>
      <c r="D101" s="62"/>
      <c r="E101" s="64"/>
      <c r="F101" s="64"/>
      <c r="G101" s="62"/>
      <c r="H101" s="64"/>
      <c r="I101" s="62"/>
      <c r="J101" s="62"/>
      <c r="K101" s="62"/>
      <c r="L101" s="62"/>
      <c r="M101" s="62"/>
      <c r="N101" s="62"/>
      <c r="O101" s="62"/>
      <c r="AA101" s="62"/>
      <c r="AB101" s="62"/>
      <c r="AC101" s="62"/>
      <c r="AD101" s="62"/>
      <c r="AE101" s="62"/>
      <c r="AF101" s="62"/>
      <c r="AG101" s="62"/>
      <c r="AH101" s="62"/>
      <c r="AI101" s="62"/>
    </row>
    <row r="102" spans="1:35">
      <c r="A102" s="62"/>
      <c r="B102" s="62"/>
      <c r="C102" s="63"/>
      <c r="D102" s="62"/>
      <c r="E102" s="64"/>
      <c r="F102" s="64"/>
      <c r="G102" s="62"/>
      <c r="H102" s="64"/>
      <c r="I102" s="62"/>
      <c r="J102" s="62"/>
      <c r="K102" s="62"/>
      <c r="L102" s="62"/>
      <c r="M102" s="62"/>
      <c r="N102" s="62"/>
      <c r="O102" s="62"/>
      <c r="AA102" s="62"/>
      <c r="AB102" s="62"/>
      <c r="AC102" s="62"/>
      <c r="AD102" s="62"/>
      <c r="AE102" s="62"/>
      <c r="AF102" s="62"/>
      <c r="AG102" s="62"/>
      <c r="AH102" s="62"/>
      <c r="AI102" s="62"/>
    </row>
    <row r="103" spans="1:35">
      <c r="A103" s="62"/>
      <c r="B103" s="62"/>
      <c r="C103" s="63"/>
      <c r="D103" s="62"/>
      <c r="E103" s="64"/>
      <c r="F103" s="64"/>
      <c r="G103" s="62"/>
      <c r="H103" s="64"/>
      <c r="I103" s="62"/>
      <c r="J103" s="62"/>
      <c r="K103" s="62"/>
      <c r="L103" s="62"/>
      <c r="M103" s="62"/>
      <c r="N103" s="62"/>
      <c r="O103" s="62"/>
      <c r="AA103" s="62"/>
      <c r="AB103" s="62"/>
      <c r="AC103" s="62"/>
      <c r="AD103" s="62"/>
      <c r="AE103" s="62"/>
      <c r="AF103" s="62"/>
      <c r="AG103" s="62"/>
      <c r="AH103" s="62"/>
      <c r="AI103" s="62"/>
    </row>
    <row r="104" spans="1:35">
      <c r="A104" s="62"/>
      <c r="B104" s="62"/>
      <c r="C104" s="63"/>
      <c r="D104" s="62"/>
      <c r="E104" s="64"/>
      <c r="F104" s="64"/>
      <c r="G104" s="62"/>
      <c r="H104" s="64"/>
      <c r="I104" s="62"/>
      <c r="J104" s="62"/>
      <c r="K104" s="62"/>
      <c r="L104" s="62"/>
      <c r="M104" s="62"/>
      <c r="N104" s="62"/>
      <c r="O104" s="62"/>
      <c r="AA104" s="62"/>
      <c r="AB104" s="62"/>
      <c r="AC104" s="62"/>
      <c r="AD104" s="62"/>
      <c r="AE104" s="62"/>
      <c r="AF104" s="62"/>
      <c r="AG104" s="62"/>
      <c r="AH104" s="62"/>
      <c r="AI104" s="62"/>
    </row>
    <row r="105" spans="1:35">
      <c r="A105" s="62"/>
      <c r="B105" s="62"/>
      <c r="C105" s="63"/>
      <c r="D105" s="62"/>
      <c r="E105" s="64"/>
      <c r="F105" s="64"/>
      <c r="G105" s="62"/>
      <c r="H105" s="64"/>
      <c r="I105" s="62"/>
      <c r="J105" s="62"/>
      <c r="K105" s="62"/>
      <c r="L105" s="62"/>
      <c r="M105" s="62"/>
      <c r="N105" s="62"/>
      <c r="O105" s="62"/>
      <c r="AA105" s="62"/>
      <c r="AB105" s="62"/>
      <c r="AC105" s="62"/>
      <c r="AD105" s="62"/>
      <c r="AE105" s="62"/>
      <c r="AF105" s="62"/>
      <c r="AG105" s="62"/>
      <c r="AH105" s="62"/>
      <c r="AI105" s="62"/>
    </row>
    <row r="106" spans="1:35">
      <c r="A106" s="62"/>
      <c r="B106" s="62"/>
      <c r="C106" s="63"/>
      <c r="D106" s="62"/>
      <c r="E106" s="64"/>
      <c r="F106" s="64"/>
      <c r="G106" s="62"/>
      <c r="H106" s="64"/>
      <c r="I106" s="62"/>
      <c r="J106" s="62"/>
      <c r="K106" s="62"/>
      <c r="L106" s="62"/>
      <c r="M106" s="62"/>
      <c r="N106" s="62"/>
      <c r="O106" s="62"/>
      <c r="AA106" s="62"/>
      <c r="AB106" s="62"/>
      <c r="AC106" s="62"/>
      <c r="AD106" s="62"/>
      <c r="AE106" s="62"/>
      <c r="AF106" s="62"/>
      <c r="AG106" s="62"/>
      <c r="AH106" s="62"/>
      <c r="AI106" s="62"/>
    </row>
    <row r="107" spans="1:35">
      <c r="A107" s="62"/>
      <c r="B107" s="62"/>
      <c r="C107" s="63"/>
      <c r="D107" s="62"/>
      <c r="E107" s="64"/>
      <c r="F107" s="64"/>
      <c r="G107" s="62"/>
      <c r="H107" s="64"/>
      <c r="I107" s="62"/>
      <c r="J107" s="62"/>
      <c r="K107" s="62"/>
      <c r="L107" s="62"/>
      <c r="M107" s="62"/>
      <c r="N107" s="62"/>
      <c r="O107" s="62"/>
      <c r="AA107" s="62"/>
      <c r="AB107" s="62"/>
      <c r="AC107" s="62"/>
      <c r="AD107" s="62"/>
      <c r="AE107" s="62"/>
      <c r="AF107" s="62"/>
      <c r="AG107" s="62"/>
      <c r="AH107" s="62"/>
      <c r="AI107" s="62"/>
    </row>
    <row r="108" spans="1:35">
      <c r="A108" s="62"/>
      <c r="B108" s="62"/>
      <c r="C108" s="63"/>
      <c r="D108" s="62"/>
      <c r="E108" s="64"/>
      <c r="F108" s="64"/>
      <c r="G108" s="62"/>
      <c r="H108" s="64"/>
      <c r="I108" s="62"/>
      <c r="J108" s="62"/>
      <c r="K108" s="62"/>
      <c r="L108" s="62"/>
      <c r="M108" s="62"/>
      <c r="N108" s="62"/>
      <c r="O108" s="62"/>
      <c r="AA108" s="62"/>
      <c r="AB108" s="62"/>
      <c r="AC108" s="62"/>
      <c r="AD108" s="62"/>
      <c r="AE108" s="62"/>
      <c r="AF108" s="62"/>
      <c r="AG108" s="62"/>
      <c r="AH108" s="62"/>
      <c r="AI108" s="62"/>
    </row>
    <row r="109" spans="1:35">
      <c r="B109" s="62"/>
      <c r="C109" s="63"/>
      <c r="D109" s="62"/>
      <c r="E109" s="64"/>
      <c r="F109" s="64"/>
      <c r="G109" s="62"/>
      <c r="H109" s="64"/>
      <c r="I109" s="62"/>
      <c r="J109" s="62"/>
      <c r="K109" s="62"/>
      <c r="L109" s="62"/>
      <c r="M109" s="62"/>
      <c r="N109" s="62"/>
      <c r="O109" s="62"/>
      <c r="AA109" s="62"/>
      <c r="AB109" s="62"/>
      <c r="AC109" s="62"/>
      <c r="AD109" s="62"/>
      <c r="AE109" s="62"/>
      <c r="AF109" s="62"/>
      <c r="AG109" s="62"/>
      <c r="AH109" s="62"/>
      <c r="AI109" s="62"/>
    </row>
    <row r="110" spans="1:35">
      <c r="B110" s="62"/>
      <c r="C110" s="63"/>
      <c r="D110" s="62"/>
      <c r="E110" s="64"/>
      <c r="F110" s="64"/>
      <c r="G110" s="62"/>
      <c r="H110" s="64"/>
      <c r="I110" s="62"/>
      <c r="J110" s="62"/>
      <c r="K110" s="62"/>
      <c r="L110" s="62"/>
      <c r="M110" s="62"/>
      <c r="N110" s="62"/>
      <c r="O110" s="62"/>
      <c r="AA110" s="62"/>
      <c r="AB110" s="62"/>
      <c r="AC110" s="62"/>
      <c r="AD110" s="62"/>
      <c r="AE110" s="62"/>
      <c r="AF110" s="62"/>
      <c r="AG110" s="62"/>
      <c r="AH110" s="62"/>
      <c r="AI110" s="62"/>
    </row>
    <row r="111" spans="1:35">
      <c r="B111" s="62"/>
      <c r="C111" s="63"/>
      <c r="D111" s="62"/>
      <c r="E111" s="64"/>
      <c r="F111" s="64"/>
      <c r="G111" s="62"/>
      <c r="H111" s="64"/>
      <c r="I111" s="62"/>
      <c r="J111" s="62"/>
      <c r="K111" s="62"/>
      <c r="L111" s="62"/>
      <c r="M111" s="62"/>
      <c r="N111" s="62"/>
      <c r="O111" s="62"/>
      <c r="AA111" s="62"/>
      <c r="AB111" s="62"/>
      <c r="AC111" s="62"/>
      <c r="AD111" s="62"/>
      <c r="AE111" s="62"/>
      <c r="AF111" s="62"/>
      <c r="AG111" s="62"/>
      <c r="AH111" s="62"/>
      <c r="AI111" s="62"/>
    </row>
    <row r="112" spans="1:35">
      <c r="B112" s="62"/>
      <c r="C112" s="63"/>
      <c r="D112" s="62"/>
      <c r="E112" s="64"/>
      <c r="F112" s="64"/>
      <c r="G112" s="62"/>
      <c r="H112" s="64"/>
      <c r="I112" s="62"/>
      <c r="J112" s="62"/>
      <c r="K112" s="62"/>
      <c r="L112" s="62"/>
      <c r="M112" s="62"/>
      <c r="N112" s="62"/>
      <c r="O112" s="62"/>
      <c r="AA112" s="62"/>
      <c r="AB112" s="62"/>
      <c r="AC112" s="62"/>
      <c r="AD112" s="62"/>
      <c r="AE112" s="62"/>
      <c r="AF112" s="62"/>
      <c r="AG112" s="62"/>
      <c r="AH112" s="62"/>
      <c r="AI112" s="62"/>
    </row>
    <row r="113" spans="2:35">
      <c r="B113" s="62"/>
      <c r="C113" s="63"/>
      <c r="D113" s="62"/>
      <c r="E113" s="64"/>
      <c r="F113" s="64"/>
      <c r="G113" s="62"/>
      <c r="H113" s="64"/>
      <c r="I113" s="62"/>
      <c r="J113" s="62"/>
      <c r="K113" s="62"/>
      <c r="L113" s="62"/>
      <c r="M113" s="62"/>
      <c r="N113" s="62"/>
      <c r="O113" s="62"/>
      <c r="AA113" s="62"/>
      <c r="AB113" s="62"/>
      <c r="AC113" s="62"/>
      <c r="AD113" s="62"/>
      <c r="AE113" s="62"/>
      <c r="AF113" s="62"/>
      <c r="AG113" s="62"/>
      <c r="AH113" s="62"/>
      <c r="AI113" s="62"/>
    </row>
    <row r="114" spans="2:35">
      <c r="B114" s="62"/>
      <c r="C114" s="63"/>
      <c r="D114" s="62"/>
      <c r="E114" s="64"/>
      <c r="F114" s="64"/>
      <c r="G114" s="62"/>
      <c r="H114" s="64"/>
      <c r="I114" s="62"/>
      <c r="J114" s="62"/>
      <c r="K114" s="62"/>
      <c r="L114" s="62"/>
      <c r="M114" s="62"/>
      <c r="N114" s="62"/>
      <c r="O114" s="62"/>
      <c r="AA114" s="62"/>
      <c r="AB114" s="62"/>
      <c r="AC114" s="62"/>
      <c r="AD114" s="62"/>
      <c r="AE114" s="62"/>
      <c r="AF114" s="62"/>
      <c r="AG114" s="62"/>
      <c r="AH114" s="62"/>
      <c r="AI114" s="62"/>
    </row>
    <row r="115" spans="2:35">
      <c r="B115" s="62"/>
      <c r="C115" s="63"/>
      <c r="D115" s="62"/>
      <c r="E115" s="64"/>
      <c r="F115" s="64"/>
      <c r="G115" s="62"/>
      <c r="H115" s="64"/>
      <c r="I115" s="62"/>
      <c r="J115" s="62"/>
      <c r="K115" s="62"/>
      <c r="L115" s="62"/>
      <c r="M115" s="62"/>
      <c r="N115" s="62"/>
      <c r="O115" s="62"/>
      <c r="AA115" s="62"/>
      <c r="AB115" s="62"/>
      <c r="AC115" s="62"/>
      <c r="AD115" s="62"/>
      <c r="AE115" s="62"/>
      <c r="AF115" s="62"/>
      <c r="AG115" s="62"/>
      <c r="AH115" s="62"/>
      <c r="AI115" s="62"/>
    </row>
    <row r="116" spans="2:35">
      <c r="B116" s="62"/>
      <c r="C116" s="63"/>
      <c r="D116" s="62"/>
      <c r="E116" s="64"/>
      <c r="F116" s="64"/>
      <c r="G116" s="62"/>
      <c r="H116" s="64"/>
      <c r="I116" s="62"/>
      <c r="J116" s="62"/>
      <c r="K116" s="62"/>
      <c r="L116" s="62"/>
      <c r="M116" s="62"/>
      <c r="N116" s="62"/>
      <c r="O116" s="62"/>
      <c r="AA116" s="62"/>
      <c r="AB116" s="62"/>
      <c r="AC116" s="62"/>
      <c r="AD116" s="62"/>
      <c r="AE116" s="62"/>
      <c r="AF116" s="62"/>
      <c r="AG116" s="62"/>
      <c r="AH116" s="62"/>
      <c r="AI116" s="62"/>
    </row>
    <row r="117" spans="2:35">
      <c r="B117" s="62"/>
      <c r="C117" s="63"/>
      <c r="D117" s="62"/>
      <c r="E117" s="64"/>
      <c r="F117" s="64"/>
      <c r="G117" s="62"/>
      <c r="H117" s="64"/>
      <c r="I117" s="62"/>
      <c r="J117" s="62"/>
      <c r="K117" s="62"/>
      <c r="L117" s="62"/>
      <c r="M117" s="62"/>
      <c r="N117" s="62"/>
      <c r="O117" s="62"/>
      <c r="AA117" s="62"/>
      <c r="AB117" s="62"/>
      <c r="AC117" s="62"/>
      <c r="AD117" s="62"/>
      <c r="AE117" s="62"/>
      <c r="AF117" s="62"/>
      <c r="AG117" s="62"/>
      <c r="AH117" s="62"/>
      <c r="AI117" s="62"/>
    </row>
    <row r="118" spans="2:35">
      <c r="B118" s="62"/>
      <c r="C118" s="63"/>
      <c r="D118" s="62"/>
      <c r="E118" s="64"/>
      <c r="F118" s="64"/>
      <c r="G118" s="62"/>
      <c r="H118" s="64"/>
      <c r="I118" s="62"/>
      <c r="J118" s="62"/>
      <c r="K118" s="62"/>
      <c r="L118" s="62"/>
      <c r="M118" s="62"/>
      <c r="N118" s="62"/>
      <c r="O118" s="62"/>
      <c r="AA118" s="62"/>
      <c r="AB118" s="62"/>
      <c r="AC118" s="62"/>
      <c r="AD118" s="62"/>
      <c r="AE118" s="62"/>
      <c r="AF118" s="62"/>
      <c r="AG118" s="62"/>
      <c r="AH118" s="62"/>
      <c r="AI118" s="62"/>
    </row>
    <row r="119" spans="2:35">
      <c r="B119" s="62"/>
      <c r="C119" s="63"/>
      <c r="D119" s="62"/>
      <c r="E119" s="64"/>
      <c r="F119" s="64"/>
      <c r="G119" s="62"/>
      <c r="H119" s="64"/>
      <c r="I119" s="62"/>
      <c r="J119" s="62"/>
      <c r="K119" s="62"/>
      <c r="L119" s="62"/>
      <c r="M119" s="62"/>
      <c r="N119" s="62"/>
      <c r="O119" s="62"/>
      <c r="AA119" s="62"/>
      <c r="AB119" s="62"/>
      <c r="AC119" s="62"/>
      <c r="AD119" s="62"/>
      <c r="AE119" s="62"/>
      <c r="AF119" s="62"/>
      <c r="AG119" s="62"/>
      <c r="AH119" s="62"/>
      <c r="AI119" s="62"/>
    </row>
    <row r="120" spans="2:35">
      <c r="B120" s="62"/>
      <c r="C120" s="63"/>
      <c r="D120" s="62"/>
      <c r="E120" s="64"/>
      <c r="F120" s="64"/>
      <c r="G120" s="62"/>
      <c r="H120" s="64"/>
      <c r="I120" s="62"/>
      <c r="J120" s="62"/>
      <c r="K120" s="62"/>
      <c r="L120" s="62"/>
      <c r="M120" s="62"/>
      <c r="N120" s="62"/>
      <c r="O120" s="62"/>
      <c r="AA120" s="62"/>
      <c r="AB120" s="62"/>
      <c r="AC120" s="62"/>
      <c r="AD120" s="62"/>
      <c r="AE120" s="62"/>
      <c r="AF120" s="62"/>
      <c r="AG120" s="62"/>
      <c r="AH120" s="62"/>
      <c r="AI120" s="62"/>
    </row>
    <row r="121" spans="2:35">
      <c r="B121" s="62"/>
      <c r="C121" s="63"/>
      <c r="D121" s="62"/>
      <c r="E121" s="64"/>
      <c r="F121" s="64"/>
      <c r="G121" s="62"/>
      <c r="H121" s="64"/>
      <c r="I121" s="62"/>
      <c r="J121" s="62"/>
      <c r="K121" s="62"/>
      <c r="L121" s="62"/>
      <c r="M121" s="62"/>
      <c r="N121" s="62"/>
      <c r="O121" s="62"/>
      <c r="AA121" s="62"/>
      <c r="AB121" s="62"/>
      <c r="AC121" s="62"/>
      <c r="AD121" s="62"/>
      <c r="AE121" s="62"/>
      <c r="AF121" s="62"/>
      <c r="AG121" s="62"/>
      <c r="AH121" s="62"/>
      <c r="AI121" s="62"/>
    </row>
    <row r="122" spans="2:35">
      <c r="B122" s="62"/>
      <c r="C122" s="63"/>
      <c r="D122" s="62"/>
      <c r="E122" s="64"/>
      <c r="F122" s="64"/>
      <c r="G122" s="62"/>
      <c r="H122" s="64"/>
      <c r="I122" s="62"/>
      <c r="J122" s="62"/>
      <c r="K122" s="62"/>
      <c r="L122" s="62"/>
      <c r="M122" s="62"/>
      <c r="N122" s="62"/>
      <c r="O122" s="62"/>
      <c r="AA122" s="62"/>
      <c r="AB122" s="62"/>
      <c r="AC122" s="62"/>
      <c r="AD122" s="62"/>
      <c r="AE122" s="62"/>
      <c r="AF122" s="62"/>
      <c r="AG122" s="62"/>
      <c r="AH122" s="62"/>
      <c r="AI122" s="62"/>
    </row>
    <row r="123" spans="2:35">
      <c r="B123" s="62"/>
      <c r="C123" s="63"/>
      <c r="D123" s="62"/>
      <c r="E123" s="64"/>
      <c r="F123" s="64"/>
      <c r="G123" s="62"/>
      <c r="H123" s="64"/>
      <c r="I123" s="62"/>
      <c r="J123" s="62"/>
      <c r="K123" s="62"/>
      <c r="L123" s="62"/>
      <c r="M123" s="62"/>
      <c r="N123" s="62"/>
      <c r="O123" s="62"/>
      <c r="AA123" s="62"/>
      <c r="AB123" s="62"/>
      <c r="AC123" s="62"/>
      <c r="AD123" s="62"/>
      <c r="AE123" s="62"/>
      <c r="AF123" s="62"/>
      <c r="AG123" s="62"/>
      <c r="AH123" s="62"/>
      <c r="AI123" s="62"/>
    </row>
    <row r="124" spans="2:35">
      <c r="B124" s="62"/>
      <c r="C124" s="63"/>
      <c r="D124" s="62"/>
      <c r="E124" s="64"/>
      <c r="F124" s="64"/>
      <c r="G124" s="62"/>
      <c r="H124" s="64"/>
      <c r="I124" s="62"/>
      <c r="J124" s="62"/>
      <c r="K124" s="62"/>
      <c r="L124" s="62"/>
      <c r="M124" s="62"/>
      <c r="N124" s="62"/>
      <c r="O124" s="62"/>
      <c r="AA124" s="62"/>
      <c r="AB124" s="62"/>
      <c r="AC124" s="62"/>
      <c r="AD124" s="62"/>
      <c r="AE124" s="62"/>
      <c r="AF124" s="62"/>
      <c r="AG124" s="62"/>
      <c r="AH124" s="62"/>
      <c r="AI124" s="62"/>
    </row>
    <row r="125" spans="2:35">
      <c r="B125" s="62"/>
      <c r="C125" s="63"/>
      <c r="D125" s="62"/>
      <c r="E125" s="64"/>
      <c r="F125" s="64"/>
      <c r="G125" s="62"/>
      <c r="H125" s="64"/>
      <c r="I125" s="62"/>
      <c r="J125" s="62"/>
      <c r="K125" s="62"/>
      <c r="L125" s="62"/>
      <c r="M125" s="62"/>
      <c r="N125" s="62"/>
      <c r="O125" s="62"/>
      <c r="AA125" s="62"/>
      <c r="AB125" s="62"/>
      <c r="AC125" s="62"/>
      <c r="AD125" s="62"/>
      <c r="AE125" s="62"/>
      <c r="AF125" s="62"/>
      <c r="AG125" s="62"/>
      <c r="AH125" s="62"/>
      <c r="AI125" s="62"/>
    </row>
    <row r="126" spans="2:35">
      <c r="B126" s="62"/>
      <c r="C126" s="63"/>
      <c r="D126" s="62"/>
      <c r="E126" s="64"/>
      <c r="F126" s="64"/>
      <c r="G126" s="62"/>
      <c r="H126" s="64"/>
      <c r="I126" s="62"/>
      <c r="J126" s="62"/>
      <c r="K126" s="62"/>
      <c r="L126" s="62"/>
      <c r="M126" s="62"/>
      <c r="N126" s="62"/>
      <c r="O126" s="62"/>
      <c r="AA126" s="62"/>
      <c r="AB126" s="62"/>
      <c r="AC126" s="62"/>
      <c r="AD126" s="62"/>
      <c r="AE126" s="62"/>
      <c r="AF126" s="62"/>
      <c r="AG126" s="62"/>
      <c r="AH126" s="62"/>
      <c r="AI126" s="62"/>
    </row>
    <row r="127" spans="2:35">
      <c r="B127" s="62"/>
      <c r="C127" s="63"/>
      <c r="D127" s="62"/>
      <c r="E127" s="64"/>
      <c r="F127" s="64"/>
      <c r="G127" s="62"/>
      <c r="H127" s="64"/>
      <c r="I127" s="62"/>
      <c r="J127" s="62"/>
      <c r="K127" s="62"/>
      <c r="L127" s="62"/>
      <c r="M127" s="62"/>
      <c r="N127" s="62"/>
      <c r="O127" s="62"/>
      <c r="AA127" s="62"/>
      <c r="AB127" s="62"/>
      <c r="AC127" s="62"/>
      <c r="AD127" s="62"/>
      <c r="AE127" s="62"/>
      <c r="AF127" s="62"/>
      <c r="AG127" s="62"/>
      <c r="AH127" s="62"/>
      <c r="AI127" s="62"/>
    </row>
    <row r="128" spans="2:35">
      <c r="B128" s="62"/>
      <c r="C128" s="63"/>
      <c r="D128" s="62"/>
      <c r="E128" s="64"/>
      <c r="F128" s="64"/>
      <c r="G128" s="62"/>
      <c r="H128" s="64"/>
      <c r="I128" s="62"/>
      <c r="J128" s="62"/>
      <c r="K128" s="62"/>
      <c r="L128" s="62"/>
      <c r="M128" s="62"/>
      <c r="N128" s="62"/>
      <c r="O128" s="62"/>
      <c r="AA128" s="62"/>
      <c r="AB128" s="62"/>
      <c r="AC128" s="62"/>
      <c r="AD128" s="62"/>
      <c r="AE128" s="62"/>
      <c r="AF128" s="62"/>
      <c r="AG128" s="62"/>
      <c r="AH128" s="62"/>
      <c r="AI128" s="62"/>
    </row>
    <row r="129" spans="2:35">
      <c r="B129" s="62"/>
      <c r="C129" s="63"/>
      <c r="D129" s="62"/>
      <c r="E129" s="64"/>
      <c r="F129" s="64"/>
      <c r="G129" s="62"/>
      <c r="H129" s="64"/>
      <c r="I129" s="62"/>
      <c r="J129" s="62"/>
      <c r="K129" s="62"/>
      <c r="L129" s="62"/>
      <c r="M129" s="62"/>
      <c r="N129" s="62"/>
      <c r="O129" s="62"/>
      <c r="AA129" s="62"/>
      <c r="AB129" s="62"/>
      <c r="AC129" s="62"/>
      <c r="AD129" s="62"/>
      <c r="AE129" s="62"/>
      <c r="AF129" s="62"/>
      <c r="AG129" s="62"/>
      <c r="AH129" s="62"/>
      <c r="AI129" s="62"/>
    </row>
    <row r="130" spans="2:35">
      <c r="B130" s="62"/>
      <c r="C130" s="63"/>
      <c r="D130" s="62"/>
      <c r="E130" s="64"/>
      <c r="F130" s="64"/>
      <c r="G130" s="62"/>
      <c r="H130" s="64"/>
      <c r="I130" s="62"/>
      <c r="J130" s="62"/>
      <c r="K130" s="62"/>
      <c r="L130" s="62"/>
      <c r="M130" s="62"/>
      <c r="N130" s="62"/>
      <c r="O130" s="62"/>
      <c r="AA130" s="62"/>
      <c r="AB130" s="62"/>
      <c r="AC130" s="62"/>
      <c r="AD130" s="62"/>
      <c r="AE130" s="62"/>
      <c r="AF130" s="62"/>
      <c r="AG130" s="62"/>
      <c r="AH130" s="62"/>
      <c r="AI130" s="62"/>
    </row>
    <row r="131" spans="2:35">
      <c r="B131" s="62"/>
      <c r="C131" s="63"/>
      <c r="D131" s="62"/>
      <c r="E131" s="64"/>
      <c r="F131" s="64"/>
      <c r="G131" s="62"/>
      <c r="H131" s="64"/>
      <c r="I131" s="62"/>
      <c r="J131" s="62"/>
      <c r="K131" s="62"/>
      <c r="L131" s="62"/>
      <c r="M131" s="62"/>
      <c r="N131" s="62"/>
      <c r="O131" s="62"/>
      <c r="AA131" s="62"/>
      <c r="AB131" s="62"/>
      <c r="AC131" s="62"/>
      <c r="AD131" s="62"/>
      <c r="AE131" s="62"/>
      <c r="AF131" s="62"/>
      <c r="AG131" s="62"/>
      <c r="AH131" s="62"/>
      <c r="AI131" s="62"/>
    </row>
    <row r="132" spans="2:35">
      <c r="B132" s="62"/>
      <c r="C132" s="63"/>
      <c r="D132" s="62"/>
      <c r="E132" s="64"/>
      <c r="F132" s="64"/>
      <c r="G132" s="62"/>
      <c r="H132" s="64"/>
      <c r="I132" s="62"/>
      <c r="J132" s="62"/>
      <c r="K132" s="62"/>
      <c r="L132" s="62"/>
      <c r="M132" s="62"/>
      <c r="N132" s="62"/>
      <c r="O132" s="62"/>
      <c r="AA132" s="62"/>
      <c r="AB132" s="62"/>
      <c r="AC132" s="62"/>
      <c r="AD132" s="62"/>
      <c r="AE132" s="62"/>
      <c r="AF132" s="62"/>
      <c r="AG132" s="62"/>
      <c r="AH132" s="62"/>
      <c r="AI132" s="62"/>
    </row>
    <row r="133" spans="2:35">
      <c r="B133" s="62"/>
      <c r="C133" s="63"/>
      <c r="D133" s="62"/>
      <c r="E133" s="64"/>
      <c r="F133" s="64"/>
      <c r="G133" s="62"/>
      <c r="H133" s="64"/>
      <c r="I133" s="62"/>
      <c r="J133" s="62"/>
      <c r="K133" s="62"/>
      <c r="L133" s="62"/>
      <c r="M133" s="62"/>
      <c r="N133" s="62"/>
      <c r="O133" s="62"/>
      <c r="AA133" s="62"/>
      <c r="AB133" s="62"/>
      <c r="AC133" s="62"/>
      <c r="AD133" s="62"/>
      <c r="AE133" s="62"/>
      <c r="AF133" s="62"/>
      <c r="AG133" s="62"/>
      <c r="AH133" s="62"/>
      <c r="AI133" s="62"/>
    </row>
    <row r="134" spans="2:35">
      <c r="B134" s="62"/>
      <c r="C134" s="63"/>
      <c r="D134" s="62"/>
      <c r="E134" s="64"/>
      <c r="F134" s="64"/>
      <c r="G134" s="62"/>
      <c r="H134" s="64"/>
      <c r="I134" s="62"/>
      <c r="J134" s="62"/>
      <c r="K134" s="62"/>
      <c r="L134" s="62"/>
      <c r="M134" s="62"/>
      <c r="N134" s="62"/>
      <c r="O134" s="62"/>
      <c r="AA134" s="62"/>
      <c r="AB134" s="62"/>
      <c r="AC134" s="62"/>
      <c r="AD134" s="62"/>
      <c r="AE134" s="62"/>
      <c r="AF134" s="62"/>
      <c r="AG134" s="62"/>
      <c r="AH134" s="62"/>
      <c r="AI134" s="62"/>
    </row>
    <row r="135" spans="2:35">
      <c r="B135" s="62"/>
      <c r="C135" s="63"/>
      <c r="D135" s="62"/>
      <c r="E135" s="64"/>
      <c r="F135" s="64"/>
      <c r="G135" s="62"/>
      <c r="H135" s="64"/>
      <c r="I135" s="62"/>
      <c r="J135" s="62"/>
      <c r="K135" s="62"/>
      <c r="L135" s="62"/>
      <c r="M135" s="62"/>
      <c r="N135" s="62"/>
      <c r="O135" s="62"/>
      <c r="AA135" s="62"/>
      <c r="AB135" s="62"/>
      <c r="AC135" s="62"/>
      <c r="AD135" s="62"/>
      <c r="AE135" s="62"/>
      <c r="AF135" s="62"/>
      <c r="AG135" s="62"/>
      <c r="AH135" s="62"/>
      <c r="AI135" s="62"/>
    </row>
    <row r="136" spans="2:35">
      <c r="B136" s="62"/>
      <c r="C136" s="63"/>
      <c r="D136" s="62"/>
      <c r="E136" s="64"/>
      <c r="F136" s="64"/>
      <c r="G136" s="62"/>
      <c r="H136" s="64"/>
      <c r="I136" s="62"/>
      <c r="J136" s="62"/>
      <c r="K136" s="62"/>
      <c r="L136" s="62"/>
      <c r="M136" s="62"/>
      <c r="N136" s="62"/>
      <c r="O136" s="62"/>
      <c r="AA136" s="62"/>
      <c r="AB136" s="62"/>
      <c r="AC136" s="62"/>
      <c r="AD136" s="62"/>
      <c r="AE136" s="62"/>
      <c r="AF136" s="62"/>
      <c r="AG136" s="62"/>
      <c r="AH136" s="62"/>
      <c r="AI136" s="62"/>
    </row>
    <row r="137" spans="2:35">
      <c r="B137" s="62"/>
      <c r="C137" s="63"/>
      <c r="D137" s="62"/>
      <c r="E137" s="64"/>
      <c r="F137" s="64"/>
      <c r="G137" s="62"/>
      <c r="H137" s="64"/>
      <c r="I137" s="62"/>
      <c r="J137" s="62"/>
      <c r="K137" s="62"/>
      <c r="L137" s="62"/>
      <c r="M137" s="62"/>
      <c r="N137" s="62"/>
      <c r="O137" s="62"/>
      <c r="AA137" s="62"/>
      <c r="AB137" s="62"/>
      <c r="AC137" s="62"/>
      <c r="AD137" s="62"/>
      <c r="AE137" s="62"/>
      <c r="AF137" s="62"/>
      <c r="AG137" s="62"/>
      <c r="AH137" s="62"/>
      <c r="AI137" s="62"/>
    </row>
    <row r="138" spans="2:35">
      <c r="B138" s="62"/>
      <c r="C138" s="63"/>
      <c r="D138" s="62"/>
      <c r="E138" s="64"/>
      <c r="F138" s="64"/>
      <c r="G138" s="62"/>
      <c r="H138" s="64"/>
      <c r="I138" s="62"/>
      <c r="J138" s="62"/>
      <c r="K138" s="62"/>
      <c r="L138" s="62"/>
      <c r="M138" s="62"/>
      <c r="N138" s="62"/>
      <c r="O138" s="62"/>
      <c r="AA138" s="62"/>
      <c r="AB138" s="62"/>
      <c r="AC138" s="62"/>
      <c r="AD138" s="62"/>
      <c r="AE138" s="62"/>
      <c r="AF138" s="62"/>
      <c r="AG138" s="62"/>
      <c r="AH138" s="62"/>
      <c r="AI138" s="62"/>
    </row>
    <row r="139" spans="2:35">
      <c r="B139" s="62"/>
      <c r="C139" s="63"/>
      <c r="D139" s="62"/>
      <c r="E139" s="64"/>
      <c r="F139" s="64"/>
      <c r="G139" s="62"/>
      <c r="H139" s="64"/>
      <c r="I139" s="62"/>
      <c r="J139" s="62"/>
      <c r="K139" s="62"/>
      <c r="L139" s="62"/>
      <c r="M139" s="62"/>
      <c r="N139" s="62"/>
      <c r="O139" s="62"/>
      <c r="AA139" s="62"/>
      <c r="AB139" s="62"/>
      <c r="AC139" s="62"/>
      <c r="AD139" s="62"/>
      <c r="AE139" s="62"/>
      <c r="AF139" s="62"/>
      <c r="AG139" s="62"/>
      <c r="AH139" s="62"/>
      <c r="AI139" s="62"/>
    </row>
    <row r="140" spans="2:35">
      <c r="B140" s="62"/>
      <c r="C140" s="63"/>
      <c r="D140" s="62"/>
      <c r="E140" s="64"/>
      <c r="F140" s="64"/>
      <c r="G140" s="62"/>
      <c r="H140" s="64"/>
      <c r="I140" s="62"/>
      <c r="J140" s="62"/>
      <c r="K140" s="62"/>
      <c r="L140" s="62"/>
      <c r="M140" s="62"/>
      <c r="N140" s="62"/>
      <c r="O140" s="62"/>
      <c r="AA140" s="62"/>
      <c r="AB140" s="62"/>
      <c r="AC140" s="62"/>
      <c r="AD140" s="62"/>
      <c r="AE140" s="62"/>
      <c r="AF140" s="62"/>
      <c r="AG140" s="62"/>
      <c r="AH140" s="62"/>
      <c r="AI140" s="62"/>
    </row>
    <row r="141" spans="2:35">
      <c r="B141" s="62"/>
      <c r="C141" s="63"/>
      <c r="D141" s="62"/>
      <c r="E141" s="64"/>
      <c r="F141" s="64"/>
      <c r="G141" s="62"/>
      <c r="H141" s="64"/>
      <c r="I141" s="62"/>
      <c r="J141" s="62"/>
      <c r="K141" s="62"/>
      <c r="L141" s="62"/>
      <c r="M141" s="62"/>
      <c r="N141" s="62"/>
      <c r="O141" s="62"/>
      <c r="AA141" s="62"/>
      <c r="AB141" s="62"/>
      <c r="AC141" s="62"/>
      <c r="AD141" s="62"/>
      <c r="AE141" s="62"/>
      <c r="AF141" s="62"/>
      <c r="AG141" s="62"/>
      <c r="AH141" s="62"/>
      <c r="AI141" s="62"/>
    </row>
    <row r="142" spans="2:35">
      <c r="B142" s="62"/>
      <c r="C142" s="63"/>
      <c r="D142" s="62"/>
      <c r="E142" s="64"/>
      <c r="F142" s="64"/>
      <c r="G142" s="62"/>
      <c r="H142" s="64"/>
      <c r="I142" s="62"/>
      <c r="J142" s="62"/>
      <c r="K142" s="62"/>
      <c r="L142" s="62"/>
      <c r="M142" s="62"/>
      <c r="N142" s="62"/>
      <c r="O142" s="62"/>
      <c r="AA142" s="62"/>
      <c r="AB142" s="62"/>
      <c r="AC142" s="62"/>
      <c r="AD142" s="62"/>
      <c r="AE142" s="62"/>
      <c r="AF142" s="62"/>
      <c r="AG142" s="62"/>
      <c r="AH142" s="62"/>
      <c r="AI142" s="62"/>
    </row>
    <row r="143" spans="2:35">
      <c r="B143" s="62"/>
      <c r="C143" s="63"/>
      <c r="D143" s="62"/>
      <c r="E143" s="64"/>
      <c r="F143" s="64"/>
      <c r="G143" s="62"/>
      <c r="H143" s="64"/>
      <c r="I143" s="62"/>
      <c r="J143" s="62"/>
      <c r="K143" s="62"/>
      <c r="L143" s="62"/>
      <c r="M143" s="62"/>
      <c r="N143" s="62"/>
      <c r="O143" s="62"/>
      <c r="AA143" s="62"/>
      <c r="AB143" s="62"/>
      <c r="AC143" s="62"/>
      <c r="AD143" s="62"/>
      <c r="AE143" s="62"/>
      <c r="AF143" s="62"/>
      <c r="AG143" s="62"/>
      <c r="AH143" s="62"/>
      <c r="AI143" s="62"/>
    </row>
    <row r="144" spans="2:35">
      <c r="B144" s="62"/>
      <c r="C144" s="63"/>
      <c r="D144" s="62"/>
      <c r="E144" s="64"/>
      <c r="F144" s="64"/>
      <c r="G144" s="62"/>
      <c r="H144" s="64"/>
      <c r="I144" s="62"/>
      <c r="J144" s="62"/>
      <c r="K144" s="62"/>
      <c r="L144" s="62"/>
      <c r="M144" s="62"/>
      <c r="N144" s="62"/>
      <c r="O144" s="62"/>
      <c r="AA144" s="62"/>
      <c r="AB144" s="62"/>
      <c r="AC144" s="62"/>
      <c r="AD144" s="62"/>
      <c r="AE144" s="62"/>
      <c r="AF144" s="62"/>
      <c r="AG144" s="62"/>
      <c r="AH144" s="62"/>
      <c r="AI144" s="62"/>
    </row>
    <row r="145" spans="2:35">
      <c r="B145" s="62"/>
      <c r="C145" s="63"/>
      <c r="D145" s="62"/>
      <c r="E145" s="64"/>
      <c r="F145" s="64"/>
      <c r="G145" s="62"/>
      <c r="H145" s="64"/>
      <c r="I145" s="62"/>
      <c r="J145" s="62"/>
      <c r="K145" s="62"/>
      <c r="L145" s="62"/>
      <c r="M145" s="62"/>
      <c r="N145" s="62"/>
      <c r="O145" s="62"/>
      <c r="AA145" s="62"/>
      <c r="AB145" s="62"/>
      <c r="AC145" s="62"/>
      <c r="AD145" s="62"/>
      <c r="AE145" s="62"/>
      <c r="AF145" s="62"/>
      <c r="AG145" s="62"/>
      <c r="AH145" s="62"/>
      <c r="AI145" s="62"/>
    </row>
    <row r="146" spans="2:35">
      <c r="B146" s="62"/>
      <c r="C146" s="63"/>
      <c r="D146" s="62"/>
      <c r="E146" s="64"/>
      <c r="F146" s="64"/>
      <c r="G146" s="62"/>
      <c r="H146" s="64"/>
      <c r="I146" s="62"/>
      <c r="J146" s="62"/>
      <c r="K146" s="62"/>
      <c r="L146" s="62"/>
      <c r="M146" s="62"/>
      <c r="N146" s="62"/>
      <c r="O146" s="62"/>
      <c r="AA146" s="62"/>
      <c r="AB146" s="62"/>
      <c r="AC146" s="62"/>
      <c r="AD146" s="62"/>
      <c r="AE146" s="62"/>
      <c r="AF146" s="62"/>
      <c r="AG146" s="62"/>
      <c r="AH146" s="62"/>
      <c r="AI146" s="62"/>
    </row>
    <row r="147" spans="2:35">
      <c r="B147" s="62"/>
      <c r="C147" s="63"/>
      <c r="D147" s="62"/>
      <c r="E147" s="64"/>
      <c r="F147" s="64"/>
      <c r="G147" s="62"/>
      <c r="H147" s="64"/>
      <c r="I147" s="62"/>
      <c r="J147" s="62"/>
      <c r="K147" s="62"/>
      <c r="L147" s="62"/>
      <c r="M147" s="62"/>
      <c r="N147" s="62"/>
      <c r="O147" s="62"/>
      <c r="AA147" s="62"/>
      <c r="AB147" s="62"/>
      <c r="AC147" s="62"/>
      <c r="AD147" s="62"/>
      <c r="AE147" s="62"/>
      <c r="AF147" s="62"/>
      <c r="AG147" s="62"/>
      <c r="AH147" s="62"/>
      <c r="AI147" s="62"/>
    </row>
    <row r="148" spans="2:35">
      <c r="B148" s="62"/>
      <c r="C148" s="63"/>
      <c r="D148" s="62"/>
      <c r="E148" s="64"/>
      <c r="F148" s="64"/>
      <c r="G148" s="62"/>
      <c r="H148" s="64"/>
      <c r="I148" s="62"/>
      <c r="J148" s="62"/>
      <c r="K148" s="62"/>
      <c r="L148" s="62"/>
      <c r="M148" s="62"/>
      <c r="N148" s="62"/>
      <c r="O148" s="62"/>
      <c r="AA148" s="62"/>
      <c r="AB148" s="62"/>
      <c r="AC148" s="62"/>
      <c r="AD148" s="62"/>
      <c r="AE148" s="62"/>
      <c r="AF148" s="62"/>
      <c r="AG148" s="62"/>
      <c r="AH148" s="62"/>
      <c r="AI148" s="62"/>
    </row>
    <row r="149" spans="2:35">
      <c r="B149" s="62"/>
      <c r="C149" s="63"/>
      <c r="D149" s="62"/>
      <c r="E149" s="64"/>
      <c r="F149" s="64"/>
      <c r="G149" s="62"/>
      <c r="H149" s="64"/>
      <c r="I149" s="62"/>
      <c r="J149" s="62"/>
      <c r="K149" s="62"/>
      <c r="L149" s="62"/>
      <c r="M149" s="62"/>
      <c r="N149" s="62"/>
      <c r="O149" s="62"/>
      <c r="AA149" s="62"/>
      <c r="AB149" s="62"/>
      <c r="AC149" s="62"/>
      <c r="AD149" s="62"/>
      <c r="AE149" s="62"/>
      <c r="AF149" s="62"/>
      <c r="AG149" s="62"/>
      <c r="AH149" s="62"/>
      <c r="AI149" s="62"/>
    </row>
    <row r="150" spans="2:35">
      <c r="B150" s="62"/>
      <c r="C150" s="63"/>
      <c r="D150" s="62"/>
      <c r="E150" s="64"/>
      <c r="F150" s="64"/>
      <c r="G150" s="62"/>
      <c r="H150" s="64"/>
      <c r="I150" s="62"/>
      <c r="J150" s="62"/>
      <c r="K150" s="62"/>
      <c r="L150" s="62"/>
      <c r="M150" s="62"/>
      <c r="N150" s="62"/>
      <c r="O150" s="62"/>
      <c r="AA150" s="62"/>
      <c r="AB150" s="62"/>
      <c r="AC150" s="62"/>
      <c r="AD150" s="62"/>
      <c r="AE150" s="62"/>
      <c r="AF150" s="62"/>
      <c r="AG150" s="62"/>
      <c r="AH150" s="62"/>
      <c r="AI150" s="62"/>
    </row>
    <row r="151" spans="2:35">
      <c r="B151" s="62"/>
      <c r="C151" s="63"/>
      <c r="D151" s="62"/>
      <c r="E151" s="64"/>
      <c r="F151" s="64"/>
      <c r="G151" s="62"/>
      <c r="H151" s="64"/>
      <c r="I151" s="62"/>
      <c r="J151" s="62"/>
      <c r="K151" s="62"/>
      <c r="L151" s="62"/>
      <c r="M151" s="62"/>
      <c r="N151" s="62"/>
      <c r="O151" s="62"/>
      <c r="AA151" s="62"/>
      <c r="AB151" s="62"/>
      <c r="AC151" s="62"/>
      <c r="AD151" s="62"/>
      <c r="AE151" s="62"/>
      <c r="AF151" s="62"/>
      <c r="AG151" s="62"/>
      <c r="AH151" s="62"/>
      <c r="AI151" s="62"/>
    </row>
    <row r="152" spans="2:35">
      <c r="B152" s="62"/>
      <c r="C152" s="63"/>
      <c r="D152" s="62"/>
      <c r="E152" s="64"/>
      <c r="F152" s="64"/>
      <c r="G152" s="62"/>
      <c r="H152" s="64"/>
      <c r="I152" s="62"/>
      <c r="J152" s="62"/>
      <c r="K152" s="62"/>
      <c r="L152" s="62"/>
      <c r="M152" s="62"/>
      <c r="N152" s="62"/>
      <c r="O152" s="62"/>
      <c r="AA152" s="62"/>
      <c r="AB152" s="62"/>
      <c r="AC152" s="62"/>
      <c r="AD152" s="62"/>
      <c r="AE152" s="62"/>
      <c r="AF152" s="62"/>
      <c r="AG152" s="62"/>
      <c r="AH152" s="62"/>
      <c r="AI152" s="62"/>
    </row>
    <row r="153" spans="2:35">
      <c r="B153" s="62"/>
      <c r="C153" s="63"/>
      <c r="D153" s="62"/>
      <c r="E153" s="64"/>
      <c r="F153" s="64"/>
      <c r="G153" s="62"/>
      <c r="H153" s="64"/>
      <c r="I153" s="62"/>
      <c r="J153" s="62"/>
      <c r="K153" s="62"/>
      <c r="L153" s="62"/>
      <c r="M153" s="62"/>
      <c r="N153" s="62"/>
      <c r="O153" s="62"/>
      <c r="AA153" s="62"/>
      <c r="AB153" s="62"/>
      <c r="AC153" s="62"/>
      <c r="AD153" s="62"/>
      <c r="AE153" s="62"/>
      <c r="AF153" s="62"/>
      <c r="AG153" s="62"/>
      <c r="AH153" s="62"/>
      <c r="AI153" s="62"/>
    </row>
    <row r="154" spans="2:35">
      <c r="B154" s="62"/>
      <c r="C154" s="63"/>
      <c r="D154" s="62"/>
      <c r="E154" s="64"/>
      <c r="F154" s="64"/>
      <c r="G154" s="62"/>
      <c r="H154" s="64"/>
      <c r="I154" s="62"/>
      <c r="J154" s="62"/>
      <c r="K154" s="62"/>
      <c r="L154" s="62"/>
      <c r="M154" s="62"/>
      <c r="N154" s="62"/>
      <c r="O154" s="62"/>
      <c r="AA154" s="62"/>
      <c r="AB154" s="62"/>
      <c r="AC154" s="62"/>
      <c r="AD154" s="62"/>
      <c r="AE154" s="62"/>
      <c r="AF154" s="62"/>
      <c r="AG154" s="62"/>
      <c r="AH154" s="62"/>
      <c r="AI154" s="62"/>
    </row>
    <row r="155" spans="2:35">
      <c r="B155" s="62"/>
      <c r="C155" s="63"/>
      <c r="D155" s="62"/>
      <c r="E155" s="64"/>
      <c r="F155" s="64"/>
      <c r="G155" s="62"/>
      <c r="H155" s="64"/>
      <c r="I155" s="62"/>
      <c r="J155" s="62"/>
      <c r="K155" s="62"/>
      <c r="L155" s="62"/>
      <c r="M155" s="62"/>
      <c r="N155" s="62"/>
      <c r="O155" s="62"/>
      <c r="AA155" s="62"/>
      <c r="AB155" s="62"/>
      <c r="AC155" s="62"/>
      <c r="AD155" s="62"/>
      <c r="AE155" s="62"/>
      <c r="AF155" s="62"/>
      <c r="AG155" s="62"/>
      <c r="AH155" s="62"/>
      <c r="AI155" s="62"/>
    </row>
    <row r="156" spans="2:35">
      <c r="B156" s="62"/>
      <c r="C156" s="63"/>
      <c r="D156" s="62"/>
      <c r="E156" s="64"/>
      <c r="F156" s="64"/>
      <c r="G156" s="62"/>
      <c r="H156" s="64"/>
      <c r="I156" s="62"/>
      <c r="J156" s="62"/>
      <c r="K156" s="62"/>
      <c r="L156" s="62"/>
      <c r="M156" s="62"/>
      <c r="N156" s="62"/>
      <c r="O156" s="62"/>
    </row>
    <row r="157" spans="2:35">
      <c r="B157" s="62"/>
      <c r="C157" s="63"/>
      <c r="D157" s="62"/>
      <c r="E157" s="64"/>
      <c r="F157" s="64"/>
      <c r="G157" s="62"/>
      <c r="H157" s="64"/>
      <c r="I157" s="62"/>
      <c r="J157" s="62"/>
      <c r="K157" s="62"/>
      <c r="L157" s="62"/>
      <c r="M157" s="62"/>
      <c r="N157" s="62"/>
      <c r="O157" s="62"/>
    </row>
    <row r="158" spans="2:35">
      <c r="B158" s="62"/>
      <c r="C158" s="63"/>
      <c r="D158" s="62"/>
      <c r="E158" s="64"/>
      <c r="F158" s="64"/>
      <c r="G158" s="62"/>
      <c r="H158" s="64"/>
      <c r="I158" s="62"/>
      <c r="J158" s="62"/>
      <c r="K158" s="62"/>
      <c r="L158" s="62"/>
      <c r="M158" s="62"/>
      <c r="N158" s="62"/>
      <c r="O158" s="62"/>
    </row>
    <row r="159" spans="2:35">
      <c r="B159" s="62"/>
      <c r="C159" s="63"/>
      <c r="D159" s="62"/>
      <c r="E159" s="64"/>
      <c r="F159" s="64"/>
      <c r="G159" s="62"/>
      <c r="H159" s="64"/>
      <c r="I159" s="62"/>
      <c r="J159" s="62"/>
      <c r="K159" s="62"/>
      <c r="L159" s="62"/>
      <c r="M159" s="62"/>
      <c r="N159" s="62"/>
      <c r="O159" s="62"/>
    </row>
    <row r="160" spans="2:35">
      <c r="B160" s="62"/>
      <c r="C160" s="63"/>
      <c r="D160" s="62"/>
      <c r="E160" s="64"/>
      <c r="F160" s="64"/>
      <c r="G160" s="62"/>
      <c r="H160" s="64"/>
      <c r="I160" s="62"/>
      <c r="J160" s="62"/>
      <c r="K160" s="62"/>
      <c r="L160" s="62"/>
      <c r="M160" s="62"/>
      <c r="N160" s="62"/>
      <c r="O160" s="62"/>
    </row>
    <row r="161" spans="2:15">
      <c r="B161" s="62"/>
      <c r="C161" s="63"/>
      <c r="D161" s="62"/>
      <c r="E161" s="64"/>
      <c r="F161" s="64"/>
      <c r="G161" s="62"/>
      <c r="H161" s="64"/>
      <c r="I161" s="62"/>
      <c r="J161" s="62"/>
      <c r="K161" s="62"/>
      <c r="L161" s="62"/>
      <c r="M161" s="62"/>
      <c r="N161" s="62"/>
      <c r="O161" s="62"/>
    </row>
    <row r="162" spans="2:15">
      <c r="B162" s="62"/>
      <c r="C162" s="63"/>
      <c r="D162" s="62"/>
      <c r="E162" s="64"/>
      <c r="F162" s="64"/>
      <c r="G162" s="62"/>
      <c r="H162" s="64"/>
      <c r="I162" s="62"/>
      <c r="J162" s="62"/>
      <c r="K162" s="62"/>
      <c r="L162" s="62"/>
      <c r="M162" s="62"/>
      <c r="N162" s="62"/>
      <c r="O162" s="62"/>
    </row>
    <row r="163" spans="2:15">
      <c r="B163" s="62"/>
      <c r="C163" s="63"/>
      <c r="D163" s="62"/>
      <c r="E163" s="64"/>
      <c r="F163" s="64"/>
      <c r="G163" s="62"/>
      <c r="H163" s="64"/>
      <c r="I163" s="62"/>
      <c r="J163" s="62"/>
      <c r="K163" s="62"/>
      <c r="L163" s="62"/>
      <c r="M163" s="62"/>
      <c r="N163" s="62"/>
      <c r="O163" s="62"/>
    </row>
    <row r="164" spans="2:15">
      <c r="B164" s="62"/>
      <c r="C164" s="63"/>
      <c r="D164" s="62"/>
      <c r="E164" s="64"/>
      <c r="F164" s="64"/>
      <c r="G164" s="62"/>
      <c r="H164" s="64"/>
      <c r="I164" s="62"/>
      <c r="J164" s="62"/>
      <c r="K164" s="62"/>
      <c r="L164" s="62"/>
      <c r="M164" s="62"/>
      <c r="N164" s="62"/>
      <c r="O164" s="62"/>
    </row>
    <row r="165" spans="2:15">
      <c r="B165" s="62"/>
      <c r="C165" s="63"/>
      <c r="D165" s="62"/>
      <c r="E165" s="64"/>
      <c r="F165" s="64"/>
      <c r="G165" s="62"/>
      <c r="H165" s="64"/>
      <c r="I165" s="62"/>
      <c r="J165" s="62"/>
      <c r="K165" s="62"/>
      <c r="L165" s="62"/>
      <c r="M165" s="62"/>
      <c r="N165" s="62"/>
      <c r="O165" s="62"/>
    </row>
    <row r="166" spans="2:15">
      <c r="B166" s="62"/>
      <c r="C166" s="63"/>
      <c r="D166" s="62"/>
      <c r="E166" s="64"/>
      <c r="F166" s="64"/>
      <c r="G166" s="62"/>
      <c r="H166" s="64"/>
      <c r="I166" s="62"/>
      <c r="J166" s="62"/>
      <c r="K166" s="62"/>
      <c r="L166" s="62"/>
      <c r="M166" s="62"/>
      <c r="N166" s="62"/>
      <c r="O166" s="62"/>
    </row>
    <row r="167" spans="2:15">
      <c r="B167" s="62"/>
      <c r="C167" s="63"/>
      <c r="D167" s="62"/>
      <c r="E167" s="64"/>
      <c r="F167" s="64"/>
      <c r="G167" s="62"/>
      <c r="H167" s="64"/>
      <c r="I167" s="62"/>
      <c r="J167" s="62"/>
      <c r="K167" s="62"/>
      <c r="L167" s="62"/>
      <c r="M167" s="62"/>
      <c r="N167" s="62"/>
      <c r="O167" s="62"/>
    </row>
    <row r="168" spans="2:15">
      <c r="B168" s="62"/>
      <c r="C168" s="63"/>
      <c r="D168" s="62"/>
      <c r="E168" s="64"/>
      <c r="F168" s="64"/>
      <c r="G168" s="62"/>
      <c r="H168" s="64"/>
      <c r="I168" s="62"/>
      <c r="J168" s="62"/>
      <c r="K168" s="62"/>
      <c r="L168" s="62"/>
      <c r="M168" s="62"/>
      <c r="N168" s="62"/>
      <c r="O168" s="62"/>
    </row>
    <row r="169" spans="2:15">
      <c r="B169" s="62"/>
      <c r="C169" s="63"/>
      <c r="D169" s="62"/>
      <c r="E169" s="64"/>
      <c r="F169" s="64"/>
      <c r="G169" s="62"/>
      <c r="H169" s="64"/>
      <c r="I169" s="62"/>
      <c r="J169" s="62"/>
      <c r="K169" s="62"/>
      <c r="L169" s="62"/>
      <c r="M169" s="62"/>
      <c r="N169" s="62"/>
      <c r="O169" s="62"/>
    </row>
    <row r="170" spans="2:15">
      <c r="B170" s="62"/>
      <c r="C170" s="63"/>
      <c r="D170" s="62"/>
      <c r="E170" s="64"/>
      <c r="F170" s="64"/>
      <c r="G170" s="62"/>
      <c r="H170" s="64"/>
      <c r="I170" s="62"/>
      <c r="J170" s="62"/>
      <c r="K170" s="62"/>
      <c r="L170" s="62"/>
      <c r="M170" s="62"/>
      <c r="N170" s="62"/>
      <c r="O170" s="62"/>
    </row>
    <row r="171" spans="2:15">
      <c r="B171" s="62"/>
      <c r="C171" s="63"/>
      <c r="D171" s="62"/>
      <c r="E171" s="64"/>
      <c r="F171" s="64"/>
      <c r="G171" s="62"/>
      <c r="H171" s="64"/>
      <c r="I171" s="62"/>
      <c r="J171" s="62"/>
      <c r="K171" s="62"/>
      <c r="L171" s="62"/>
      <c r="M171" s="62"/>
      <c r="N171" s="62"/>
      <c r="O171" s="62"/>
    </row>
    <row r="172" spans="2:15">
      <c r="B172" s="62"/>
      <c r="C172" s="63"/>
      <c r="D172" s="62"/>
      <c r="E172" s="64"/>
      <c r="F172" s="64"/>
      <c r="G172" s="62"/>
      <c r="H172" s="64"/>
      <c r="I172" s="62"/>
      <c r="J172" s="62"/>
      <c r="K172" s="62"/>
      <c r="L172" s="62"/>
      <c r="M172" s="62"/>
      <c r="N172" s="62"/>
      <c r="O172" s="62"/>
    </row>
    <row r="173" spans="2:15">
      <c r="B173" s="62"/>
      <c r="C173" s="63"/>
      <c r="D173" s="62"/>
      <c r="E173" s="64"/>
      <c r="F173" s="64"/>
      <c r="G173" s="62"/>
      <c r="H173" s="64"/>
      <c r="I173" s="62"/>
      <c r="J173" s="62"/>
      <c r="K173" s="62"/>
      <c r="L173" s="62"/>
      <c r="M173" s="62"/>
      <c r="N173" s="62"/>
      <c r="O173" s="62"/>
    </row>
    <row r="174" spans="2:15">
      <c r="B174" s="62"/>
      <c r="C174" s="63"/>
      <c r="D174" s="62"/>
      <c r="E174" s="64"/>
      <c r="F174" s="64"/>
      <c r="G174" s="62"/>
      <c r="H174" s="64"/>
      <c r="I174" s="62"/>
      <c r="J174" s="62"/>
      <c r="K174" s="62"/>
      <c r="L174" s="62"/>
      <c r="M174" s="62"/>
      <c r="N174" s="62"/>
      <c r="O174" s="62"/>
    </row>
    <row r="175" spans="2:15">
      <c r="B175" s="62"/>
      <c r="C175" s="63"/>
      <c r="D175" s="62"/>
      <c r="E175" s="64"/>
      <c r="F175" s="64"/>
      <c r="G175" s="62"/>
      <c r="H175" s="64"/>
      <c r="I175" s="62"/>
      <c r="J175" s="62"/>
      <c r="K175" s="62"/>
      <c r="L175" s="62"/>
      <c r="M175" s="62"/>
      <c r="N175" s="62"/>
      <c r="O175" s="62"/>
    </row>
    <row r="176" spans="2:15">
      <c r="B176" s="62"/>
      <c r="C176" s="63"/>
      <c r="D176" s="62"/>
      <c r="E176" s="64"/>
      <c r="F176" s="64"/>
      <c r="G176" s="62"/>
      <c r="H176" s="64"/>
      <c r="I176" s="62"/>
      <c r="J176" s="62"/>
      <c r="K176" s="62"/>
      <c r="L176" s="62"/>
      <c r="M176" s="62"/>
      <c r="N176" s="62"/>
      <c r="O176" s="62"/>
    </row>
    <row r="177" spans="2:26">
      <c r="B177" s="62"/>
      <c r="C177" s="63"/>
      <c r="D177" s="62"/>
      <c r="E177" s="64"/>
      <c r="F177" s="64"/>
      <c r="G177" s="62"/>
      <c r="H177" s="64"/>
      <c r="I177" s="62"/>
      <c r="J177" s="62"/>
      <c r="K177" s="62"/>
      <c r="L177" s="62"/>
      <c r="M177" s="62"/>
      <c r="N177" s="62"/>
      <c r="O177" s="62"/>
    </row>
    <row r="178" spans="2:26">
      <c r="B178" s="62"/>
      <c r="C178" s="63"/>
      <c r="D178" s="62"/>
      <c r="E178" s="64"/>
      <c r="F178" s="64"/>
      <c r="G178" s="62"/>
      <c r="H178" s="64"/>
      <c r="I178" s="62"/>
      <c r="J178" s="62"/>
      <c r="K178" s="62"/>
      <c r="L178" s="62"/>
      <c r="M178" s="62"/>
      <c r="N178" s="62"/>
      <c r="O178" s="62"/>
    </row>
    <row r="179" spans="2:26">
      <c r="B179" s="62"/>
      <c r="C179" s="63"/>
      <c r="D179" s="62"/>
      <c r="E179" s="64"/>
      <c r="F179" s="64"/>
      <c r="G179" s="62"/>
      <c r="H179" s="64"/>
      <c r="I179" s="62"/>
      <c r="J179" s="62"/>
      <c r="K179" s="62"/>
      <c r="L179" s="62"/>
      <c r="M179" s="62"/>
      <c r="N179" s="62"/>
      <c r="O179" s="62"/>
    </row>
    <row r="180" spans="2:26">
      <c r="B180" s="62"/>
      <c r="C180" s="63"/>
      <c r="D180" s="62"/>
      <c r="E180" s="64"/>
      <c r="F180" s="64"/>
      <c r="G180" s="62"/>
      <c r="H180" s="64"/>
      <c r="I180" s="62"/>
      <c r="J180" s="62"/>
      <c r="K180" s="62"/>
      <c r="L180" s="62"/>
      <c r="M180" s="62"/>
      <c r="N180" s="62"/>
      <c r="O180" s="62"/>
    </row>
    <row r="181" spans="2:26">
      <c r="B181" s="62"/>
      <c r="C181" s="63"/>
      <c r="D181" s="62"/>
      <c r="E181" s="64"/>
      <c r="F181" s="64"/>
      <c r="G181" s="62"/>
      <c r="H181" s="64"/>
      <c r="I181" s="62"/>
      <c r="J181" s="62"/>
      <c r="K181" s="62"/>
      <c r="L181" s="62"/>
      <c r="M181" s="62"/>
      <c r="N181" s="62"/>
      <c r="O181" s="62"/>
    </row>
    <row r="182" spans="2:26">
      <c r="B182" s="62"/>
      <c r="C182" s="63"/>
      <c r="D182" s="62"/>
      <c r="E182" s="64"/>
      <c r="F182" s="64"/>
      <c r="G182" s="62"/>
      <c r="H182" s="64"/>
      <c r="I182" s="62"/>
      <c r="J182" s="62"/>
      <c r="K182" s="62"/>
      <c r="L182" s="62"/>
      <c r="M182" s="62"/>
      <c r="N182" s="62"/>
      <c r="O182" s="62"/>
    </row>
    <row r="183" spans="2:26">
      <c r="B183" s="62"/>
      <c r="C183" s="63"/>
      <c r="D183" s="62"/>
      <c r="E183" s="64"/>
      <c r="F183" s="64"/>
      <c r="G183" s="62"/>
      <c r="H183" s="64"/>
      <c r="I183" s="62"/>
      <c r="J183" s="62"/>
      <c r="K183" s="62"/>
      <c r="L183" s="62"/>
      <c r="M183" s="62"/>
      <c r="N183" s="62"/>
      <c r="O183" s="62"/>
    </row>
    <row r="184" spans="2:26">
      <c r="B184" s="62"/>
      <c r="C184" s="63"/>
      <c r="D184" s="62"/>
      <c r="E184" s="64"/>
      <c r="F184" s="64"/>
      <c r="G184" s="62"/>
      <c r="H184" s="64"/>
      <c r="I184" s="62"/>
      <c r="J184" s="62"/>
      <c r="K184" s="62"/>
      <c r="L184" s="62"/>
      <c r="M184" s="62"/>
      <c r="N184" s="62"/>
      <c r="O184" s="62"/>
    </row>
    <row r="185" spans="2:26">
      <c r="B185" s="62"/>
      <c r="C185" s="63"/>
      <c r="D185" s="62"/>
      <c r="E185" s="64"/>
      <c r="F185" s="64"/>
      <c r="G185" s="62"/>
      <c r="H185" s="64"/>
      <c r="I185" s="62"/>
      <c r="J185" s="62"/>
      <c r="K185" s="62"/>
      <c r="L185" s="62"/>
      <c r="M185" s="62"/>
      <c r="N185" s="62"/>
      <c r="O185" s="62"/>
    </row>
    <row r="186" spans="2:26">
      <c r="B186" s="62"/>
      <c r="C186" s="63"/>
      <c r="D186" s="62"/>
      <c r="E186" s="64"/>
      <c r="F186" s="64"/>
      <c r="G186" s="62"/>
      <c r="H186" s="64"/>
      <c r="I186" s="62"/>
      <c r="J186" s="62"/>
      <c r="K186" s="62"/>
      <c r="L186" s="62"/>
      <c r="M186" s="62"/>
      <c r="N186" s="62"/>
      <c r="O186" s="62"/>
    </row>
    <row r="187" spans="2:26">
      <c r="B187" s="62"/>
      <c r="C187" s="63"/>
      <c r="D187" s="62"/>
      <c r="E187" s="64"/>
      <c r="F187" s="64"/>
      <c r="G187" s="62"/>
      <c r="H187" s="64"/>
      <c r="I187" s="62"/>
      <c r="J187" s="62"/>
      <c r="K187" s="62"/>
      <c r="L187" s="62"/>
      <c r="M187" s="62"/>
      <c r="N187" s="62"/>
      <c r="O187" s="62"/>
    </row>
    <row r="188" spans="2:26">
      <c r="B188" s="62"/>
      <c r="C188" s="63"/>
      <c r="D188" s="62"/>
      <c r="E188" s="64"/>
      <c r="F188" s="64"/>
      <c r="G188" s="62"/>
      <c r="H188" s="64"/>
      <c r="I188" s="62"/>
      <c r="J188" s="62"/>
      <c r="K188" s="62"/>
      <c r="L188" s="62"/>
      <c r="M188" s="62"/>
      <c r="N188" s="62"/>
      <c r="O188" s="62"/>
    </row>
    <row r="189" spans="2:26">
      <c r="B189" s="62"/>
      <c r="C189" s="63"/>
      <c r="D189" s="62"/>
      <c r="E189" s="64"/>
      <c r="F189" s="64"/>
      <c r="G189" s="62"/>
      <c r="H189" s="64"/>
      <c r="I189" s="62"/>
      <c r="J189" s="62"/>
      <c r="K189" s="62"/>
      <c r="L189" s="62"/>
      <c r="M189" s="62"/>
      <c r="N189" s="62"/>
      <c r="O189" s="62"/>
    </row>
    <row r="190" spans="2:26">
      <c r="B190" s="62"/>
      <c r="C190" s="63"/>
      <c r="D190" s="62"/>
      <c r="E190" s="64"/>
      <c r="F190" s="64"/>
      <c r="G190" s="62"/>
      <c r="H190" s="64"/>
      <c r="I190" s="62"/>
      <c r="J190" s="62"/>
      <c r="K190" s="62"/>
      <c r="L190" s="62"/>
      <c r="M190" s="62"/>
      <c r="N190" s="62"/>
      <c r="O190" s="62"/>
    </row>
    <row r="191" spans="2:26">
      <c r="B191" s="62"/>
      <c r="C191" s="63"/>
      <c r="D191" s="62"/>
      <c r="E191" s="64"/>
      <c r="F191" s="64"/>
      <c r="G191" s="62"/>
      <c r="H191" s="64"/>
      <c r="I191" s="62"/>
      <c r="J191" s="62"/>
      <c r="K191" s="62"/>
      <c r="L191" s="62"/>
      <c r="M191" s="62"/>
      <c r="N191" s="62"/>
      <c r="O191" s="62"/>
    </row>
    <row r="192" spans="2:26">
      <c r="B192" s="62"/>
      <c r="C192" s="63"/>
      <c r="D192" s="62"/>
      <c r="E192" s="64"/>
      <c r="F192" s="64"/>
      <c r="G192" s="62"/>
      <c r="H192" s="64"/>
      <c r="I192" s="62"/>
      <c r="J192" s="62"/>
      <c r="K192" s="62"/>
      <c r="L192" s="62"/>
      <c r="M192" s="62"/>
      <c r="N192" s="62"/>
      <c r="O192" s="62"/>
      <c r="V192"/>
      <c r="W192"/>
      <c r="X192"/>
      <c r="Y192"/>
      <c r="Z192"/>
    </row>
    <row r="193" spans="2:26">
      <c r="B193" s="62"/>
      <c r="C193" s="63"/>
      <c r="D193" s="62"/>
      <c r="E193" s="64"/>
      <c r="F193" s="64"/>
      <c r="G193" s="62"/>
      <c r="H193" s="64"/>
      <c r="I193" s="62"/>
      <c r="J193" s="62"/>
      <c r="K193" s="62"/>
      <c r="L193" s="62"/>
      <c r="M193" s="62"/>
      <c r="N193" s="62"/>
      <c r="O193" s="62"/>
      <c r="V193"/>
      <c r="W193"/>
      <c r="X193"/>
      <c r="Y193"/>
      <c r="Z193"/>
    </row>
    <row r="194" spans="2:26">
      <c r="B194" s="62"/>
      <c r="C194" s="63"/>
      <c r="D194" s="62"/>
      <c r="E194" s="64"/>
      <c r="F194" s="64"/>
      <c r="G194" s="62"/>
      <c r="H194" s="64"/>
      <c r="I194" s="62"/>
      <c r="J194" s="62"/>
      <c r="K194" s="62"/>
      <c r="L194" s="62"/>
      <c r="M194" s="62"/>
      <c r="N194" s="62"/>
      <c r="O194" s="62"/>
      <c r="V194"/>
      <c r="W194"/>
      <c r="X194"/>
      <c r="Y194"/>
      <c r="Z194"/>
    </row>
    <row r="195" spans="2:26">
      <c r="B195" s="62"/>
      <c r="C195" s="63"/>
      <c r="D195" s="62"/>
      <c r="E195" s="64"/>
      <c r="F195" s="64"/>
      <c r="G195" s="62"/>
      <c r="H195" s="64"/>
      <c r="I195" s="62"/>
      <c r="J195" s="62"/>
      <c r="K195" s="62"/>
      <c r="L195" s="62"/>
      <c r="M195" s="62"/>
      <c r="N195" s="62"/>
      <c r="O195" s="62"/>
      <c r="V195"/>
      <c r="W195"/>
      <c r="X195"/>
      <c r="Y195"/>
      <c r="Z195"/>
    </row>
    <row r="196" spans="2:26">
      <c r="B196" s="62"/>
      <c r="C196" s="63"/>
      <c r="D196" s="62"/>
      <c r="E196" s="64"/>
      <c r="F196" s="64"/>
      <c r="G196" s="62"/>
      <c r="H196" s="64"/>
      <c r="I196" s="62"/>
      <c r="J196" s="62"/>
      <c r="K196" s="62"/>
      <c r="L196" s="62"/>
      <c r="M196" s="62"/>
      <c r="N196" s="62"/>
      <c r="O196" s="62"/>
      <c r="V196"/>
      <c r="W196"/>
      <c r="X196"/>
      <c r="Y196"/>
      <c r="Z196"/>
    </row>
    <row r="197" spans="2:26">
      <c r="B197" s="62"/>
      <c r="C197" s="63"/>
      <c r="D197" s="62"/>
      <c r="E197" s="64"/>
      <c r="F197" s="64"/>
      <c r="G197" s="62"/>
      <c r="H197" s="64"/>
      <c r="I197" s="62"/>
      <c r="J197" s="62"/>
      <c r="K197" s="62"/>
      <c r="L197" s="62"/>
      <c r="M197" s="62"/>
      <c r="N197" s="62"/>
      <c r="O197" s="62"/>
      <c r="V197"/>
      <c r="W197"/>
      <c r="X197"/>
      <c r="Y197"/>
      <c r="Z197"/>
    </row>
    <row r="198" spans="2:26">
      <c r="B198" s="62"/>
      <c r="C198" s="63"/>
      <c r="D198" s="62"/>
      <c r="E198" s="64"/>
      <c r="F198" s="64"/>
      <c r="G198" s="62"/>
      <c r="H198" s="64"/>
      <c r="I198" s="62"/>
      <c r="J198" s="62"/>
      <c r="K198" s="62"/>
      <c r="L198" s="62"/>
      <c r="M198" s="62"/>
      <c r="N198" s="62"/>
      <c r="O198" s="62"/>
      <c r="V198"/>
      <c r="W198"/>
      <c r="X198"/>
      <c r="Y198"/>
      <c r="Z198"/>
    </row>
    <row r="199" spans="2:26">
      <c r="B199" s="62"/>
      <c r="C199" s="63"/>
      <c r="D199" s="62"/>
      <c r="E199" s="64"/>
      <c r="F199" s="64"/>
      <c r="G199" s="62"/>
      <c r="H199" s="64"/>
      <c r="I199" s="62"/>
      <c r="J199" s="62"/>
      <c r="K199" s="62"/>
      <c r="L199" s="62"/>
      <c r="M199" s="62"/>
      <c r="N199" s="62"/>
      <c r="O199" s="62"/>
      <c r="V199"/>
      <c r="W199"/>
      <c r="X199"/>
      <c r="Y199"/>
      <c r="Z199"/>
    </row>
    <row r="200" spans="2:26">
      <c r="B200" s="62"/>
      <c r="C200" s="63"/>
      <c r="D200" s="62"/>
      <c r="E200" s="64"/>
      <c r="F200" s="64"/>
      <c r="G200" s="62"/>
      <c r="H200" s="64"/>
      <c r="I200" s="62"/>
      <c r="J200" s="62"/>
      <c r="K200" s="62"/>
      <c r="L200" s="62"/>
      <c r="M200" s="62"/>
      <c r="N200" s="62"/>
      <c r="O200" s="62"/>
      <c r="V200"/>
      <c r="W200"/>
      <c r="X200"/>
      <c r="Y200"/>
      <c r="Z200"/>
    </row>
    <row r="201" spans="2:26">
      <c r="B201" s="62"/>
      <c r="C201" s="63"/>
      <c r="D201" s="62"/>
      <c r="E201" s="64"/>
      <c r="F201" s="64"/>
      <c r="G201" s="62"/>
      <c r="H201" s="64"/>
      <c r="I201" s="62"/>
      <c r="J201" s="62"/>
      <c r="K201" s="62"/>
      <c r="L201" s="62"/>
      <c r="M201" s="62"/>
      <c r="N201" s="62"/>
      <c r="O201" s="62"/>
      <c r="V201"/>
      <c r="W201"/>
      <c r="X201"/>
      <c r="Y201"/>
      <c r="Z201"/>
    </row>
    <row r="202" spans="2:26">
      <c r="B202" s="62"/>
      <c r="C202" s="63"/>
      <c r="D202" s="62"/>
      <c r="E202" s="64"/>
      <c r="F202" s="64"/>
      <c r="G202" s="62"/>
      <c r="H202" s="64"/>
      <c r="I202" s="62"/>
      <c r="J202" s="62"/>
      <c r="K202" s="62"/>
      <c r="L202" s="62"/>
      <c r="M202" s="62"/>
      <c r="N202" s="62"/>
      <c r="O202" s="62"/>
      <c r="V202"/>
      <c r="W202"/>
      <c r="X202"/>
      <c r="Y202"/>
      <c r="Z202"/>
    </row>
    <row r="203" spans="2:26">
      <c r="B203" s="62"/>
      <c r="C203" s="63"/>
      <c r="D203" s="62"/>
      <c r="E203" s="64"/>
      <c r="F203" s="64"/>
      <c r="G203" s="62"/>
      <c r="H203" s="64"/>
      <c r="I203" s="62"/>
      <c r="J203" s="62"/>
      <c r="K203" s="62"/>
      <c r="L203" s="62"/>
      <c r="M203" s="62"/>
      <c r="N203" s="62"/>
      <c r="O203" s="62"/>
      <c r="V203"/>
      <c r="W203"/>
      <c r="X203"/>
      <c r="Y203"/>
      <c r="Z203"/>
    </row>
    <row r="204" spans="2:26">
      <c r="B204" s="62"/>
      <c r="C204" s="63"/>
      <c r="D204" s="62"/>
      <c r="E204" s="64"/>
      <c r="F204" s="64"/>
      <c r="G204" s="62"/>
      <c r="H204" s="64"/>
      <c r="I204" s="62"/>
      <c r="J204" s="62"/>
      <c r="K204" s="62"/>
      <c r="L204" s="62"/>
      <c r="M204" s="62"/>
      <c r="N204" s="62"/>
      <c r="O204" s="62"/>
      <c r="V204"/>
      <c r="W204"/>
      <c r="X204"/>
      <c r="Y204"/>
      <c r="Z204"/>
    </row>
    <row r="205" spans="2:26">
      <c r="B205" s="62"/>
      <c r="C205" s="63"/>
      <c r="D205" s="62"/>
      <c r="E205" s="64"/>
      <c r="F205" s="64"/>
      <c r="G205" s="62"/>
      <c r="H205" s="64"/>
      <c r="I205" s="62"/>
      <c r="J205" s="62"/>
      <c r="K205" s="62"/>
      <c r="L205" s="62"/>
      <c r="M205" s="62"/>
      <c r="N205" s="62"/>
      <c r="O205" s="62"/>
      <c r="V205"/>
      <c r="W205"/>
      <c r="X205"/>
      <c r="Y205"/>
      <c r="Z205"/>
    </row>
    <row r="206" spans="2:26">
      <c r="B206" s="62"/>
      <c r="C206" s="63"/>
      <c r="D206" s="62"/>
      <c r="E206" s="64"/>
      <c r="F206" s="64"/>
      <c r="G206" s="62"/>
      <c r="H206" s="64"/>
      <c r="I206" s="62"/>
      <c r="J206" s="62"/>
      <c r="K206" s="62"/>
      <c r="L206" s="62"/>
      <c r="M206" s="62"/>
      <c r="N206" s="62"/>
      <c r="O206" s="62"/>
      <c r="V206"/>
      <c r="W206"/>
      <c r="X206"/>
      <c r="Y206"/>
      <c r="Z206"/>
    </row>
    <row r="207" spans="2:26">
      <c r="B207" s="62"/>
      <c r="C207" s="63"/>
      <c r="D207" s="62"/>
      <c r="E207" s="64"/>
      <c r="F207" s="64"/>
      <c r="G207" s="62"/>
      <c r="H207" s="64"/>
      <c r="I207" s="62"/>
      <c r="J207" s="62"/>
      <c r="K207" s="62"/>
      <c r="L207" s="62"/>
      <c r="M207" s="62"/>
      <c r="N207" s="62"/>
      <c r="O207" s="62"/>
      <c r="V207"/>
      <c r="W207"/>
      <c r="X207"/>
      <c r="Y207"/>
      <c r="Z207"/>
    </row>
    <row r="208" spans="2:26">
      <c r="B208" s="62"/>
      <c r="C208" s="63"/>
      <c r="D208" s="62"/>
      <c r="E208" s="64"/>
      <c r="F208" s="64"/>
      <c r="G208" s="62"/>
      <c r="H208" s="64"/>
      <c r="I208" s="62"/>
      <c r="J208" s="62"/>
      <c r="K208" s="62"/>
      <c r="L208" s="62"/>
      <c r="M208" s="62"/>
      <c r="N208" s="62"/>
      <c r="O208" s="62"/>
      <c r="V208"/>
      <c r="W208"/>
      <c r="X208"/>
      <c r="Y208"/>
      <c r="Z208"/>
    </row>
    <row r="209" spans="2:26">
      <c r="B209" s="62"/>
      <c r="C209" s="63"/>
      <c r="D209" s="62"/>
      <c r="E209" s="64"/>
      <c r="F209" s="64"/>
      <c r="G209" s="62"/>
      <c r="H209" s="64"/>
      <c r="I209" s="62"/>
      <c r="J209" s="62"/>
      <c r="K209" s="62"/>
      <c r="L209" s="62"/>
      <c r="M209" s="62"/>
      <c r="N209" s="62"/>
      <c r="O209" s="62"/>
      <c r="V209"/>
      <c r="W209"/>
      <c r="X209"/>
      <c r="Y209"/>
      <c r="Z209"/>
    </row>
    <row r="210" spans="2:26">
      <c r="B210" s="62"/>
      <c r="C210" s="63"/>
      <c r="D210" s="62"/>
      <c r="E210" s="64"/>
      <c r="F210" s="64"/>
      <c r="G210" s="62"/>
      <c r="H210" s="64"/>
      <c r="I210" s="62"/>
      <c r="J210" s="62"/>
      <c r="K210" s="62"/>
      <c r="L210" s="62"/>
      <c r="M210" s="62"/>
      <c r="N210" s="62"/>
      <c r="O210" s="62"/>
      <c r="V210"/>
      <c r="W210"/>
      <c r="X210"/>
      <c r="Y210"/>
      <c r="Z210"/>
    </row>
    <row r="211" spans="2:26">
      <c r="B211" s="62"/>
      <c r="C211" s="63"/>
      <c r="D211" s="62"/>
      <c r="E211" s="64"/>
      <c r="F211" s="64"/>
      <c r="G211" s="62"/>
      <c r="H211" s="64"/>
      <c r="I211" s="62"/>
      <c r="J211" s="62"/>
      <c r="K211" s="62"/>
      <c r="L211" s="62"/>
      <c r="M211" s="62"/>
      <c r="N211" s="62"/>
      <c r="O211" s="62"/>
      <c r="V211"/>
      <c r="W211"/>
      <c r="X211"/>
      <c r="Y211"/>
      <c r="Z211"/>
    </row>
    <row r="212" spans="2:26">
      <c r="B212" s="62"/>
      <c r="C212" s="63"/>
      <c r="D212" s="62"/>
      <c r="E212" s="64"/>
      <c r="F212" s="64"/>
      <c r="G212" s="62"/>
      <c r="H212" s="64"/>
      <c r="I212" s="62"/>
      <c r="J212" s="62"/>
      <c r="K212" s="62"/>
      <c r="L212" s="62"/>
      <c r="M212" s="62"/>
      <c r="N212" s="62"/>
      <c r="O212" s="62"/>
      <c r="V212"/>
      <c r="W212"/>
      <c r="X212"/>
      <c r="Y212"/>
      <c r="Z212"/>
    </row>
    <row r="213" spans="2:26">
      <c r="B213" s="62"/>
      <c r="C213" s="63"/>
      <c r="D213" s="62"/>
      <c r="E213" s="64"/>
      <c r="F213" s="64"/>
      <c r="G213" s="62"/>
      <c r="H213" s="64"/>
      <c r="I213" s="62"/>
      <c r="J213" s="62"/>
      <c r="K213" s="62"/>
      <c r="L213" s="62"/>
      <c r="M213" s="62"/>
      <c r="N213" s="62"/>
      <c r="O213" s="62"/>
      <c r="V213"/>
      <c r="W213"/>
      <c r="X213"/>
      <c r="Y213"/>
      <c r="Z213"/>
    </row>
    <row r="214" spans="2:26">
      <c r="B214" s="62"/>
      <c r="C214" s="63"/>
      <c r="D214" s="62"/>
      <c r="E214" s="64"/>
      <c r="F214" s="64"/>
      <c r="G214" s="62"/>
      <c r="H214" s="64"/>
      <c r="I214" s="62"/>
      <c r="J214" s="62"/>
      <c r="K214" s="62"/>
      <c r="L214" s="62"/>
      <c r="M214" s="62"/>
      <c r="N214" s="62"/>
      <c r="O214" s="62"/>
      <c r="V214"/>
      <c r="W214"/>
      <c r="X214"/>
      <c r="Y214"/>
      <c r="Z214"/>
    </row>
    <row r="215" spans="2:26">
      <c r="B215" s="62"/>
      <c r="C215" s="63"/>
      <c r="D215" s="62"/>
      <c r="E215" s="64"/>
      <c r="F215" s="64"/>
      <c r="G215" s="62"/>
      <c r="H215" s="64"/>
      <c r="I215" s="62"/>
      <c r="J215" s="62"/>
      <c r="K215" s="62"/>
      <c r="L215" s="62"/>
      <c r="M215" s="62"/>
      <c r="N215" s="62"/>
      <c r="O215" s="62"/>
      <c r="V215"/>
      <c r="W215"/>
      <c r="X215"/>
      <c r="Y215"/>
      <c r="Z215"/>
    </row>
    <row r="216" spans="2:26">
      <c r="B216" s="62"/>
      <c r="C216" s="63"/>
      <c r="D216" s="62"/>
      <c r="E216" s="64"/>
      <c r="F216" s="64"/>
      <c r="G216" s="62"/>
      <c r="H216" s="64"/>
      <c r="I216" s="62"/>
      <c r="J216" s="62"/>
      <c r="K216" s="62"/>
      <c r="L216" s="62"/>
      <c r="M216" s="62"/>
      <c r="N216" s="62"/>
      <c r="O216" s="62"/>
      <c r="V216"/>
      <c r="W216"/>
      <c r="X216"/>
      <c r="Y216"/>
      <c r="Z216"/>
    </row>
    <row r="217" spans="2:26">
      <c r="B217" s="62"/>
      <c r="C217" s="63"/>
      <c r="D217" s="62"/>
      <c r="E217" s="64"/>
      <c r="F217" s="64"/>
      <c r="G217" s="62"/>
      <c r="H217" s="64"/>
      <c r="I217" s="62"/>
      <c r="J217" s="62"/>
      <c r="K217" s="62"/>
      <c r="L217" s="62"/>
      <c r="M217" s="62"/>
      <c r="N217" s="62"/>
      <c r="O217" s="62"/>
      <c r="V217"/>
      <c r="W217"/>
      <c r="X217"/>
      <c r="Y217"/>
      <c r="Z217"/>
    </row>
    <row r="218" spans="2:26">
      <c r="B218" s="62"/>
      <c r="C218" s="63"/>
      <c r="D218" s="62"/>
      <c r="E218" s="64"/>
      <c r="F218" s="64"/>
      <c r="G218" s="62"/>
      <c r="H218" s="64"/>
      <c r="I218" s="62"/>
      <c r="J218" s="62"/>
      <c r="K218" s="62"/>
      <c r="L218" s="62"/>
      <c r="M218" s="62"/>
      <c r="N218" s="62"/>
      <c r="O218" s="62"/>
      <c r="V218"/>
      <c r="W218"/>
      <c r="X218"/>
      <c r="Y218"/>
      <c r="Z218"/>
    </row>
    <row r="219" spans="2:26">
      <c r="B219" s="62"/>
      <c r="C219" s="63"/>
      <c r="D219" s="62"/>
      <c r="E219" s="64"/>
      <c r="F219" s="64"/>
      <c r="G219" s="62"/>
      <c r="H219" s="64"/>
      <c r="I219" s="62"/>
      <c r="J219" s="62"/>
      <c r="K219" s="62"/>
      <c r="L219" s="62"/>
      <c r="M219" s="62"/>
      <c r="N219" s="62"/>
      <c r="O219" s="62"/>
      <c r="V219"/>
      <c r="W219"/>
      <c r="X219"/>
      <c r="Y219"/>
      <c r="Z219"/>
    </row>
    <row r="220" spans="2:26">
      <c r="B220" s="62"/>
      <c r="C220" s="63"/>
      <c r="D220" s="62"/>
      <c r="E220" s="64"/>
      <c r="F220" s="64"/>
      <c r="G220" s="62"/>
      <c r="H220" s="64"/>
      <c r="I220" s="62"/>
      <c r="J220" s="62"/>
      <c r="K220" s="62"/>
      <c r="L220" s="62"/>
      <c r="M220" s="62"/>
      <c r="N220" s="62"/>
      <c r="O220" s="62"/>
      <c r="V220"/>
      <c r="W220"/>
      <c r="X220"/>
      <c r="Y220"/>
      <c r="Z220"/>
    </row>
    <row r="221" spans="2:26">
      <c r="B221" s="62"/>
      <c r="C221" s="63"/>
      <c r="D221" s="62"/>
      <c r="E221" s="64"/>
      <c r="F221" s="64"/>
      <c r="G221" s="62"/>
      <c r="H221" s="64"/>
      <c r="I221" s="62"/>
      <c r="J221" s="62"/>
      <c r="K221" s="62"/>
      <c r="L221" s="62"/>
      <c r="M221" s="62"/>
      <c r="N221" s="62"/>
      <c r="O221" s="62"/>
      <c r="V221"/>
      <c r="W221"/>
      <c r="X221"/>
      <c r="Y221"/>
      <c r="Z221"/>
    </row>
    <row r="222" spans="2:26">
      <c r="B222" s="62"/>
      <c r="C222" s="63"/>
      <c r="D222" s="62"/>
      <c r="E222" s="64"/>
      <c r="F222" s="64"/>
      <c r="G222" s="62"/>
      <c r="H222" s="64"/>
      <c r="I222" s="62"/>
      <c r="J222" s="62"/>
      <c r="K222" s="62"/>
      <c r="L222" s="62"/>
      <c r="M222" s="62"/>
      <c r="N222" s="62"/>
      <c r="O222" s="62"/>
      <c r="V222"/>
      <c r="W222"/>
      <c r="X222"/>
      <c r="Y222"/>
      <c r="Z222"/>
    </row>
    <row r="223" spans="2:26">
      <c r="B223" s="62"/>
      <c r="C223" s="63"/>
      <c r="D223" s="62"/>
      <c r="E223" s="64"/>
      <c r="F223" s="64"/>
      <c r="G223" s="62"/>
      <c r="H223" s="64"/>
      <c r="I223" s="62"/>
      <c r="J223" s="62"/>
      <c r="K223" s="62"/>
      <c r="L223" s="62"/>
      <c r="M223" s="62"/>
      <c r="N223" s="62"/>
      <c r="O223" s="62"/>
      <c r="V223"/>
      <c r="W223"/>
      <c r="X223"/>
      <c r="Y223"/>
      <c r="Z223"/>
    </row>
    <row r="224" spans="2:26">
      <c r="B224" s="62"/>
      <c r="C224" s="63"/>
      <c r="D224" s="62"/>
      <c r="E224" s="64"/>
      <c r="F224" s="64"/>
      <c r="G224" s="62"/>
      <c r="H224" s="64"/>
      <c r="I224" s="62"/>
      <c r="J224" s="62"/>
      <c r="K224" s="62"/>
      <c r="L224" s="62"/>
      <c r="M224" s="62"/>
      <c r="N224" s="62"/>
      <c r="O224" s="62"/>
      <c r="V224"/>
      <c r="W224"/>
      <c r="X224"/>
      <c r="Y224"/>
      <c r="Z224"/>
    </row>
    <row r="225" spans="2:26">
      <c r="B225" s="62"/>
      <c r="C225" s="63"/>
      <c r="D225" s="62"/>
      <c r="E225" s="64"/>
      <c r="F225" s="64"/>
      <c r="G225" s="62"/>
      <c r="H225" s="64"/>
      <c r="I225" s="62"/>
      <c r="J225" s="62"/>
      <c r="K225" s="62"/>
      <c r="L225" s="62"/>
      <c r="M225" s="62"/>
      <c r="N225" s="62"/>
      <c r="O225" s="62"/>
      <c r="V225"/>
      <c r="W225"/>
      <c r="X225"/>
      <c r="Y225"/>
      <c r="Z225"/>
    </row>
    <row r="226" spans="2:26">
      <c r="B226" s="62"/>
      <c r="C226" s="63"/>
      <c r="D226" s="62"/>
      <c r="E226" s="64"/>
      <c r="F226" s="64"/>
      <c r="G226" s="62"/>
      <c r="H226" s="64"/>
      <c r="I226" s="62"/>
      <c r="J226" s="62"/>
      <c r="K226" s="62"/>
      <c r="L226" s="62"/>
      <c r="M226" s="62"/>
      <c r="N226" s="62"/>
      <c r="O226" s="62"/>
      <c r="V226"/>
      <c r="W226"/>
      <c r="X226"/>
      <c r="Y226"/>
      <c r="Z226"/>
    </row>
    <row r="227" spans="2:26">
      <c r="B227" s="62"/>
      <c r="C227" s="63"/>
      <c r="D227" s="62"/>
      <c r="E227" s="64"/>
      <c r="F227" s="64"/>
      <c r="G227" s="62"/>
      <c r="H227" s="64"/>
      <c r="I227" s="62"/>
      <c r="J227" s="62"/>
      <c r="K227" s="62"/>
      <c r="L227" s="62"/>
      <c r="M227" s="62"/>
      <c r="N227" s="62"/>
      <c r="O227" s="62"/>
      <c r="V227"/>
      <c r="W227"/>
      <c r="X227"/>
      <c r="Y227"/>
      <c r="Z227"/>
    </row>
    <row r="228" spans="2:26">
      <c r="B228" s="62"/>
      <c r="C228" s="63"/>
      <c r="D228" s="62"/>
      <c r="E228" s="64"/>
      <c r="F228" s="64"/>
      <c r="G228" s="62"/>
      <c r="H228" s="64"/>
      <c r="I228" s="62"/>
      <c r="J228" s="62"/>
      <c r="K228" s="62"/>
      <c r="L228" s="62"/>
      <c r="M228" s="62"/>
      <c r="N228" s="62"/>
      <c r="O228" s="62"/>
      <c r="V228"/>
      <c r="W228"/>
      <c r="X228"/>
      <c r="Y228"/>
      <c r="Z228"/>
    </row>
    <row r="229" spans="2:26">
      <c r="B229" s="62"/>
      <c r="C229" s="63"/>
      <c r="D229" s="62"/>
      <c r="E229" s="64"/>
      <c r="F229" s="64"/>
      <c r="G229" s="62"/>
      <c r="H229" s="64"/>
      <c r="I229" s="62"/>
      <c r="J229" s="62"/>
      <c r="K229" s="62"/>
      <c r="L229" s="62"/>
      <c r="M229" s="62"/>
      <c r="N229" s="62"/>
      <c r="O229" s="62"/>
      <c r="V229"/>
      <c r="W229"/>
      <c r="X229"/>
      <c r="Y229"/>
      <c r="Z229"/>
    </row>
    <row r="230" spans="2:26">
      <c r="B230" s="62"/>
      <c r="C230" s="63"/>
      <c r="D230" s="62"/>
      <c r="E230" s="64"/>
      <c r="F230" s="64"/>
      <c r="G230" s="62"/>
      <c r="H230" s="64"/>
      <c r="I230" s="62"/>
      <c r="J230" s="62"/>
      <c r="K230" s="62"/>
      <c r="L230" s="62"/>
      <c r="M230" s="62"/>
      <c r="N230" s="62"/>
      <c r="O230" s="62"/>
      <c r="V230"/>
      <c r="W230"/>
      <c r="X230"/>
      <c r="Y230"/>
      <c r="Z230"/>
    </row>
    <row r="231" spans="2:26">
      <c r="B231" s="62"/>
      <c r="C231" s="63"/>
      <c r="D231" s="62"/>
      <c r="E231" s="64"/>
      <c r="F231" s="64"/>
      <c r="G231" s="62"/>
      <c r="H231" s="64"/>
      <c r="I231" s="62"/>
      <c r="J231" s="62"/>
      <c r="K231" s="62"/>
      <c r="L231" s="62"/>
      <c r="M231" s="62"/>
      <c r="N231" s="62"/>
      <c r="O231" s="62"/>
      <c r="V231"/>
      <c r="W231"/>
      <c r="X231"/>
      <c r="Y231"/>
      <c r="Z231"/>
    </row>
    <row r="232" spans="2:26">
      <c r="B232" s="62"/>
      <c r="C232" s="63"/>
      <c r="D232" s="62"/>
      <c r="E232" s="64"/>
      <c r="F232" s="64"/>
      <c r="G232" s="62"/>
      <c r="H232" s="64"/>
      <c r="I232" s="62"/>
      <c r="J232" s="62"/>
      <c r="K232" s="62"/>
      <c r="L232" s="62"/>
      <c r="M232" s="62"/>
      <c r="N232" s="62"/>
      <c r="O232" s="62"/>
      <c r="V232"/>
      <c r="W232"/>
      <c r="X232"/>
      <c r="Y232"/>
      <c r="Z232"/>
    </row>
    <row r="233" spans="2:26">
      <c r="B233" s="62"/>
      <c r="C233" s="63"/>
      <c r="D233" s="62"/>
      <c r="E233" s="64"/>
      <c r="F233" s="64"/>
      <c r="G233" s="62"/>
      <c r="H233" s="64"/>
      <c r="I233" s="62"/>
      <c r="J233" s="62"/>
      <c r="K233" s="62"/>
      <c r="L233" s="62"/>
      <c r="M233" s="62"/>
      <c r="N233" s="62"/>
      <c r="O233" s="62"/>
      <c r="V233"/>
      <c r="W233"/>
      <c r="X233"/>
      <c r="Y233"/>
      <c r="Z233"/>
    </row>
    <row r="234" spans="2:26">
      <c r="B234" s="62"/>
      <c r="C234" s="63"/>
      <c r="D234" s="62"/>
      <c r="E234" s="64"/>
      <c r="F234" s="64"/>
      <c r="G234" s="62"/>
      <c r="H234" s="64"/>
      <c r="I234" s="62"/>
      <c r="J234" s="62"/>
      <c r="K234" s="62"/>
      <c r="L234" s="62"/>
      <c r="M234" s="62"/>
      <c r="N234" s="62"/>
      <c r="O234" s="62"/>
      <c r="V234"/>
      <c r="W234"/>
      <c r="X234"/>
      <c r="Y234"/>
      <c r="Z234"/>
    </row>
    <row r="235" spans="2:26">
      <c r="B235" s="62"/>
      <c r="C235" s="63"/>
      <c r="D235" s="62"/>
      <c r="E235" s="64"/>
      <c r="F235" s="64"/>
      <c r="G235" s="62"/>
      <c r="H235" s="64"/>
      <c r="I235" s="62"/>
      <c r="J235" s="62"/>
      <c r="K235" s="62"/>
      <c r="L235" s="62"/>
      <c r="M235" s="62"/>
      <c r="N235" s="62"/>
      <c r="O235" s="62"/>
      <c r="V235"/>
      <c r="W235"/>
      <c r="X235"/>
      <c r="Y235"/>
      <c r="Z235"/>
    </row>
    <row r="236" spans="2:26">
      <c r="B236" s="62"/>
      <c r="C236" s="63"/>
      <c r="D236" s="62"/>
      <c r="E236" s="64"/>
      <c r="F236" s="64"/>
      <c r="G236" s="62"/>
      <c r="H236" s="64"/>
      <c r="I236" s="62"/>
      <c r="J236" s="62"/>
      <c r="K236" s="62"/>
      <c r="L236" s="62"/>
      <c r="M236" s="62"/>
      <c r="N236" s="62"/>
      <c r="O236" s="62"/>
      <c r="V236"/>
      <c r="W236"/>
      <c r="X236"/>
      <c r="Y236"/>
      <c r="Z236"/>
    </row>
    <row r="237" spans="2:26">
      <c r="B237" s="62"/>
      <c r="C237" s="63"/>
      <c r="D237" s="62"/>
      <c r="E237" s="64"/>
      <c r="F237" s="64"/>
      <c r="G237" s="62"/>
      <c r="H237" s="64"/>
      <c r="I237" s="62"/>
      <c r="J237" s="62"/>
      <c r="K237" s="62"/>
      <c r="L237" s="62"/>
      <c r="M237" s="62"/>
      <c r="N237" s="62"/>
      <c r="O237" s="62"/>
      <c r="V237"/>
      <c r="W237"/>
      <c r="X237"/>
      <c r="Y237"/>
      <c r="Z237"/>
    </row>
    <row r="238" spans="2:26">
      <c r="B238" s="62"/>
      <c r="C238" s="63"/>
      <c r="D238" s="62"/>
      <c r="E238" s="64"/>
      <c r="F238" s="64"/>
      <c r="G238" s="62"/>
      <c r="H238" s="64"/>
      <c r="I238" s="62"/>
      <c r="J238" s="62"/>
      <c r="K238" s="62"/>
      <c r="L238" s="62"/>
      <c r="M238" s="62"/>
      <c r="N238" s="62"/>
      <c r="O238" s="62"/>
      <c r="V238"/>
      <c r="W238"/>
      <c r="X238"/>
      <c r="Y238"/>
      <c r="Z238"/>
    </row>
    <row r="239" spans="2:26">
      <c r="B239" s="62"/>
      <c r="C239" s="63"/>
      <c r="D239" s="62"/>
      <c r="E239" s="64"/>
      <c r="F239" s="64"/>
      <c r="G239" s="62"/>
      <c r="H239" s="64"/>
      <c r="I239" s="62"/>
      <c r="J239" s="62"/>
      <c r="K239" s="62"/>
      <c r="L239" s="62"/>
      <c r="M239" s="62"/>
      <c r="N239" s="62"/>
      <c r="O239" s="62"/>
      <c r="V239"/>
      <c r="W239"/>
      <c r="X239"/>
      <c r="Y239"/>
      <c r="Z239"/>
    </row>
    <row r="240" spans="2:26">
      <c r="B240" s="62"/>
      <c r="C240" s="63"/>
      <c r="D240" s="62"/>
      <c r="E240" s="64"/>
      <c r="F240" s="64"/>
      <c r="G240" s="62"/>
      <c r="H240" s="64"/>
      <c r="I240" s="62"/>
      <c r="J240" s="62"/>
      <c r="K240" s="62"/>
      <c r="L240" s="62"/>
      <c r="M240" s="62"/>
      <c r="N240" s="62"/>
      <c r="O240" s="62"/>
      <c r="V240"/>
      <c r="W240"/>
      <c r="X240"/>
      <c r="Y240"/>
      <c r="Z240"/>
    </row>
    <row r="241" spans="2:26">
      <c r="B241" s="62"/>
      <c r="C241" s="63"/>
      <c r="D241" s="62"/>
      <c r="E241" s="64"/>
      <c r="F241" s="64"/>
      <c r="G241" s="62"/>
      <c r="H241" s="64"/>
      <c r="I241" s="62"/>
      <c r="J241" s="62"/>
      <c r="K241" s="62"/>
      <c r="L241" s="62"/>
      <c r="M241" s="62"/>
      <c r="N241" s="62"/>
      <c r="O241" s="62"/>
      <c r="V241"/>
      <c r="W241"/>
      <c r="X241"/>
      <c r="Y241"/>
      <c r="Z241"/>
    </row>
    <row r="242" spans="2:26">
      <c r="B242" s="62"/>
      <c r="C242" s="63"/>
      <c r="D242" s="62"/>
      <c r="E242" s="64"/>
      <c r="F242" s="64"/>
      <c r="G242" s="62"/>
      <c r="H242" s="64"/>
      <c r="I242" s="62"/>
      <c r="J242" s="62"/>
      <c r="K242" s="62"/>
      <c r="L242" s="62"/>
      <c r="M242" s="62"/>
      <c r="N242" s="62"/>
      <c r="O242" s="62"/>
      <c r="V242"/>
      <c r="W242"/>
      <c r="X242"/>
      <c r="Y242"/>
      <c r="Z242"/>
    </row>
    <row r="243" spans="2:26">
      <c r="B243" s="62"/>
      <c r="C243" s="63"/>
      <c r="D243" s="62"/>
      <c r="E243" s="64"/>
      <c r="F243" s="64"/>
      <c r="G243" s="62"/>
      <c r="H243" s="64"/>
      <c r="I243" s="62"/>
      <c r="J243" s="62"/>
      <c r="K243" s="62"/>
      <c r="L243" s="62"/>
      <c r="M243" s="62"/>
      <c r="N243" s="62"/>
      <c r="O243" s="62"/>
      <c r="V243"/>
      <c r="W243"/>
      <c r="X243"/>
      <c r="Y243"/>
      <c r="Z243"/>
    </row>
    <row r="244" spans="2:26">
      <c r="B244" s="62"/>
      <c r="C244" s="63"/>
      <c r="D244" s="62"/>
      <c r="E244" s="64"/>
      <c r="F244" s="64"/>
      <c r="G244" s="62"/>
      <c r="H244" s="64"/>
      <c r="I244" s="62"/>
      <c r="J244" s="62"/>
      <c r="K244" s="62"/>
      <c r="L244" s="62"/>
      <c r="M244" s="62"/>
      <c r="N244" s="62"/>
      <c r="O244" s="62"/>
      <c r="V244"/>
      <c r="W244"/>
      <c r="X244"/>
      <c r="Y244"/>
      <c r="Z244"/>
    </row>
    <row r="245" spans="2:26">
      <c r="B245" s="62"/>
      <c r="C245" s="63"/>
      <c r="D245" s="62"/>
      <c r="E245" s="64"/>
      <c r="F245" s="64"/>
      <c r="G245" s="62"/>
      <c r="H245" s="64"/>
      <c r="I245" s="62"/>
      <c r="J245" s="62"/>
      <c r="K245" s="62"/>
      <c r="L245" s="62"/>
      <c r="M245" s="62"/>
      <c r="N245" s="62"/>
      <c r="O245" s="62"/>
      <c r="V245"/>
      <c r="W245"/>
      <c r="X245"/>
      <c r="Y245"/>
      <c r="Z245"/>
    </row>
    <row r="246" spans="2:26">
      <c r="B246" s="62"/>
      <c r="C246" s="63"/>
      <c r="D246" s="62"/>
      <c r="E246" s="64"/>
      <c r="F246" s="64"/>
      <c r="G246" s="62"/>
      <c r="H246" s="64"/>
      <c r="I246" s="62"/>
      <c r="J246" s="62"/>
      <c r="K246" s="62"/>
      <c r="L246" s="62"/>
      <c r="M246" s="62"/>
      <c r="N246" s="62"/>
      <c r="O246" s="62"/>
      <c r="V246"/>
      <c r="W246"/>
      <c r="X246"/>
      <c r="Y246"/>
      <c r="Z246"/>
    </row>
    <row r="247" spans="2:26">
      <c r="B247" s="62"/>
      <c r="C247" s="63"/>
      <c r="D247" s="62"/>
      <c r="E247" s="64"/>
      <c r="F247" s="64"/>
      <c r="G247" s="62"/>
      <c r="H247" s="64"/>
      <c r="I247" s="62"/>
      <c r="J247" s="62"/>
      <c r="K247" s="62"/>
      <c r="L247" s="62"/>
      <c r="M247" s="62"/>
      <c r="N247" s="62"/>
      <c r="O247" s="62"/>
      <c r="V247"/>
      <c r="W247"/>
      <c r="X247"/>
      <c r="Y247"/>
      <c r="Z247"/>
    </row>
    <row r="248" spans="2:26">
      <c r="B248" s="62"/>
      <c r="C248" s="63"/>
      <c r="D248" s="62"/>
      <c r="E248" s="64"/>
      <c r="F248" s="64"/>
      <c r="G248" s="62"/>
      <c r="H248" s="64"/>
      <c r="I248" s="62"/>
      <c r="J248" s="62"/>
      <c r="K248" s="62"/>
      <c r="L248" s="62"/>
      <c r="M248" s="62"/>
      <c r="N248" s="62"/>
      <c r="O248" s="62"/>
      <c r="V248"/>
      <c r="W248"/>
      <c r="X248"/>
      <c r="Y248"/>
      <c r="Z248"/>
    </row>
    <row r="249" spans="2:26">
      <c r="B249" s="62"/>
      <c r="C249" s="63"/>
      <c r="D249" s="62"/>
      <c r="E249" s="64"/>
      <c r="F249" s="64"/>
      <c r="G249" s="62"/>
      <c r="H249" s="64"/>
      <c r="I249" s="62"/>
      <c r="J249" s="62"/>
      <c r="K249" s="62"/>
      <c r="L249" s="62"/>
      <c r="M249" s="62"/>
      <c r="N249" s="62"/>
      <c r="O249" s="62"/>
      <c r="V249"/>
      <c r="W249"/>
      <c r="X249"/>
      <c r="Y249"/>
      <c r="Z249"/>
    </row>
    <row r="250" spans="2:26">
      <c r="B250" s="62"/>
      <c r="C250" s="63"/>
      <c r="D250" s="62"/>
      <c r="E250" s="64"/>
      <c r="F250" s="64"/>
      <c r="G250" s="62"/>
      <c r="H250" s="64"/>
      <c r="I250" s="62"/>
      <c r="J250" s="62"/>
      <c r="K250" s="62"/>
      <c r="L250" s="62"/>
      <c r="M250" s="62"/>
      <c r="N250" s="62"/>
      <c r="O250" s="62"/>
      <c r="V250"/>
      <c r="W250"/>
      <c r="X250"/>
      <c r="Y250"/>
      <c r="Z250"/>
    </row>
    <row r="251" spans="2:26">
      <c r="B251" s="62"/>
      <c r="C251" s="63"/>
      <c r="D251" s="62"/>
      <c r="E251" s="64"/>
      <c r="F251" s="64"/>
      <c r="G251" s="62"/>
      <c r="H251" s="64"/>
      <c r="I251" s="62"/>
      <c r="J251" s="62"/>
      <c r="K251" s="62"/>
      <c r="L251" s="62"/>
      <c r="M251" s="62"/>
      <c r="N251" s="62"/>
      <c r="O251" s="62"/>
      <c r="V251"/>
      <c r="W251"/>
      <c r="X251"/>
      <c r="Y251"/>
      <c r="Z251"/>
    </row>
    <row r="252" spans="2:26">
      <c r="B252" s="62"/>
      <c r="C252" s="63"/>
      <c r="D252" s="62"/>
      <c r="E252" s="64"/>
      <c r="F252" s="64"/>
      <c r="G252" s="62"/>
      <c r="H252" s="64"/>
      <c r="I252" s="62"/>
      <c r="J252" s="62"/>
      <c r="K252" s="62"/>
      <c r="L252" s="62"/>
      <c r="M252" s="62"/>
      <c r="O252" s="62"/>
      <c r="V252"/>
      <c r="W252"/>
      <c r="X252"/>
      <c r="Y252"/>
      <c r="Z252"/>
    </row>
    <row r="253" spans="2:26">
      <c r="B253" s="62"/>
      <c r="C253" s="63"/>
      <c r="D253" s="62"/>
      <c r="E253" s="64"/>
      <c r="F253" s="64"/>
      <c r="G253" s="62"/>
      <c r="H253" s="64"/>
      <c r="I253" s="62"/>
      <c r="J253" s="62"/>
      <c r="K253" s="62"/>
      <c r="L253" s="62"/>
      <c r="M253" s="62"/>
      <c r="O253" s="62"/>
      <c r="V253"/>
      <c r="W253"/>
      <c r="X253"/>
      <c r="Y253"/>
      <c r="Z253"/>
    </row>
    <row r="254" spans="2:26">
      <c r="B254" s="62"/>
      <c r="C254" s="63"/>
      <c r="D254" s="62"/>
      <c r="E254" s="64"/>
      <c r="F254" s="64"/>
      <c r="G254" s="62"/>
      <c r="H254" s="64"/>
      <c r="I254" s="62"/>
      <c r="J254" s="62"/>
      <c r="K254" s="62"/>
      <c r="L254" s="62"/>
      <c r="M254" s="62"/>
    </row>
    <row r="255" spans="2:26">
      <c r="C255" s="63"/>
      <c r="D255" s="62"/>
      <c r="E255" s="64"/>
      <c r="F255" s="64"/>
      <c r="G255" s="62"/>
      <c r="H255" s="64"/>
      <c r="I255" s="62"/>
      <c r="J255" s="62"/>
      <c r="K255" s="62"/>
      <c r="L255" s="62"/>
      <c r="M255" s="62"/>
    </row>
    <row r="256" spans="2:26">
      <c r="C256" s="63"/>
      <c r="D256" s="62"/>
      <c r="E256" s="64"/>
      <c r="F256" s="64"/>
      <c r="G256" s="62"/>
      <c r="H256" s="64"/>
      <c r="I256" s="62"/>
      <c r="J256" s="62"/>
      <c r="K256" s="62"/>
      <c r="L256" s="62"/>
      <c r="M256" s="62"/>
    </row>
    <row r="257" spans="3:13">
      <c r="C257" s="63"/>
      <c r="D257" s="62"/>
      <c r="E257" s="64"/>
      <c r="F257" s="64"/>
      <c r="G257" s="62"/>
      <c r="H257" s="64"/>
      <c r="I257" s="62"/>
      <c r="J257" s="62"/>
      <c r="K257" s="62"/>
      <c r="L257" s="62"/>
      <c r="M257" s="62"/>
    </row>
    <row r="258" spans="3:13">
      <c r="D258" s="62"/>
      <c r="E258" s="64"/>
      <c r="F258" s="64"/>
      <c r="G258" s="62"/>
      <c r="H258" s="64"/>
      <c r="I258" s="62"/>
      <c r="J258" s="62"/>
      <c r="K258" s="62"/>
      <c r="L258" s="62"/>
      <c r="M258" s="62"/>
    </row>
    <row r="259" spans="3:13">
      <c r="D259" s="62"/>
      <c r="E259" s="64"/>
      <c r="F259" s="64"/>
      <c r="G259" s="62"/>
      <c r="H259" s="64"/>
      <c r="I259" s="62"/>
      <c r="J259" s="62"/>
      <c r="K259" s="62"/>
      <c r="L259" s="62"/>
      <c r="M259" s="62"/>
    </row>
    <row r="260" spans="3:13">
      <c r="D260" s="62"/>
      <c r="E260" s="64"/>
      <c r="F260" s="64"/>
      <c r="G260" s="62"/>
      <c r="H260" s="64"/>
      <c r="I260" s="62"/>
      <c r="J260" s="62"/>
      <c r="K260" s="62"/>
      <c r="L260" s="62"/>
    </row>
    <row r="261" spans="3:13">
      <c r="D261" s="62"/>
      <c r="E261" s="64"/>
      <c r="F261" s="64"/>
      <c r="G261" s="62"/>
      <c r="H261" s="64"/>
      <c r="I261" s="62"/>
      <c r="J261" s="62"/>
      <c r="K261" s="62"/>
      <c r="L261" s="62"/>
    </row>
    <row r="262" spans="3:13">
      <c r="D262" s="62"/>
      <c r="E262" s="64"/>
      <c r="F262" s="64"/>
      <c r="G262" s="62"/>
      <c r="H262" s="64"/>
      <c r="I262" s="62"/>
      <c r="J262" s="62"/>
      <c r="K262" s="62"/>
      <c r="L262" s="62"/>
    </row>
    <row r="263" spans="3:13">
      <c r="D263" s="62"/>
      <c r="E263" s="64"/>
      <c r="F263" s="64"/>
      <c r="G263" s="62"/>
      <c r="H263" s="64"/>
      <c r="I263" s="62"/>
      <c r="J263" s="62"/>
      <c r="K263" s="62"/>
      <c r="L263" s="62"/>
    </row>
    <row r="264" spans="3:13">
      <c r="D264" s="62"/>
      <c r="E264" s="64"/>
      <c r="F264" s="64"/>
      <c r="G264" s="62"/>
      <c r="H264" s="64"/>
      <c r="I264" s="62"/>
      <c r="J264" s="62"/>
      <c r="K264" s="62"/>
    </row>
    <row r="265" spans="3:13">
      <c r="D265" s="62"/>
      <c r="E265" s="64"/>
      <c r="F265" s="64"/>
      <c r="G265" s="62"/>
      <c r="H265" s="64"/>
      <c r="I265" s="62"/>
      <c r="J265" s="62"/>
      <c r="K265" s="62"/>
    </row>
    <row r="266" spans="3:13">
      <c r="D266" s="62"/>
      <c r="E266" s="64"/>
      <c r="F266" s="64"/>
      <c r="G266" s="62"/>
      <c r="H266" s="64"/>
      <c r="I266" s="62"/>
      <c r="J266" s="62"/>
      <c r="K266" s="62"/>
    </row>
    <row r="267" spans="3:13">
      <c r="D267" s="62"/>
      <c r="E267" s="64"/>
      <c r="F267" s="64"/>
      <c r="G267" s="62"/>
      <c r="H267" s="64"/>
      <c r="I267" s="62"/>
    </row>
    <row r="268" spans="3:13">
      <c r="D268" s="62"/>
      <c r="E268" s="64"/>
      <c r="F268" s="64"/>
      <c r="G268" s="62"/>
      <c r="H268" s="64"/>
      <c r="I268" s="62"/>
    </row>
  </sheetData>
  <sheetProtection algorithmName="SHA-512" hashValue="ZY67BFtKpykWIaCtMdyKP7LvFdE1OnZjO3mv9TZOlRZ8QfGLaa27xeAQPQjeHTub4k+teI+CfOdf1dGDCPwFHQ==" saltValue="+gqCk1Sv1zfpv27FztA+kA==" spinCount="100000" sheet="1" objects="1" scenarios="1"/>
  <mergeCells count="69">
    <mergeCell ref="P50:Q50"/>
    <mergeCell ref="R46:S46"/>
    <mergeCell ref="P13:P17"/>
    <mergeCell ref="P18:S18"/>
    <mergeCell ref="Q12:S12"/>
    <mergeCell ref="Q17:S17"/>
    <mergeCell ref="Q38:S38"/>
    <mergeCell ref="Q43:S43"/>
    <mergeCell ref="P49:Q49"/>
    <mergeCell ref="P30:S30"/>
    <mergeCell ref="Q27:S27"/>
    <mergeCell ref="Q29:S29"/>
    <mergeCell ref="P33:T33"/>
    <mergeCell ref="Q35:S35"/>
    <mergeCell ref="Q36:S36"/>
    <mergeCell ref="Q37:S37"/>
    <mergeCell ref="E10:J11"/>
    <mergeCell ref="C13:H13"/>
    <mergeCell ref="H32:I32"/>
    <mergeCell ref="D32:E32"/>
    <mergeCell ref="D29:E29"/>
    <mergeCell ref="C15:E15"/>
    <mergeCell ref="C24:E24"/>
    <mergeCell ref="D18:E18"/>
    <mergeCell ref="D22:E22"/>
    <mergeCell ref="D27:E27"/>
    <mergeCell ref="D26:E26"/>
    <mergeCell ref="D17:E17"/>
    <mergeCell ref="D2:J2"/>
    <mergeCell ref="E9:J9"/>
    <mergeCell ref="E8:J8"/>
    <mergeCell ref="E7:J7"/>
    <mergeCell ref="E6:J6"/>
    <mergeCell ref="G5:J5"/>
    <mergeCell ref="E5:F5"/>
    <mergeCell ref="I47:J47"/>
    <mergeCell ref="C34:G34"/>
    <mergeCell ref="C41:J41"/>
    <mergeCell ref="G47:H47"/>
    <mergeCell ref="D19:E19"/>
    <mergeCell ref="D39:E39"/>
    <mergeCell ref="H35:I35"/>
    <mergeCell ref="J35:K35"/>
    <mergeCell ref="P8:T8"/>
    <mergeCell ref="P23:S23"/>
    <mergeCell ref="Q24:S24"/>
    <mergeCell ref="Q25:S25"/>
    <mergeCell ref="Q26:S26"/>
    <mergeCell ref="P20:S20"/>
    <mergeCell ref="Q14:S14"/>
    <mergeCell ref="Q15:S15"/>
    <mergeCell ref="Q16:S16"/>
    <mergeCell ref="P19:S19"/>
    <mergeCell ref="Q9:S9"/>
    <mergeCell ref="Q10:S10"/>
    <mergeCell ref="Q11:S11"/>
    <mergeCell ref="Q13:S13"/>
    <mergeCell ref="P9:P12"/>
    <mergeCell ref="P24:P26"/>
    <mergeCell ref="P45:S45"/>
    <mergeCell ref="Q28:S28"/>
    <mergeCell ref="Q39:S39"/>
    <mergeCell ref="Q40:S40"/>
    <mergeCell ref="Q41:S41"/>
    <mergeCell ref="Q42:S42"/>
    <mergeCell ref="Q44:S44"/>
    <mergeCell ref="P27:P29"/>
    <mergeCell ref="P35:P39"/>
    <mergeCell ref="P40:P44"/>
  </mergeCells>
  <phoneticPr fontId="3"/>
  <dataValidations xWindow="1249" yWindow="413" count="1">
    <dataValidation imeMode="halfAlpha" allowBlank="1" showInputMessage="1" showErrorMessage="1" prompt="説明を読んで！" sqref="Q13 T18 V10:V11 T12 V15:V16" xr:uid="{00000000-0002-0000-0A00-000000000000}"/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3" manualBreakCount="3">
    <brk id="73" min="1" max="11" man="1"/>
    <brk id="111" min="1" max="11" man="1"/>
    <brk id="142" min="1" max="11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970"/>
  <sheetViews>
    <sheetView zoomScale="85" zoomScaleNormal="85" workbookViewId="0">
      <selection activeCell="G13" sqref="G13"/>
    </sheetView>
  </sheetViews>
  <sheetFormatPr defaultColWidth="8.625" defaultRowHeight="16.7" customHeight="1"/>
  <cols>
    <col min="1" max="1" width="14.375" style="704" customWidth="1"/>
    <col min="2" max="2" width="9.875" style="704" customWidth="1"/>
    <col min="3" max="3" width="16.375" style="705" customWidth="1"/>
    <col min="4" max="4" width="12.125" style="704" customWidth="1"/>
    <col min="5" max="5" width="14.125" style="704" customWidth="1"/>
    <col min="6" max="6" width="6.5" style="704" customWidth="1"/>
    <col min="7" max="7" width="4.625" style="704" customWidth="1"/>
    <col min="8" max="8" width="12.875" style="30" customWidth="1"/>
    <col min="9" max="9" width="14.125" style="704" customWidth="1"/>
    <col min="10" max="10" width="19.5" style="704" customWidth="1"/>
    <col min="11" max="11" width="14.125" style="712" customWidth="1"/>
    <col min="12" max="12" width="8.625" style="31"/>
    <col min="13" max="14" width="9.375" style="709" customWidth="1"/>
    <col min="15" max="15" width="15.375" style="709" customWidth="1"/>
    <col min="16" max="16" width="12.75" style="704" customWidth="1"/>
    <col min="17" max="17" width="14" style="707" customWidth="1"/>
    <col min="18" max="18" width="6.625" style="707" customWidth="1"/>
    <col min="19" max="19" width="6.125" style="707" customWidth="1"/>
    <col min="20" max="20" width="12.875" style="707" customWidth="1"/>
    <col min="21" max="21" width="14.625" style="707" customWidth="1"/>
    <col min="22" max="22" width="9.375" style="704" customWidth="1"/>
    <col min="23" max="23" width="21.125" style="707" customWidth="1"/>
    <col min="24" max="24" width="8.625" style="704"/>
    <col min="25" max="25" width="8.625" style="30"/>
    <col min="26" max="16384" width="8.625" style="704"/>
  </cols>
  <sheetData>
    <row r="1" spans="1:25" s="707" customFormat="1" ht="16.7" customHeight="1">
      <c r="A1" s="709" t="s">
        <v>9188</v>
      </c>
      <c r="B1" s="709" t="s">
        <v>9177</v>
      </c>
      <c r="C1" s="709" t="s">
        <v>52</v>
      </c>
      <c r="D1" s="707" t="s">
        <v>53</v>
      </c>
      <c r="E1" s="707" t="s">
        <v>8627</v>
      </c>
      <c r="F1" s="709" t="s">
        <v>55</v>
      </c>
      <c r="G1" s="707" t="s">
        <v>56</v>
      </c>
      <c r="H1" s="707" t="s">
        <v>48</v>
      </c>
      <c r="I1" s="707" t="s">
        <v>49</v>
      </c>
      <c r="J1" s="707" t="s">
        <v>53</v>
      </c>
      <c r="K1" s="710"/>
      <c r="L1" s="709" t="s">
        <v>9188</v>
      </c>
      <c r="M1" s="709" t="s">
        <v>9177</v>
      </c>
      <c r="N1" s="709" t="s">
        <v>48</v>
      </c>
      <c r="O1" s="709" t="s">
        <v>52</v>
      </c>
      <c r="P1" s="707" t="s">
        <v>10658</v>
      </c>
      <c r="Q1" s="707" t="s">
        <v>8627</v>
      </c>
      <c r="R1" s="707" t="s">
        <v>55</v>
      </c>
      <c r="S1" s="707" t="s">
        <v>56</v>
      </c>
      <c r="T1" s="714" t="s">
        <v>48</v>
      </c>
      <c r="U1" s="714" t="s">
        <v>49</v>
      </c>
      <c r="W1" s="707" t="s">
        <v>53</v>
      </c>
      <c r="Y1" s="826"/>
    </row>
    <row r="2" spans="1:25" ht="16.7" customHeight="1">
      <c r="A2" s="704">
        <v>1</v>
      </c>
      <c r="B2" s="704">
        <v>1</v>
      </c>
      <c r="C2" s="705" t="s">
        <v>7085</v>
      </c>
      <c r="D2" s="704" t="str">
        <f t="shared" ref="D2:D65" si="0">ASC(J2)</f>
        <v>ｺｾｶﾞﾜ ｼｭｳ</v>
      </c>
      <c r="E2" s="704" t="s">
        <v>246</v>
      </c>
      <c r="F2" s="704" t="s">
        <v>9329</v>
      </c>
      <c r="G2" s="11">
        <v>3</v>
      </c>
      <c r="H2" s="708" t="str">
        <f>IF($E2="","",VLOOKUP($E2,所属・種目コード!$C$3:$E$76,3,FALSE))</f>
        <v>031089</v>
      </c>
      <c r="I2" s="708">
        <f>IF($E2="","",VLOOKUP($E2,所属・種目コード!$C$3:$E$76,2,FALSE))</f>
        <v>1089</v>
      </c>
      <c r="J2" s="704" t="s">
        <v>9839</v>
      </c>
      <c r="K2" s="706"/>
      <c r="L2" s="705">
        <v>1</v>
      </c>
      <c r="M2" s="11">
        <v>1</v>
      </c>
      <c r="N2" s="11" t="s">
        <v>11912</v>
      </c>
      <c r="O2" s="704" t="s">
        <v>11406</v>
      </c>
      <c r="P2" s="704" t="str">
        <f t="shared" ref="P2:P65" si="1">ASC(W2)</f>
        <v>ｻｻｷ ﾚﾝ</v>
      </c>
      <c r="Q2" s="11" t="s">
        <v>246</v>
      </c>
      <c r="R2" s="704" t="s">
        <v>9351</v>
      </c>
      <c r="S2" s="11">
        <v>3</v>
      </c>
      <c r="T2" s="715" t="str">
        <f>IF($Q2="","",VLOOKUP($Q2,所属・種目コード!$C$3:$E$76,3,FALSE))</f>
        <v>031089</v>
      </c>
      <c r="U2" s="715">
        <f>IF($Q2="","",VLOOKUP($Q2,所属・種目コード!$C$3:$E$76,2,FALSE))</f>
        <v>1089</v>
      </c>
      <c r="W2" s="11" t="s">
        <v>9841</v>
      </c>
    </row>
    <row r="3" spans="1:25" ht="16.7" customHeight="1">
      <c r="A3" s="704">
        <v>2</v>
      </c>
      <c r="B3" s="704">
        <v>2</v>
      </c>
      <c r="C3" s="705" t="s">
        <v>11188</v>
      </c>
      <c r="D3" s="704" t="str">
        <f t="shared" si="0"/>
        <v>ｺﾀﾞｼﾏ ﾚｵ</v>
      </c>
      <c r="E3" s="704" t="s">
        <v>246</v>
      </c>
      <c r="F3" s="704" t="s">
        <v>9329</v>
      </c>
      <c r="G3" s="11">
        <v>3</v>
      </c>
      <c r="H3" s="708" t="str">
        <f>IF($E3="","",VLOOKUP($E3,所属・種目コード!$C$3:$E$76,3,FALSE))</f>
        <v>031089</v>
      </c>
      <c r="I3" s="708">
        <f>IF($E3="","",VLOOKUP($E3,所属・種目コード!$C$3:$E$76,2,FALSE))</f>
        <v>1089</v>
      </c>
      <c r="J3" s="704" t="s">
        <v>9840</v>
      </c>
      <c r="K3" s="706"/>
      <c r="L3" s="705">
        <v>2</v>
      </c>
      <c r="M3" s="11">
        <v>2</v>
      </c>
      <c r="N3" s="11" t="s">
        <v>11912</v>
      </c>
      <c r="O3" s="704" t="s">
        <v>11407</v>
      </c>
      <c r="P3" s="704" t="str">
        <f t="shared" si="1"/>
        <v>ｻﾄｳ ﾅﾅ</v>
      </c>
      <c r="Q3" s="11" t="s">
        <v>246</v>
      </c>
      <c r="R3" s="704" t="s">
        <v>9351</v>
      </c>
      <c r="S3" s="11">
        <v>3</v>
      </c>
      <c r="T3" s="715" t="str">
        <f>IF($Q3="","",VLOOKUP($Q3,所属・種目コード!$C$3:$E$76,3,FALSE))</f>
        <v>031089</v>
      </c>
      <c r="U3" s="715">
        <f>IF($Q3="","",VLOOKUP($Q3,所属・種目コード!$C$3:$E$76,2,FALSE))</f>
        <v>1089</v>
      </c>
      <c r="W3" s="11" t="s">
        <v>9844</v>
      </c>
    </row>
    <row r="4" spans="1:25" ht="16.7" customHeight="1">
      <c r="A4" s="704">
        <v>3</v>
      </c>
      <c r="B4" s="704">
        <v>3</v>
      </c>
      <c r="C4" s="705" t="s">
        <v>11189</v>
      </c>
      <c r="D4" s="704" t="str">
        <f t="shared" si="0"/>
        <v>ｻﾄｳ ｼｭﾝ</v>
      </c>
      <c r="E4" s="704" t="s">
        <v>246</v>
      </c>
      <c r="F4" s="704" t="s">
        <v>9329</v>
      </c>
      <c r="G4" s="11">
        <v>3</v>
      </c>
      <c r="H4" s="708" t="str">
        <f>IF($E4="","",VLOOKUP($E4,所属・種目コード!$C$3:$E$76,3,FALSE))</f>
        <v>031089</v>
      </c>
      <c r="I4" s="708">
        <f>IF($E4="","",VLOOKUP($E4,所属・種目コード!$C$3:$E$76,2,FALSE))</f>
        <v>1089</v>
      </c>
      <c r="J4" s="704" t="s">
        <v>9842</v>
      </c>
      <c r="K4" s="706"/>
      <c r="L4" s="705">
        <v>3</v>
      </c>
      <c r="M4" s="11">
        <v>3</v>
      </c>
      <c r="N4" s="11" t="s">
        <v>11912</v>
      </c>
      <c r="O4" s="704" t="s">
        <v>11408</v>
      </c>
      <c r="P4" s="704" t="str">
        <f t="shared" si="1"/>
        <v>ﾀｶﾊｼ ｶﾉﾝ</v>
      </c>
      <c r="Q4" s="11" t="s">
        <v>246</v>
      </c>
      <c r="R4" s="704" t="s">
        <v>9351</v>
      </c>
      <c r="S4" s="11">
        <v>3</v>
      </c>
      <c r="T4" s="715" t="str">
        <f>IF($Q4="","",VLOOKUP($Q4,所属・種目コード!$C$3:$E$76,3,FALSE))</f>
        <v>031089</v>
      </c>
      <c r="U4" s="715">
        <f>IF($Q4="","",VLOOKUP($Q4,所属・種目コード!$C$3:$E$76,2,FALSE))</f>
        <v>1089</v>
      </c>
      <c r="W4" s="11" t="s">
        <v>9846</v>
      </c>
    </row>
    <row r="5" spans="1:25" ht="16.7" customHeight="1">
      <c r="A5" s="704">
        <v>4</v>
      </c>
      <c r="B5" s="704">
        <v>4</v>
      </c>
      <c r="C5" s="705" t="s">
        <v>11190</v>
      </c>
      <c r="D5" s="704" t="str">
        <f t="shared" si="0"/>
        <v>ｾｶﾞﾜ ﾀｶｼ</v>
      </c>
      <c r="E5" s="704" t="s">
        <v>246</v>
      </c>
      <c r="F5" s="704" t="s">
        <v>9329</v>
      </c>
      <c r="G5" s="11">
        <v>3</v>
      </c>
      <c r="H5" s="708" t="str">
        <f>IF($E5="","",VLOOKUP($E5,所属・種目コード!$C$3:$E$76,3,FALSE))</f>
        <v>031089</v>
      </c>
      <c r="I5" s="708">
        <f>IF($E5="","",VLOOKUP($E5,所属・種目コード!$C$3:$E$76,2,FALSE))</f>
        <v>1089</v>
      </c>
      <c r="J5" s="704" t="s">
        <v>9845</v>
      </c>
      <c r="K5" s="706"/>
      <c r="L5" s="705">
        <v>4</v>
      </c>
      <c r="M5" s="11">
        <v>4</v>
      </c>
      <c r="N5" s="11" t="s">
        <v>11912</v>
      </c>
      <c r="O5" s="704" t="s">
        <v>6868</v>
      </c>
      <c r="P5" s="704" t="str">
        <f t="shared" si="1"/>
        <v>ﾂｸﾞｴﾀﾞ ﾘﾝｶ</v>
      </c>
      <c r="Q5" s="11" t="s">
        <v>246</v>
      </c>
      <c r="R5" s="704" t="s">
        <v>9351</v>
      </c>
      <c r="S5" s="11">
        <v>3</v>
      </c>
      <c r="T5" s="715" t="str">
        <f>IF($Q5="","",VLOOKUP($Q5,所属・種目コード!$C$3:$E$76,3,FALSE))</f>
        <v>031089</v>
      </c>
      <c r="U5" s="715">
        <f>IF($Q5="","",VLOOKUP($Q5,所属・種目コード!$C$3:$E$76,2,FALSE))</f>
        <v>1089</v>
      </c>
      <c r="W5" s="11" t="s">
        <v>9847</v>
      </c>
    </row>
    <row r="6" spans="1:25" ht="16.7" customHeight="1">
      <c r="A6" s="704">
        <v>5</v>
      </c>
      <c r="B6" s="704">
        <v>5</v>
      </c>
      <c r="C6" s="705" t="s">
        <v>10671</v>
      </c>
      <c r="D6" s="704" t="str">
        <f t="shared" si="0"/>
        <v>ｲﾄｳ ｸｳﾀ</v>
      </c>
      <c r="E6" s="704" t="s">
        <v>246</v>
      </c>
      <c r="F6" s="704" t="s">
        <v>9329</v>
      </c>
      <c r="G6" s="11">
        <v>3</v>
      </c>
      <c r="H6" s="708" t="str">
        <f>IF($E6="","",VLOOKUP($E6,所属・種目コード!$C$3:$E$76,3,FALSE))</f>
        <v>031089</v>
      </c>
      <c r="I6" s="708">
        <f>IF($E6="","",VLOOKUP($E6,所属・種目コード!$C$3:$E$76,2,FALSE))</f>
        <v>1089</v>
      </c>
      <c r="J6" s="704" t="s">
        <v>9837</v>
      </c>
      <c r="K6" s="706"/>
      <c r="L6" s="705">
        <v>5</v>
      </c>
      <c r="M6" s="11">
        <v>5</v>
      </c>
      <c r="N6" s="11" t="s">
        <v>11912</v>
      </c>
      <c r="O6" s="704" t="s">
        <v>5465</v>
      </c>
      <c r="P6" s="704" t="str">
        <f t="shared" si="1"/>
        <v>ﾋﾔﾏ ﾐﾉﾘ</v>
      </c>
      <c r="Q6" s="11" t="s">
        <v>246</v>
      </c>
      <c r="R6" s="704" t="s">
        <v>9351</v>
      </c>
      <c r="S6" s="11">
        <v>3</v>
      </c>
      <c r="T6" s="715" t="str">
        <f>IF($Q6="","",VLOOKUP($Q6,所属・種目コード!$C$3:$E$76,3,FALSE))</f>
        <v>031089</v>
      </c>
      <c r="U6" s="715">
        <f>IF($Q6="","",VLOOKUP($Q6,所属・種目コード!$C$3:$E$76,2,FALSE))</f>
        <v>1089</v>
      </c>
      <c r="W6" s="11" t="s">
        <v>9849</v>
      </c>
    </row>
    <row r="7" spans="1:25" ht="16.7" customHeight="1">
      <c r="A7" s="704">
        <v>6</v>
      </c>
      <c r="B7" s="704">
        <v>6</v>
      </c>
      <c r="C7" s="705" t="s">
        <v>10672</v>
      </c>
      <c r="D7" s="704" t="str">
        <f t="shared" si="0"/>
        <v>ｱｻｸﾗ ﾀｲｼﾞｭ</v>
      </c>
      <c r="E7" s="704" t="s">
        <v>246</v>
      </c>
      <c r="F7" s="704" t="s">
        <v>9329</v>
      </c>
      <c r="G7" s="11">
        <v>2</v>
      </c>
      <c r="H7" s="708" t="str">
        <f>IF($E7="","",VLOOKUP($E7,所属・種目コード!$C$3:$E$76,3,FALSE))</f>
        <v>031089</v>
      </c>
      <c r="I7" s="708">
        <f>IF($E7="","",VLOOKUP($E7,所属・種目コード!$C$3:$E$76,2,FALSE))</f>
        <v>1089</v>
      </c>
      <c r="J7" s="704" t="s">
        <v>9836</v>
      </c>
      <c r="K7" s="706"/>
      <c r="L7" s="705">
        <v>6</v>
      </c>
      <c r="M7" s="11">
        <v>6</v>
      </c>
      <c r="N7" s="11" t="s">
        <v>11912</v>
      </c>
      <c r="O7" s="704" t="s">
        <v>11409</v>
      </c>
      <c r="P7" s="704" t="str">
        <f t="shared" si="1"/>
        <v>ﾔｴｶﾞｼ ｴﾐ</v>
      </c>
      <c r="Q7" s="11" t="s">
        <v>246</v>
      </c>
      <c r="R7" s="704" t="s">
        <v>9351</v>
      </c>
      <c r="S7" s="11">
        <v>3</v>
      </c>
      <c r="T7" s="715" t="str">
        <f>IF($Q7="","",VLOOKUP($Q7,所属・種目コード!$C$3:$E$76,3,FALSE))</f>
        <v>031089</v>
      </c>
      <c r="U7" s="715">
        <f>IF($Q7="","",VLOOKUP($Q7,所属・種目コード!$C$3:$E$76,2,FALSE))</f>
        <v>1089</v>
      </c>
      <c r="W7" s="11" t="s">
        <v>9851</v>
      </c>
    </row>
    <row r="8" spans="1:25" ht="16.7" customHeight="1">
      <c r="A8" s="704">
        <v>7</v>
      </c>
      <c r="B8" s="704">
        <v>7</v>
      </c>
      <c r="C8" s="705" t="s">
        <v>10673</v>
      </c>
      <c r="D8" s="704" t="str">
        <f t="shared" si="0"/>
        <v>ｷｸﾁ ｶｲﾄ</v>
      </c>
      <c r="E8" s="704" t="s">
        <v>246</v>
      </c>
      <c r="F8" s="704" t="s">
        <v>9329</v>
      </c>
      <c r="G8" s="11">
        <v>2</v>
      </c>
      <c r="H8" s="708" t="str">
        <f>IF($E8="","",VLOOKUP($E8,所属・種目コード!$C$3:$E$76,3,FALSE))</f>
        <v>031089</v>
      </c>
      <c r="I8" s="708">
        <f>IF($E8="","",VLOOKUP($E8,所属・種目コード!$C$3:$E$76,2,FALSE))</f>
        <v>1089</v>
      </c>
      <c r="J8" s="704" t="s">
        <v>9838</v>
      </c>
      <c r="K8" s="706"/>
      <c r="L8" s="705">
        <v>7</v>
      </c>
      <c r="M8" s="11">
        <v>7</v>
      </c>
      <c r="N8" s="11" t="s">
        <v>11912</v>
      </c>
      <c r="O8" s="704" t="s">
        <v>11410</v>
      </c>
      <c r="P8" s="704" t="str">
        <f t="shared" si="1"/>
        <v>ﾔｴｶﾞｼ ｻｷ</v>
      </c>
      <c r="Q8" s="11" t="s">
        <v>246</v>
      </c>
      <c r="R8" s="704" t="s">
        <v>9351</v>
      </c>
      <c r="S8" s="11">
        <v>3</v>
      </c>
      <c r="T8" s="715" t="str">
        <f>IF($Q8="","",VLOOKUP($Q8,所属・種目コード!$C$3:$E$76,3,FALSE))</f>
        <v>031089</v>
      </c>
      <c r="U8" s="715">
        <f>IF($Q8="","",VLOOKUP($Q8,所属・種目コード!$C$3:$E$76,2,FALSE))</f>
        <v>1089</v>
      </c>
      <c r="W8" s="11" t="s">
        <v>9852</v>
      </c>
    </row>
    <row r="9" spans="1:25" ht="16.7" customHeight="1">
      <c r="A9" s="704">
        <v>8</v>
      </c>
      <c r="B9" s="704">
        <v>8</v>
      </c>
      <c r="C9" s="705" t="s">
        <v>10674</v>
      </c>
      <c r="D9" s="704" t="str">
        <f t="shared" si="0"/>
        <v>ｻﾄｳ ｿﾗ</v>
      </c>
      <c r="E9" s="704" t="s">
        <v>246</v>
      </c>
      <c r="F9" s="704" t="s">
        <v>9329</v>
      </c>
      <c r="G9" s="11">
        <v>2</v>
      </c>
      <c r="H9" s="708" t="str">
        <f>IF($E9="","",VLOOKUP($E9,所属・種目コード!$C$3:$E$76,3,FALSE))</f>
        <v>031089</v>
      </c>
      <c r="I9" s="708">
        <f>IF($E9="","",VLOOKUP($E9,所属・種目コード!$C$3:$E$76,2,FALSE))</f>
        <v>1089</v>
      </c>
      <c r="J9" s="704" t="s">
        <v>9843</v>
      </c>
      <c r="K9" s="706"/>
      <c r="L9" s="705">
        <v>8</v>
      </c>
      <c r="M9" s="11">
        <v>8</v>
      </c>
      <c r="N9" s="11" t="s">
        <v>11912</v>
      </c>
      <c r="O9" s="704" t="s">
        <v>7129</v>
      </c>
      <c r="P9" s="704" t="str">
        <f t="shared" si="1"/>
        <v>ﾔﾏﾀﾞ ｿﾉｶ</v>
      </c>
      <c r="Q9" s="11" t="s">
        <v>246</v>
      </c>
      <c r="R9" s="704" t="s">
        <v>9351</v>
      </c>
      <c r="S9" s="11">
        <v>3</v>
      </c>
      <c r="T9" s="715" t="str">
        <f>IF($Q9="","",VLOOKUP($Q9,所属・種目コード!$C$3:$E$76,3,FALSE))</f>
        <v>031089</v>
      </c>
      <c r="U9" s="715">
        <f>IF($Q9="","",VLOOKUP($Q9,所属・種目コード!$C$3:$E$76,2,FALSE))</f>
        <v>1089</v>
      </c>
      <c r="W9" s="11" t="s">
        <v>9853</v>
      </c>
    </row>
    <row r="10" spans="1:25" ht="16.7" customHeight="1">
      <c r="A10" s="704">
        <v>9</v>
      </c>
      <c r="B10" s="704">
        <v>9</v>
      </c>
      <c r="C10" s="705" t="s">
        <v>11191</v>
      </c>
      <c r="D10" s="704" t="str">
        <f t="shared" si="0"/>
        <v>ﾊﾀｹﾔﾏ ﾚﾂ</v>
      </c>
      <c r="E10" s="704" t="s">
        <v>246</v>
      </c>
      <c r="F10" s="704" t="s">
        <v>9329</v>
      </c>
      <c r="G10" s="11">
        <v>2</v>
      </c>
      <c r="H10" s="708" t="str">
        <f>IF($E10="","",VLOOKUP($E10,所属・種目コード!$C$3:$E$76,3,FALSE))</f>
        <v>031089</v>
      </c>
      <c r="I10" s="708">
        <f>IF($E10="","",VLOOKUP($E10,所属・種目コード!$C$3:$E$76,2,FALSE))</f>
        <v>1089</v>
      </c>
      <c r="J10" s="704" t="s">
        <v>9848</v>
      </c>
      <c r="K10" s="706"/>
      <c r="L10" s="705">
        <v>9</v>
      </c>
      <c r="M10" s="11">
        <v>9</v>
      </c>
      <c r="N10" s="11" t="s">
        <v>11913</v>
      </c>
      <c r="O10" s="704" t="s">
        <v>11739</v>
      </c>
      <c r="P10" s="704" t="str">
        <f t="shared" si="1"/>
        <v>ｵｶﾞｻﾜﾗ ｱﾔｶ</v>
      </c>
      <c r="Q10" s="11" t="s">
        <v>157</v>
      </c>
      <c r="R10" s="704" t="s">
        <v>9351</v>
      </c>
      <c r="S10" s="11">
        <v>3</v>
      </c>
      <c r="T10" s="715" t="str">
        <f>IF($Q10="","",VLOOKUP($Q10,所属・種目コード!$C$3:$E$76,3,FALSE))</f>
        <v>031069</v>
      </c>
      <c r="U10" s="715">
        <f>IF($Q10="","",VLOOKUP($Q10,所属・種目コード!$C$3:$E$76,2,FALSE))</f>
        <v>1069</v>
      </c>
      <c r="W10" s="11" t="s">
        <v>9513</v>
      </c>
    </row>
    <row r="11" spans="1:25" ht="16.7" customHeight="1">
      <c r="A11" s="704">
        <v>10</v>
      </c>
      <c r="B11" s="704">
        <v>10</v>
      </c>
      <c r="C11" s="705" t="s">
        <v>11192</v>
      </c>
      <c r="D11" s="704" t="str">
        <f t="shared" si="0"/>
        <v>ﾌﾙﾀﾞﾃ ﾘｸﾄ</v>
      </c>
      <c r="E11" s="704" t="s">
        <v>246</v>
      </c>
      <c r="F11" s="704" t="s">
        <v>9329</v>
      </c>
      <c r="G11" s="11">
        <v>2</v>
      </c>
      <c r="H11" s="708" t="str">
        <f>IF($E11="","",VLOOKUP($E11,所属・種目コード!$C$3:$E$76,3,FALSE))</f>
        <v>031089</v>
      </c>
      <c r="I11" s="708">
        <f>IF($E11="","",VLOOKUP($E11,所属・種目コード!$C$3:$E$76,2,FALSE))</f>
        <v>1089</v>
      </c>
      <c r="J11" s="704" t="s">
        <v>9850</v>
      </c>
      <c r="K11" s="706"/>
      <c r="L11" s="705">
        <v>10</v>
      </c>
      <c r="M11" s="11">
        <v>10</v>
      </c>
      <c r="N11" s="11" t="s">
        <v>11913</v>
      </c>
      <c r="O11" s="704" t="s">
        <v>11411</v>
      </c>
      <c r="P11" s="704" t="str">
        <f t="shared" si="1"/>
        <v>ｶﾐｻﾜ ﾁﾅﾂ</v>
      </c>
      <c r="Q11" s="11" t="s">
        <v>157</v>
      </c>
      <c r="R11" s="704" t="s">
        <v>9351</v>
      </c>
      <c r="S11" s="11">
        <v>3</v>
      </c>
      <c r="T11" s="715" t="str">
        <f>IF($Q11="","",VLOOKUP($Q11,所属・種目コード!$C$3:$E$76,3,FALSE))</f>
        <v>031069</v>
      </c>
      <c r="U11" s="715">
        <f>IF($Q11="","",VLOOKUP($Q11,所属・種目コード!$C$3:$E$76,2,FALSE))</f>
        <v>1069</v>
      </c>
      <c r="W11" s="11" t="s">
        <v>9514</v>
      </c>
    </row>
    <row r="12" spans="1:25" ht="16.7" customHeight="1">
      <c r="A12" s="704">
        <v>11</v>
      </c>
      <c r="B12" s="704">
        <v>11</v>
      </c>
      <c r="C12" s="705" t="s">
        <v>10675</v>
      </c>
      <c r="D12" s="704" t="str">
        <f t="shared" si="0"/>
        <v>ｺﾊﾞﾔｼ ｲｸﾙ</v>
      </c>
      <c r="E12" s="704" t="s">
        <v>157</v>
      </c>
      <c r="F12" s="704" t="s">
        <v>9329</v>
      </c>
      <c r="G12" s="11">
        <v>2</v>
      </c>
      <c r="H12" s="708" t="str">
        <f>IF($E12="","",VLOOKUP($E12,所属・種目コード!$C$3:$E$76,3,FALSE))</f>
        <v>031069</v>
      </c>
      <c r="I12" s="708">
        <f>IF($E12="","",VLOOKUP($E12,所属・種目コード!$C$3:$E$76,2,FALSE))</f>
        <v>1069</v>
      </c>
      <c r="J12" s="704" t="s">
        <v>9515</v>
      </c>
      <c r="K12" s="706"/>
      <c r="L12" s="705">
        <v>11</v>
      </c>
      <c r="M12" s="11">
        <v>11</v>
      </c>
      <c r="N12" s="11" t="s">
        <v>11913</v>
      </c>
      <c r="O12" s="704" t="s">
        <v>11412</v>
      </c>
      <c r="P12" s="704" t="str">
        <f t="shared" si="1"/>
        <v>ﾌｸｼﾏ ｱｵｶ</v>
      </c>
      <c r="Q12" s="11" t="s">
        <v>157</v>
      </c>
      <c r="R12" s="704" t="s">
        <v>9351</v>
      </c>
      <c r="S12" s="11">
        <v>3</v>
      </c>
      <c r="T12" s="715" t="str">
        <f>IF($Q12="","",VLOOKUP($Q12,所属・種目コード!$C$3:$E$76,3,FALSE))</f>
        <v>031069</v>
      </c>
      <c r="U12" s="715">
        <f>IF($Q12="","",VLOOKUP($Q12,所属・種目コード!$C$3:$E$76,2,FALSE))</f>
        <v>1069</v>
      </c>
      <c r="W12" s="11" t="s">
        <v>9520</v>
      </c>
    </row>
    <row r="13" spans="1:25" ht="16.7" customHeight="1">
      <c r="A13" s="704">
        <v>12</v>
      </c>
      <c r="B13" s="704">
        <v>12</v>
      </c>
      <c r="C13" s="705" t="s">
        <v>10676</v>
      </c>
      <c r="D13" s="704" t="str">
        <f t="shared" si="0"/>
        <v>ﾜﾀﾅﾍﾞ ﾐﾂｼｹﾞ</v>
      </c>
      <c r="E13" s="704" t="s">
        <v>10661</v>
      </c>
      <c r="F13" s="704" t="s">
        <v>9329</v>
      </c>
      <c r="G13" s="11">
        <v>2</v>
      </c>
      <c r="H13" s="708" t="str">
        <f>IF($E13="","",VLOOKUP($E13,所属・種目コード!$C$3:$E$76,3,FALSE))</f>
        <v>031099</v>
      </c>
      <c r="I13" s="708">
        <f>IF($E13="","",VLOOKUP($E13,所属・種目コード!$C$3:$E$76,2,FALSE))</f>
        <v>1099</v>
      </c>
      <c r="J13" s="704" t="s">
        <v>10001</v>
      </c>
      <c r="K13" s="706"/>
      <c r="L13" s="705">
        <v>12</v>
      </c>
      <c r="M13" s="11">
        <v>12</v>
      </c>
      <c r="N13" s="11" t="s">
        <v>11913</v>
      </c>
      <c r="O13" s="704" t="s">
        <v>11413</v>
      </c>
      <c r="P13" s="704" t="str">
        <f t="shared" si="1"/>
        <v>ﾐﾅｶﾜ ﾏｲ</v>
      </c>
      <c r="Q13" s="11" t="s">
        <v>157</v>
      </c>
      <c r="R13" s="704" t="s">
        <v>9351</v>
      </c>
      <c r="S13" s="11">
        <v>3</v>
      </c>
      <c r="T13" s="715" t="str">
        <f>IF($Q13="","",VLOOKUP($Q13,所属・種目コード!$C$3:$E$76,3,FALSE))</f>
        <v>031069</v>
      </c>
      <c r="U13" s="715">
        <f>IF($Q13="","",VLOOKUP($Q13,所属・種目コード!$C$3:$E$76,2,FALSE))</f>
        <v>1069</v>
      </c>
      <c r="W13" s="11" t="s">
        <v>9521</v>
      </c>
    </row>
    <row r="14" spans="1:25" ht="16.7" customHeight="1">
      <c r="A14" s="704">
        <v>13</v>
      </c>
      <c r="B14" s="704">
        <v>13</v>
      </c>
      <c r="C14" s="705" t="s">
        <v>7634</v>
      </c>
      <c r="D14" s="704" t="str">
        <f t="shared" si="0"/>
        <v>ﾎﾝﾄﾞｳ ﾄﾓﾋﾄ</v>
      </c>
      <c r="E14" s="704" t="s">
        <v>330</v>
      </c>
      <c r="F14" s="704" t="s">
        <v>9329</v>
      </c>
      <c r="G14" s="11">
        <v>3</v>
      </c>
      <c r="H14" s="708" t="str">
        <f>IF($E14="","",VLOOKUP($E14,所属・種目コード!$C$3:$E$76,3,FALSE))</f>
        <v>031115</v>
      </c>
      <c r="I14" s="708">
        <f>IF($E14="","",VLOOKUP($E14,所属・種目コード!$C$3:$E$76,2,FALSE))</f>
        <v>1115</v>
      </c>
      <c r="J14" s="704" t="s">
        <v>10638</v>
      </c>
      <c r="K14" s="706"/>
      <c r="L14" s="705">
        <v>13</v>
      </c>
      <c r="M14" s="11">
        <v>13</v>
      </c>
      <c r="N14" s="11" t="s">
        <v>11913</v>
      </c>
      <c r="O14" s="704" t="s">
        <v>11741</v>
      </c>
      <c r="P14" s="704" t="str">
        <f t="shared" si="1"/>
        <v>ﾐﾔｷﾞｻﾞﾜ ﾒｲ</v>
      </c>
      <c r="Q14" s="11" t="s">
        <v>157</v>
      </c>
      <c r="R14" s="704" t="s">
        <v>9351</v>
      </c>
      <c r="S14" s="11">
        <v>3</v>
      </c>
      <c r="T14" s="715" t="str">
        <f>IF($Q14="","",VLOOKUP($Q14,所属・種目コード!$C$3:$E$76,3,FALSE))</f>
        <v>031069</v>
      </c>
      <c r="U14" s="715">
        <f>IF($Q14="","",VLOOKUP($Q14,所属・種目コード!$C$3:$E$76,2,FALSE))</f>
        <v>1069</v>
      </c>
      <c r="W14" s="11" t="s">
        <v>9522</v>
      </c>
    </row>
    <row r="15" spans="1:25" ht="16.7" customHeight="1">
      <c r="A15" s="704">
        <v>14</v>
      </c>
      <c r="B15" s="704">
        <v>14</v>
      </c>
      <c r="C15" s="705" t="s">
        <v>11276</v>
      </c>
      <c r="D15" s="704" t="str">
        <f t="shared" si="0"/>
        <v>ﾐｶﾐ ﾓﾝﾉｼﾞｮｳ</v>
      </c>
      <c r="E15" s="704" t="s">
        <v>330</v>
      </c>
      <c r="F15" s="704" t="s">
        <v>9329</v>
      </c>
      <c r="G15" s="11">
        <v>3</v>
      </c>
      <c r="H15" s="708" t="str">
        <f>IF($E15="","",VLOOKUP($E15,所属・種目コード!$C$3:$E$76,3,FALSE))</f>
        <v>031115</v>
      </c>
      <c r="I15" s="708">
        <f>IF($E15="","",VLOOKUP($E15,所属・種目コード!$C$3:$E$76,2,FALSE))</f>
        <v>1115</v>
      </c>
      <c r="J15" s="704" t="s">
        <v>10639</v>
      </c>
      <c r="K15" s="706"/>
      <c r="L15" s="705">
        <v>14</v>
      </c>
      <c r="M15" s="11">
        <v>14</v>
      </c>
      <c r="N15" s="11" t="s">
        <v>11913</v>
      </c>
      <c r="O15" s="704" t="s">
        <v>11854</v>
      </c>
      <c r="P15" s="704" t="str">
        <f t="shared" si="1"/>
        <v>ｻｻｷ ﾅﾂﾞｷ</v>
      </c>
      <c r="Q15" s="11" t="s">
        <v>157</v>
      </c>
      <c r="R15" s="704" t="s">
        <v>9351</v>
      </c>
      <c r="S15" s="11">
        <v>2</v>
      </c>
      <c r="T15" s="715" t="str">
        <f>IF($Q15="","",VLOOKUP($Q15,所属・種目コード!$C$3:$E$76,3,FALSE))</f>
        <v>031069</v>
      </c>
      <c r="U15" s="715">
        <f>IF($Q15="","",VLOOKUP($Q15,所属・種目コード!$C$3:$E$76,2,FALSE))</f>
        <v>1069</v>
      </c>
      <c r="W15" s="11" t="s">
        <v>9516</v>
      </c>
    </row>
    <row r="16" spans="1:25" ht="16.7" customHeight="1">
      <c r="A16" s="704">
        <v>15</v>
      </c>
      <c r="B16" s="704">
        <v>15</v>
      </c>
      <c r="C16" s="705" t="s">
        <v>10677</v>
      </c>
      <c r="D16" s="704" t="str">
        <f t="shared" si="0"/>
        <v>ｵｶﾓﾘ ｲｯｾｲ</v>
      </c>
      <c r="E16" s="704" t="s">
        <v>330</v>
      </c>
      <c r="F16" s="704" t="s">
        <v>9329</v>
      </c>
      <c r="G16" s="11">
        <v>2</v>
      </c>
      <c r="H16" s="713" t="str">
        <f>IF($E16="","",VLOOKUP($E16,所属・種目コード!$C$3:$E$76,3,FALSE))</f>
        <v>031115</v>
      </c>
      <c r="I16" s="713">
        <f>IF($E16="","",VLOOKUP($E16,所属・種目コード!$C$3:$E$76,2,FALSE))</f>
        <v>1115</v>
      </c>
      <c r="J16" s="704" t="s">
        <v>10627</v>
      </c>
      <c r="K16" s="711"/>
      <c r="L16" s="705">
        <v>15</v>
      </c>
      <c r="M16" s="11">
        <v>15</v>
      </c>
      <c r="N16" s="11" t="s">
        <v>11913</v>
      </c>
      <c r="O16" s="704" t="s">
        <v>11740</v>
      </c>
      <c r="P16" s="704" t="str">
        <f t="shared" si="1"/>
        <v>ﾀﾑｶｲ ｼﾂﾞｷ</v>
      </c>
      <c r="Q16" s="11" t="s">
        <v>157</v>
      </c>
      <c r="R16" s="704" t="s">
        <v>9351</v>
      </c>
      <c r="S16" s="11">
        <v>2</v>
      </c>
      <c r="T16" s="715" t="str">
        <f>IF($Q16="","",VLOOKUP($Q16,所属・種目コード!$C$3:$E$76,3,FALSE))</f>
        <v>031069</v>
      </c>
      <c r="U16" s="715">
        <f>IF($Q16="","",VLOOKUP($Q16,所属・種目コード!$C$3:$E$76,2,FALSE))</f>
        <v>1069</v>
      </c>
      <c r="W16" s="11" t="s">
        <v>9517</v>
      </c>
    </row>
    <row r="17" spans="1:23" ht="16.7" customHeight="1">
      <c r="A17" s="704">
        <v>16</v>
      </c>
      <c r="B17" s="704">
        <v>16</v>
      </c>
      <c r="C17" s="705" t="s">
        <v>10678</v>
      </c>
      <c r="D17" s="704" t="str">
        <f t="shared" si="0"/>
        <v>ｻｼｮｳ ﾄﾓﾌﾐ</v>
      </c>
      <c r="E17" s="704" t="s">
        <v>330</v>
      </c>
      <c r="F17" s="704" t="s">
        <v>9329</v>
      </c>
      <c r="G17" s="11">
        <v>2</v>
      </c>
      <c r="H17" s="713" t="str">
        <f>IF($E17="","",VLOOKUP($E17,所属・種目コード!$C$3:$E$76,3,FALSE))</f>
        <v>031115</v>
      </c>
      <c r="I17" s="713">
        <f>IF($E17="","",VLOOKUP($E17,所属・種目コード!$C$3:$E$76,2,FALSE))</f>
        <v>1115</v>
      </c>
      <c r="J17" s="704" t="s">
        <v>10631</v>
      </c>
      <c r="K17" s="711"/>
      <c r="L17" s="705">
        <v>16</v>
      </c>
      <c r="M17" s="11">
        <v>16</v>
      </c>
      <c r="N17" s="11" t="s">
        <v>11914</v>
      </c>
      <c r="O17" s="704" t="s">
        <v>11414</v>
      </c>
      <c r="P17" s="704" t="str">
        <f t="shared" si="1"/>
        <v>ｲｼｶﾜ ｶｽﾐ</v>
      </c>
      <c r="Q17" s="11" t="s">
        <v>11905</v>
      </c>
      <c r="R17" s="704" t="s">
        <v>9351</v>
      </c>
      <c r="S17" s="11">
        <v>2</v>
      </c>
      <c r="T17" s="715" t="str">
        <f>IF($Q17="","",VLOOKUP($Q17,所属・種目コード!$C$3:$E$76,3,FALSE))</f>
        <v>031099</v>
      </c>
      <c r="U17" s="715">
        <f>IF($Q17="","",VLOOKUP($Q17,所属・種目コード!$C$3:$E$76,2,FALSE))</f>
        <v>1099</v>
      </c>
      <c r="W17" s="11" t="s">
        <v>9995</v>
      </c>
    </row>
    <row r="18" spans="1:23" ht="16.7" customHeight="1">
      <c r="A18" s="704">
        <v>17</v>
      </c>
      <c r="B18" s="704">
        <v>17</v>
      </c>
      <c r="C18" s="705" t="s">
        <v>10679</v>
      </c>
      <c r="D18" s="704" t="str">
        <f t="shared" si="0"/>
        <v>ﾀｶﾊｼ ｶｲｾｲ</v>
      </c>
      <c r="E18" s="704" t="s">
        <v>330</v>
      </c>
      <c r="F18" s="704" t="s">
        <v>9329</v>
      </c>
      <c r="G18" s="11">
        <v>2</v>
      </c>
      <c r="H18" s="713" t="str">
        <f>IF($E18="","",VLOOKUP($E18,所属・種目コード!$C$3:$E$76,3,FALSE))</f>
        <v>031115</v>
      </c>
      <c r="I18" s="713">
        <f>IF($E18="","",VLOOKUP($E18,所属・種目コード!$C$3:$E$76,2,FALSE))</f>
        <v>1115</v>
      </c>
      <c r="J18" s="704" t="s">
        <v>10632</v>
      </c>
      <c r="K18" s="711"/>
      <c r="L18" s="705">
        <v>17</v>
      </c>
      <c r="M18" s="11">
        <v>17</v>
      </c>
      <c r="N18" s="11" t="s">
        <v>11914</v>
      </c>
      <c r="O18" s="704" t="s">
        <v>11415</v>
      </c>
      <c r="P18" s="704" t="str">
        <f t="shared" si="1"/>
        <v>ｵｲｶﾜ ｶﾚﾝ</v>
      </c>
      <c r="Q18" s="11" t="s">
        <v>11905</v>
      </c>
      <c r="R18" s="704" t="s">
        <v>9351</v>
      </c>
      <c r="S18" s="11">
        <v>2</v>
      </c>
      <c r="T18" s="715" t="str">
        <f>IF($Q18="","",VLOOKUP($Q18,所属・種目コード!$C$3:$E$76,3,FALSE))</f>
        <v>031099</v>
      </c>
      <c r="U18" s="715">
        <f>IF($Q18="","",VLOOKUP($Q18,所属・種目コード!$C$3:$E$76,2,FALSE))</f>
        <v>1099</v>
      </c>
      <c r="W18" s="11" t="s">
        <v>9996</v>
      </c>
    </row>
    <row r="19" spans="1:23" ht="16.7" customHeight="1">
      <c r="A19" s="704">
        <v>18</v>
      </c>
      <c r="B19" s="704">
        <v>18</v>
      </c>
      <c r="C19" s="705" t="s">
        <v>10680</v>
      </c>
      <c r="D19" s="704" t="str">
        <f t="shared" si="0"/>
        <v>ﾀｶﾊｼ ｶｹﾙ</v>
      </c>
      <c r="E19" s="704" t="s">
        <v>330</v>
      </c>
      <c r="F19" s="704" t="s">
        <v>9329</v>
      </c>
      <c r="G19" s="11">
        <v>2</v>
      </c>
      <c r="H19" s="713" t="str">
        <f>IF($E19="","",VLOOKUP($E19,所属・種目コード!$C$3:$E$76,3,FALSE))</f>
        <v>031115</v>
      </c>
      <c r="I19" s="713">
        <f>IF($E19="","",VLOOKUP($E19,所属・種目コード!$C$3:$E$76,2,FALSE))</f>
        <v>1115</v>
      </c>
      <c r="J19" s="704" t="s">
        <v>10633</v>
      </c>
      <c r="K19" s="711"/>
      <c r="L19" s="705">
        <v>18</v>
      </c>
      <c r="M19" s="11">
        <v>18</v>
      </c>
      <c r="N19" s="11" t="s">
        <v>11914</v>
      </c>
      <c r="O19" s="704" t="s">
        <v>11416</v>
      </c>
      <c r="P19" s="704" t="str">
        <f t="shared" si="1"/>
        <v>ﾃﾙｲ ﾊﾙｶ</v>
      </c>
      <c r="Q19" s="11" t="s">
        <v>11905</v>
      </c>
      <c r="R19" s="704" t="s">
        <v>9351</v>
      </c>
      <c r="S19" s="11">
        <v>2</v>
      </c>
      <c r="T19" s="715" t="str">
        <f>IF($Q19="","",VLOOKUP($Q19,所属・種目コード!$C$3:$E$76,3,FALSE))</f>
        <v>031099</v>
      </c>
      <c r="U19" s="715">
        <f>IF($Q19="","",VLOOKUP($Q19,所属・種目コード!$C$3:$E$76,2,FALSE))</f>
        <v>1099</v>
      </c>
      <c r="W19" s="11" t="s">
        <v>10000</v>
      </c>
    </row>
    <row r="20" spans="1:23" ht="16.7" customHeight="1">
      <c r="A20" s="704">
        <v>19</v>
      </c>
      <c r="B20" s="704">
        <v>19</v>
      </c>
      <c r="C20" s="705" t="s">
        <v>10681</v>
      </c>
      <c r="D20" s="704" t="str">
        <f t="shared" si="0"/>
        <v>ﾁﾊﾞ ﾀﾞｲﾓﾝ</v>
      </c>
      <c r="E20" s="704" t="s">
        <v>330</v>
      </c>
      <c r="F20" s="704" t="s">
        <v>9329</v>
      </c>
      <c r="G20" s="11">
        <v>2</v>
      </c>
      <c r="H20" s="713" t="str">
        <f>IF($E20="","",VLOOKUP($E20,所属・種目コード!$C$3:$E$76,3,FALSE))</f>
        <v>031115</v>
      </c>
      <c r="I20" s="713">
        <f>IF($E20="","",VLOOKUP($E20,所属・種目コード!$C$3:$E$76,2,FALSE))</f>
        <v>1115</v>
      </c>
      <c r="J20" s="704" t="s">
        <v>10634</v>
      </c>
      <c r="K20" s="711"/>
      <c r="L20" s="705">
        <v>19</v>
      </c>
      <c r="M20" s="11">
        <v>19</v>
      </c>
      <c r="N20" s="11" t="s">
        <v>11915</v>
      </c>
      <c r="O20" s="704" t="s">
        <v>11417</v>
      </c>
      <c r="P20" s="704" t="str">
        <f t="shared" si="1"/>
        <v>ｵｲｶﾜ ﾐｻｷ</v>
      </c>
      <c r="Q20" s="11" t="s">
        <v>330</v>
      </c>
      <c r="R20" s="704" t="s">
        <v>9351</v>
      </c>
      <c r="S20" s="11">
        <v>2</v>
      </c>
      <c r="T20" s="715" t="str">
        <f>IF($Q20="","",VLOOKUP($Q20,所属・種目コード!$C$3:$E$76,3,FALSE))</f>
        <v>031115</v>
      </c>
      <c r="U20" s="715">
        <f>IF($Q20="","",VLOOKUP($Q20,所属・種目コード!$C$3:$E$76,2,FALSE))</f>
        <v>1115</v>
      </c>
      <c r="W20" s="11" t="s">
        <v>10626</v>
      </c>
    </row>
    <row r="21" spans="1:23" ht="16.7" customHeight="1">
      <c r="A21" s="704">
        <v>20</v>
      </c>
      <c r="B21" s="704">
        <v>20</v>
      </c>
      <c r="C21" s="705" t="s">
        <v>10682</v>
      </c>
      <c r="D21" s="704" t="str">
        <f t="shared" si="0"/>
        <v>ﾌｼﾞﾓﾘ ｱﾔﾄ</v>
      </c>
      <c r="E21" s="704" t="s">
        <v>330</v>
      </c>
      <c r="F21" s="704" t="s">
        <v>9329</v>
      </c>
      <c r="G21" s="11">
        <v>2</v>
      </c>
      <c r="H21" s="713" t="str">
        <f>IF($E21="","",VLOOKUP($E21,所属・種目コード!$C$3:$E$76,3,FALSE))</f>
        <v>031115</v>
      </c>
      <c r="I21" s="713">
        <f>IF($E21="","",VLOOKUP($E21,所属・種目コード!$C$3:$E$76,2,FALSE))</f>
        <v>1115</v>
      </c>
      <c r="J21" s="704" t="s">
        <v>10636</v>
      </c>
      <c r="K21" s="711"/>
      <c r="L21" s="705">
        <v>20</v>
      </c>
      <c r="M21" s="11">
        <v>20</v>
      </c>
      <c r="N21" s="11" t="s">
        <v>11915</v>
      </c>
      <c r="O21" s="704" t="s">
        <v>11418</v>
      </c>
      <c r="P21" s="704" t="str">
        <f t="shared" si="1"/>
        <v>ｷｸﾁ ﾓﾓｶ</v>
      </c>
      <c r="Q21" s="11" t="s">
        <v>330</v>
      </c>
      <c r="R21" s="704" t="s">
        <v>9351</v>
      </c>
      <c r="S21" s="11">
        <v>2</v>
      </c>
      <c r="T21" s="715" t="str">
        <f>IF($Q21="","",VLOOKUP($Q21,所属・種目コード!$C$3:$E$76,3,FALSE))</f>
        <v>031115</v>
      </c>
      <c r="U21" s="715">
        <f>IF($Q21="","",VLOOKUP($Q21,所属・種目コード!$C$3:$E$76,2,FALSE))</f>
        <v>1115</v>
      </c>
      <c r="W21" s="11" t="s">
        <v>10243</v>
      </c>
    </row>
    <row r="22" spans="1:23" ht="16.7" customHeight="1">
      <c r="A22" s="704">
        <v>21</v>
      </c>
      <c r="B22" s="704">
        <v>21</v>
      </c>
      <c r="C22" s="705" t="s">
        <v>10683</v>
      </c>
      <c r="D22" s="704" t="str">
        <f t="shared" si="0"/>
        <v>ﾔｽﾑﾗ ｶｲﾄ</v>
      </c>
      <c r="E22" s="704" t="s">
        <v>330</v>
      </c>
      <c r="F22" s="704" t="s">
        <v>9329</v>
      </c>
      <c r="G22" s="11">
        <v>2</v>
      </c>
      <c r="H22" s="713" t="str">
        <f>IF($E22="","",VLOOKUP($E22,所属・種目コード!$C$3:$E$76,3,FALSE))</f>
        <v>031115</v>
      </c>
      <c r="I22" s="713">
        <f>IF($E22="","",VLOOKUP($E22,所属・種目コード!$C$3:$E$76,2,FALSE))</f>
        <v>1115</v>
      </c>
      <c r="J22" s="704" t="s">
        <v>10640</v>
      </c>
      <c r="K22" s="711"/>
      <c r="L22" s="705">
        <v>21</v>
      </c>
      <c r="M22" s="11">
        <v>21</v>
      </c>
      <c r="N22" s="11" t="s">
        <v>11915</v>
      </c>
      <c r="O22" s="704" t="s">
        <v>11419</v>
      </c>
      <c r="P22" s="704" t="str">
        <f t="shared" si="1"/>
        <v>ｸﾄﾞｳ ﾏﾅﾐ</v>
      </c>
      <c r="Q22" s="11" t="s">
        <v>330</v>
      </c>
      <c r="R22" s="704" t="s">
        <v>9351</v>
      </c>
      <c r="S22" s="11">
        <v>2</v>
      </c>
      <c r="T22" s="715" t="str">
        <f>IF($Q22="","",VLOOKUP($Q22,所属・種目コード!$C$3:$E$76,3,FALSE))</f>
        <v>031115</v>
      </c>
      <c r="U22" s="715">
        <f>IF($Q22="","",VLOOKUP($Q22,所属・種目コード!$C$3:$E$76,2,FALSE))</f>
        <v>1115</v>
      </c>
      <c r="W22" s="11" t="s">
        <v>10628</v>
      </c>
    </row>
    <row r="23" spans="1:23" ht="16.7" customHeight="1">
      <c r="A23" s="704">
        <v>22</v>
      </c>
      <c r="B23" s="704">
        <v>22</v>
      </c>
      <c r="C23" s="705" t="s">
        <v>11277</v>
      </c>
      <c r="D23" s="704" t="str">
        <f t="shared" si="0"/>
        <v>ﾖｼｻﾞﾜ ｱｷﾄ</v>
      </c>
      <c r="E23" s="704" t="s">
        <v>330</v>
      </c>
      <c r="F23" s="704" t="s">
        <v>9329</v>
      </c>
      <c r="G23" s="11">
        <v>2</v>
      </c>
      <c r="H23" s="708" t="str">
        <f>IF($E23="","",VLOOKUP($E23,所属・種目コード!$C$3:$E$76,3,FALSE))</f>
        <v>031115</v>
      </c>
      <c r="I23" s="708">
        <f>IF($E23="","",VLOOKUP($E23,所属・種目コード!$C$3:$E$76,2,FALSE))</f>
        <v>1115</v>
      </c>
      <c r="J23" s="704" t="s">
        <v>10641</v>
      </c>
      <c r="K23" s="706"/>
      <c r="L23" s="705">
        <v>22</v>
      </c>
      <c r="M23" s="11">
        <v>22</v>
      </c>
      <c r="N23" s="11" t="s">
        <v>11915</v>
      </c>
      <c r="O23" s="704" t="s">
        <v>11420</v>
      </c>
      <c r="P23" s="704" t="str">
        <f t="shared" si="1"/>
        <v>ﾌｼﾞﾜﾗ ﾜｶ</v>
      </c>
      <c r="Q23" s="11" t="s">
        <v>330</v>
      </c>
      <c r="R23" s="704" t="s">
        <v>9351</v>
      </c>
      <c r="S23" s="11">
        <v>2</v>
      </c>
      <c r="T23" s="715" t="str">
        <f>IF($Q23="","",VLOOKUP($Q23,所属・種目コード!$C$3:$E$76,3,FALSE))</f>
        <v>031115</v>
      </c>
      <c r="U23" s="715">
        <f>IF($Q23="","",VLOOKUP($Q23,所属・種目コード!$C$3:$E$76,2,FALSE))</f>
        <v>1115</v>
      </c>
      <c r="W23" s="11" t="s">
        <v>10637</v>
      </c>
    </row>
    <row r="24" spans="1:23" ht="16.7" customHeight="1">
      <c r="A24" s="704">
        <v>23</v>
      </c>
      <c r="B24" s="704">
        <v>23</v>
      </c>
      <c r="C24" s="705" t="s">
        <v>11193</v>
      </c>
      <c r="D24" s="704" t="str">
        <f t="shared" si="0"/>
        <v>ﾜﾀﾅﾍﾞ ﾘｮｳ</v>
      </c>
      <c r="E24" s="704" t="s">
        <v>330</v>
      </c>
      <c r="F24" s="704" t="s">
        <v>9329</v>
      </c>
      <c r="G24" s="11">
        <v>2</v>
      </c>
      <c r="H24" s="708" t="str">
        <f>IF($E24="","",VLOOKUP($E24,所属・種目コード!$C$3:$E$76,3,FALSE))</f>
        <v>031115</v>
      </c>
      <c r="I24" s="708">
        <f>IF($E24="","",VLOOKUP($E24,所属・種目コード!$C$3:$E$76,2,FALSE))</f>
        <v>1115</v>
      </c>
      <c r="J24" s="704" t="s">
        <v>10642</v>
      </c>
      <c r="K24" s="706"/>
      <c r="L24" s="705">
        <v>23</v>
      </c>
      <c r="M24" s="829">
        <v>23</v>
      </c>
      <c r="N24" s="11" t="s">
        <v>11916</v>
      </c>
      <c r="O24" s="704" t="s">
        <v>11722</v>
      </c>
      <c r="P24" s="704" t="str">
        <f t="shared" si="1"/>
        <v>ｵﾊﾞﾗ ﾐｻｷ</v>
      </c>
      <c r="Q24" s="11" t="s">
        <v>242</v>
      </c>
      <c r="R24" s="704" t="s">
        <v>9351</v>
      </c>
      <c r="S24" s="11">
        <v>3</v>
      </c>
      <c r="T24" s="715" t="str">
        <f>IF($Q24="","",VLOOKUP($Q24,所属・種目コード!$C$3:$E$76,3,FALSE))</f>
        <v>031088</v>
      </c>
      <c r="U24" s="715">
        <f>IF($Q24="","",VLOOKUP($Q24,所属・種目コード!$C$3:$E$76,2,FALSE))</f>
        <v>1088</v>
      </c>
      <c r="W24" s="11" t="s">
        <v>9825</v>
      </c>
    </row>
    <row r="25" spans="1:23" ht="16.7" customHeight="1">
      <c r="A25" s="704">
        <v>24</v>
      </c>
      <c r="B25" s="827">
        <v>24</v>
      </c>
      <c r="C25" s="705" t="s">
        <v>11162</v>
      </c>
      <c r="D25" s="123" t="str">
        <f t="shared" si="0"/>
        <v>ｶﾄｳ ﾐｽﾞｷ</v>
      </c>
      <c r="E25" s="123" t="s">
        <v>242</v>
      </c>
      <c r="F25" s="123" t="s">
        <v>9329</v>
      </c>
      <c r="G25" s="11">
        <v>1</v>
      </c>
      <c r="H25" s="708" t="str">
        <f>IF($E25="","",VLOOKUP($E25,所属・種目コード!$C$3:$E$76,3,FALSE))</f>
        <v>031088</v>
      </c>
      <c r="I25" s="708">
        <f>IF($E25="","",VLOOKUP($E25,所属・種目コード!$C$3:$E$76,2,FALSE))</f>
        <v>1088</v>
      </c>
      <c r="J25" s="11" t="s">
        <v>9826</v>
      </c>
      <c r="K25" s="706"/>
      <c r="L25" s="705">
        <v>24</v>
      </c>
      <c r="M25" s="829">
        <v>24</v>
      </c>
      <c r="N25" s="11" t="s">
        <v>11916</v>
      </c>
      <c r="O25" s="704" t="s">
        <v>11849</v>
      </c>
      <c r="P25" s="704" t="str">
        <f t="shared" si="1"/>
        <v>ｽｶﾞﾜﾗ ｻｸﾗ</v>
      </c>
      <c r="Q25" s="11" t="s">
        <v>242</v>
      </c>
      <c r="R25" s="704" t="s">
        <v>9351</v>
      </c>
      <c r="S25" s="11">
        <v>3</v>
      </c>
      <c r="T25" s="715" t="str">
        <f>IF($Q25="","",VLOOKUP($Q25,所属・種目コード!$C$3:$E$76,3,FALSE))</f>
        <v>031088</v>
      </c>
      <c r="U25" s="715">
        <f>IF($Q25="","",VLOOKUP($Q25,所属・種目コード!$C$3:$E$76,2,FALSE))</f>
        <v>1088</v>
      </c>
      <c r="W25" s="11" t="s">
        <v>9830</v>
      </c>
    </row>
    <row r="26" spans="1:23" ht="16.7" customHeight="1">
      <c r="A26" s="704">
        <v>25</v>
      </c>
      <c r="B26" s="827">
        <v>25</v>
      </c>
      <c r="C26" s="705" t="s">
        <v>5593</v>
      </c>
      <c r="D26" s="123" t="str">
        <f t="shared" si="0"/>
        <v>ﾐｳﾗ ﾏﾅﾄ</v>
      </c>
      <c r="E26" s="123" t="s">
        <v>242</v>
      </c>
      <c r="F26" s="123" t="s">
        <v>9329</v>
      </c>
      <c r="G26" s="11">
        <v>1</v>
      </c>
      <c r="H26" s="708" t="str">
        <f>IF($E26="","",VLOOKUP($E26,所属・種目コード!$C$3:$E$76,3,FALSE))</f>
        <v>031088</v>
      </c>
      <c r="I26" s="708">
        <f>IF($E26="","",VLOOKUP($E26,所属・種目コード!$C$3:$E$76,2,FALSE))</f>
        <v>1088</v>
      </c>
      <c r="J26" s="11" t="s">
        <v>9833</v>
      </c>
      <c r="K26" s="706"/>
      <c r="L26" s="705">
        <v>25</v>
      </c>
      <c r="M26" s="829">
        <v>25</v>
      </c>
      <c r="N26" s="11" t="s">
        <v>11916</v>
      </c>
      <c r="O26" s="704" t="s">
        <v>11723</v>
      </c>
      <c r="P26" s="704" t="str">
        <f t="shared" si="1"/>
        <v>ｶﾜｶﾐ ﾓﾓｶ</v>
      </c>
      <c r="Q26" s="11" t="s">
        <v>242</v>
      </c>
      <c r="R26" s="704" t="s">
        <v>9351</v>
      </c>
      <c r="S26" s="11">
        <v>2</v>
      </c>
      <c r="T26" s="715" t="str">
        <f>IF($Q26="","",VLOOKUP($Q26,所属・種目コード!$C$3:$E$76,3,FALSE))</f>
        <v>031088</v>
      </c>
      <c r="U26" s="715">
        <f>IF($Q26="","",VLOOKUP($Q26,所属・種目コード!$C$3:$E$76,2,FALSE))</f>
        <v>1088</v>
      </c>
      <c r="W26" s="11" t="s">
        <v>9828</v>
      </c>
    </row>
    <row r="27" spans="1:23" ht="16.7" customHeight="1">
      <c r="A27" s="704">
        <v>26</v>
      </c>
      <c r="B27" s="827">
        <v>26</v>
      </c>
      <c r="C27" s="705" t="s">
        <v>5597</v>
      </c>
      <c r="D27" s="123" t="str">
        <f t="shared" si="0"/>
        <v>ﾐｳﾗ ﾕｳﾄ</v>
      </c>
      <c r="E27" s="123" t="s">
        <v>242</v>
      </c>
      <c r="F27" s="123" t="s">
        <v>9329</v>
      </c>
      <c r="G27" s="11">
        <v>1</v>
      </c>
      <c r="H27" s="708" t="str">
        <f>IF($E27="","",VLOOKUP($E27,所属・種目コード!$C$3:$E$76,3,FALSE))</f>
        <v>031088</v>
      </c>
      <c r="I27" s="708">
        <f>IF($E27="","",VLOOKUP($E27,所属・種目コード!$C$3:$E$76,2,FALSE))</f>
        <v>1088</v>
      </c>
      <c r="J27" s="11" t="s">
        <v>9834</v>
      </c>
      <c r="K27" s="706"/>
      <c r="L27" s="705">
        <v>26</v>
      </c>
      <c r="M27" s="11">
        <v>26</v>
      </c>
      <c r="N27" s="11" t="s">
        <v>11917</v>
      </c>
      <c r="O27" s="704" t="s">
        <v>7573</v>
      </c>
      <c r="P27" s="704" t="str">
        <f t="shared" si="1"/>
        <v>ｱﾗｷ ﾋﾅ</v>
      </c>
      <c r="Q27" s="11" t="s">
        <v>309</v>
      </c>
      <c r="R27" s="704" t="s">
        <v>9351</v>
      </c>
      <c r="S27" s="11">
        <v>3</v>
      </c>
      <c r="T27" s="715" t="str">
        <f>IF($Q27="","",VLOOKUP($Q27,所属・種目コード!$C$3:$E$76,3,FALSE))</f>
        <v>031107</v>
      </c>
      <c r="U27" s="715">
        <f>IF($Q27="","",VLOOKUP($Q27,所属・種目コード!$C$3:$E$76,2,FALSE))</f>
        <v>1107</v>
      </c>
      <c r="W27" s="11" t="s">
        <v>10528</v>
      </c>
    </row>
    <row r="28" spans="1:23" ht="16.7" customHeight="1">
      <c r="A28" s="704">
        <v>27</v>
      </c>
      <c r="B28" s="827">
        <v>27</v>
      </c>
      <c r="C28" s="705" t="s">
        <v>11163</v>
      </c>
      <c r="D28" s="123" t="str">
        <f t="shared" si="0"/>
        <v>ﾀｶﾊｼ ｺﾊｸ</v>
      </c>
      <c r="E28" s="123" t="s">
        <v>242</v>
      </c>
      <c r="F28" s="123" t="s">
        <v>9329</v>
      </c>
      <c r="G28" s="11">
        <v>1</v>
      </c>
      <c r="H28" s="708" t="str">
        <f>IF($E28="","",VLOOKUP($E28,所属・種目コード!$C$3:$E$76,3,FALSE))</f>
        <v>031088</v>
      </c>
      <c r="I28" s="708">
        <f>IF($E28="","",VLOOKUP($E28,所属・種目コード!$C$3:$E$76,2,FALSE))</f>
        <v>1088</v>
      </c>
      <c r="J28" s="11" t="s">
        <v>9831</v>
      </c>
      <c r="K28" s="706"/>
      <c r="L28" s="705">
        <v>27</v>
      </c>
      <c r="M28" s="11">
        <v>27</v>
      </c>
      <c r="N28" s="11" t="s">
        <v>11917</v>
      </c>
      <c r="O28" s="704" t="s">
        <v>11855</v>
      </c>
      <c r="P28" s="704" t="str">
        <f t="shared" si="1"/>
        <v>ｲﾄｳ ﾘﾝ</v>
      </c>
      <c r="Q28" s="11" t="s">
        <v>309</v>
      </c>
      <c r="R28" s="704" t="s">
        <v>9351</v>
      </c>
      <c r="S28" s="11">
        <v>3</v>
      </c>
      <c r="T28" s="715" t="str">
        <f>IF($Q28="","",VLOOKUP($Q28,所属・種目コード!$C$3:$E$76,3,FALSE))</f>
        <v>031107</v>
      </c>
      <c r="U28" s="715">
        <f>IF($Q28="","",VLOOKUP($Q28,所属・種目コード!$C$3:$E$76,2,FALSE))</f>
        <v>1107</v>
      </c>
      <c r="W28" s="11" t="s">
        <v>10532</v>
      </c>
    </row>
    <row r="29" spans="1:23" ht="16.7" customHeight="1">
      <c r="A29" s="704">
        <v>28</v>
      </c>
      <c r="B29" s="704">
        <v>28</v>
      </c>
      <c r="C29" s="705" t="s">
        <v>7575</v>
      </c>
      <c r="D29" s="704" t="str">
        <f t="shared" si="0"/>
        <v>ｲﾅﾑﾗ ｶｽﾞﾏ</v>
      </c>
      <c r="E29" s="704" t="s">
        <v>309</v>
      </c>
      <c r="F29" s="704" t="s">
        <v>9329</v>
      </c>
      <c r="G29" s="11">
        <v>3</v>
      </c>
      <c r="H29" s="708" t="str">
        <f>IF($E29="","",VLOOKUP($E29,所属・種目コード!$C$3:$E$76,3,FALSE))</f>
        <v>031107</v>
      </c>
      <c r="I29" s="708">
        <f>IF($E29="","",VLOOKUP($E29,所属・種目コード!$C$3:$E$76,2,FALSE))</f>
        <v>1107</v>
      </c>
      <c r="J29" s="704" t="s">
        <v>10533</v>
      </c>
      <c r="K29" s="706"/>
      <c r="L29" s="705">
        <v>28</v>
      </c>
      <c r="M29" s="11">
        <v>28</v>
      </c>
      <c r="N29" s="11" t="s">
        <v>11917</v>
      </c>
      <c r="O29" s="704" t="s">
        <v>6751</v>
      </c>
      <c r="P29" s="704" t="str">
        <f t="shared" si="1"/>
        <v>ｶﾐﾀｲﾗ ｶﾘﾝ</v>
      </c>
      <c r="Q29" s="11" t="s">
        <v>309</v>
      </c>
      <c r="R29" s="704" t="s">
        <v>9351</v>
      </c>
      <c r="S29" s="11">
        <v>3</v>
      </c>
      <c r="T29" s="715" t="str">
        <f>IF($Q29="","",VLOOKUP($Q29,所属・種目コード!$C$3:$E$76,3,FALSE))</f>
        <v>031107</v>
      </c>
      <c r="U29" s="715">
        <f>IF($Q29="","",VLOOKUP($Q29,所属・種目コード!$C$3:$E$76,2,FALSE))</f>
        <v>1107</v>
      </c>
      <c r="W29" s="11" t="s">
        <v>10542</v>
      </c>
    </row>
    <row r="30" spans="1:23" ht="16.7" customHeight="1">
      <c r="A30" s="704">
        <v>29</v>
      </c>
      <c r="B30" s="704">
        <v>29</v>
      </c>
      <c r="C30" s="705" t="s">
        <v>10684</v>
      </c>
      <c r="D30" s="704" t="str">
        <f t="shared" si="0"/>
        <v>ｵｵｻｺ ﾏｻｷ</v>
      </c>
      <c r="E30" s="704" t="s">
        <v>309</v>
      </c>
      <c r="F30" s="704" t="s">
        <v>9329</v>
      </c>
      <c r="G30" s="11">
        <v>3</v>
      </c>
      <c r="H30" s="708" t="str">
        <f>IF($E30="","",VLOOKUP($E30,所属・種目コード!$C$3:$E$76,3,FALSE))</f>
        <v>031107</v>
      </c>
      <c r="I30" s="708">
        <f>IF($E30="","",VLOOKUP($E30,所属・種目コード!$C$3:$E$76,2,FALSE))</f>
        <v>1107</v>
      </c>
      <c r="J30" s="704" t="s">
        <v>10535</v>
      </c>
      <c r="K30" s="706"/>
      <c r="L30" s="705">
        <v>29</v>
      </c>
      <c r="M30" s="11">
        <v>29</v>
      </c>
      <c r="N30" s="11" t="s">
        <v>11917</v>
      </c>
      <c r="O30" s="704" t="s">
        <v>11421</v>
      </c>
      <c r="P30" s="704" t="str">
        <f t="shared" si="1"/>
        <v>ｸﾎﾞ ﾕｳｶ</v>
      </c>
      <c r="Q30" s="11" t="s">
        <v>309</v>
      </c>
      <c r="R30" s="704" t="s">
        <v>9351</v>
      </c>
      <c r="S30" s="11">
        <v>3</v>
      </c>
      <c r="T30" s="715" t="str">
        <f>IF($Q30="","",VLOOKUP($Q30,所属・種目コード!$C$3:$E$76,3,FALSE))</f>
        <v>031107</v>
      </c>
      <c r="U30" s="715">
        <f>IF($Q30="","",VLOOKUP($Q30,所属・種目コード!$C$3:$E$76,2,FALSE))</f>
        <v>1107</v>
      </c>
      <c r="W30" s="11" t="s">
        <v>10545</v>
      </c>
    </row>
    <row r="31" spans="1:23" ht="16.7" customHeight="1">
      <c r="A31" s="704">
        <v>30</v>
      </c>
      <c r="B31" s="704">
        <v>30</v>
      </c>
      <c r="C31" s="705" t="s">
        <v>7581</v>
      </c>
      <c r="D31" s="704" t="str">
        <f t="shared" si="0"/>
        <v>ｵｶﾀﾞ ﾕｳﾔ</v>
      </c>
      <c r="E31" s="704" t="s">
        <v>309</v>
      </c>
      <c r="F31" s="704" t="s">
        <v>9329</v>
      </c>
      <c r="G31" s="11">
        <v>3</v>
      </c>
      <c r="H31" s="708" t="str">
        <f>IF($E31="","",VLOOKUP($E31,所属・種目コード!$C$3:$E$76,3,FALSE))</f>
        <v>031107</v>
      </c>
      <c r="I31" s="708">
        <f>IF($E31="","",VLOOKUP($E31,所属・種目コード!$C$3:$E$76,2,FALSE))</f>
        <v>1107</v>
      </c>
      <c r="J31" s="704" t="s">
        <v>10537</v>
      </c>
      <c r="K31" s="706"/>
      <c r="L31" s="705">
        <v>30</v>
      </c>
      <c r="M31" s="11">
        <v>30</v>
      </c>
      <c r="N31" s="11" t="s">
        <v>11917</v>
      </c>
      <c r="O31" s="704" t="s">
        <v>6341</v>
      </c>
      <c r="P31" s="704" t="str">
        <f t="shared" si="1"/>
        <v>ｻﾄｳ ｱｲ</v>
      </c>
      <c r="Q31" s="11" t="s">
        <v>309</v>
      </c>
      <c r="R31" s="704" t="s">
        <v>9351</v>
      </c>
      <c r="S31" s="11">
        <v>3</v>
      </c>
      <c r="T31" s="715" t="str">
        <f>IF($Q31="","",VLOOKUP($Q31,所属・種目コード!$C$3:$E$76,3,FALSE))</f>
        <v>031107</v>
      </c>
      <c r="U31" s="715">
        <f>IF($Q31="","",VLOOKUP($Q31,所属・種目コード!$C$3:$E$76,2,FALSE))</f>
        <v>1107</v>
      </c>
      <c r="W31" s="11" t="s">
        <v>10557</v>
      </c>
    </row>
    <row r="32" spans="1:23" ht="16.7" customHeight="1">
      <c r="A32" s="704">
        <v>31</v>
      </c>
      <c r="B32" s="704">
        <v>31</v>
      </c>
      <c r="C32" s="705" t="s">
        <v>10685</v>
      </c>
      <c r="D32" s="704" t="str">
        <f t="shared" si="0"/>
        <v>ｶﾜｲ ﾊﾔﾄ</v>
      </c>
      <c r="E32" s="704" t="s">
        <v>309</v>
      </c>
      <c r="F32" s="704" t="s">
        <v>9329</v>
      </c>
      <c r="G32" s="11">
        <v>3</v>
      </c>
      <c r="H32" s="708" t="str">
        <f>IF($E32="","",VLOOKUP($E32,所属・種目コード!$C$3:$E$76,3,FALSE))</f>
        <v>031107</v>
      </c>
      <c r="I32" s="708">
        <f>IF($E32="","",VLOOKUP($E32,所属・種目コード!$C$3:$E$76,2,FALSE))</f>
        <v>1107</v>
      </c>
      <c r="J32" s="704" t="s">
        <v>10543</v>
      </c>
      <c r="K32" s="706"/>
      <c r="L32" s="705">
        <v>31</v>
      </c>
      <c r="M32" s="11">
        <v>31</v>
      </c>
      <c r="N32" s="11" t="s">
        <v>11917</v>
      </c>
      <c r="O32" s="704" t="s">
        <v>11422</v>
      </c>
      <c r="P32" s="704" t="str">
        <f t="shared" si="1"/>
        <v>ｻﾄｳ ﾉﾄﾞｶ</v>
      </c>
      <c r="Q32" s="11" t="s">
        <v>309</v>
      </c>
      <c r="R32" s="704" t="s">
        <v>9351</v>
      </c>
      <c r="S32" s="11">
        <v>3</v>
      </c>
      <c r="T32" s="715" t="str">
        <f>IF($Q32="","",VLOOKUP($Q32,所属・種目コード!$C$3:$E$76,3,FALSE))</f>
        <v>031107</v>
      </c>
      <c r="U32" s="715">
        <f>IF($Q32="","",VLOOKUP($Q32,所属・種目コード!$C$3:$E$76,2,FALSE))</f>
        <v>1107</v>
      </c>
      <c r="W32" s="11" t="s">
        <v>10560</v>
      </c>
    </row>
    <row r="33" spans="1:23" ht="16.7" customHeight="1">
      <c r="A33" s="704">
        <v>32</v>
      </c>
      <c r="B33" s="704">
        <v>32</v>
      </c>
      <c r="C33" s="705" t="s">
        <v>10686</v>
      </c>
      <c r="D33" s="704" t="str">
        <f t="shared" si="0"/>
        <v>ｻﾄｳ ｼｭｳｷ</v>
      </c>
      <c r="E33" s="704" t="s">
        <v>309</v>
      </c>
      <c r="F33" s="704" t="s">
        <v>9329</v>
      </c>
      <c r="G33" s="11">
        <v>3</v>
      </c>
      <c r="H33" s="708" t="str">
        <f>IF($E33="","",VLOOKUP($E33,所属・種目コード!$C$3:$E$76,3,FALSE))</f>
        <v>031107</v>
      </c>
      <c r="I33" s="708">
        <f>IF($E33="","",VLOOKUP($E33,所属・種目コード!$C$3:$E$76,2,FALSE))</f>
        <v>1107</v>
      </c>
      <c r="J33" s="704" t="s">
        <v>10559</v>
      </c>
      <c r="K33" s="706"/>
      <c r="L33" s="705">
        <v>32</v>
      </c>
      <c r="M33" s="11">
        <v>32</v>
      </c>
      <c r="N33" s="11" t="s">
        <v>11917</v>
      </c>
      <c r="O33" s="704" t="s">
        <v>6085</v>
      </c>
      <c r="P33" s="704" t="str">
        <f t="shared" si="1"/>
        <v>ｻﾜﾀﾞ ﾅﾂﾒ</v>
      </c>
      <c r="Q33" s="11" t="s">
        <v>309</v>
      </c>
      <c r="R33" s="704" t="s">
        <v>9351</v>
      </c>
      <c r="S33" s="11">
        <v>3</v>
      </c>
      <c r="T33" s="715" t="str">
        <f>IF($Q33="","",VLOOKUP($Q33,所属・種目コード!$C$3:$E$76,3,FALSE))</f>
        <v>031107</v>
      </c>
      <c r="U33" s="715">
        <f>IF($Q33="","",VLOOKUP($Q33,所属・種目コード!$C$3:$E$76,2,FALSE))</f>
        <v>1107</v>
      </c>
      <c r="W33" s="11" t="s">
        <v>10561</v>
      </c>
    </row>
    <row r="34" spans="1:23" ht="16.7" customHeight="1">
      <c r="A34" s="704">
        <v>33</v>
      </c>
      <c r="B34" s="704">
        <v>33</v>
      </c>
      <c r="C34" s="705" t="s">
        <v>11194</v>
      </c>
      <c r="D34" s="704" t="str">
        <f t="shared" si="0"/>
        <v>ﾎｿｶﾜ ﾘｮｳ</v>
      </c>
      <c r="E34" s="704" t="s">
        <v>309</v>
      </c>
      <c r="F34" s="704" t="s">
        <v>9329</v>
      </c>
      <c r="G34" s="11">
        <v>3</v>
      </c>
      <c r="H34" s="708" t="str">
        <f>IF($E34="","",VLOOKUP($E34,所属・種目コード!$C$3:$E$76,3,FALSE))</f>
        <v>031107</v>
      </c>
      <c r="I34" s="708">
        <f>IF($E34="","",VLOOKUP($E34,所属・種目コード!$C$3:$E$76,2,FALSE))</f>
        <v>1107</v>
      </c>
      <c r="J34" s="704" t="s">
        <v>10580</v>
      </c>
      <c r="K34" s="706"/>
      <c r="L34" s="705">
        <v>33</v>
      </c>
      <c r="M34" s="11">
        <v>33</v>
      </c>
      <c r="N34" s="11" t="s">
        <v>11917</v>
      </c>
      <c r="O34" s="704" t="s">
        <v>6089</v>
      </c>
      <c r="P34" s="704" t="str">
        <f t="shared" si="1"/>
        <v>ｽｽﾞｷ ﾘﾅ</v>
      </c>
      <c r="Q34" s="11" t="s">
        <v>309</v>
      </c>
      <c r="R34" s="704" t="s">
        <v>9351</v>
      </c>
      <c r="S34" s="11">
        <v>3</v>
      </c>
      <c r="T34" s="715" t="str">
        <f>IF($Q34="","",VLOOKUP($Q34,所属・種目コード!$C$3:$E$76,3,FALSE))</f>
        <v>031107</v>
      </c>
      <c r="U34" s="715">
        <f>IF($Q34="","",VLOOKUP($Q34,所属・種目コード!$C$3:$E$76,2,FALSE))</f>
        <v>1107</v>
      </c>
      <c r="W34" s="11" t="s">
        <v>10566</v>
      </c>
    </row>
    <row r="35" spans="1:23" ht="16.7" customHeight="1">
      <c r="A35" s="704">
        <v>34</v>
      </c>
      <c r="B35" s="704">
        <v>34</v>
      </c>
      <c r="C35" s="705" t="s">
        <v>6405</v>
      </c>
      <c r="D35" s="704" t="str">
        <f t="shared" si="0"/>
        <v>ﾔﾅﾍﾞ ｺｳﾒｲ</v>
      </c>
      <c r="E35" s="704" t="s">
        <v>309</v>
      </c>
      <c r="F35" s="704" t="s">
        <v>9329</v>
      </c>
      <c r="G35" s="11">
        <v>3</v>
      </c>
      <c r="H35" s="708" t="str">
        <f>IF($E35="","",VLOOKUP($E35,所属・種目コード!$C$3:$E$76,3,FALSE))</f>
        <v>031107</v>
      </c>
      <c r="I35" s="708">
        <f>IF($E35="","",VLOOKUP($E35,所属・種目コード!$C$3:$E$76,2,FALSE))</f>
        <v>1107</v>
      </c>
      <c r="J35" s="704" t="s">
        <v>10588</v>
      </c>
      <c r="K35" s="706"/>
      <c r="L35" s="705">
        <v>34</v>
      </c>
      <c r="M35" s="11">
        <v>34</v>
      </c>
      <c r="N35" s="11" t="s">
        <v>11917</v>
      </c>
      <c r="O35" s="704" t="s">
        <v>7620</v>
      </c>
      <c r="P35" s="704" t="str">
        <f t="shared" si="1"/>
        <v>ﾅｲﾄｳ ﾓﾓｶ</v>
      </c>
      <c r="Q35" s="11" t="s">
        <v>309</v>
      </c>
      <c r="R35" s="704" t="s">
        <v>9351</v>
      </c>
      <c r="S35" s="11">
        <v>3</v>
      </c>
      <c r="T35" s="715" t="str">
        <f>IF($Q35="","",VLOOKUP($Q35,所属・種目コード!$C$3:$E$76,3,FALSE))</f>
        <v>031107</v>
      </c>
      <c r="U35" s="715">
        <f>IF($Q35="","",VLOOKUP($Q35,所属・種目コード!$C$3:$E$76,2,FALSE))</f>
        <v>1107</v>
      </c>
      <c r="W35" s="11" t="s">
        <v>10572</v>
      </c>
    </row>
    <row r="36" spans="1:23" ht="16.7" customHeight="1">
      <c r="A36" s="704">
        <v>35</v>
      </c>
      <c r="B36" s="704">
        <v>35</v>
      </c>
      <c r="C36" s="705" t="s">
        <v>10687</v>
      </c>
      <c r="D36" s="704" t="str">
        <f t="shared" si="0"/>
        <v>ﾖｼﾀﾞ ﾀｸﾐ</v>
      </c>
      <c r="E36" s="704" t="s">
        <v>309</v>
      </c>
      <c r="F36" s="704" t="s">
        <v>9329</v>
      </c>
      <c r="G36" s="11">
        <v>3</v>
      </c>
      <c r="H36" s="708" t="str">
        <f>IF($E36="","",VLOOKUP($E36,所属・種目コード!$C$3:$E$76,3,FALSE))</f>
        <v>031107</v>
      </c>
      <c r="I36" s="708">
        <f>IF($E36="","",VLOOKUP($E36,所属・種目コード!$C$3:$E$76,2,FALSE))</f>
        <v>1107</v>
      </c>
      <c r="J36" s="704" t="s">
        <v>10591</v>
      </c>
      <c r="K36" s="706"/>
      <c r="L36" s="705">
        <v>35</v>
      </c>
      <c r="M36" s="11">
        <v>35</v>
      </c>
      <c r="N36" s="11" t="s">
        <v>11917</v>
      </c>
      <c r="O36" s="704" t="s">
        <v>11423</v>
      </c>
      <c r="P36" s="704" t="str">
        <f t="shared" si="1"/>
        <v>ﾅｶｶﾞﾜ ﾘﾉ</v>
      </c>
      <c r="Q36" s="11" t="s">
        <v>309</v>
      </c>
      <c r="R36" s="704" t="s">
        <v>9351</v>
      </c>
      <c r="S36" s="11">
        <v>3</v>
      </c>
      <c r="T36" s="715" t="str">
        <f>IF($Q36="","",VLOOKUP($Q36,所属・種目コード!$C$3:$E$76,3,FALSE))</f>
        <v>031107</v>
      </c>
      <c r="U36" s="715">
        <f>IF($Q36="","",VLOOKUP($Q36,所属・種目コード!$C$3:$E$76,2,FALSE))</f>
        <v>1107</v>
      </c>
      <c r="W36" s="11" t="s">
        <v>10573</v>
      </c>
    </row>
    <row r="37" spans="1:23" ht="16.7" customHeight="1">
      <c r="A37" s="704">
        <v>36</v>
      </c>
      <c r="B37" s="704">
        <v>36</v>
      </c>
      <c r="C37" s="705" t="s">
        <v>10688</v>
      </c>
      <c r="D37" s="704" t="str">
        <f t="shared" si="0"/>
        <v>ｵﾉ ﾀｲﾁ</v>
      </c>
      <c r="E37" s="704" t="s">
        <v>309</v>
      </c>
      <c r="F37" s="704" t="s">
        <v>9329</v>
      </c>
      <c r="G37" s="11">
        <v>2</v>
      </c>
      <c r="H37" s="708" t="str">
        <f>IF($E37="","",VLOOKUP($E37,所属・種目コード!$C$3:$E$76,3,FALSE))</f>
        <v>031107</v>
      </c>
      <c r="I37" s="708">
        <f>IF($E37="","",VLOOKUP($E37,所属・種目コード!$C$3:$E$76,2,FALSE))</f>
        <v>1107</v>
      </c>
      <c r="J37" s="704" t="s">
        <v>10539</v>
      </c>
      <c r="K37" s="706"/>
      <c r="L37" s="705">
        <v>36</v>
      </c>
      <c r="M37" s="11">
        <v>36</v>
      </c>
      <c r="N37" s="11" t="s">
        <v>11917</v>
      </c>
      <c r="O37" s="704" t="s">
        <v>11424</v>
      </c>
      <c r="P37" s="704" t="str">
        <f t="shared" si="1"/>
        <v>ﾋｸﾞﾁ ﾄｱ</v>
      </c>
      <c r="Q37" s="11" t="s">
        <v>309</v>
      </c>
      <c r="R37" s="704" t="s">
        <v>9351</v>
      </c>
      <c r="S37" s="11">
        <v>3</v>
      </c>
      <c r="T37" s="715" t="str">
        <f>IF($Q37="","",VLOOKUP($Q37,所属・種目コード!$C$3:$E$76,3,FALSE))</f>
        <v>031107</v>
      </c>
      <c r="U37" s="715">
        <f>IF($Q37="","",VLOOKUP($Q37,所属・種目コード!$C$3:$E$76,2,FALSE))</f>
        <v>1107</v>
      </c>
      <c r="W37" s="11" t="s">
        <v>10578</v>
      </c>
    </row>
    <row r="38" spans="1:23" ht="16.7" customHeight="1">
      <c r="A38" s="704">
        <v>37</v>
      </c>
      <c r="B38" s="704">
        <v>37</v>
      </c>
      <c r="C38" s="705" t="s">
        <v>11278</v>
      </c>
      <c r="D38" s="704" t="str">
        <f t="shared" si="0"/>
        <v>ｸﾎﾞﾀ ﾘｮｳﾀ</v>
      </c>
      <c r="E38" s="704" t="s">
        <v>309</v>
      </c>
      <c r="F38" s="704" t="s">
        <v>9329</v>
      </c>
      <c r="G38" s="11">
        <v>2</v>
      </c>
      <c r="H38" s="708" t="str">
        <f>IF($E38="","",VLOOKUP($E38,所属・種目コード!$C$3:$E$76,3,FALSE))</f>
        <v>031107</v>
      </c>
      <c r="I38" s="708">
        <f>IF($E38="","",VLOOKUP($E38,所属・種目コード!$C$3:$E$76,2,FALSE))</f>
        <v>1107</v>
      </c>
      <c r="J38" s="704" t="s">
        <v>10546</v>
      </c>
      <c r="K38" s="706"/>
      <c r="L38" s="705">
        <v>37</v>
      </c>
      <c r="M38" s="11">
        <v>37</v>
      </c>
      <c r="N38" s="11" t="s">
        <v>11917</v>
      </c>
      <c r="O38" s="704" t="s">
        <v>6393</v>
      </c>
      <c r="P38" s="704" t="str">
        <f t="shared" si="1"/>
        <v>ﾏﾂﾉ ﾐｼﾛ</v>
      </c>
      <c r="Q38" s="11" t="s">
        <v>309</v>
      </c>
      <c r="R38" s="704" t="s">
        <v>9351</v>
      </c>
      <c r="S38" s="11">
        <v>3</v>
      </c>
      <c r="T38" s="715" t="str">
        <f>IF($Q38="","",VLOOKUP($Q38,所属・種目コード!$C$3:$E$76,3,FALSE))</f>
        <v>031107</v>
      </c>
      <c r="U38" s="715">
        <f>IF($Q38="","",VLOOKUP($Q38,所属・種目コード!$C$3:$E$76,2,FALSE))</f>
        <v>1107</v>
      </c>
      <c r="W38" s="11" t="s">
        <v>10581</v>
      </c>
    </row>
    <row r="39" spans="1:23" ht="16.7" customHeight="1">
      <c r="A39" s="704">
        <v>38</v>
      </c>
      <c r="B39" s="704">
        <v>38</v>
      </c>
      <c r="C39" s="705" t="s">
        <v>10689</v>
      </c>
      <c r="D39" s="704" t="str">
        <f t="shared" si="0"/>
        <v>ｺﾞｳﾅﾀ ｲﾁﾛｳ</v>
      </c>
      <c r="E39" s="704" t="s">
        <v>309</v>
      </c>
      <c r="F39" s="704" t="s">
        <v>9329</v>
      </c>
      <c r="G39" s="11">
        <v>2</v>
      </c>
      <c r="H39" s="708" t="str">
        <f>IF($E39="","",VLOOKUP($E39,所属・種目コード!$C$3:$E$76,3,FALSE))</f>
        <v>031107</v>
      </c>
      <c r="I39" s="708">
        <f>IF($E39="","",VLOOKUP($E39,所属・種目コード!$C$3:$E$76,2,FALSE))</f>
        <v>1107</v>
      </c>
      <c r="J39" s="704" t="s">
        <v>10549</v>
      </c>
      <c r="K39" s="706"/>
      <c r="L39" s="705">
        <v>38</v>
      </c>
      <c r="M39" s="11">
        <v>38</v>
      </c>
      <c r="N39" s="11" t="s">
        <v>11917</v>
      </c>
      <c r="O39" s="704" t="s">
        <v>11856</v>
      </c>
      <c r="P39" s="704" t="str">
        <f t="shared" si="1"/>
        <v>ﾓｳﾄｳ ｺｺﾛ</v>
      </c>
      <c r="Q39" s="11" t="s">
        <v>309</v>
      </c>
      <c r="R39" s="704" t="s">
        <v>9351</v>
      </c>
      <c r="S39" s="11">
        <v>3</v>
      </c>
      <c r="T39" s="715" t="str">
        <f>IF($Q39="","",VLOOKUP($Q39,所属・種目コード!$C$3:$E$76,3,FALSE))</f>
        <v>031107</v>
      </c>
      <c r="U39" s="715">
        <f>IF($Q39="","",VLOOKUP($Q39,所属・種目コード!$C$3:$E$76,2,FALSE))</f>
        <v>1107</v>
      </c>
      <c r="W39" s="11" t="s">
        <v>10584</v>
      </c>
    </row>
    <row r="40" spans="1:23" ht="16.7" customHeight="1">
      <c r="A40" s="704">
        <v>39</v>
      </c>
      <c r="B40" s="704">
        <v>39</v>
      </c>
      <c r="C40" s="705" t="s">
        <v>10690</v>
      </c>
      <c r="D40" s="704" t="str">
        <f t="shared" si="0"/>
        <v>ｻｶﾓﾄ ｱﾗﾀ</v>
      </c>
      <c r="E40" s="704" t="s">
        <v>309</v>
      </c>
      <c r="F40" s="704" t="s">
        <v>9329</v>
      </c>
      <c r="G40" s="11">
        <v>2</v>
      </c>
      <c r="H40" s="708" t="str">
        <f>IF($E40="","",VLOOKUP($E40,所属・種目コード!$C$3:$E$76,3,FALSE))</f>
        <v>031107</v>
      </c>
      <c r="I40" s="708">
        <f>IF($E40="","",VLOOKUP($E40,所属・種目コード!$C$3:$E$76,2,FALSE))</f>
        <v>1107</v>
      </c>
      <c r="J40" s="704" t="s">
        <v>10552</v>
      </c>
      <c r="K40" s="706"/>
      <c r="L40" s="705">
        <v>39</v>
      </c>
      <c r="M40" s="11">
        <v>39</v>
      </c>
      <c r="N40" s="11" t="s">
        <v>11917</v>
      </c>
      <c r="O40" s="704" t="s">
        <v>11425</v>
      </c>
      <c r="P40" s="704" t="str">
        <f t="shared" si="1"/>
        <v>ｱｻｸﾗ ﾕｲﾅ</v>
      </c>
      <c r="Q40" s="11" t="s">
        <v>309</v>
      </c>
      <c r="R40" s="704" t="s">
        <v>9351</v>
      </c>
      <c r="S40" s="11">
        <v>2</v>
      </c>
      <c r="T40" s="715" t="str">
        <f>IF($Q40="","",VLOOKUP($Q40,所属・種目コード!$C$3:$E$76,3,FALSE))</f>
        <v>031107</v>
      </c>
      <c r="U40" s="715">
        <f>IF($Q40="","",VLOOKUP($Q40,所属・種目コード!$C$3:$E$76,2,FALSE))</f>
        <v>1107</v>
      </c>
      <c r="W40" s="11" t="s">
        <v>10527</v>
      </c>
    </row>
    <row r="41" spans="1:23" ht="16.7" customHeight="1">
      <c r="A41" s="704">
        <v>40</v>
      </c>
      <c r="B41" s="704">
        <v>40</v>
      </c>
      <c r="C41" s="705" t="s">
        <v>10691</v>
      </c>
      <c r="D41" s="704" t="str">
        <f t="shared" si="0"/>
        <v>ｼﾌﾞﾔ ﾀｲｾｲ</v>
      </c>
      <c r="E41" s="704" t="s">
        <v>309</v>
      </c>
      <c r="F41" s="704" t="s">
        <v>9329</v>
      </c>
      <c r="G41" s="11">
        <v>2</v>
      </c>
      <c r="H41" s="708" t="str">
        <f>IF($E41="","",VLOOKUP($E41,所属・種目コード!$C$3:$E$76,3,FALSE))</f>
        <v>031107</v>
      </c>
      <c r="I41" s="708">
        <f>IF($E41="","",VLOOKUP($E41,所属・種目コード!$C$3:$E$76,2,FALSE))</f>
        <v>1107</v>
      </c>
      <c r="J41" s="704" t="s">
        <v>10562</v>
      </c>
      <c r="K41" s="706"/>
      <c r="L41" s="705">
        <v>40</v>
      </c>
      <c r="M41" s="11">
        <v>40</v>
      </c>
      <c r="N41" s="11" t="s">
        <v>11917</v>
      </c>
      <c r="O41" s="704" t="s">
        <v>11426</v>
      </c>
      <c r="P41" s="704" t="str">
        <f t="shared" si="1"/>
        <v>ｵｵﾐﾁ ﾐｳ</v>
      </c>
      <c r="Q41" s="11" t="s">
        <v>309</v>
      </c>
      <c r="R41" s="704" t="s">
        <v>9351</v>
      </c>
      <c r="S41" s="11">
        <v>2</v>
      </c>
      <c r="T41" s="715" t="str">
        <f>IF($Q41="","",VLOOKUP($Q41,所属・種目コード!$C$3:$E$76,3,FALSE))</f>
        <v>031107</v>
      </c>
      <c r="U41" s="715">
        <f>IF($Q41="","",VLOOKUP($Q41,所属・種目コード!$C$3:$E$76,2,FALSE))</f>
        <v>1107</v>
      </c>
      <c r="W41" s="11" t="s">
        <v>10536</v>
      </c>
    </row>
    <row r="42" spans="1:23" ht="16.7" customHeight="1">
      <c r="A42" s="704">
        <v>41</v>
      </c>
      <c r="B42" s="704">
        <v>41</v>
      </c>
      <c r="C42" s="705" t="s">
        <v>10692</v>
      </c>
      <c r="D42" s="704" t="str">
        <f t="shared" si="0"/>
        <v>ﾀﾅｶ ﾋﾛﾔ</v>
      </c>
      <c r="E42" s="704" t="s">
        <v>309</v>
      </c>
      <c r="F42" s="704" t="s">
        <v>9329</v>
      </c>
      <c r="G42" s="11">
        <v>2</v>
      </c>
      <c r="H42" s="708" t="str">
        <f>IF($E42="","",VLOOKUP($E42,所属・種目コード!$C$3:$E$76,3,FALSE))</f>
        <v>031107</v>
      </c>
      <c r="I42" s="708">
        <f>IF($E42="","",VLOOKUP($E42,所属・種目コード!$C$3:$E$76,2,FALSE))</f>
        <v>1107</v>
      </c>
      <c r="J42" s="704" t="s">
        <v>10569</v>
      </c>
      <c r="K42" s="706"/>
      <c r="L42" s="705">
        <v>41</v>
      </c>
      <c r="M42" s="11">
        <v>41</v>
      </c>
      <c r="N42" s="11" t="s">
        <v>11917</v>
      </c>
      <c r="O42" s="704" t="s">
        <v>11742</v>
      </c>
      <c r="P42" s="704" t="str">
        <f t="shared" si="1"/>
        <v>ｶﾅｻﾞﾜ ｱｵｲ</v>
      </c>
      <c r="Q42" s="11" t="s">
        <v>309</v>
      </c>
      <c r="R42" s="704" t="s">
        <v>9351</v>
      </c>
      <c r="S42" s="11">
        <v>2</v>
      </c>
      <c r="T42" s="715" t="str">
        <f>IF($Q42="","",VLOOKUP($Q42,所属・種目コード!$C$3:$E$76,3,FALSE))</f>
        <v>031107</v>
      </c>
      <c r="U42" s="715">
        <f>IF($Q42="","",VLOOKUP($Q42,所属・種目コード!$C$3:$E$76,2,FALSE))</f>
        <v>1107</v>
      </c>
      <c r="W42" s="11" t="s">
        <v>10541</v>
      </c>
    </row>
    <row r="43" spans="1:23" ht="16.7" customHeight="1">
      <c r="A43" s="704">
        <v>42</v>
      </c>
      <c r="B43" s="704">
        <v>42</v>
      </c>
      <c r="C43" s="705" t="s">
        <v>10693</v>
      </c>
      <c r="D43" s="704" t="str">
        <f t="shared" si="0"/>
        <v>ﾀﾇﾏ ﾄﾓｷ</v>
      </c>
      <c r="E43" s="704" t="s">
        <v>309</v>
      </c>
      <c r="F43" s="704" t="s">
        <v>9329</v>
      </c>
      <c r="G43" s="11">
        <v>2</v>
      </c>
      <c r="H43" s="708" t="str">
        <f>IF($E43="","",VLOOKUP($E43,所属・種目コード!$C$3:$E$76,3,FALSE))</f>
        <v>031107</v>
      </c>
      <c r="I43" s="708">
        <f>IF($E43="","",VLOOKUP($E43,所属・種目コード!$C$3:$E$76,2,FALSE))</f>
        <v>1107</v>
      </c>
      <c r="J43" s="704" t="s">
        <v>10570</v>
      </c>
      <c r="K43" s="706"/>
      <c r="L43" s="705">
        <v>42</v>
      </c>
      <c r="M43" s="11">
        <v>42</v>
      </c>
      <c r="N43" s="11" t="s">
        <v>11917</v>
      </c>
      <c r="O43" s="704" t="s">
        <v>11427</v>
      </c>
      <c r="P43" s="704" t="str">
        <f t="shared" si="1"/>
        <v>ｸﾘﾔｶﾞﾜ ｱｵｲ</v>
      </c>
      <c r="Q43" s="11" t="s">
        <v>309</v>
      </c>
      <c r="R43" s="704" t="s">
        <v>9351</v>
      </c>
      <c r="S43" s="11">
        <v>2</v>
      </c>
      <c r="T43" s="715" t="str">
        <f>IF($Q43="","",VLOOKUP($Q43,所属・種目コード!$C$3:$E$76,3,FALSE))</f>
        <v>031107</v>
      </c>
      <c r="U43" s="715">
        <f>IF($Q43="","",VLOOKUP($Q43,所属・種目コード!$C$3:$E$76,2,FALSE))</f>
        <v>1107</v>
      </c>
      <c r="W43" s="11" t="s">
        <v>10548</v>
      </c>
    </row>
    <row r="44" spans="1:23" ht="16.7" customHeight="1">
      <c r="A44" s="704">
        <v>43</v>
      </c>
      <c r="B44" s="704">
        <v>43</v>
      </c>
      <c r="C44" s="705" t="s">
        <v>10694</v>
      </c>
      <c r="D44" s="704" t="str">
        <f t="shared" si="0"/>
        <v>ﾌｼﾞﾜﾗ ｺｳｽｹ</v>
      </c>
      <c r="E44" s="704" t="s">
        <v>309</v>
      </c>
      <c r="F44" s="704" t="s">
        <v>9329</v>
      </c>
      <c r="G44" s="11">
        <v>2</v>
      </c>
      <c r="H44" s="708" t="str">
        <f>IF($E44="","",VLOOKUP($E44,所属・種目コード!$C$3:$E$76,3,FALSE))</f>
        <v>031107</v>
      </c>
      <c r="I44" s="708">
        <f>IF($E44="","",VLOOKUP($E44,所属・種目コード!$C$3:$E$76,2,FALSE))</f>
        <v>1107</v>
      </c>
      <c r="J44" s="704" t="s">
        <v>10579</v>
      </c>
      <c r="K44" s="706"/>
      <c r="L44" s="705">
        <v>43</v>
      </c>
      <c r="M44" s="11">
        <v>43</v>
      </c>
      <c r="N44" s="11" t="s">
        <v>11917</v>
      </c>
      <c r="O44" s="704" t="s">
        <v>11428</v>
      </c>
      <c r="P44" s="704" t="str">
        <f t="shared" si="1"/>
        <v>ｻｲﾄｳ ﾕｲ</v>
      </c>
      <c r="Q44" s="11" t="s">
        <v>309</v>
      </c>
      <c r="R44" s="704" t="s">
        <v>9351</v>
      </c>
      <c r="S44" s="11">
        <v>2</v>
      </c>
      <c r="T44" s="715" t="str">
        <f>IF($Q44="","",VLOOKUP($Q44,所属・種目コード!$C$3:$E$76,3,FALSE))</f>
        <v>031107</v>
      </c>
      <c r="U44" s="715">
        <f>IF($Q44="","",VLOOKUP($Q44,所属・種目コード!$C$3:$E$76,2,FALSE))</f>
        <v>1107</v>
      </c>
      <c r="W44" s="11" t="s">
        <v>10551</v>
      </c>
    </row>
    <row r="45" spans="1:23" ht="16.7" customHeight="1">
      <c r="A45" s="704">
        <v>44</v>
      </c>
      <c r="B45" s="704">
        <v>44</v>
      </c>
      <c r="C45" s="705" t="s">
        <v>10695</v>
      </c>
      <c r="D45" s="704" t="str">
        <f t="shared" si="0"/>
        <v>ﾐﾔﾉ ﾕｳﾀ</v>
      </c>
      <c r="E45" s="704" t="s">
        <v>309</v>
      </c>
      <c r="F45" s="704" t="s">
        <v>9329</v>
      </c>
      <c r="G45" s="11">
        <v>2</v>
      </c>
      <c r="H45" s="708" t="str">
        <f>IF($E45="","",VLOOKUP($E45,所属・種目コード!$C$3:$E$76,3,FALSE))</f>
        <v>031107</v>
      </c>
      <c r="I45" s="708">
        <f>IF($E45="","",VLOOKUP($E45,所属・種目コード!$C$3:$E$76,2,FALSE))</f>
        <v>1107</v>
      </c>
      <c r="J45" s="704" t="s">
        <v>10582</v>
      </c>
      <c r="K45" s="706"/>
      <c r="L45" s="705">
        <v>44</v>
      </c>
      <c r="M45" s="11">
        <v>44</v>
      </c>
      <c r="N45" s="11" t="s">
        <v>11917</v>
      </c>
      <c r="O45" s="704" t="s">
        <v>11429</v>
      </c>
      <c r="P45" s="704" t="str">
        <f t="shared" si="1"/>
        <v>ｻｸﾗﾀﾞ ﾏﾅ</v>
      </c>
      <c r="Q45" s="11" t="s">
        <v>309</v>
      </c>
      <c r="R45" s="704" t="s">
        <v>9351</v>
      </c>
      <c r="S45" s="11">
        <v>2</v>
      </c>
      <c r="T45" s="715" t="str">
        <f>IF($Q45="","",VLOOKUP($Q45,所属・種目コード!$C$3:$E$76,3,FALSE))</f>
        <v>031107</v>
      </c>
      <c r="U45" s="715">
        <f>IF($Q45="","",VLOOKUP($Q45,所属・種目コード!$C$3:$E$76,2,FALSE))</f>
        <v>1107</v>
      </c>
      <c r="W45" s="11" t="s">
        <v>10554</v>
      </c>
    </row>
    <row r="46" spans="1:23" ht="16.7" customHeight="1">
      <c r="A46" s="704">
        <v>45</v>
      </c>
      <c r="B46" s="704">
        <v>45</v>
      </c>
      <c r="C46" s="705" t="s">
        <v>10696</v>
      </c>
      <c r="D46" s="704" t="str">
        <f t="shared" si="0"/>
        <v>ﾓﾘｳﾁ ｼｭﾝｽｹ</v>
      </c>
      <c r="E46" s="704" t="s">
        <v>309</v>
      </c>
      <c r="F46" s="704" t="s">
        <v>9329</v>
      </c>
      <c r="G46" s="11">
        <v>2</v>
      </c>
      <c r="H46" s="708" t="str">
        <f>IF($E46="","",VLOOKUP($E46,所属・種目コード!$C$3:$E$76,3,FALSE))</f>
        <v>031107</v>
      </c>
      <c r="I46" s="708">
        <f>IF($E46="","",VLOOKUP($E46,所属・種目コード!$C$3:$E$76,2,FALSE))</f>
        <v>1107</v>
      </c>
      <c r="J46" s="704" t="s">
        <v>10587</v>
      </c>
      <c r="K46" s="706"/>
      <c r="L46" s="705">
        <v>45</v>
      </c>
      <c r="M46" s="11">
        <v>45</v>
      </c>
      <c r="N46" s="11" t="s">
        <v>11917</v>
      </c>
      <c r="O46" s="704" t="s">
        <v>11430</v>
      </c>
      <c r="P46" s="704" t="str">
        <f t="shared" si="1"/>
        <v>ﾀﾔ ﾕﾒ</v>
      </c>
      <c r="Q46" s="11" t="s">
        <v>309</v>
      </c>
      <c r="R46" s="704" t="s">
        <v>9351</v>
      </c>
      <c r="S46" s="11">
        <v>2</v>
      </c>
      <c r="T46" s="715" t="str">
        <f>IF($Q46="","",VLOOKUP($Q46,所属・種目コード!$C$3:$E$76,3,FALSE))</f>
        <v>031107</v>
      </c>
      <c r="U46" s="715">
        <f>IF($Q46="","",VLOOKUP($Q46,所属・種目コード!$C$3:$E$76,2,FALSE))</f>
        <v>1107</v>
      </c>
      <c r="W46" s="11" t="s">
        <v>10571</v>
      </c>
    </row>
    <row r="47" spans="1:23" ht="16.7" customHeight="1">
      <c r="A47" s="704">
        <v>46</v>
      </c>
      <c r="B47" s="704">
        <v>46</v>
      </c>
      <c r="C47" s="705" t="s">
        <v>10697</v>
      </c>
      <c r="D47" s="704" t="str">
        <f t="shared" si="0"/>
        <v>ﾀｶﾊｼ ﾄﾓﾅﾘ</v>
      </c>
      <c r="E47" s="704" t="s">
        <v>128</v>
      </c>
      <c r="F47" s="704" t="s">
        <v>9329</v>
      </c>
      <c r="G47" s="11">
        <v>3</v>
      </c>
      <c r="H47" s="708" t="str">
        <f>IF($E47="","",VLOOKUP($E47,所属・種目コード!$C$3:$E$76,3,FALSE))</f>
        <v>031063</v>
      </c>
      <c r="I47" s="708">
        <f>IF($E47="","",VLOOKUP($E47,所属・種目コード!$C$3:$E$76,2,FALSE))</f>
        <v>1063</v>
      </c>
      <c r="J47" s="704" t="s">
        <v>9449</v>
      </c>
      <c r="K47" s="706"/>
      <c r="L47" s="705">
        <v>46</v>
      </c>
      <c r="M47" s="11">
        <v>46</v>
      </c>
      <c r="N47" s="11" t="s">
        <v>11917</v>
      </c>
      <c r="O47" s="704" t="s">
        <v>11431</v>
      </c>
      <c r="P47" s="704" t="str">
        <f t="shared" si="1"/>
        <v>ﾅｶﾔﾏ ｱｵ</v>
      </c>
      <c r="Q47" s="11" t="s">
        <v>309</v>
      </c>
      <c r="R47" s="704" t="s">
        <v>9351</v>
      </c>
      <c r="S47" s="11">
        <v>2</v>
      </c>
      <c r="T47" s="715" t="str">
        <f>IF($Q47="","",VLOOKUP($Q47,所属・種目コード!$C$3:$E$76,3,FALSE))</f>
        <v>031107</v>
      </c>
      <c r="U47" s="715">
        <f>IF($Q47="","",VLOOKUP($Q47,所属・種目コード!$C$3:$E$76,2,FALSE))</f>
        <v>1107</v>
      </c>
      <c r="W47" s="11" t="s">
        <v>10576</v>
      </c>
    </row>
    <row r="48" spans="1:23" ht="16.7" customHeight="1">
      <c r="A48" s="704">
        <v>47</v>
      </c>
      <c r="B48" s="704">
        <v>47</v>
      </c>
      <c r="C48" s="705" t="s">
        <v>10698</v>
      </c>
      <c r="D48" s="704" t="str">
        <f t="shared" si="0"/>
        <v>ｳｽｲ ﾕｳﾀ</v>
      </c>
      <c r="E48" s="704" t="s">
        <v>226</v>
      </c>
      <c r="F48" s="704" t="s">
        <v>9329</v>
      </c>
      <c r="G48" s="11">
        <v>2</v>
      </c>
      <c r="H48" s="708" t="str">
        <f>IF($E48="","",VLOOKUP($E48,所属・種目コード!$C$3:$E$76,3,FALSE))</f>
        <v>031084</v>
      </c>
      <c r="I48" s="708">
        <f>IF($E48="","",VLOOKUP($E48,所属・種目コード!$C$3:$E$76,2,FALSE))</f>
        <v>1084</v>
      </c>
      <c r="J48" s="704" t="s">
        <v>9748</v>
      </c>
      <c r="K48" s="706"/>
      <c r="L48" s="705">
        <v>47</v>
      </c>
      <c r="M48" s="11">
        <v>47</v>
      </c>
      <c r="N48" s="11" t="s">
        <v>11917</v>
      </c>
      <c r="O48" s="704" t="s">
        <v>11432</v>
      </c>
      <c r="P48" s="704" t="str">
        <f t="shared" si="1"/>
        <v>ﾑｶｲ ﾕｽﾞｷ</v>
      </c>
      <c r="Q48" s="11" t="s">
        <v>309</v>
      </c>
      <c r="R48" s="704" t="s">
        <v>9351</v>
      </c>
      <c r="S48" s="11">
        <v>2</v>
      </c>
      <c r="T48" s="715" t="str">
        <f>IF($Q48="","",VLOOKUP($Q48,所属・種目コード!$C$3:$E$76,3,FALSE))</f>
        <v>031107</v>
      </c>
      <c r="U48" s="715">
        <f>IF($Q48="","",VLOOKUP($Q48,所属・種目コード!$C$3:$E$76,2,FALSE))</f>
        <v>1107</v>
      </c>
      <c r="W48" s="11" t="s">
        <v>10583</v>
      </c>
    </row>
    <row r="49" spans="1:23" ht="16.7" customHeight="1">
      <c r="A49" s="704">
        <v>48</v>
      </c>
      <c r="B49" s="704">
        <v>48</v>
      </c>
      <c r="C49" s="705" t="s">
        <v>10699</v>
      </c>
      <c r="D49" s="704" t="str">
        <f t="shared" si="0"/>
        <v>ｸﾏｶﾞｲ ﾄﾓｷ</v>
      </c>
      <c r="E49" s="704" t="s">
        <v>226</v>
      </c>
      <c r="F49" s="704" t="s">
        <v>9329</v>
      </c>
      <c r="G49" s="11">
        <v>2</v>
      </c>
      <c r="H49" s="708" t="str">
        <f>IF($E49="","",VLOOKUP($E49,所属・種目コード!$C$3:$E$76,3,FALSE))</f>
        <v>031084</v>
      </c>
      <c r="I49" s="708">
        <f>IF($E49="","",VLOOKUP($E49,所属・種目コード!$C$3:$E$76,2,FALSE))</f>
        <v>1084</v>
      </c>
      <c r="J49" s="704" t="s">
        <v>9752</v>
      </c>
      <c r="K49" s="706"/>
      <c r="L49" s="705">
        <v>48</v>
      </c>
      <c r="M49" s="11">
        <v>48</v>
      </c>
      <c r="N49" s="11" t="s">
        <v>11917</v>
      </c>
      <c r="O49" s="704" t="s">
        <v>11433</v>
      </c>
      <c r="P49" s="704" t="str">
        <f t="shared" si="1"/>
        <v>ﾔﾏﾓﾄ ｻﾄﾐ</v>
      </c>
      <c r="Q49" s="11" t="s">
        <v>309</v>
      </c>
      <c r="R49" s="704" t="s">
        <v>9351</v>
      </c>
      <c r="S49" s="11">
        <v>2</v>
      </c>
      <c r="T49" s="715" t="str">
        <f>IF($Q49="","",VLOOKUP($Q49,所属・種目コード!$C$3:$E$76,3,FALSE))</f>
        <v>031107</v>
      </c>
      <c r="U49" s="715">
        <f>IF($Q49="","",VLOOKUP($Q49,所属・種目コード!$C$3:$E$76,2,FALSE))</f>
        <v>1107</v>
      </c>
      <c r="W49" s="11" t="s">
        <v>10589</v>
      </c>
    </row>
    <row r="50" spans="1:23" ht="16.7" customHeight="1">
      <c r="A50" s="704">
        <v>49</v>
      </c>
      <c r="B50" s="704">
        <v>49</v>
      </c>
      <c r="C50" s="705" t="s">
        <v>10700</v>
      </c>
      <c r="D50" s="704" t="str">
        <f t="shared" si="0"/>
        <v>ｻﾄｳ ｼｮｳﾏ</v>
      </c>
      <c r="E50" s="704" t="s">
        <v>226</v>
      </c>
      <c r="F50" s="704" t="s">
        <v>9329</v>
      </c>
      <c r="G50" s="11">
        <v>2</v>
      </c>
      <c r="H50" s="708" t="str">
        <f>IF($E50="","",VLOOKUP($E50,所属・種目コード!$C$3:$E$76,3,FALSE))</f>
        <v>031084</v>
      </c>
      <c r="I50" s="708">
        <f>IF($E50="","",VLOOKUP($E50,所属・種目コード!$C$3:$E$76,2,FALSE))</f>
        <v>1084</v>
      </c>
      <c r="J50" s="704" t="s">
        <v>9761</v>
      </c>
      <c r="K50" s="706"/>
      <c r="L50" s="705">
        <v>49</v>
      </c>
      <c r="M50" s="11">
        <v>49</v>
      </c>
      <c r="N50" s="11" t="s">
        <v>11918</v>
      </c>
      <c r="O50" s="704" t="s">
        <v>11434</v>
      </c>
      <c r="P50" s="704" t="str">
        <f t="shared" si="1"/>
        <v>ｻﾄｳ ﾐｵ</v>
      </c>
      <c r="Q50" s="11" t="s">
        <v>128</v>
      </c>
      <c r="R50" s="704" t="s">
        <v>9351</v>
      </c>
      <c r="S50" s="11">
        <v>3</v>
      </c>
      <c r="T50" s="715" t="str">
        <f>IF($Q50="","",VLOOKUP($Q50,所属・種目コード!$C$3:$E$76,3,FALSE))</f>
        <v>031063</v>
      </c>
      <c r="U50" s="715">
        <f>IF($Q50="","",VLOOKUP($Q50,所属・種目コード!$C$3:$E$76,2,FALSE))</f>
        <v>1063</v>
      </c>
      <c r="W50" s="11" t="s">
        <v>9448</v>
      </c>
    </row>
    <row r="51" spans="1:23" ht="16.7" customHeight="1">
      <c r="A51" s="704">
        <v>50</v>
      </c>
      <c r="B51" s="704">
        <v>50</v>
      </c>
      <c r="C51" s="705" t="s">
        <v>10701</v>
      </c>
      <c r="D51" s="704" t="str">
        <f t="shared" si="0"/>
        <v>ｼﾗﾔﾏ ﾕｳｾｲ</v>
      </c>
      <c r="E51" s="704" t="s">
        <v>226</v>
      </c>
      <c r="F51" s="704" t="s">
        <v>9329</v>
      </c>
      <c r="G51" s="11">
        <v>2</v>
      </c>
      <c r="H51" s="708" t="str">
        <f>IF($E51="","",VLOOKUP($E51,所属・種目コード!$C$3:$E$76,3,FALSE))</f>
        <v>031084</v>
      </c>
      <c r="I51" s="708">
        <f>IF($E51="","",VLOOKUP($E51,所属・種目コード!$C$3:$E$76,2,FALSE))</f>
        <v>1084</v>
      </c>
      <c r="J51" s="704" t="s">
        <v>9763</v>
      </c>
      <c r="K51" s="706"/>
      <c r="L51" s="705">
        <v>50</v>
      </c>
      <c r="M51" s="11">
        <v>50</v>
      </c>
      <c r="N51" s="11" t="s">
        <v>11919</v>
      </c>
      <c r="O51" s="704" t="s">
        <v>11435</v>
      </c>
      <c r="P51" s="704" t="str">
        <f t="shared" si="1"/>
        <v>ﾁﾊﾞ ﾅﾁ</v>
      </c>
      <c r="Q51" s="11" t="s">
        <v>226</v>
      </c>
      <c r="R51" s="704" t="s">
        <v>9351</v>
      </c>
      <c r="S51" s="11">
        <v>3</v>
      </c>
      <c r="T51" s="715" t="str">
        <f>IF($Q51="","",VLOOKUP($Q51,所属・種目コード!$C$3:$E$76,3,FALSE))</f>
        <v>031084</v>
      </c>
      <c r="U51" s="715">
        <f>IF($Q51="","",VLOOKUP($Q51,所属・種目コード!$C$3:$E$76,2,FALSE))</f>
        <v>1084</v>
      </c>
      <c r="W51" s="11" t="s">
        <v>9769</v>
      </c>
    </row>
    <row r="52" spans="1:23" ht="16.7" customHeight="1">
      <c r="A52" s="704">
        <v>51</v>
      </c>
      <c r="B52" s="704">
        <v>51</v>
      </c>
      <c r="C52" s="705" t="s">
        <v>10702</v>
      </c>
      <c r="D52" s="704" t="str">
        <f t="shared" si="0"/>
        <v>ﾅｶｶﾞﾜ ﾎﾉﾝ</v>
      </c>
      <c r="E52" s="704" t="s">
        <v>226</v>
      </c>
      <c r="F52" s="704" t="s">
        <v>9329</v>
      </c>
      <c r="G52" s="11">
        <v>2</v>
      </c>
      <c r="H52" s="708" t="str">
        <f>IF($E52="","",VLOOKUP($E52,所属・種目コード!$C$3:$E$76,3,FALSE))</f>
        <v>031084</v>
      </c>
      <c r="I52" s="708">
        <f>IF($E52="","",VLOOKUP($E52,所属・種目コード!$C$3:$E$76,2,FALSE))</f>
        <v>1084</v>
      </c>
      <c r="J52" s="704" t="s">
        <v>9770</v>
      </c>
      <c r="K52" s="706"/>
      <c r="L52" s="705">
        <v>51</v>
      </c>
      <c r="M52" s="11">
        <v>51</v>
      </c>
      <c r="N52" s="11" t="s">
        <v>11919</v>
      </c>
      <c r="O52" s="704" t="s">
        <v>11436</v>
      </c>
      <c r="P52" s="704" t="str">
        <f t="shared" si="1"/>
        <v>ﾆｲﾇﾏ ｱｶﾘ</v>
      </c>
      <c r="Q52" s="11" t="s">
        <v>226</v>
      </c>
      <c r="R52" s="704" t="s">
        <v>9351</v>
      </c>
      <c r="S52" s="11">
        <v>3</v>
      </c>
      <c r="T52" s="715" t="str">
        <f>IF($Q52="","",VLOOKUP($Q52,所属・種目コード!$C$3:$E$76,3,FALSE))</f>
        <v>031084</v>
      </c>
      <c r="U52" s="715">
        <f>IF($Q52="","",VLOOKUP($Q52,所属・種目コード!$C$3:$E$76,2,FALSE))</f>
        <v>1084</v>
      </c>
      <c r="W52" s="11" t="s">
        <v>9772</v>
      </c>
    </row>
    <row r="53" spans="1:23" ht="16.7" customHeight="1">
      <c r="A53" s="704">
        <v>52</v>
      </c>
      <c r="B53" s="704">
        <v>52</v>
      </c>
      <c r="C53" s="705" t="s">
        <v>10703</v>
      </c>
      <c r="D53" s="704" t="str">
        <f t="shared" si="0"/>
        <v>ﾌﾙﾀﾞﾃ ｼﾞｭﾝｷ</v>
      </c>
      <c r="E53" s="704" t="s">
        <v>226</v>
      </c>
      <c r="F53" s="704" t="s">
        <v>9329</v>
      </c>
      <c r="G53" s="11">
        <v>2</v>
      </c>
      <c r="H53" s="708" t="str">
        <f>IF($E53="","",VLOOKUP($E53,所属・種目コード!$C$3:$E$76,3,FALSE))</f>
        <v>031084</v>
      </c>
      <c r="I53" s="708">
        <f>IF($E53="","",VLOOKUP($E53,所属・種目コード!$C$3:$E$76,2,FALSE))</f>
        <v>1084</v>
      </c>
      <c r="J53" s="704" t="s">
        <v>9775</v>
      </c>
      <c r="K53" s="706"/>
      <c r="L53" s="705">
        <v>52</v>
      </c>
      <c r="M53" s="11">
        <v>52</v>
      </c>
      <c r="N53" s="11" t="s">
        <v>11919</v>
      </c>
      <c r="O53" s="704" t="s">
        <v>11437</v>
      </c>
      <c r="P53" s="704" t="str">
        <f t="shared" si="1"/>
        <v>ﾆｲﾇﾏ ﾊﾙﾅ</v>
      </c>
      <c r="Q53" s="11" t="s">
        <v>226</v>
      </c>
      <c r="R53" s="704" t="s">
        <v>9351</v>
      </c>
      <c r="S53" s="11">
        <v>3</v>
      </c>
      <c r="T53" s="715" t="str">
        <f>IF($Q53="","",VLOOKUP($Q53,所属・種目コード!$C$3:$E$76,3,FALSE))</f>
        <v>031084</v>
      </c>
      <c r="U53" s="715">
        <f>IF($Q53="","",VLOOKUP($Q53,所属・種目コード!$C$3:$E$76,2,FALSE))</f>
        <v>1084</v>
      </c>
      <c r="W53" s="11" t="s">
        <v>9773</v>
      </c>
    </row>
    <row r="54" spans="1:23" ht="16.7" customHeight="1">
      <c r="A54" s="704">
        <v>53</v>
      </c>
      <c r="B54" s="704">
        <v>53</v>
      </c>
      <c r="C54" s="705" t="s">
        <v>11195</v>
      </c>
      <c r="D54" s="704" t="str">
        <f t="shared" si="0"/>
        <v>ﾎｼ ﾕｳﾄ</v>
      </c>
      <c r="E54" s="704" t="s">
        <v>226</v>
      </c>
      <c r="F54" s="704" t="s">
        <v>9329</v>
      </c>
      <c r="G54" s="11">
        <v>2</v>
      </c>
      <c r="H54" s="708" t="str">
        <f>IF($E54="","",VLOOKUP($E54,所属・種目コード!$C$3:$E$76,3,FALSE))</f>
        <v>031084</v>
      </c>
      <c r="I54" s="708">
        <f>IF($E54="","",VLOOKUP($E54,所属・種目コード!$C$3:$E$76,2,FALSE))</f>
        <v>1084</v>
      </c>
      <c r="J54" s="704" t="s">
        <v>9776</v>
      </c>
      <c r="K54" s="706"/>
      <c r="L54" s="705">
        <v>53</v>
      </c>
      <c r="M54" s="11">
        <v>53</v>
      </c>
      <c r="N54" s="11" t="s">
        <v>11919</v>
      </c>
      <c r="O54" s="704" t="s">
        <v>11438</v>
      </c>
      <c r="P54" s="704" t="str">
        <f t="shared" si="1"/>
        <v>ﾆｲﾇﾏ ﾐﾉﾘ</v>
      </c>
      <c r="Q54" s="11" t="s">
        <v>226</v>
      </c>
      <c r="R54" s="704" t="s">
        <v>9351</v>
      </c>
      <c r="S54" s="11">
        <v>3</v>
      </c>
      <c r="T54" s="715" t="str">
        <f>IF($Q54="","",VLOOKUP($Q54,所属・種目コード!$C$3:$E$76,3,FALSE))</f>
        <v>031084</v>
      </c>
      <c r="U54" s="715">
        <f>IF($Q54="","",VLOOKUP($Q54,所属・種目コード!$C$3:$E$76,2,FALSE))</f>
        <v>1084</v>
      </c>
      <c r="W54" s="11" t="s">
        <v>9774</v>
      </c>
    </row>
    <row r="55" spans="1:23" ht="16.7" customHeight="1">
      <c r="A55" s="704">
        <v>54</v>
      </c>
      <c r="B55" s="704">
        <v>54</v>
      </c>
      <c r="C55" s="705" t="s">
        <v>10704</v>
      </c>
      <c r="D55" s="704" t="str">
        <f t="shared" si="0"/>
        <v>ﾑﾗｶﾐ ｶｲﾄ</v>
      </c>
      <c r="E55" s="704" t="s">
        <v>226</v>
      </c>
      <c r="F55" s="704" t="s">
        <v>9329</v>
      </c>
      <c r="G55" s="11">
        <v>2</v>
      </c>
      <c r="H55" s="708" t="str">
        <f>IF($E55="","",VLOOKUP($E55,所属・種目コード!$C$3:$E$76,3,FALSE))</f>
        <v>031084</v>
      </c>
      <c r="I55" s="708">
        <f>IF($E55="","",VLOOKUP($E55,所属・種目コード!$C$3:$E$76,2,FALSE))</f>
        <v>1084</v>
      </c>
      <c r="J55" s="704" t="s">
        <v>9781</v>
      </c>
      <c r="K55" s="706"/>
      <c r="L55" s="705">
        <v>54</v>
      </c>
      <c r="M55" s="11">
        <v>54</v>
      </c>
      <c r="N55" s="11" t="s">
        <v>11919</v>
      </c>
      <c r="O55" s="704" t="s">
        <v>11439</v>
      </c>
      <c r="P55" s="704" t="str">
        <f t="shared" si="1"/>
        <v>ﾏﾂﾀﾞ ｶﾎ</v>
      </c>
      <c r="Q55" s="11" t="s">
        <v>226</v>
      </c>
      <c r="R55" s="704" t="s">
        <v>9351</v>
      </c>
      <c r="S55" s="11">
        <v>3</v>
      </c>
      <c r="T55" s="715" t="str">
        <f>IF($Q55="","",VLOOKUP($Q55,所属・種目コード!$C$3:$E$76,3,FALSE))</f>
        <v>031084</v>
      </c>
      <c r="U55" s="715">
        <f>IF($Q55="","",VLOOKUP($Q55,所属・種目コード!$C$3:$E$76,2,FALSE))</f>
        <v>1084</v>
      </c>
      <c r="W55" s="11" t="s">
        <v>9778</v>
      </c>
    </row>
    <row r="56" spans="1:23" ht="16.7" customHeight="1">
      <c r="A56" s="704">
        <v>55</v>
      </c>
      <c r="B56" s="704">
        <v>55</v>
      </c>
      <c r="C56" s="705" t="s">
        <v>2804</v>
      </c>
      <c r="D56" s="704" t="str">
        <f t="shared" si="0"/>
        <v>ﾖｼﾀﾞ ｱﾕﾑ</v>
      </c>
      <c r="E56" s="704" t="s">
        <v>226</v>
      </c>
      <c r="F56" s="704" t="s">
        <v>9329</v>
      </c>
      <c r="G56" s="11">
        <v>2</v>
      </c>
      <c r="H56" s="708" t="str">
        <f>IF($E56="","",VLOOKUP($E56,所属・種目コード!$C$3:$E$76,3,FALSE))</f>
        <v>031084</v>
      </c>
      <c r="I56" s="708">
        <f>IF($E56="","",VLOOKUP($E56,所属・種目コード!$C$3:$E$76,2,FALSE))</f>
        <v>1084</v>
      </c>
      <c r="J56" s="704" t="s">
        <v>9785</v>
      </c>
      <c r="K56" s="706"/>
      <c r="L56" s="705">
        <v>55</v>
      </c>
      <c r="M56" s="11">
        <v>55</v>
      </c>
      <c r="N56" s="11" t="s">
        <v>11919</v>
      </c>
      <c r="O56" s="704" t="s">
        <v>11857</v>
      </c>
      <c r="P56" s="704" t="str">
        <f t="shared" si="1"/>
        <v>ﾑﾗｶﾐ ﾗﾝ</v>
      </c>
      <c r="Q56" s="11" t="s">
        <v>226</v>
      </c>
      <c r="R56" s="704" t="s">
        <v>9351</v>
      </c>
      <c r="S56" s="11">
        <v>3</v>
      </c>
      <c r="T56" s="715" t="str">
        <f>IF($Q56="","",VLOOKUP($Q56,所属・種目コード!$C$3:$E$76,3,FALSE))</f>
        <v>031084</v>
      </c>
      <c r="U56" s="715">
        <f>IF($Q56="","",VLOOKUP($Q56,所属・種目コード!$C$3:$E$76,2,FALSE))</f>
        <v>1084</v>
      </c>
      <c r="W56" s="11" t="s">
        <v>9784</v>
      </c>
    </row>
    <row r="57" spans="1:23" ht="16.7" customHeight="1">
      <c r="A57" s="704">
        <v>56</v>
      </c>
      <c r="B57" s="704">
        <v>56</v>
      </c>
      <c r="C57" s="705" t="s">
        <v>10705</v>
      </c>
      <c r="D57" s="704" t="str">
        <f t="shared" si="0"/>
        <v>ﾖｼﾀﾞ ﾐﾂﾕｷ</v>
      </c>
      <c r="E57" s="704" t="s">
        <v>226</v>
      </c>
      <c r="F57" s="704" t="s">
        <v>9329</v>
      </c>
      <c r="G57" s="11">
        <v>2</v>
      </c>
      <c r="H57" s="708" t="str">
        <f>IF($E57="","",VLOOKUP($E57,所属・種目コード!$C$3:$E$76,3,FALSE))</f>
        <v>031084</v>
      </c>
      <c r="I57" s="708">
        <f>IF($E57="","",VLOOKUP($E57,所属・種目コード!$C$3:$E$76,2,FALSE))</f>
        <v>1084</v>
      </c>
      <c r="J57" s="704" t="s">
        <v>9786</v>
      </c>
      <c r="K57" s="706"/>
      <c r="L57" s="705">
        <v>56</v>
      </c>
      <c r="M57" s="11">
        <v>56</v>
      </c>
      <c r="N57" s="11" t="s">
        <v>11919</v>
      </c>
      <c r="O57" s="704" t="s">
        <v>11440</v>
      </c>
      <c r="P57" s="704" t="str">
        <f t="shared" si="1"/>
        <v>ｺｲｽﾞﾐ ﾏｵ</v>
      </c>
      <c r="Q57" s="11" t="s">
        <v>226</v>
      </c>
      <c r="R57" s="704" t="s">
        <v>9351</v>
      </c>
      <c r="S57" s="11">
        <v>2</v>
      </c>
      <c r="T57" s="715" t="str">
        <f>IF($Q57="","",VLOOKUP($Q57,所属・種目コード!$C$3:$E$76,3,FALSE))</f>
        <v>031084</v>
      </c>
      <c r="U57" s="715">
        <f>IF($Q57="","",VLOOKUP($Q57,所属・種目コード!$C$3:$E$76,2,FALSE))</f>
        <v>1084</v>
      </c>
      <c r="W57" s="11" t="s">
        <v>9754</v>
      </c>
    </row>
    <row r="58" spans="1:23" ht="16.7" customHeight="1">
      <c r="A58" s="704">
        <v>57</v>
      </c>
      <c r="B58" s="704">
        <v>57</v>
      </c>
      <c r="C58" s="705" t="s">
        <v>10706</v>
      </c>
      <c r="D58" s="704" t="str">
        <f t="shared" si="0"/>
        <v>ｱﾍﾞ ﾕｳﾄ</v>
      </c>
      <c r="E58" s="704" t="s">
        <v>10461</v>
      </c>
      <c r="F58" s="704" t="s">
        <v>9329</v>
      </c>
      <c r="G58" s="11">
        <v>3</v>
      </c>
      <c r="H58" s="708" t="str">
        <f>IF($E58="","",VLOOKUP($E58,所属・種目コード!$C$3:$E$76,3,FALSE))</f>
        <v>031098</v>
      </c>
      <c r="I58" s="708">
        <f>IF($E58="","",VLOOKUP($E58,所属・種目コード!$C$3:$E$76,2,FALSE))</f>
        <v>1098</v>
      </c>
      <c r="J58" s="704" t="s">
        <v>10462</v>
      </c>
      <c r="K58" s="706"/>
      <c r="L58" s="705">
        <v>57</v>
      </c>
      <c r="M58" s="11">
        <v>57</v>
      </c>
      <c r="N58" s="11" t="s">
        <v>11919</v>
      </c>
      <c r="O58" s="704" t="s">
        <v>11441</v>
      </c>
      <c r="P58" s="704" t="str">
        <f t="shared" si="1"/>
        <v>ｽｽﾞｷ ｱｷ</v>
      </c>
      <c r="Q58" s="11" t="s">
        <v>226</v>
      </c>
      <c r="R58" s="704" t="s">
        <v>9351</v>
      </c>
      <c r="S58" s="11">
        <v>2</v>
      </c>
      <c r="T58" s="715" t="str">
        <f>IF($Q58="","",VLOOKUP($Q58,所属・種目コード!$C$3:$E$76,3,FALSE))</f>
        <v>031084</v>
      </c>
      <c r="U58" s="715">
        <f>IF($Q58="","",VLOOKUP($Q58,所属・種目コード!$C$3:$E$76,2,FALSE))</f>
        <v>1084</v>
      </c>
      <c r="W58" s="11" t="s">
        <v>9765</v>
      </c>
    </row>
    <row r="59" spans="1:23" ht="16.7" customHeight="1">
      <c r="A59" s="704">
        <v>58</v>
      </c>
      <c r="B59" s="704">
        <v>58</v>
      </c>
      <c r="C59" s="705" t="s">
        <v>10707</v>
      </c>
      <c r="D59" s="704" t="str">
        <f t="shared" si="0"/>
        <v>ｲﾜﾌﾞﾁ ｹｲｺﾞ</v>
      </c>
      <c r="E59" s="704" t="s">
        <v>10461</v>
      </c>
      <c r="F59" s="704" t="s">
        <v>9329</v>
      </c>
      <c r="G59" s="11">
        <v>3</v>
      </c>
      <c r="H59" s="708" t="str">
        <f>IF($E59="","",VLOOKUP($E59,所属・種目コード!$C$3:$E$76,3,FALSE))</f>
        <v>031098</v>
      </c>
      <c r="I59" s="708">
        <f>IF($E59="","",VLOOKUP($E59,所属・種目コード!$C$3:$E$76,2,FALSE))</f>
        <v>1098</v>
      </c>
      <c r="J59" s="704" t="s">
        <v>10466</v>
      </c>
      <c r="K59" s="706"/>
      <c r="L59" s="705">
        <v>58</v>
      </c>
      <c r="M59" s="11">
        <v>58</v>
      </c>
      <c r="N59" s="11" t="s">
        <v>11919</v>
      </c>
      <c r="O59" s="704" t="s">
        <v>11442</v>
      </c>
      <c r="P59" s="704" t="str">
        <f t="shared" si="1"/>
        <v>ｽｽﾞｷ ｻﾔ</v>
      </c>
      <c r="Q59" s="11" t="s">
        <v>226</v>
      </c>
      <c r="R59" s="704" t="s">
        <v>9351</v>
      </c>
      <c r="S59" s="11">
        <v>2</v>
      </c>
      <c r="T59" s="715" t="str">
        <f>IF($Q59="","",VLOOKUP($Q59,所属・種目コード!$C$3:$E$76,3,FALSE))</f>
        <v>031084</v>
      </c>
      <c r="U59" s="715">
        <f>IF($Q59="","",VLOOKUP($Q59,所属・種目コード!$C$3:$E$76,2,FALSE))</f>
        <v>1084</v>
      </c>
      <c r="W59" s="11" t="s">
        <v>9766</v>
      </c>
    </row>
    <row r="60" spans="1:23" ht="16.7" customHeight="1">
      <c r="A60" s="704">
        <v>59</v>
      </c>
      <c r="B60" s="704">
        <v>59</v>
      </c>
      <c r="C60" s="705" t="s">
        <v>10708</v>
      </c>
      <c r="D60" s="704" t="str">
        <f t="shared" si="0"/>
        <v>ｵﾊﾞﾗ ﾕｳﾄ</v>
      </c>
      <c r="E60" s="704" t="s">
        <v>10461</v>
      </c>
      <c r="F60" s="704" t="s">
        <v>9329</v>
      </c>
      <c r="G60" s="11">
        <v>3</v>
      </c>
      <c r="H60" s="708" t="str">
        <f>IF($E60="","",VLOOKUP($E60,所属・種目コード!$C$3:$E$76,3,FALSE))</f>
        <v>031098</v>
      </c>
      <c r="I60" s="708">
        <f>IF($E60="","",VLOOKUP($E60,所属・種目コード!$C$3:$E$76,2,FALSE))</f>
        <v>1098</v>
      </c>
      <c r="J60" s="704" t="s">
        <v>10475</v>
      </c>
      <c r="K60" s="706"/>
      <c r="L60" s="705">
        <v>59</v>
      </c>
      <c r="M60" s="11">
        <v>59</v>
      </c>
      <c r="N60" s="11" t="s">
        <v>11919</v>
      </c>
      <c r="O60" s="704" t="s">
        <v>11443</v>
      </c>
      <c r="P60" s="704" t="str">
        <f t="shared" si="1"/>
        <v>ﾑﾗｶﾐ ﾏﾅｶ</v>
      </c>
      <c r="Q60" s="11" t="s">
        <v>226</v>
      </c>
      <c r="R60" s="704" t="s">
        <v>9351</v>
      </c>
      <c r="S60" s="11">
        <v>2</v>
      </c>
      <c r="T60" s="715" t="str">
        <f>IF($Q60="","",VLOOKUP($Q60,所属・種目コード!$C$3:$E$76,3,FALSE))</f>
        <v>031084</v>
      </c>
      <c r="U60" s="715">
        <f>IF($Q60="","",VLOOKUP($Q60,所属・種目コード!$C$3:$E$76,2,FALSE))</f>
        <v>1084</v>
      </c>
      <c r="W60" s="11" t="s">
        <v>9783</v>
      </c>
    </row>
    <row r="61" spans="1:23" ht="16.7" customHeight="1">
      <c r="A61" s="704">
        <v>60</v>
      </c>
      <c r="B61" s="704">
        <v>60</v>
      </c>
      <c r="C61" s="705" t="s">
        <v>10709</v>
      </c>
      <c r="D61" s="704" t="str">
        <f t="shared" si="0"/>
        <v>ｶﾝﾉ ﾀｲｶﾞ</v>
      </c>
      <c r="E61" s="704" t="s">
        <v>10461</v>
      </c>
      <c r="F61" s="704" t="s">
        <v>9329</v>
      </c>
      <c r="G61" s="11">
        <v>3</v>
      </c>
      <c r="H61" s="708" t="str">
        <f>IF($E61="","",VLOOKUP($E61,所属・種目コード!$C$3:$E$76,3,FALSE))</f>
        <v>031098</v>
      </c>
      <c r="I61" s="708">
        <f>IF($E61="","",VLOOKUP($E61,所属・種目コード!$C$3:$E$76,2,FALSE))</f>
        <v>1098</v>
      </c>
      <c r="J61" s="704" t="s">
        <v>10481</v>
      </c>
      <c r="K61" s="706"/>
      <c r="L61" s="705">
        <v>60</v>
      </c>
      <c r="M61" s="11">
        <v>60</v>
      </c>
      <c r="N61" s="11" t="s">
        <v>11919</v>
      </c>
      <c r="O61" s="704" t="s">
        <v>11444</v>
      </c>
      <c r="P61" s="704" t="str">
        <f t="shared" si="1"/>
        <v>ｺﾞﾝﾄﾞｳ ｲｵﾘ</v>
      </c>
      <c r="Q61" s="11" t="s">
        <v>226</v>
      </c>
      <c r="R61" s="704" t="s">
        <v>9351</v>
      </c>
      <c r="S61" s="11">
        <v>2</v>
      </c>
      <c r="T61" s="715" t="str">
        <f>IF($Q61="","",VLOOKUP($Q61,所属・種目コード!$C$3:$E$76,3,FALSE))</f>
        <v>031084</v>
      </c>
      <c r="U61" s="715">
        <f>IF($Q61="","",VLOOKUP($Q61,所属・種目コード!$C$3:$E$76,2,FALSE))</f>
        <v>1084</v>
      </c>
      <c r="W61" s="11" t="s">
        <v>9756</v>
      </c>
    </row>
    <row r="62" spans="1:23" ht="16.7" customHeight="1">
      <c r="A62" s="704">
        <v>61</v>
      </c>
      <c r="B62" s="704">
        <v>61</v>
      </c>
      <c r="C62" s="705" t="s">
        <v>11279</v>
      </c>
      <c r="D62" s="704" t="str">
        <f t="shared" si="0"/>
        <v>ｻｻｷ ﾘｾ</v>
      </c>
      <c r="E62" s="704" t="s">
        <v>10461</v>
      </c>
      <c r="F62" s="704" t="s">
        <v>9329</v>
      </c>
      <c r="G62" s="11">
        <v>3</v>
      </c>
      <c r="H62" s="708" t="str">
        <f>IF($E62="","",VLOOKUP($E62,所属・種目コード!$C$3:$E$76,3,FALSE))</f>
        <v>031098</v>
      </c>
      <c r="I62" s="708">
        <f>IF($E62="","",VLOOKUP($E62,所属・種目コード!$C$3:$E$76,2,FALSE))</f>
        <v>1098</v>
      </c>
      <c r="J62" s="704" t="s">
        <v>10488</v>
      </c>
      <c r="K62" s="706"/>
      <c r="L62" s="705">
        <v>61</v>
      </c>
      <c r="M62" s="11">
        <v>61</v>
      </c>
      <c r="N62" s="11" t="s">
        <v>11920</v>
      </c>
      <c r="O62" s="704" t="s">
        <v>11445</v>
      </c>
      <c r="P62" s="704" t="str">
        <f t="shared" si="1"/>
        <v>ｵﾔﾏ ﾘｻ</v>
      </c>
      <c r="Q62" s="11" t="s">
        <v>10461</v>
      </c>
      <c r="R62" s="704" t="s">
        <v>9351</v>
      </c>
      <c r="S62" s="11">
        <v>3</v>
      </c>
      <c r="T62" s="715" t="str">
        <f>IF($Q62="","",VLOOKUP($Q62,所属・種目コード!$C$3:$E$76,3,FALSE))</f>
        <v>031098</v>
      </c>
      <c r="U62" s="715">
        <f>IF($Q62="","",VLOOKUP($Q62,所属・種目コード!$C$3:$E$76,2,FALSE))</f>
        <v>1098</v>
      </c>
      <c r="W62" s="11" t="s">
        <v>10477</v>
      </c>
    </row>
    <row r="63" spans="1:23" ht="16.7" customHeight="1">
      <c r="A63" s="704">
        <v>62</v>
      </c>
      <c r="B63" s="704">
        <v>62</v>
      </c>
      <c r="C63" s="705" t="s">
        <v>10710</v>
      </c>
      <c r="D63" s="704" t="str">
        <f t="shared" si="0"/>
        <v>ｻﾄｳ ﾔﾏﾄ</v>
      </c>
      <c r="E63" s="704" t="s">
        <v>10461</v>
      </c>
      <c r="F63" s="704" t="s">
        <v>9329</v>
      </c>
      <c r="G63" s="11">
        <v>3</v>
      </c>
      <c r="H63" s="708" t="str">
        <f>IF($E63="","",VLOOKUP($E63,所属・種目コード!$C$3:$E$76,3,FALSE))</f>
        <v>031098</v>
      </c>
      <c r="I63" s="708">
        <f>IF($E63="","",VLOOKUP($E63,所属・種目コード!$C$3:$E$76,2,FALSE))</f>
        <v>1098</v>
      </c>
      <c r="J63" s="704" t="s">
        <v>10490</v>
      </c>
      <c r="K63" s="706"/>
      <c r="L63" s="705">
        <v>62</v>
      </c>
      <c r="M63" s="11">
        <v>62</v>
      </c>
      <c r="N63" s="11" t="s">
        <v>11920</v>
      </c>
      <c r="O63" s="704" t="s">
        <v>11446</v>
      </c>
      <c r="P63" s="704" t="str">
        <f t="shared" si="1"/>
        <v>ｶﾄｳ ﾙｷ</v>
      </c>
      <c r="Q63" s="11" t="s">
        <v>10461</v>
      </c>
      <c r="R63" s="704" t="s">
        <v>9351</v>
      </c>
      <c r="S63" s="11">
        <v>3</v>
      </c>
      <c r="T63" s="715" t="str">
        <f>IF($Q63="","",VLOOKUP($Q63,所属・種目コード!$C$3:$E$76,3,FALSE))</f>
        <v>031098</v>
      </c>
      <c r="U63" s="715">
        <f>IF($Q63="","",VLOOKUP($Q63,所属・種目コード!$C$3:$E$76,2,FALSE))</f>
        <v>1098</v>
      </c>
      <c r="W63" s="11" t="s">
        <v>10479</v>
      </c>
    </row>
    <row r="64" spans="1:23" ht="16.7" customHeight="1">
      <c r="A64" s="704">
        <v>63</v>
      </c>
      <c r="B64" s="704">
        <v>63</v>
      </c>
      <c r="C64" s="705" t="s">
        <v>10711</v>
      </c>
      <c r="D64" s="704" t="str">
        <f t="shared" si="0"/>
        <v>ﾀｶﾊｼ ﾕｳﾄ</v>
      </c>
      <c r="E64" s="704" t="s">
        <v>10461</v>
      </c>
      <c r="F64" s="704" t="s">
        <v>9329</v>
      </c>
      <c r="G64" s="11">
        <v>3</v>
      </c>
      <c r="H64" s="708" t="str">
        <f>IF($E64="","",VLOOKUP($E64,所属・種目コード!$C$3:$E$76,3,FALSE))</f>
        <v>031098</v>
      </c>
      <c r="I64" s="708">
        <f>IF($E64="","",VLOOKUP($E64,所属・種目コード!$C$3:$E$76,2,FALSE))</f>
        <v>1098</v>
      </c>
      <c r="J64" s="704" t="s">
        <v>10500</v>
      </c>
      <c r="K64" s="706"/>
      <c r="L64" s="705">
        <v>63</v>
      </c>
      <c r="M64" s="11">
        <v>63</v>
      </c>
      <c r="N64" s="11" t="s">
        <v>11920</v>
      </c>
      <c r="O64" s="704" t="s">
        <v>11447</v>
      </c>
      <c r="P64" s="704" t="str">
        <f t="shared" si="1"/>
        <v>ﾀｶﾊｼ ｱｲﾐ</v>
      </c>
      <c r="Q64" s="11" t="s">
        <v>10461</v>
      </c>
      <c r="R64" s="704" t="s">
        <v>9351</v>
      </c>
      <c r="S64" s="11">
        <v>3</v>
      </c>
      <c r="T64" s="715" t="str">
        <f>IF($Q64="","",VLOOKUP($Q64,所属・種目コード!$C$3:$E$76,3,FALSE))</f>
        <v>031098</v>
      </c>
      <c r="U64" s="715">
        <f>IF($Q64="","",VLOOKUP($Q64,所属・種目コード!$C$3:$E$76,2,FALSE))</f>
        <v>1098</v>
      </c>
      <c r="W64" s="11" t="s">
        <v>10496</v>
      </c>
    </row>
    <row r="65" spans="1:23" ht="16.7" customHeight="1">
      <c r="A65" s="704">
        <v>64</v>
      </c>
      <c r="B65" s="704">
        <v>64</v>
      </c>
      <c r="C65" s="705" t="s">
        <v>10712</v>
      </c>
      <c r="D65" s="704" t="str">
        <f t="shared" si="0"/>
        <v>ﾐｳﾗ ｼｭﾝｽｹ</v>
      </c>
      <c r="E65" s="704" t="s">
        <v>10461</v>
      </c>
      <c r="F65" s="704" t="s">
        <v>9329</v>
      </c>
      <c r="G65" s="11">
        <v>3</v>
      </c>
      <c r="H65" s="708" t="str">
        <f>IF($E65="","",VLOOKUP($E65,所属・種目コード!$C$3:$E$76,3,FALSE))</f>
        <v>031098</v>
      </c>
      <c r="I65" s="708">
        <f>IF($E65="","",VLOOKUP($E65,所属・種目コード!$C$3:$E$76,2,FALSE))</f>
        <v>1098</v>
      </c>
      <c r="J65" s="704" t="s">
        <v>10513</v>
      </c>
      <c r="K65" s="706"/>
      <c r="L65" s="705">
        <v>64</v>
      </c>
      <c r="M65" s="11">
        <v>64</v>
      </c>
      <c r="N65" s="11" t="s">
        <v>11920</v>
      </c>
      <c r="O65" s="704" t="s">
        <v>11448</v>
      </c>
      <c r="P65" s="704" t="str">
        <f t="shared" si="1"/>
        <v>ﾇﾏｸﾗ ﾘﾝｶ</v>
      </c>
      <c r="Q65" s="11" t="s">
        <v>10461</v>
      </c>
      <c r="R65" s="704" t="s">
        <v>9351</v>
      </c>
      <c r="S65" s="11">
        <v>3</v>
      </c>
      <c r="T65" s="715" t="str">
        <f>IF($Q65="","",VLOOKUP($Q65,所属・種目コード!$C$3:$E$76,3,FALSE))</f>
        <v>031098</v>
      </c>
      <c r="U65" s="715">
        <f>IF($Q65="","",VLOOKUP($Q65,所属・種目コード!$C$3:$E$76,2,FALSE))</f>
        <v>1098</v>
      </c>
      <c r="W65" s="11" t="s">
        <v>10507</v>
      </c>
    </row>
    <row r="66" spans="1:23" ht="16.7" customHeight="1">
      <c r="A66" s="704">
        <v>65</v>
      </c>
      <c r="B66" s="704">
        <v>65</v>
      </c>
      <c r="C66" s="705" t="s">
        <v>11196</v>
      </c>
      <c r="D66" s="704" t="str">
        <f t="shared" ref="D66:D129" si="2">ASC(J66)</f>
        <v>ｲﾄｳ ﾂﾊﾞｻ</v>
      </c>
      <c r="E66" s="704" t="s">
        <v>10461</v>
      </c>
      <c r="F66" s="704" t="s">
        <v>9329</v>
      </c>
      <c r="G66" s="11">
        <v>2</v>
      </c>
      <c r="H66" s="708" t="str">
        <f>IF($E66="","",VLOOKUP($E66,所属・種目コード!$C$3:$E$76,3,FALSE))</f>
        <v>031098</v>
      </c>
      <c r="I66" s="708">
        <f>IF($E66="","",VLOOKUP($E66,所属・種目コード!$C$3:$E$76,2,FALSE))</f>
        <v>1098</v>
      </c>
      <c r="J66" s="704" t="s">
        <v>10464</v>
      </c>
      <c r="K66" s="706"/>
      <c r="L66" s="705">
        <v>65</v>
      </c>
      <c r="M66" s="11">
        <v>65</v>
      </c>
      <c r="N66" s="11" t="s">
        <v>11920</v>
      </c>
      <c r="O66" s="704" t="s">
        <v>11449</v>
      </c>
      <c r="P66" s="704" t="str">
        <f t="shared" ref="P66:P129" si="3">ASC(W66)</f>
        <v>ｱﾜﾂ ﾘﾝｶ</v>
      </c>
      <c r="Q66" s="11" t="s">
        <v>10461</v>
      </c>
      <c r="R66" s="704" t="s">
        <v>9351</v>
      </c>
      <c r="S66" s="11">
        <v>2</v>
      </c>
      <c r="T66" s="715" t="str">
        <f>IF($Q66="","",VLOOKUP($Q66,所属・種目コード!$C$3:$E$76,3,FALSE))</f>
        <v>031098</v>
      </c>
      <c r="U66" s="715">
        <f>IF($Q66="","",VLOOKUP($Q66,所属・種目コード!$C$3:$E$76,2,FALSE))</f>
        <v>1098</v>
      </c>
      <c r="W66" s="11" t="s">
        <v>10463</v>
      </c>
    </row>
    <row r="67" spans="1:23" ht="16.7" customHeight="1">
      <c r="A67" s="704">
        <v>66</v>
      </c>
      <c r="B67" s="704">
        <v>66</v>
      </c>
      <c r="C67" s="705" t="s">
        <v>10713</v>
      </c>
      <c r="D67" s="704" t="str">
        <f t="shared" si="2"/>
        <v>ｲﾜﾌﾞﾁ ｼｭﾘ</v>
      </c>
      <c r="E67" s="704" t="s">
        <v>10461</v>
      </c>
      <c r="F67" s="704" t="s">
        <v>9329</v>
      </c>
      <c r="G67" s="11">
        <v>2</v>
      </c>
      <c r="H67" s="708" t="str">
        <f>IF($E67="","",VLOOKUP($E67,所属・種目コード!$C$3:$E$76,3,FALSE))</f>
        <v>031098</v>
      </c>
      <c r="I67" s="708">
        <f>IF($E67="","",VLOOKUP($E67,所属・種目コード!$C$3:$E$76,2,FALSE))</f>
        <v>1098</v>
      </c>
      <c r="J67" s="704" t="s">
        <v>10467</v>
      </c>
      <c r="K67" s="706"/>
      <c r="L67" s="705">
        <v>66</v>
      </c>
      <c r="M67" s="11">
        <v>66</v>
      </c>
      <c r="N67" s="11" t="s">
        <v>11920</v>
      </c>
      <c r="O67" s="704" t="s">
        <v>11450</v>
      </c>
      <c r="P67" s="704" t="str">
        <f t="shared" si="3"/>
        <v>ｲﾜﾌﾞﾁ ｶﾎ</v>
      </c>
      <c r="Q67" s="11" t="s">
        <v>10461</v>
      </c>
      <c r="R67" s="704" t="s">
        <v>9351</v>
      </c>
      <c r="S67" s="11">
        <v>2</v>
      </c>
      <c r="T67" s="715" t="str">
        <f>IF($Q67="","",VLOOKUP($Q67,所属・種目コード!$C$3:$E$76,3,FALSE))</f>
        <v>031098</v>
      </c>
      <c r="U67" s="715">
        <f>IF($Q67="","",VLOOKUP($Q67,所属・種目コード!$C$3:$E$76,2,FALSE))</f>
        <v>1098</v>
      </c>
      <c r="W67" s="11" t="s">
        <v>10465</v>
      </c>
    </row>
    <row r="68" spans="1:23" ht="16.7" customHeight="1">
      <c r="A68" s="704">
        <v>67</v>
      </c>
      <c r="B68" s="704">
        <v>67</v>
      </c>
      <c r="C68" s="705" t="s">
        <v>10714</v>
      </c>
      <c r="D68" s="704" t="str">
        <f t="shared" si="2"/>
        <v>ｴﾝﾄﾞｳ ｿｳﾀ</v>
      </c>
      <c r="E68" s="704" t="s">
        <v>10461</v>
      </c>
      <c r="F68" s="704" t="s">
        <v>9329</v>
      </c>
      <c r="G68" s="11">
        <v>2</v>
      </c>
      <c r="H68" s="708" t="str">
        <f>IF($E68="","",VLOOKUP($E68,所属・種目コード!$C$3:$E$76,3,FALSE))</f>
        <v>031098</v>
      </c>
      <c r="I68" s="708">
        <f>IF($E68="","",VLOOKUP($E68,所属・種目コード!$C$3:$E$76,2,FALSE))</f>
        <v>1098</v>
      </c>
      <c r="J68" s="704" t="s">
        <v>10469</v>
      </c>
      <c r="K68" s="706"/>
      <c r="L68" s="705">
        <v>67</v>
      </c>
      <c r="M68" s="11">
        <v>67</v>
      </c>
      <c r="N68" s="11" t="s">
        <v>11920</v>
      </c>
      <c r="O68" s="704" t="s">
        <v>11743</v>
      </c>
      <c r="P68" s="704" t="str">
        <f t="shared" si="3"/>
        <v>ｳｼﾏｷﾞ ﾋﾄﾐ</v>
      </c>
      <c r="Q68" s="11" t="s">
        <v>10461</v>
      </c>
      <c r="R68" s="704" t="s">
        <v>9351</v>
      </c>
      <c r="S68" s="11">
        <v>2</v>
      </c>
      <c r="T68" s="715" t="str">
        <f>IF($Q68="","",VLOOKUP($Q68,所属・種目コード!$C$3:$E$76,3,FALSE))</f>
        <v>031098</v>
      </c>
      <c r="U68" s="715">
        <f>IF($Q68="","",VLOOKUP($Q68,所属・種目コード!$C$3:$E$76,2,FALSE))</f>
        <v>1098</v>
      </c>
      <c r="W68" s="11" t="s">
        <v>10468</v>
      </c>
    </row>
    <row r="69" spans="1:23" ht="16.7" customHeight="1">
      <c r="A69" s="704">
        <v>68</v>
      </c>
      <c r="B69" s="704">
        <v>68</v>
      </c>
      <c r="C69" s="705" t="s">
        <v>11280</v>
      </c>
      <c r="D69" s="704" t="str">
        <f t="shared" si="2"/>
        <v>ｶｹﾞﾀｸﾎﾞ ﾊﾔﾄ</v>
      </c>
      <c r="E69" s="704" t="s">
        <v>10461</v>
      </c>
      <c r="F69" s="704" t="s">
        <v>9329</v>
      </c>
      <c r="G69" s="11">
        <v>2</v>
      </c>
      <c r="H69" s="708" t="str">
        <f>IF($E69="","",VLOOKUP($E69,所属・種目コード!$C$3:$E$76,3,FALSE))</f>
        <v>031098</v>
      </c>
      <c r="I69" s="708">
        <f>IF($E69="","",VLOOKUP($E69,所属・種目コード!$C$3:$E$76,2,FALSE))</f>
        <v>1098</v>
      </c>
      <c r="J69" s="704" t="s">
        <v>10478</v>
      </c>
      <c r="K69" s="706"/>
      <c r="L69" s="705">
        <v>68</v>
      </c>
      <c r="M69" s="11">
        <v>68</v>
      </c>
      <c r="N69" s="11" t="s">
        <v>11920</v>
      </c>
      <c r="O69" s="704" t="s">
        <v>11451</v>
      </c>
      <c r="P69" s="704" t="str">
        <f t="shared" si="3"/>
        <v>ｵｵｳﾁ ｽｽﾞﾊ</v>
      </c>
      <c r="Q69" s="11" t="s">
        <v>10461</v>
      </c>
      <c r="R69" s="704" t="s">
        <v>9351</v>
      </c>
      <c r="S69" s="11">
        <v>2</v>
      </c>
      <c r="T69" s="715" t="str">
        <f>IF($Q69="","",VLOOKUP($Q69,所属・種目コード!$C$3:$E$76,3,FALSE))</f>
        <v>031098</v>
      </c>
      <c r="U69" s="715">
        <f>IF($Q69="","",VLOOKUP($Q69,所属・種目コード!$C$3:$E$76,2,FALSE))</f>
        <v>1098</v>
      </c>
      <c r="W69" s="11" t="s">
        <v>10471</v>
      </c>
    </row>
    <row r="70" spans="1:23" ht="16.7" customHeight="1">
      <c r="A70" s="704">
        <v>69</v>
      </c>
      <c r="B70" s="704">
        <v>69</v>
      </c>
      <c r="C70" s="705" t="s">
        <v>10715</v>
      </c>
      <c r="D70" s="704" t="str">
        <f t="shared" si="2"/>
        <v>ｷｸﾁ ﾕｳﾀ</v>
      </c>
      <c r="E70" s="704" t="s">
        <v>10461</v>
      </c>
      <c r="F70" s="704" t="s">
        <v>9329</v>
      </c>
      <c r="G70" s="11">
        <v>2</v>
      </c>
      <c r="H70" s="708" t="str">
        <f>IF($E70="","",VLOOKUP($E70,所属・種目コード!$C$3:$E$76,3,FALSE))</f>
        <v>031098</v>
      </c>
      <c r="I70" s="708">
        <f>IF($E70="","",VLOOKUP($E70,所属・種目コード!$C$3:$E$76,2,FALSE))</f>
        <v>1098</v>
      </c>
      <c r="J70" s="704" t="s">
        <v>10484</v>
      </c>
      <c r="K70" s="706"/>
      <c r="L70" s="705">
        <v>69</v>
      </c>
      <c r="M70" s="11">
        <v>69</v>
      </c>
      <c r="N70" s="11" t="s">
        <v>11920</v>
      </c>
      <c r="O70" s="704" t="s">
        <v>11452</v>
      </c>
      <c r="P70" s="704" t="str">
        <f t="shared" si="3"/>
        <v>ｵｵﾜｷ ｱｶﾘ</v>
      </c>
      <c r="Q70" s="11" t="s">
        <v>10461</v>
      </c>
      <c r="R70" s="704" t="s">
        <v>9351</v>
      </c>
      <c r="S70" s="11">
        <v>2</v>
      </c>
      <c r="T70" s="715" t="str">
        <f>IF($Q70="","",VLOOKUP($Q70,所属・種目コード!$C$3:$E$76,3,FALSE))</f>
        <v>031098</v>
      </c>
      <c r="U70" s="715">
        <f>IF($Q70="","",VLOOKUP($Q70,所属・種目コード!$C$3:$E$76,2,FALSE))</f>
        <v>1098</v>
      </c>
      <c r="W70" s="11" t="s">
        <v>10472</v>
      </c>
    </row>
    <row r="71" spans="1:23" ht="16.7" customHeight="1">
      <c r="A71" s="704">
        <v>70</v>
      </c>
      <c r="B71" s="704">
        <v>70</v>
      </c>
      <c r="C71" s="705" t="s">
        <v>11281</v>
      </c>
      <c r="D71" s="704" t="str">
        <f t="shared" si="2"/>
        <v>ｻｻｷ ｲﾁ</v>
      </c>
      <c r="E71" s="704" t="s">
        <v>10461</v>
      </c>
      <c r="F71" s="704" t="s">
        <v>9329</v>
      </c>
      <c r="G71" s="11">
        <v>2</v>
      </c>
      <c r="H71" s="708" t="str">
        <f>IF($E71="","",VLOOKUP($E71,所属・種目コード!$C$3:$E$76,3,FALSE))</f>
        <v>031098</v>
      </c>
      <c r="I71" s="708">
        <f>IF($E71="","",VLOOKUP($E71,所属・種目コード!$C$3:$E$76,2,FALSE))</f>
        <v>1098</v>
      </c>
      <c r="J71" s="704" t="s">
        <v>10485</v>
      </c>
      <c r="K71" s="706"/>
      <c r="L71" s="705">
        <v>70</v>
      </c>
      <c r="M71" s="11">
        <v>70</v>
      </c>
      <c r="N71" s="11" t="s">
        <v>11920</v>
      </c>
      <c r="O71" s="704" t="s">
        <v>11744</v>
      </c>
      <c r="P71" s="704" t="str">
        <f t="shared" si="3"/>
        <v>ｵﾉﾃﾞﾗ ﾙｲ</v>
      </c>
      <c r="Q71" s="11" t="s">
        <v>10461</v>
      </c>
      <c r="R71" s="704" t="s">
        <v>9351</v>
      </c>
      <c r="S71" s="11">
        <v>2</v>
      </c>
      <c r="T71" s="715" t="str">
        <f>IF($Q71="","",VLOOKUP($Q71,所属・種目コード!$C$3:$E$76,3,FALSE))</f>
        <v>031098</v>
      </c>
      <c r="U71" s="715">
        <f>IF($Q71="","",VLOOKUP($Q71,所属・種目コード!$C$3:$E$76,2,FALSE))</f>
        <v>1098</v>
      </c>
      <c r="W71" s="11" t="s">
        <v>9736</v>
      </c>
    </row>
    <row r="72" spans="1:23" ht="16.7" customHeight="1">
      <c r="A72" s="704">
        <v>71</v>
      </c>
      <c r="B72" s="704">
        <v>71</v>
      </c>
      <c r="C72" s="705" t="s">
        <v>11282</v>
      </c>
      <c r="D72" s="704" t="str">
        <f t="shared" si="2"/>
        <v>ｻｻｷ ｿﾗ</v>
      </c>
      <c r="E72" s="704" t="s">
        <v>10461</v>
      </c>
      <c r="F72" s="704" t="s">
        <v>9329</v>
      </c>
      <c r="G72" s="11">
        <v>2</v>
      </c>
      <c r="H72" s="708" t="str">
        <f>IF($E72="","",VLOOKUP($E72,所属・種目コード!$C$3:$E$76,3,FALSE))</f>
        <v>031098</v>
      </c>
      <c r="I72" s="708">
        <f>IF($E72="","",VLOOKUP($E72,所属・種目コード!$C$3:$E$76,2,FALSE))</f>
        <v>1098</v>
      </c>
      <c r="J72" s="704" t="s">
        <v>10487</v>
      </c>
      <c r="K72" s="711"/>
      <c r="L72" s="705">
        <v>71</v>
      </c>
      <c r="M72" s="11">
        <v>71</v>
      </c>
      <c r="N72" s="11" t="s">
        <v>11920</v>
      </c>
      <c r="O72" s="704" t="s">
        <v>11453</v>
      </c>
      <c r="P72" s="704" t="str">
        <f t="shared" si="3"/>
        <v>ｽｶﾞﾜﾗ ｾﾅ</v>
      </c>
      <c r="Q72" s="11" t="s">
        <v>10461</v>
      </c>
      <c r="R72" s="704" t="s">
        <v>9351</v>
      </c>
      <c r="S72" s="11">
        <v>2</v>
      </c>
      <c r="T72" s="715" t="str">
        <f>IF($Q72="","",VLOOKUP($Q72,所属・種目コード!$C$3:$E$76,3,FALSE))</f>
        <v>031098</v>
      </c>
      <c r="U72" s="715">
        <f>IF($Q72="","",VLOOKUP($Q72,所属・種目コード!$C$3:$E$76,2,FALSE))</f>
        <v>1098</v>
      </c>
      <c r="W72" s="11" t="s">
        <v>10494</v>
      </c>
    </row>
    <row r="73" spans="1:23" ht="16.7" customHeight="1">
      <c r="A73" s="704">
        <v>72</v>
      </c>
      <c r="B73" s="704">
        <v>72</v>
      </c>
      <c r="C73" s="705" t="s">
        <v>10716</v>
      </c>
      <c r="D73" s="704" t="str">
        <f t="shared" si="2"/>
        <v>ｻﾄｳ ﾕｲﾄ</v>
      </c>
      <c r="E73" s="704" t="s">
        <v>10461</v>
      </c>
      <c r="F73" s="704" t="s">
        <v>9329</v>
      </c>
      <c r="G73" s="11">
        <v>2</v>
      </c>
      <c r="H73" s="708" t="str">
        <f>IF($E73="","",VLOOKUP($E73,所属・種目コード!$C$3:$E$76,3,FALSE))</f>
        <v>031098</v>
      </c>
      <c r="I73" s="708">
        <f>IF($E73="","",VLOOKUP($E73,所属・種目コード!$C$3:$E$76,2,FALSE))</f>
        <v>1098</v>
      </c>
      <c r="J73" s="704" t="s">
        <v>10491</v>
      </c>
      <c r="K73" s="711"/>
      <c r="L73" s="705">
        <v>72</v>
      </c>
      <c r="M73" s="11">
        <v>72</v>
      </c>
      <c r="N73" s="11" t="s">
        <v>11920</v>
      </c>
      <c r="O73" s="704" t="s">
        <v>11745</v>
      </c>
      <c r="P73" s="704" t="str">
        <f t="shared" si="3"/>
        <v>ﾀｶﾊｼ ｱｽﾐ</v>
      </c>
      <c r="Q73" s="11" t="s">
        <v>10461</v>
      </c>
      <c r="R73" s="704" t="s">
        <v>9351</v>
      </c>
      <c r="S73" s="11">
        <v>2</v>
      </c>
      <c r="T73" s="715" t="str">
        <f>IF($Q73="","",VLOOKUP($Q73,所属・種目コード!$C$3:$E$76,3,FALSE))</f>
        <v>031098</v>
      </c>
      <c r="U73" s="715">
        <f>IF($Q73="","",VLOOKUP($Q73,所属・種目コード!$C$3:$E$76,2,FALSE))</f>
        <v>1098</v>
      </c>
      <c r="W73" s="11" t="s">
        <v>10497</v>
      </c>
    </row>
    <row r="74" spans="1:23" ht="16.7" customHeight="1">
      <c r="A74" s="704">
        <v>73</v>
      </c>
      <c r="B74" s="704">
        <v>73</v>
      </c>
      <c r="C74" s="705" t="s">
        <v>10717</v>
      </c>
      <c r="D74" s="704" t="str">
        <f t="shared" si="2"/>
        <v>ｼﾐｽﾞ ﾏﾘﾝ</v>
      </c>
      <c r="E74" s="704" t="s">
        <v>10461</v>
      </c>
      <c r="F74" s="704" t="s">
        <v>9329</v>
      </c>
      <c r="G74" s="11">
        <v>2</v>
      </c>
      <c r="H74" s="708" t="str">
        <f>IF($E74="","",VLOOKUP($E74,所属・種目コード!$C$3:$E$76,3,FALSE))</f>
        <v>031098</v>
      </c>
      <c r="I74" s="708">
        <f>IF($E74="","",VLOOKUP($E74,所属・種目コード!$C$3:$E$76,2,FALSE))</f>
        <v>1098</v>
      </c>
      <c r="J74" s="704" t="s">
        <v>10492</v>
      </c>
      <c r="K74" s="711"/>
      <c r="L74" s="705">
        <v>73</v>
      </c>
      <c r="M74" s="11">
        <v>73</v>
      </c>
      <c r="N74" s="11" t="s">
        <v>11920</v>
      </c>
      <c r="O74" s="704" t="s">
        <v>11454</v>
      </c>
      <c r="P74" s="704" t="str">
        <f t="shared" si="3"/>
        <v>ﾀｶﾊｼ ﾐｶ</v>
      </c>
      <c r="Q74" s="11" t="s">
        <v>10461</v>
      </c>
      <c r="R74" s="704" t="s">
        <v>9351</v>
      </c>
      <c r="S74" s="11">
        <v>2</v>
      </c>
      <c r="T74" s="715" t="str">
        <f>IF($Q74="","",VLOOKUP($Q74,所属・種目コード!$C$3:$E$76,3,FALSE))</f>
        <v>031098</v>
      </c>
      <c r="U74" s="715">
        <f>IF($Q74="","",VLOOKUP($Q74,所属・種目コード!$C$3:$E$76,2,FALSE))</f>
        <v>1098</v>
      </c>
      <c r="W74" s="11" t="s">
        <v>10498</v>
      </c>
    </row>
    <row r="75" spans="1:23" ht="16.7" customHeight="1">
      <c r="A75" s="704">
        <v>74</v>
      </c>
      <c r="B75" s="704">
        <v>74</v>
      </c>
      <c r="C75" s="705" t="s">
        <v>10718</v>
      </c>
      <c r="D75" s="704" t="str">
        <f t="shared" si="2"/>
        <v>ｼﾗﾏ ｺﾊｸ</v>
      </c>
      <c r="E75" s="704" t="s">
        <v>10461</v>
      </c>
      <c r="F75" s="704" t="s">
        <v>9329</v>
      </c>
      <c r="G75" s="11">
        <v>2</v>
      </c>
      <c r="H75" s="708" t="str">
        <f>IF($E75="","",VLOOKUP($E75,所属・種目コード!$C$3:$E$76,3,FALSE))</f>
        <v>031098</v>
      </c>
      <c r="I75" s="708">
        <f>IF($E75="","",VLOOKUP($E75,所属・種目コード!$C$3:$E$76,2,FALSE))</f>
        <v>1098</v>
      </c>
      <c r="J75" s="704" t="s">
        <v>10493</v>
      </c>
      <c r="K75" s="711"/>
      <c r="L75" s="705">
        <v>74</v>
      </c>
      <c r="M75" s="11">
        <v>74</v>
      </c>
      <c r="N75" s="11" t="s">
        <v>11920</v>
      </c>
      <c r="O75" s="704" t="s">
        <v>11455</v>
      </c>
      <c r="P75" s="704" t="str">
        <f t="shared" si="3"/>
        <v>ﾁﾀﾞ ﾂｸﾞﾐ</v>
      </c>
      <c r="Q75" s="11" t="s">
        <v>10461</v>
      </c>
      <c r="R75" s="704" t="s">
        <v>9351</v>
      </c>
      <c r="S75" s="11">
        <v>2</v>
      </c>
      <c r="T75" s="715" t="str">
        <f>IF($Q75="","",VLOOKUP($Q75,所属・種目コード!$C$3:$E$76,3,FALSE))</f>
        <v>031098</v>
      </c>
      <c r="U75" s="715">
        <f>IF($Q75="","",VLOOKUP($Q75,所属・種目コード!$C$3:$E$76,2,FALSE))</f>
        <v>1098</v>
      </c>
      <c r="W75" s="11" t="s">
        <v>10502</v>
      </c>
    </row>
    <row r="76" spans="1:23" ht="16.7" customHeight="1">
      <c r="A76" s="704">
        <v>75</v>
      </c>
      <c r="B76" s="704">
        <v>75</v>
      </c>
      <c r="C76" s="705" t="s">
        <v>10719</v>
      </c>
      <c r="D76" s="704" t="str">
        <f t="shared" si="2"/>
        <v>ｽﾄﾞｳ ﾋﾛｷ</v>
      </c>
      <c r="E76" s="704" t="s">
        <v>10461</v>
      </c>
      <c r="F76" s="704" t="s">
        <v>9329</v>
      </c>
      <c r="G76" s="11">
        <v>2</v>
      </c>
      <c r="H76" s="713" t="str">
        <f>IF($E76="","",VLOOKUP($E76,所属・種目コード!$C$3:$E$76,3,FALSE))</f>
        <v>031098</v>
      </c>
      <c r="I76" s="713">
        <f>IF($E76="","",VLOOKUP($E76,所属・種目コード!$C$3:$E$76,2,FALSE))</f>
        <v>1098</v>
      </c>
      <c r="J76" s="704" t="s">
        <v>10495</v>
      </c>
      <c r="K76" s="711"/>
      <c r="L76" s="705">
        <v>75</v>
      </c>
      <c r="M76" s="11">
        <v>75</v>
      </c>
      <c r="N76" s="11" t="s">
        <v>11920</v>
      </c>
      <c r="O76" s="704" t="s">
        <v>11746</v>
      </c>
      <c r="P76" s="704" t="str">
        <f t="shared" si="3"/>
        <v>ﾎﾝｼﾞｮｳ ﾏﾘﾅ</v>
      </c>
      <c r="Q76" s="11" t="s">
        <v>10461</v>
      </c>
      <c r="R76" s="704" t="s">
        <v>9351</v>
      </c>
      <c r="S76" s="11">
        <v>2</v>
      </c>
      <c r="T76" s="715" t="str">
        <f>IF($Q76="","",VLOOKUP($Q76,所属・種目コード!$C$3:$E$76,3,FALSE))</f>
        <v>031098</v>
      </c>
      <c r="U76" s="715">
        <f>IF($Q76="","",VLOOKUP($Q76,所属・種目コード!$C$3:$E$76,2,FALSE))</f>
        <v>1098</v>
      </c>
      <c r="W76" s="11" t="s">
        <v>10510</v>
      </c>
    </row>
    <row r="77" spans="1:23" ht="16.7" customHeight="1">
      <c r="A77" s="704">
        <v>76</v>
      </c>
      <c r="B77" s="704">
        <v>76</v>
      </c>
      <c r="C77" s="705" t="s">
        <v>10720</v>
      </c>
      <c r="D77" s="704" t="str">
        <f t="shared" si="2"/>
        <v>ﾀｶﾊｼ ﾘｮｳｶﾞ</v>
      </c>
      <c r="E77" s="704" t="s">
        <v>10461</v>
      </c>
      <c r="F77" s="704" t="s">
        <v>9329</v>
      </c>
      <c r="G77" s="11">
        <v>2</v>
      </c>
      <c r="H77" s="713" t="str">
        <f>IF($E77="","",VLOOKUP($E77,所属・種目コード!$C$3:$E$76,3,FALSE))</f>
        <v>031098</v>
      </c>
      <c r="I77" s="713">
        <f>IF($E77="","",VLOOKUP($E77,所属・種目コード!$C$3:$E$76,2,FALSE))</f>
        <v>1098</v>
      </c>
      <c r="J77" s="704" t="s">
        <v>10501</v>
      </c>
      <c r="K77" s="706"/>
      <c r="L77" s="705">
        <v>76</v>
      </c>
      <c r="M77" s="11">
        <v>76</v>
      </c>
      <c r="N77" s="11" t="s">
        <v>11920</v>
      </c>
      <c r="O77" s="704" t="s">
        <v>11456</v>
      </c>
      <c r="P77" s="704" t="str">
        <f t="shared" si="3"/>
        <v>ﾏﾂﾓﾄ ｺﾊｸ</v>
      </c>
      <c r="Q77" s="11" t="s">
        <v>10461</v>
      </c>
      <c r="R77" s="704" t="s">
        <v>9351</v>
      </c>
      <c r="S77" s="11">
        <v>2</v>
      </c>
      <c r="T77" s="715" t="str">
        <f>IF($Q77="","",VLOOKUP($Q77,所属・種目コード!$C$3:$E$76,3,FALSE))</f>
        <v>031098</v>
      </c>
      <c r="U77" s="715">
        <f>IF($Q77="","",VLOOKUP($Q77,所属・種目コード!$C$3:$E$76,2,FALSE))</f>
        <v>1098</v>
      </c>
      <c r="W77" s="11" t="s">
        <v>10511</v>
      </c>
    </row>
    <row r="78" spans="1:23" ht="16.7" customHeight="1">
      <c r="A78" s="704">
        <v>77</v>
      </c>
      <c r="B78" s="704">
        <v>77</v>
      </c>
      <c r="C78" s="705" t="s">
        <v>10721</v>
      </c>
      <c r="D78" s="704" t="str">
        <f t="shared" si="2"/>
        <v>ﾁﾊﾞ ﾅｵﾔ</v>
      </c>
      <c r="E78" s="704" t="s">
        <v>10461</v>
      </c>
      <c r="F78" s="704" t="s">
        <v>9329</v>
      </c>
      <c r="G78" s="11">
        <v>2</v>
      </c>
      <c r="H78" s="713" t="str">
        <f>IF($E78="","",VLOOKUP($E78,所属・種目コード!$C$3:$E$76,3,FALSE))</f>
        <v>031098</v>
      </c>
      <c r="I78" s="713">
        <f>IF($E78="","",VLOOKUP($E78,所属・種目コード!$C$3:$E$76,2,FALSE))</f>
        <v>1098</v>
      </c>
      <c r="J78" s="704" t="s">
        <v>10504</v>
      </c>
      <c r="K78" s="706"/>
      <c r="L78" s="705">
        <v>77</v>
      </c>
      <c r="M78" s="11">
        <v>77</v>
      </c>
      <c r="N78" s="11" t="s">
        <v>11920</v>
      </c>
      <c r="O78" s="704" t="s">
        <v>11457</v>
      </c>
      <c r="P78" s="704" t="str">
        <f t="shared" si="3"/>
        <v>ﾖｼﾀﾞ ｾﾅ</v>
      </c>
      <c r="Q78" s="11" t="s">
        <v>10461</v>
      </c>
      <c r="R78" s="704" t="s">
        <v>9351</v>
      </c>
      <c r="S78" s="11">
        <v>2</v>
      </c>
      <c r="T78" s="715" t="str">
        <f>IF($Q78="","",VLOOKUP($Q78,所属・種目コード!$C$3:$E$76,3,FALSE))</f>
        <v>031098</v>
      </c>
      <c r="U78" s="715">
        <f>IF($Q78="","",VLOOKUP($Q78,所属・種目コード!$C$3:$E$76,2,FALSE))</f>
        <v>1098</v>
      </c>
      <c r="W78" s="11" t="s">
        <v>10514</v>
      </c>
    </row>
    <row r="79" spans="1:23" ht="16.7" customHeight="1">
      <c r="A79" s="704">
        <v>78</v>
      </c>
      <c r="B79" s="704">
        <v>78</v>
      </c>
      <c r="C79" s="705" t="s">
        <v>10722</v>
      </c>
      <c r="D79" s="704" t="str">
        <f t="shared" si="2"/>
        <v>ﾄﾞｲ ﾋｲﾛ</v>
      </c>
      <c r="E79" s="704" t="s">
        <v>10461</v>
      </c>
      <c r="F79" s="704" t="s">
        <v>9329</v>
      </c>
      <c r="G79" s="11">
        <v>2</v>
      </c>
      <c r="H79" s="713" t="str">
        <f>IF($E79="","",VLOOKUP($E79,所属・種目コード!$C$3:$E$76,3,FALSE))</f>
        <v>031098</v>
      </c>
      <c r="I79" s="713">
        <f>IF($E79="","",VLOOKUP($E79,所属・種目コード!$C$3:$E$76,2,FALSE))</f>
        <v>1098</v>
      </c>
      <c r="J79" s="704" t="s">
        <v>10505</v>
      </c>
      <c r="K79" s="706"/>
      <c r="L79" s="705">
        <v>78</v>
      </c>
      <c r="M79" s="11">
        <v>78</v>
      </c>
      <c r="N79" s="11" t="s">
        <v>11920</v>
      </c>
      <c r="O79" s="704" t="s">
        <v>11458</v>
      </c>
      <c r="P79" s="704" t="str">
        <f t="shared" si="3"/>
        <v>ﾖｼﾑﾗ ｶｲﾅ</v>
      </c>
      <c r="Q79" s="11" t="s">
        <v>10461</v>
      </c>
      <c r="R79" s="704" t="s">
        <v>9351</v>
      </c>
      <c r="S79" s="11">
        <v>2</v>
      </c>
      <c r="T79" s="715" t="str">
        <f>IF($Q79="","",VLOOKUP($Q79,所属・種目コード!$C$3:$E$76,3,FALSE))</f>
        <v>031098</v>
      </c>
      <c r="U79" s="715">
        <f>IF($Q79="","",VLOOKUP($Q79,所属・種目コード!$C$3:$E$76,2,FALSE))</f>
        <v>1098</v>
      </c>
      <c r="W79" s="11" t="s">
        <v>10515</v>
      </c>
    </row>
    <row r="80" spans="1:23" ht="16.7" customHeight="1">
      <c r="A80" s="704">
        <v>79</v>
      </c>
      <c r="B80" s="704">
        <v>79</v>
      </c>
      <c r="C80" s="705" t="s">
        <v>10723</v>
      </c>
      <c r="D80" s="704" t="str">
        <f t="shared" si="2"/>
        <v>ﾅｽ ｺｳｷ</v>
      </c>
      <c r="E80" s="704" t="s">
        <v>10461</v>
      </c>
      <c r="F80" s="704" t="s">
        <v>9329</v>
      </c>
      <c r="G80" s="11">
        <v>2</v>
      </c>
      <c r="H80" s="713" t="str">
        <f>IF($E80="","",VLOOKUP($E80,所属・種目コード!$C$3:$E$76,3,FALSE))</f>
        <v>031098</v>
      </c>
      <c r="I80" s="713">
        <f>IF($E80="","",VLOOKUP($E80,所属・種目コード!$C$3:$E$76,2,FALSE))</f>
        <v>1098</v>
      </c>
      <c r="J80" s="704" t="s">
        <v>10506</v>
      </c>
      <c r="K80" s="706"/>
      <c r="L80" s="705">
        <v>79</v>
      </c>
      <c r="M80" s="11">
        <v>79</v>
      </c>
      <c r="N80" s="11" t="s">
        <v>11920</v>
      </c>
      <c r="O80" s="704" t="s">
        <v>11459</v>
      </c>
      <c r="P80" s="704" t="str">
        <f t="shared" si="3"/>
        <v>ﾜﾀﾅﾍﾞ ｱｲﾘ</v>
      </c>
      <c r="Q80" s="11" t="s">
        <v>10461</v>
      </c>
      <c r="R80" s="704" t="s">
        <v>9351</v>
      </c>
      <c r="S80" s="11">
        <v>2</v>
      </c>
      <c r="T80" s="715" t="str">
        <f>IF($Q80="","",VLOOKUP($Q80,所属・種目コード!$C$3:$E$76,3,FALSE))</f>
        <v>031098</v>
      </c>
      <c r="U80" s="715">
        <f>IF($Q80="","",VLOOKUP($Q80,所属・種目コード!$C$3:$E$76,2,FALSE))</f>
        <v>1098</v>
      </c>
      <c r="W80" s="11" t="s">
        <v>9403</v>
      </c>
    </row>
    <row r="81" spans="1:23" ht="16.7" customHeight="1">
      <c r="A81" s="704">
        <v>80</v>
      </c>
      <c r="B81" s="704">
        <v>80</v>
      </c>
      <c r="C81" s="705" t="s">
        <v>11197</v>
      </c>
      <c r="D81" s="704" t="str">
        <f t="shared" si="2"/>
        <v>ﾌｼﾞ ｱﾂｷ</v>
      </c>
      <c r="E81" s="704" t="s">
        <v>10461</v>
      </c>
      <c r="F81" s="704" t="s">
        <v>9329</v>
      </c>
      <c r="G81" s="11">
        <v>2</v>
      </c>
      <c r="H81" s="708" t="str">
        <f>IF($E81="","",VLOOKUP($E81,所属・種目コード!$C$3:$E$76,3,FALSE))</f>
        <v>031098</v>
      </c>
      <c r="I81" s="708">
        <f>IF($E81="","",VLOOKUP($E81,所属・種目コード!$C$3:$E$76,2,FALSE))</f>
        <v>1098</v>
      </c>
      <c r="J81" s="704" t="s">
        <v>10508</v>
      </c>
      <c r="K81" s="706"/>
      <c r="L81" s="705">
        <v>80</v>
      </c>
      <c r="M81" s="11">
        <v>80</v>
      </c>
      <c r="N81" s="11" t="s">
        <v>11920</v>
      </c>
      <c r="O81" s="704" t="s">
        <v>11460</v>
      </c>
      <c r="P81" s="704" t="str">
        <f t="shared" si="3"/>
        <v>ｱｻﾐｽﾞ ｺﾘﾝ</v>
      </c>
      <c r="Q81" s="11" t="s">
        <v>10461</v>
      </c>
      <c r="R81" s="704" t="s">
        <v>9351</v>
      </c>
      <c r="S81" s="11">
        <v>1</v>
      </c>
      <c r="T81" s="715" t="str">
        <f>IF($Q81="","",VLOOKUP($Q81,所属・種目コード!$C$3:$E$76,3,FALSE))</f>
        <v>031098</v>
      </c>
      <c r="U81" s="715">
        <f>IF($Q81="","",VLOOKUP($Q81,所属・種目コード!$C$3:$E$76,2,FALSE))</f>
        <v>1098</v>
      </c>
      <c r="W81" s="11" t="s">
        <v>10460</v>
      </c>
    </row>
    <row r="82" spans="1:23" ht="16.7" customHeight="1">
      <c r="A82" s="704">
        <v>81</v>
      </c>
      <c r="B82" s="704">
        <v>81</v>
      </c>
      <c r="C82" s="705" t="s">
        <v>11283</v>
      </c>
      <c r="D82" s="704" t="str">
        <f t="shared" si="2"/>
        <v>ﾏﾂﾓﾄ ﾘｭｳﾀﾛｳ</v>
      </c>
      <c r="E82" s="704" t="s">
        <v>10461</v>
      </c>
      <c r="F82" s="704" t="s">
        <v>9329</v>
      </c>
      <c r="G82" s="11">
        <v>2</v>
      </c>
      <c r="H82" s="708" t="str">
        <f>IF($E82="","",VLOOKUP($E82,所属・種目コード!$C$3:$E$76,3,FALSE))</f>
        <v>031098</v>
      </c>
      <c r="I82" s="708">
        <f>IF($E82="","",VLOOKUP($E82,所属・種目コード!$C$3:$E$76,2,FALSE))</f>
        <v>1098</v>
      </c>
      <c r="J82" s="704" t="s">
        <v>10512</v>
      </c>
      <c r="K82" s="706"/>
      <c r="L82" s="705">
        <v>81</v>
      </c>
      <c r="M82" s="11">
        <v>81</v>
      </c>
      <c r="N82" s="11" t="s">
        <v>11920</v>
      </c>
      <c r="O82" s="704" t="s">
        <v>11747</v>
      </c>
      <c r="P82" s="704" t="str">
        <f t="shared" si="3"/>
        <v>ｵﾉﾃﾞﾗ ﾏﾕｶ</v>
      </c>
      <c r="Q82" s="11" t="s">
        <v>10461</v>
      </c>
      <c r="R82" s="704" t="s">
        <v>9351</v>
      </c>
      <c r="S82" s="11">
        <v>1</v>
      </c>
      <c r="T82" s="715" t="str">
        <f>IF($Q82="","",VLOOKUP($Q82,所属・種目コード!$C$3:$E$76,3,FALSE))</f>
        <v>031098</v>
      </c>
      <c r="U82" s="715">
        <f>IF($Q82="","",VLOOKUP($Q82,所属・種目コード!$C$3:$E$76,2,FALSE))</f>
        <v>1098</v>
      </c>
      <c r="W82" s="11" t="s">
        <v>10473</v>
      </c>
    </row>
    <row r="83" spans="1:23" ht="16.7" customHeight="1">
      <c r="A83" s="704">
        <v>82</v>
      </c>
      <c r="B83" s="704">
        <v>82</v>
      </c>
      <c r="C83" s="705" t="s">
        <v>10724</v>
      </c>
      <c r="D83" s="704" t="str">
        <f t="shared" si="2"/>
        <v>ｶﾒﾔﾏ ｼﾝﾀ</v>
      </c>
      <c r="E83" s="704" t="s">
        <v>10461</v>
      </c>
      <c r="F83" s="704" t="s">
        <v>9329</v>
      </c>
      <c r="G83" s="11">
        <v>1</v>
      </c>
      <c r="H83" s="708" t="str">
        <f>IF($E83="","",VLOOKUP($E83,所属・種目コード!$C$3:$E$76,3,FALSE))</f>
        <v>031098</v>
      </c>
      <c r="I83" s="708">
        <f>IF($E83="","",VLOOKUP($E83,所属・種目コード!$C$3:$E$76,2,FALSE))</f>
        <v>1098</v>
      </c>
      <c r="J83" s="704" t="s">
        <v>10480</v>
      </c>
      <c r="K83" s="706"/>
      <c r="L83" s="705">
        <v>82</v>
      </c>
      <c r="M83" s="11">
        <v>82</v>
      </c>
      <c r="N83" s="11" t="s">
        <v>11920</v>
      </c>
      <c r="O83" s="704" t="s">
        <v>11748</v>
      </c>
      <c r="P83" s="704" t="str">
        <f t="shared" si="3"/>
        <v>ｵﾉﾃﾞﾗ ﾐｳ</v>
      </c>
      <c r="Q83" s="11" t="s">
        <v>10461</v>
      </c>
      <c r="R83" s="704" t="s">
        <v>9351</v>
      </c>
      <c r="S83" s="11">
        <v>1</v>
      </c>
      <c r="T83" s="715" t="str">
        <f>IF($Q83="","",VLOOKUP($Q83,所属・種目コード!$C$3:$E$76,3,FALSE))</f>
        <v>031098</v>
      </c>
      <c r="U83" s="715">
        <f>IF($Q83="","",VLOOKUP($Q83,所属・種目コード!$C$3:$E$76,2,FALSE))</f>
        <v>1098</v>
      </c>
      <c r="W83" s="11" t="s">
        <v>10474</v>
      </c>
    </row>
    <row r="84" spans="1:23" ht="16.7" customHeight="1">
      <c r="A84" s="704">
        <v>83</v>
      </c>
      <c r="B84" s="704">
        <v>83</v>
      </c>
      <c r="C84" s="705" t="s">
        <v>11198</v>
      </c>
      <c r="D84" s="704" t="str">
        <f t="shared" si="2"/>
        <v>ｻﾄｳ ﾋﾋﾞｷ</v>
      </c>
      <c r="E84" s="704" t="s">
        <v>10461</v>
      </c>
      <c r="F84" s="704" t="s">
        <v>9329</v>
      </c>
      <c r="G84" s="11">
        <v>1</v>
      </c>
      <c r="H84" s="708" t="str">
        <f>IF($E84="","",VLOOKUP($E84,所属・種目コード!$C$3:$E$76,3,FALSE))</f>
        <v>031098</v>
      </c>
      <c r="I84" s="708">
        <f>IF($E84="","",VLOOKUP($E84,所属・種目コード!$C$3:$E$76,2,FALSE))</f>
        <v>1098</v>
      </c>
      <c r="J84" s="704" t="s">
        <v>10489</v>
      </c>
      <c r="K84" s="706"/>
      <c r="L84" s="705">
        <v>83</v>
      </c>
      <c r="M84" s="11">
        <v>83</v>
      </c>
      <c r="N84" s="11" t="s">
        <v>11920</v>
      </c>
      <c r="O84" s="704" t="s">
        <v>11461</v>
      </c>
      <c r="P84" s="704" t="str">
        <f t="shared" si="3"/>
        <v>ｵﾊﾞﾗ ﾕｳﾅ</v>
      </c>
      <c r="Q84" s="11" t="s">
        <v>10461</v>
      </c>
      <c r="R84" s="704" t="s">
        <v>9351</v>
      </c>
      <c r="S84" s="11">
        <v>1</v>
      </c>
      <c r="T84" s="715" t="str">
        <f>IF($Q84="","",VLOOKUP($Q84,所属・種目コード!$C$3:$E$76,3,FALSE))</f>
        <v>031098</v>
      </c>
      <c r="U84" s="715">
        <f>IF($Q84="","",VLOOKUP($Q84,所属・種目コード!$C$3:$E$76,2,FALSE))</f>
        <v>1098</v>
      </c>
      <c r="W84" s="11" t="s">
        <v>10476</v>
      </c>
    </row>
    <row r="85" spans="1:23" ht="16.7" customHeight="1">
      <c r="A85" s="704">
        <v>84</v>
      </c>
      <c r="B85" s="704">
        <v>84</v>
      </c>
      <c r="C85" s="705" t="s">
        <v>10725</v>
      </c>
      <c r="D85" s="704" t="str">
        <f t="shared" si="2"/>
        <v>ﾜﾀﾅﾍﾞ ﾕｳﾄ</v>
      </c>
      <c r="E85" s="704" t="s">
        <v>10461</v>
      </c>
      <c r="F85" s="704" t="s">
        <v>9329</v>
      </c>
      <c r="G85" s="11">
        <v>1</v>
      </c>
      <c r="H85" s="708" t="str">
        <f>IF($E85="","",VLOOKUP($E85,所属・種目コード!$C$3:$E$76,3,FALSE))</f>
        <v>031098</v>
      </c>
      <c r="I85" s="708">
        <f>IF($E85="","",VLOOKUP($E85,所属・種目コード!$C$3:$E$76,2,FALSE))</f>
        <v>1098</v>
      </c>
      <c r="J85" s="704" t="s">
        <v>10517</v>
      </c>
      <c r="K85" s="706"/>
      <c r="L85" s="705">
        <v>84</v>
      </c>
      <c r="M85" s="11">
        <v>84</v>
      </c>
      <c r="N85" s="11" t="s">
        <v>11920</v>
      </c>
      <c r="O85" s="704" t="s">
        <v>11462</v>
      </c>
      <c r="P85" s="704" t="str">
        <f t="shared" si="3"/>
        <v>ｷｸﾁ ｱｲｶ</v>
      </c>
      <c r="Q85" s="11" t="s">
        <v>10461</v>
      </c>
      <c r="R85" s="704" t="s">
        <v>9351</v>
      </c>
      <c r="S85" s="11">
        <v>1</v>
      </c>
      <c r="T85" s="715" t="str">
        <f>IF($Q85="","",VLOOKUP($Q85,所属・種目コード!$C$3:$E$76,3,FALSE))</f>
        <v>031098</v>
      </c>
      <c r="U85" s="715">
        <f>IF($Q85="","",VLOOKUP($Q85,所属・種目コード!$C$3:$E$76,2,FALSE))</f>
        <v>1098</v>
      </c>
      <c r="W85" s="11" t="s">
        <v>10482</v>
      </c>
    </row>
    <row r="86" spans="1:23" ht="16.7" customHeight="1">
      <c r="A86" s="704">
        <v>85</v>
      </c>
      <c r="B86" s="704">
        <v>85</v>
      </c>
      <c r="C86" s="705" t="s">
        <v>10726</v>
      </c>
      <c r="D86" s="704" t="str">
        <f t="shared" si="2"/>
        <v>ｲﾄｳ ﾀｸﾐ</v>
      </c>
      <c r="E86" s="704" t="s">
        <v>10115</v>
      </c>
      <c r="F86" s="704" t="s">
        <v>9329</v>
      </c>
      <c r="G86" s="11">
        <v>3</v>
      </c>
      <c r="H86" s="708" t="str">
        <f>IF($E86="","",VLOOKUP($E86,所属・種目コード!$C$3:$E$76,3,FALSE))</f>
        <v>031110</v>
      </c>
      <c r="I86" s="708">
        <f>IF($E86="","",VLOOKUP($E86,所属・種目コード!$C$3:$E$76,2,FALSE))</f>
        <v>1110</v>
      </c>
      <c r="J86" s="704" t="s">
        <v>10114</v>
      </c>
      <c r="K86" s="706"/>
      <c r="L86" s="705">
        <v>85</v>
      </c>
      <c r="M86" s="11">
        <v>85</v>
      </c>
      <c r="N86" s="11" t="s">
        <v>11920</v>
      </c>
      <c r="O86" s="704" t="s">
        <v>11463</v>
      </c>
      <c r="P86" s="704" t="str">
        <f t="shared" si="3"/>
        <v>ｷｸﾁ ﾉｱ</v>
      </c>
      <c r="Q86" s="11" t="s">
        <v>10461</v>
      </c>
      <c r="R86" s="704" t="s">
        <v>9351</v>
      </c>
      <c r="S86" s="11">
        <v>1</v>
      </c>
      <c r="T86" s="715" t="str">
        <f>IF($Q86="","",VLOOKUP($Q86,所属・種目コード!$C$3:$E$76,3,FALSE))</f>
        <v>031098</v>
      </c>
      <c r="U86" s="715">
        <f>IF($Q86="","",VLOOKUP($Q86,所属・種目コード!$C$3:$E$76,2,FALSE))</f>
        <v>1098</v>
      </c>
      <c r="W86" s="11" t="s">
        <v>10483</v>
      </c>
    </row>
    <row r="87" spans="1:23" ht="16.7" customHeight="1">
      <c r="A87" s="704">
        <v>86</v>
      </c>
      <c r="B87" s="704">
        <v>86</v>
      </c>
      <c r="C87" s="705" t="s">
        <v>11284</v>
      </c>
      <c r="D87" s="704" t="str">
        <f t="shared" si="2"/>
        <v>ｻｻｷ ｼｭｳ</v>
      </c>
      <c r="E87" s="704" t="s">
        <v>10115</v>
      </c>
      <c r="F87" s="704" t="s">
        <v>9329</v>
      </c>
      <c r="G87" s="11">
        <v>3</v>
      </c>
      <c r="H87" s="708" t="str">
        <f>IF($E87="","",VLOOKUP($E87,所属・種目コード!$C$3:$E$76,3,FALSE))</f>
        <v>031110</v>
      </c>
      <c r="I87" s="708">
        <f>IF($E87="","",VLOOKUP($E87,所属・種目コード!$C$3:$E$76,2,FALSE))</f>
        <v>1110</v>
      </c>
      <c r="J87" s="704" t="s">
        <v>10124</v>
      </c>
      <c r="K87" s="706"/>
      <c r="L87" s="705">
        <v>86</v>
      </c>
      <c r="M87" s="11">
        <v>86</v>
      </c>
      <c r="N87" s="11" t="s">
        <v>11920</v>
      </c>
      <c r="O87" s="704" t="s">
        <v>11464</v>
      </c>
      <c r="P87" s="704" t="str">
        <f t="shared" si="3"/>
        <v>ﾀｶﾊｼ ﾐﾕ</v>
      </c>
      <c r="Q87" s="11" t="s">
        <v>10461</v>
      </c>
      <c r="R87" s="704" t="s">
        <v>9351</v>
      </c>
      <c r="S87" s="11">
        <v>1</v>
      </c>
      <c r="T87" s="715" t="str">
        <f>IF($Q87="","",VLOOKUP($Q87,所属・種目コード!$C$3:$E$76,3,FALSE))</f>
        <v>031098</v>
      </c>
      <c r="U87" s="715">
        <f>IF($Q87="","",VLOOKUP($Q87,所属・種目コード!$C$3:$E$76,2,FALSE))</f>
        <v>1098</v>
      </c>
      <c r="W87" s="11" t="s">
        <v>10499</v>
      </c>
    </row>
    <row r="88" spans="1:23" ht="16.7" customHeight="1">
      <c r="A88" s="704">
        <v>87</v>
      </c>
      <c r="B88" s="704">
        <v>87</v>
      </c>
      <c r="C88" s="705" t="s">
        <v>10727</v>
      </c>
      <c r="D88" s="704" t="str">
        <f t="shared" si="2"/>
        <v>ｻﾜﾉ ｼｮｳﾔ</v>
      </c>
      <c r="E88" s="704" t="s">
        <v>10115</v>
      </c>
      <c r="F88" s="704" t="s">
        <v>9329</v>
      </c>
      <c r="G88" s="11">
        <v>3</v>
      </c>
      <c r="H88" s="708" t="str">
        <f>IF($E88="","",VLOOKUP($E88,所属・種目コード!$C$3:$E$76,3,FALSE))</f>
        <v>031110</v>
      </c>
      <c r="I88" s="708">
        <f>IF($E88="","",VLOOKUP($E88,所属・種目コード!$C$3:$E$76,2,FALSE))</f>
        <v>1110</v>
      </c>
      <c r="J88" s="704" t="s">
        <v>10128</v>
      </c>
      <c r="K88" s="706"/>
      <c r="L88" s="705">
        <v>87</v>
      </c>
      <c r="M88" s="11">
        <v>87</v>
      </c>
      <c r="N88" s="11" t="s">
        <v>11920</v>
      </c>
      <c r="O88" s="704" t="s">
        <v>11465</v>
      </c>
      <c r="P88" s="704" t="str">
        <f t="shared" si="3"/>
        <v>ﾌｼﾞﾓﾄ ﾙﾅ</v>
      </c>
      <c r="Q88" s="11" t="s">
        <v>10461</v>
      </c>
      <c r="R88" s="704" t="s">
        <v>9351</v>
      </c>
      <c r="S88" s="11">
        <v>1</v>
      </c>
      <c r="T88" s="715" t="str">
        <f>IF($Q88="","",VLOOKUP($Q88,所属・種目コード!$C$3:$E$76,3,FALSE))</f>
        <v>031098</v>
      </c>
      <c r="U88" s="715">
        <f>IF($Q88="","",VLOOKUP($Q88,所属・種目コード!$C$3:$E$76,2,FALSE))</f>
        <v>1098</v>
      </c>
      <c r="W88" s="11" t="s">
        <v>10509</v>
      </c>
    </row>
    <row r="89" spans="1:23" ht="16.7" customHeight="1">
      <c r="A89" s="704">
        <v>88</v>
      </c>
      <c r="B89" s="704">
        <v>88</v>
      </c>
      <c r="C89" s="705" t="s">
        <v>5874</v>
      </c>
      <c r="D89" s="704" t="str">
        <f t="shared" si="2"/>
        <v>ﾑﾗﾀ ｴｲﾄ</v>
      </c>
      <c r="E89" s="704" t="s">
        <v>10115</v>
      </c>
      <c r="F89" s="704" t="s">
        <v>9329</v>
      </c>
      <c r="G89" s="11">
        <v>3</v>
      </c>
      <c r="H89" s="708" t="str">
        <f>IF($E89="","",VLOOKUP($E89,所属・種目コード!$C$3:$E$76,3,FALSE))</f>
        <v>031110</v>
      </c>
      <c r="I89" s="708">
        <f>IF($E89="","",VLOOKUP($E89,所属・種目コード!$C$3:$E$76,2,FALSE))</f>
        <v>1110</v>
      </c>
      <c r="J89" s="704" t="s">
        <v>10146</v>
      </c>
      <c r="K89" s="706"/>
      <c r="L89" s="705">
        <v>88</v>
      </c>
      <c r="M89" s="829">
        <v>88</v>
      </c>
      <c r="N89" s="11" t="s">
        <v>11921</v>
      </c>
      <c r="O89" s="704" t="s">
        <v>11900</v>
      </c>
      <c r="P89" s="704" t="str">
        <f t="shared" si="3"/>
        <v>ｳｴﾑﾗ ﾋﾄﾐ</v>
      </c>
      <c r="Q89" s="11" t="s">
        <v>10228</v>
      </c>
      <c r="R89" s="704" t="s">
        <v>9351</v>
      </c>
      <c r="S89" s="11">
        <v>3</v>
      </c>
      <c r="T89" s="715" t="str">
        <f>IF($Q89="","",VLOOKUP($Q89,所属・種目コード!$C$3:$E$76,3,FALSE))</f>
        <v>031114</v>
      </c>
      <c r="U89" s="715">
        <f>IF($Q89="","",VLOOKUP($Q89,所属・種目コード!$C$3:$E$76,2,FALSE))</f>
        <v>1114</v>
      </c>
      <c r="W89" s="11" t="s">
        <v>10229</v>
      </c>
    </row>
    <row r="90" spans="1:23" ht="16.7" customHeight="1">
      <c r="A90" s="704">
        <v>89</v>
      </c>
      <c r="B90" s="704">
        <v>89</v>
      </c>
      <c r="C90" s="705" t="s">
        <v>10728</v>
      </c>
      <c r="D90" s="704" t="str">
        <f t="shared" si="2"/>
        <v>ﾀｶﾀﾞ ﾕｳﾔ</v>
      </c>
      <c r="E90" s="704" t="s">
        <v>10115</v>
      </c>
      <c r="F90" s="704" t="s">
        <v>9329</v>
      </c>
      <c r="G90" s="11">
        <v>2</v>
      </c>
      <c r="H90" s="708" t="str">
        <f>IF($E90="","",VLOOKUP($E90,所属・種目コード!$C$3:$E$76,3,FALSE))</f>
        <v>031110</v>
      </c>
      <c r="I90" s="708">
        <f>IF($E90="","",VLOOKUP($E90,所属・種目コード!$C$3:$E$76,2,FALSE))</f>
        <v>1110</v>
      </c>
      <c r="J90" s="704" t="s">
        <v>10132</v>
      </c>
      <c r="K90" s="706"/>
      <c r="L90" s="705">
        <v>89</v>
      </c>
      <c r="M90" s="829">
        <v>89</v>
      </c>
      <c r="N90" s="11" t="s">
        <v>11921</v>
      </c>
      <c r="O90" s="704" t="s">
        <v>11719</v>
      </c>
      <c r="P90" s="704" t="str">
        <f t="shared" si="3"/>
        <v>ｾｷﾉ ｶﾅ</v>
      </c>
      <c r="Q90" s="11" t="s">
        <v>10228</v>
      </c>
      <c r="R90" s="704" t="s">
        <v>9351</v>
      </c>
      <c r="S90" s="11">
        <v>3</v>
      </c>
      <c r="T90" s="715" t="str">
        <f>IF($Q90="","",VLOOKUP($Q90,所属・種目コード!$C$3:$E$76,3,FALSE))</f>
        <v>031114</v>
      </c>
      <c r="U90" s="715">
        <f>IF($Q90="","",VLOOKUP($Q90,所属・種目コード!$C$3:$E$76,2,FALSE))</f>
        <v>1114</v>
      </c>
      <c r="W90" s="11" t="s">
        <v>10231</v>
      </c>
    </row>
    <row r="91" spans="1:23" ht="16.7" customHeight="1">
      <c r="A91" s="704">
        <v>90</v>
      </c>
      <c r="B91" s="704">
        <v>90</v>
      </c>
      <c r="C91" s="705" t="s">
        <v>10729</v>
      </c>
      <c r="D91" s="704" t="str">
        <f t="shared" si="2"/>
        <v>ﾀｶﾊｼ ﾏｻﾄ</v>
      </c>
      <c r="E91" s="704" t="s">
        <v>10115</v>
      </c>
      <c r="F91" s="704" t="s">
        <v>9329</v>
      </c>
      <c r="G91" s="11">
        <v>2</v>
      </c>
      <c r="H91" s="708" t="str">
        <f>IF($E91="","",VLOOKUP($E91,所属・種目コード!$C$3:$E$76,3,FALSE))</f>
        <v>031110</v>
      </c>
      <c r="I91" s="708">
        <f>IF($E91="","",VLOOKUP($E91,所属・種目コード!$C$3:$E$76,2,FALSE))</f>
        <v>1110</v>
      </c>
      <c r="J91" s="704" t="s">
        <v>10134</v>
      </c>
      <c r="K91" s="706"/>
      <c r="L91" s="705">
        <v>90</v>
      </c>
      <c r="M91" s="829">
        <v>90</v>
      </c>
      <c r="N91" s="11" t="s">
        <v>11921</v>
      </c>
      <c r="O91" s="704" t="s">
        <v>5242</v>
      </c>
      <c r="P91" s="704" t="str">
        <f t="shared" si="3"/>
        <v>ﾋﾅﾂﾞﾙ ﾐｻｷ</v>
      </c>
      <c r="Q91" s="11" t="s">
        <v>10228</v>
      </c>
      <c r="R91" s="704" t="s">
        <v>9351</v>
      </c>
      <c r="S91" s="11">
        <v>3</v>
      </c>
      <c r="T91" s="715" t="str">
        <f>IF($Q91="","",VLOOKUP($Q91,所属・種目コード!$C$3:$E$76,3,FALSE))</f>
        <v>031114</v>
      </c>
      <c r="U91" s="715">
        <f>IF($Q91="","",VLOOKUP($Q91,所属・種目コード!$C$3:$E$76,2,FALSE))</f>
        <v>1114</v>
      </c>
      <c r="W91" s="11" t="s">
        <v>10234</v>
      </c>
    </row>
    <row r="92" spans="1:23" ht="16.7" customHeight="1">
      <c r="A92" s="704">
        <v>91</v>
      </c>
      <c r="B92" s="704">
        <v>91</v>
      </c>
      <c r="C92" s="705" t="s">
        <v>10730</v>
      </c>
      <c r="D92" s="704" t="str">
        <f t="shared" si="2"/>
        <v>ﾄﾘｲ ﾀｸﾏ</v>
      </c>
      <c r="E92" s="704" t="s">
        <v>10115</v>
      </c>
      <c r="F92" s="704" t="s">
        <v>9329</v>
      </c>
      <c r="G92" s="11">
        <v>2</v>
      </c>
      <c r="H92" s="708" t="str">
        <f>IF($E92="","",VLOOKUP($E92,所属・種目コード!$C$3:$E$76,3,FALSE))</f>
        <v>031110</v>
      </c>
      <c r="I92" s="708">
        <f>IF($E92="","",VLOOKUP($E92,所属・種目コード!$C$3:$E$76,2,FALSE))</f>
        <v>1110</v>
      </c>
      <c r="J92" s="704" t="s">
        <v>10137</v>
      </c>
      <c r="K92" s="706"/>
      <c r="L92" s="705">
        <v>91</v>
      </c>
      <c r="M92" s="829">
        <v>91</v>
      </c>
      <c r="N92" s="11" t="s">
        <v>11921</v>
      </c>
      <c r="O92" s="704" t="s">
        <v>11901</v>
      </c>
      <c r="P92" s="704" t="str">
        <f t="shared" si="3"/>
        <v>ﾌｼﾞﾜﾗ ｱｵｲ</v>
      </c>
      <c r="Q92" s="11" t="s">
        <v>10228</v>
      </c>
      <c r="R92" s="704" t="s">
        <v>9351</v>
      </c>
      <c r="S92" s="11">
        <v>3</v>
      </c>
      <c r="T92" s="715" t="str">
        <f>IF($Q92="","",VLOOKUP($Q92,所属・種目コード!$C$3:$E$76,3,FALSE))</f>
        <v>031114</v>
      </c>
      <c r="U92" s="715">
        <f>IF($Q92="","",VLOOKUP($Q92,所属・種目コード!$C$3:$E$76,2,FALSE))</f>
        <v>1114</v>
      </c>
      <c r="W92" s="11" t="s">
        <v>10235</v>
      </c>
    </row>
    <row r="93" spans="1:23" ht="16.7" customHeight="1">
      <c r="A93" s="704">
        <v>92</v>
      </c>
      <c r="B93" s="704">
        <v>92</v>
      </c>
      <c r="C93" s="705" t="s">
        <v>11285</v>
      </c>
      <c r="D93" s="704" t="str">
        <f t="shared" si="2"/>
        <v>ﾅｶｼﾞﾏ ｵｻﾑ</v>
      </c>
      <c r="E93" s="704" t="s">
        <v>10115</v>
      </c>
      <c r="F93" s="704" t="s">
        <v>9329</v>
      </c>
      <c r="G93" s="11">
        <v>2</v>
      </c>
      <c r="H93" s="708" t="str">
        <f>IF($E93="","",VLOOKUP($E93,所属・種目コード!$C$3:$E$76,3,FALSE))</f>
        <v>031110</v>
      </c>
      <c r="I93" s="708">
        <f>IF($E93="","",VLOOKUP($E93,所属・種目コード!$C$3:$E$76,2,FALSE))</f>
        <v>1110</v>
      </c>
      <c r="J93" s="704" t="s">
        <v>10138</v>
      </c>
      <c r="K93" s="706"/>
      <c r="L93" s="705">
        <v>92</v>
      </c>
      <c r="M93" s="829">
        <v>92</v>
      </c>
      <c r="N93" s="11" t="s">
        <v>11921</v>
      </c>
      <c r="O93" s="704" t="s">
        <v>11720</v>
      </c>
      <c r="P93" s="704" t="str">
        <f t="shared" si="3"/>
        <v>ﾖｺｻﾜ ﾄﾜ</v>
      </c>
      <c r="Q93" s="11" t="s">
        <v>10228</v>
      </c>
      <c r="R93" s="704" t="s">
        <v>9351</v>
      </c>
      <c r="S93" s="11">
        <v>3</v>
      </c>
      <c r="T93" s="715" t="str">
        <f>IF($Q93="","",VLOOKUP($Q93,所属・種目コード!$C$3:$E$76,3,FALSE))</f>
        <v>031114</v>
      </c>
      <c r="U93" s="715">
        <f>IF($Q93="","",VLOOKUP($Q93,所属・種目コード!$C$3:$E$76,2,FALSE))</f>
        <v>1114</v>
      </c>
      <c r="W93" s="11" t="s">
        <v>10236</v>
      </c>
    </row>
    <row r="94" spans="1:23" ht="16.7" customHeight="1">
      <c r="A94" s="704">
        <v>93</v>
      </c>
      <c r="B94" s="704">
        <v>93</v>
      </c>
      <c r="C94" s="705" t="s">
        <v>7700</v>
      </c>
      <c r="D94" s="704" t="str">
        <f t="shared" si="2"/>
        <v>ﾆｼｷﾄﾞ ﾏｵﾔ</v>
      </c>
      <c r="E94" s="704" t="s">
        <v>10115</v>
      </c>
      <c r="F94" s="704" t="s">
        <v>9329</v>
      </c>
      <c r="G94" s="11">
        <v>2</v>
      </c>
      <c r="H94" s="708" t="str">
        <f>IF($E94="","",VLOOKUP($E94,所属・種目コード!$C$3:$E$76,3,FALSE))</f>
        <v>031110</v>
      </c>
      <c r="I94" s="708">
        <f>IF($E94="","",VLOOKUP($E94,所属・種目コード!$C$3:$E$76,2,FALSE))</f>
        <v>1110</v>
      </c>
      <c r="J94" s="704" t="s">
        <v>10139</v>
      </c>
      <c r="K94" s="706"/>
      <c r="L94" s="705">
        <v>93</v>
      </c>
      <c r="M94" s="829">
        <v>93</v>
      </c>
      <c r="N94" s="11" t="s">
        <v>11921</v>
      </c>
      <c r="O94" s="704" t="s">
        <v>11721</v>
      </c>
      <c r="P94" s="704" t="str">
        <f t="shared" si="3"/>
        <v>ﾖｼﾀﾞ ﾁﾋﾛ</v>
      </c>
      <c r="Q94" s="11" t="s">
        <v>10228</v>
      </c>
      <c r="R94" s="704" t="s">
        <v>9351</v>
      </c>
      <c r="S94" s="11">
        <v>3</v>
      </c>
      <c r="T94" s="715" t="str">
        <f>IF($Q94="","",VLOOKUP($Q94,所属・種目コード!$C$3:$E$76,3,FALSE))</f>
        <v>031114</v>
      </c>
      <c r="U94" s="715">
        <f>IF($Q94="","",VLOOKUP($Q94,所属・種目コード!$C$3:$E$76,2,FALSE))</f>
        <v>1114</v>
      </c>
      <c r="W94" s="11" t="s">
        <v>10237</v>
      </c>
    </row>
    <row r="95" spans="1:23" ht="16.7" customHeight="1">
      <c r="A95" s="704">
        <v>94</v>
      </c>
      <c r="B95" s="704">
        <v>94</v>
      </c>
      <c r="C95" s="705" t="s">
        <v>10731</v>
      </c>
      <c r="D95" s="704" t="str">
        <f t="shared" si="2"/>
        <v>ﾍﾝﾐ ﾕｳｷ</v>
      </c>
      <c r="E95" s="704" t="s">
        <v>10115</v>
      </c>
      <c r="F95" s="704" t="s">
        <v>9329</v>
      </c>
      <c r="G95" s="11">
        <v>2</v>
      </c>
      <c r="H95" s="708" t="str">
        <f>IF($E95="","",VLOOKUP($E95,所属・種目コード!$C$3:$E$76,3,FALSE))</f>
        <v>031110</v>
      </c>
      <c r="I95" s="708">
        <f>IF($E95="","",VLOOKUP($E95,所属・種目コード!$C$3:$E$76,2,FALSE))</f>
        <v>1110</v>
      </c>
      <c r="J95" s="704" t="s">
        <v>10143</v>
      </c>
      <c r="K95" s="706"/>
      <c r="L95" s="705">
        <v>94</v>
      </c>
      <c r="M95" s="829">
        <v>94</v>
      </c>
      <c r="N95" s="11" t="s">
        <v>11921</v>
      </c>
      <c r="O95" s="704" t="s">
        <v>11717</v>
      </c>
      <c r="P95" s="704" t="str">
        <f t="shared" si="3"/>
        <v>ｱｻﾇﾏ ｱﾔﾅ</v>
      </c>
      <c r="Q95" s="11" t="s">
        <v>10228</v>
      </c>
      <c r="R95" s="704" t="s">
        <v>9351</v>
      </c>
      <c r="S95" s="11">
        <v>2</v>
      </c>
      <c r="T95" s="715" t="str">
        <f>IF($Q95="","",VLOOKUP($Q95,所属・種目コード!$C$3:$E$76,3,FALSE))</f>
        <v>031114</v>
      </c>
      <c r="U95" s="715">
        <f>IF($Q95="","",VLOOKUP($Q95,所属・種目コード!$C$3:$E$76,2,FALSE))</f>
        <v>1114</v>
      </c>
      <c r="W95" s="11" t="s">
        <v>10227</v>
      </c>
    </row>
    <row r="96" spans="1:23" ht="16.7" customHeight="1">
      <c r="A96" s="704">
        <v>95</v>
      </c>
      <c r="B96" s="704">
        <v>95</v>
      </c>
      <c r="C96" s="705" t="s">
        <v>11286</v>
      </c>
      <c r="D96" s="704" t="str">
        <f t="shared" si="2"/>
        <v>ｻｻｷ ﾕｳｼﾞ</v>
      </c>
      <c r="E96" s="704" t="s">
        <v>234</v>
      </c>
      <c r="F96" s="704" t="s">
        <v>9329</v>
      </c>
      <c r="G96" s="11">
        <v>3</v>
      </c>
      <c r="H96" s="708" t="str">
        <f>IF($E96="","",VLOOKUP($E96,所属・種目コード!$C$3:$E$76,3,FALSE))</f>
        <v>031086</v>
      </c>
      <c r="I96" s="708">
        <f>IF($E96="","",VLOOKUP($E96,所属・種目コード!$C$3:$E$76,2,FALSE))</f>
        <v>1086</v>
      </c>
      <c r="J96" s="704" t="s">
        <v>9801</v>
      </c>
      <c r="K96" s="706"/>
      <c r="L96" s="705">
        <v>95</v>
      </c>
      <c r="M96" s="829">
        <v>95</v>
      </c>
      <c r="N96" s="11" t="s">
        <v>11921</v>
      </c>
      <c r="O96" s="704" t="s">
        <v>11718</v>
      </c>
      <c r="P96" s="704" t="str">
        <f t="shared" si="3"/>
        <v>ｶﾇｶ ﾚｲｶ</v>
      </c>
      <c r="Q96" s="11" t="s">
        <v>10228</v>
      </c>
      <c r="R96" s="704" t="s">
        <v>9351</v>
      </c>
      <c r="S96" s="11">
        <v>2</v>
      </c>
      <c r="T96" s="715" t="str">
        <f>IF($Q96="","",VLOOKUP($Q96,所属・種目コード!$C$3:$E$76,3,FALSE))</f>
        <v>031114</v>
      </c>
      <c r="U96" s="715">
        <f>IF($Q96="","",VLOOKUP($Q96,所属・種目コード!$C$3:$E$76,2,FALSE))</f>
        <v>1114</v>
      </c>
      <c r="W96" s="11" t="s">
        <v>10230</v>
      </c>
    </row>
    <row r="97" spans="1:23" ht="16.7" customHeight="1">
      <c r="A97" s="704">
        <v>96</v>
      </c>
      <c r="B97" s="704">
        <v>96</v>
      </c>
      <c r="C97" s="705" t="s">
        <v>10732</v>
      </c>
      <c r="D97" s="704" t="str">
        <f t="shared" si="2"/>
        <v>ｱﾍﾞ ｶﾉﾝ</v>
      </c>
      <c r="E97" s="704" t="s">
        <v>234</v>
      </c>
      <c r="F97" s="704" t="s">
        <v>9329</v>
      </c>
      <c r="G97" s="11">
        <v>2</v>
      </c>
      <c r="H97" s="708" t="str">
        <f>IF($E97="","",VLOOKUP($E97,所属・種目コード!$C$3:$E$76,3,FALSE))</f>
        <v>031086</v>
      </c>
      <c r="I97" s="708">
        <f>IF($E97="","",VLOOKUP($E97,所属・種目コード!$C$3:$E$76,2,FALSE))</f>
        <v>1086</v>
      </c>
      <c r="J97" s="704" t="s">
        <v>9789</v>
      </c>
      <c r="K97" s="706"/>
      <c r="L97" s="705">
        <v>96</v>
      </c>
      <c r="M97" s="829">
        <v>96</v>
      </c>
      <c r="N97" s="11" t="s">
        <v>11921</v>
      </c>
      <c r="O97" s="704" t="s">
        <v>6720</v>
      </c>
      <c r="P97" s="704" t="str">
        <f t="shared" si="3"/>
        <v>ﾀﾈｲﾁ ﾗﾝ</v>
      </c>
      <c r="Q97" s="11" t="s">
        <v>10228</v>
      </c>
      <c r="R97" s="704" t="s">
        <v>9351</v>
      </c>
      <c r="S97" s="11">
        <v>2</v>
      </c>
      <c r="T97" s="715" t="str">
        <f>IF($Q97="","",VLOOKUP($Q97,所属・種目コード!$C$3:$E$76,3,FALSE))</f>
        <v>031114</v>
      </c>
      <c r="U97" s="715">
        <f>IF($Q97="","",VLOOKUP($Q97,所属・種目コード!$C$3:$E$76,2,FALSE))</f>
        <v>1114</v>
      </c>
      <c r="W97" s="11" t="s">
        <v>10232</v>
      </c>
    </row>
    <row r="98" spans="1:23" ht="16.7" customHeight="1">
      <c r="A98" s="704">
        <v>97</v>
      </c>
      <c r="B98" s="704">
        <v>97</v>
      </c>
      <c r="C98" s="705" t="s">
        <v>11287</v>
      </c>
      <c r="D98" s="704" t="str">
        <f t="shared" si="2"/>
        <v>ｽｶﾞﾜﾗ ﾚﾝ</v>
      </c>
      <c r="E98" s="704" t="s">
        <v>234</v>
      </c>
      <c r="F98" s="704" t="s">
        <v>9329</v>
      </c>
      <c r="G98" s="11">
        <v>2</v>
      </c>
      <c r="H98" s="708" t="str">
        <f>IF($E98="","",VLOOKUP($E98,所属・種目コード!$C$3:$E$76,3,FALSE))</f>
        <v>031086</v>
      </c>
      <c r="I98" s="708">
        <f>IF($E98="","",VLOOKUP($E98,所属・種目コード!$C$3:$E$76,2,FALSE))</f>
        <v>1086</v>
      </c>
      <c r="J98" s="704" t="s">
        <v>9390</v>
      </c>
      <c r="K98" s="706"/>
      <c r="L98" s="705">
        <v>97</v>
      </c>
      <c r="M98" s="829">
        <v>97</v>
      </c>
      <c r="N98" s="11" t="s">
        <v>11921</v>
      </c>
      <c r="O98" s="704" t="s">
        <v>11847</v>
      </c>
      <c r="P98" s="704" t="str">
        <f t="shared" si="3"/>
        <v>ﾀﾑﾗ ﾅﾅﾐ</v>
      </c>
      <c r="Q98" s="11" t="s">
        <v>10228</v>
      </c>
      <c r="R98" s="704" t="s">
        <v>9351</v>
      </c>
      <c r="S98" s="11">
        <v>2</v>
      </c>
      <c r="T98" s="715" t="str">
        <f>IF($Q98="","",VLOOKUP($Q98,所属・種目コード!$C$3:$E$76,3,FALSE))</f>
        <v>031114</v>
      </c>
      <c r="U98" s="715">
        <f>IF($Q98="","",VLOOKUP($Q98,所属・種目コード!$C$3:$E$76,2,FALSE))</f>
        <v>1114</v>
      </c>
      <c r="W98" s="11" t="s">
        <v>10233</v>
      </c>
    </row>
    <row r="99" spans="1:23" ht="16.7" customHeight="1">
      <c r="A99" s="704">
        <v>98</v>
      </c>
      <c r="B99" s="704">
        <v>98</v>
      </c>
      <c r="C99" s="705" t="s">
        <v>10733</v>
      </c>
      <c r="D99" s="704" t="str">
        <f t="shared" si="2"/>
        <v>ﾀｶｷﾞ ﾕﾅ</v>
      </c>
      <c r="E99" s="704" t="s">
        <v>234</v>
      </c>
      <c r="F99" s="704" t="s">
        <v>9329</v>
      </c>
      <c r="G99" s="11">
        <v>2</v>
      </c>
      <c r="H99" s="708" t="str">
        <f>IF($E99="","",VLOOKUP($E99,所属・種目コード!$C$3:$E$76,3,FALSE))</f>
        <v>031086</v>
      </c>
      <c r="I99" s="708">
        <f>IF($E99="","",VLOOKUP($E99,所属・種目コード!$C$3:$E$76,2,FALSE))</f>
        <v>1086</v>
      </c>
      <c r="J99" s="704" t="s">
        <v>9803</v>
      </c>
      <c r="K99" s="706"/>
      <c r="L99" s="705">
        <v>98</v>
      </c>
      <c r="M99" s="11">
        <v>98</v>
      </c>
      <c r="N99" s="11" t="s">
        <v>11922</v>
      </c>
      <c r="O99" s="704" t="s">
        <v>11749</v>
      </c>
      <c r="P99" s="704" t="str">
        <f t="shared" si="3"/>
        <v>ｵｵﾂ ｴﾘｺ</v>
      </c>
      <c r="Q99" s="11" t="s">
        <v>10115</v>
      </c>
      <c r="R99" s="704" t="s">
        <v>9351</v>
      </c>
      <c r="S99" s="11">
        <v>3</v>
      </c>
      <c r="T99" s="715" t="str">
        <f>IF($Q99="","",VLOOKUP($Q99,所属・種目コード!$C$3:$E$76,3,FALSE))</f>
        <v>031110</v>
      </c>
      <c r="U99" s="715">
        <f>IF($Q99="","",VLOOKUP($Q99,所属・種目コード!$C$3:$E$76,2,FALSE))</f>
        <v>1110</v>
      </c>
      <c r="W99" s="11" t="s">
        <v>10118</v>
      </c>
    </row>
    <row r="100" spans="1:23" ht="16.7" customHeight="1">
      <c r="A100" s="704">
        <v>99</v>
      </c>
      <c r="B100" s="704">
        <v>99</v>
      </c>
      <c r="C100" s="705" t="s">
        <v>10734</v>
      </c>
      <c r="D100" s="704" t="str">
        <f t="shared" si="2"/>
        <v>ﾀﾀﾞ ﾏｻﾄ</v>
      </c>
      <c r="E100" s="704" t="s">
        <v>234</v>
      </c>
      <c r="F100" s="704" t="s">
        <v>9329</v>
      </c>
      <c r="G100" s="11">
        <v>2</v>
      </c>
      <c r="H100" s="708" t="str">
        <f>IF($E100="","",VLOOKUP($E100,所属・種目コード!$C$3:$E$76,3,FALSE))</f>
        <v>031086</v>
      </c>
      <c r="I100" s="708">
        <f>IF($E100="","",VLOOKUP($E100,所属・種目コード!$C$3:$E$76,2,FALSE))</f>
        <v>1086</v>
      </c>
      <c r="J100" s="704" t="s">
        <v>9804</v>
      </c>
      <c r="K100" s="706"/>
      <c r="L100" s="705">
        <v>99</v>
      </c>
      <c r="M100" s="11">
        <v>99</v>
      </c>
      <c r="N100" s="11" t="s">
        <v>11922</v>
      </c>
      <c r="O100" s="704" t="s">
        <v>11858</v>
      </c>
      <c r="P100" s="704" t="str">
        <f t="shared" si="3"/>
        <v>ｶｼﾑﾗ ﾕｲ</v>
      </c>
      <c r="Q100" s="11" t="s">
        <v>10115</v>
      </c>
      <c r="R100" s="704" t="s">
        <v>9351</v>
      </c>
      <c r="S100" s="11">
        <v>3</v>
      </c>
      <c r="T100" s="715" t="str">
        <f>IF($Q100="","",VLOOKUP($Q100,所属・種目コード!$C$3:$E$76,3,FALSE))</f>
        <v>031110</v>
      </c>
      <c r="U100" s="715">
        <f>IF($Q100="","",VLOOKUP($Q100,所属・種目コード!$C$3:$E$76,2,FALSE))</f>
        <v>1110</v>
      </c>
      <c r="W100" s="11" t="s">
        <v>10119</v>
      </c>
    </row>
    <row r="101" spans="1:23" ht="16.7" customHeight="1">
      <c r="A101" s="704">
        <v>100</v>
      </c>
      <c r="B101" s="704">
        <v>100</v>
      </c>
      <c r="C101" s="705" t="s">
        <v>10735</v>
      </c>
      <c r="D101" s="704" t="str">
        <f t="shared" si="2"/>
        <v>ﾀﾀﾞ ﾘｭｳｾｲ</v>
      </c>
      <c r="E101" s="704" t="s">
        <v>234</v>
      </c>
      <c r="F101" s="704" t="s">
        <v>9329</v>
      </c>
      <c r="G101" s="11">
        <v>2</v>
      </c>
      <c r="H101" s="708" t="str">
        <f>IF($E101="","",VLOOKUP($E101,所属・種目コード!$C$3:$E$76,3,FALSE))</f>
        <v>031086</v>
      </c>
      <c r="I101" s="708">
        <f>IF($E101="","",VLOOKUP($E101,所属・種目コード!$C$3:$E$76,2,FALSE))</f>
        <v>1086</v>
      </c>
      <c r="J101" s="704" t="s">
        <v>9805</v>
      </c>
      <c r="K101" s="706"/>
      <c r="L101" s="705">
        <v>100</v>
      </c>
      <c r="M101" s="11">
        <v>100</v>
      </c>
      <c r="N101" s="11" t="s">
        <v>11922</v>
      </c>
      <c r="O101" s="704" t="s">
        <v>7686</v>
      </c>
      <c r="P101" s="704" t="str">
        <f t="shared" si="3"/>
        <v>ｻｲﾄｳ ｱﾔﾅ</v>
      </c>
      <c r="Q101" s="11" t="s">
        <v>10115</v>
      </c>
      <c r="R101" s="704" t="s">
        <v>9351</v>
      </c>
      <c r="S101" s="11">
        <v>3</v>
      </c>
      <c r="T101" s="715" t="str">
        <f>IF($Q101="","",VLOOKUP($Q101,所属・種目コード!$C$3:$E$76,3,FALSE))</f>
        <v>031110</v>
      </c>
      <c r="U101" s="715">
        <f>IF($Q101="","",VLOOKUP($Q101,所属・種目コード!$C$3:$E$76,2,FALSE))</f>
        <v>1110</v>
      </c>
      <c r="W101" s="11" t="s">
        <v>10122</v>
      </c>
    </row>
    <row r="102" spans="1:23" ht="16.7" customHeight="1">
      <c r="A102" s="704">
        <v>101</v>
      </c>
      <c r="B102" s="704">
        <v>101</v>
      </c>
      <c r="C102" s="705" t="s">
        <v>10736</v>
      </c>
      <c r="D102" s="704" t="str">
        <f t="shared" si="2"/>
        <v>ﾁﾊﾞ ﾕｳｷ</v>
      </c>
      <c r="E102" s="704" t="s">
        <v>234</v>
      </c>
      <c r="F102" s="704" t="s">
        <v>9329</v>
      </c>
      <c r="G102" s="11">
        <v>2</v>
      </c>
      <c r="H102" s="708" t="str">
        <f>IF($E102="","",VLOOKUP($E102,所属・種目コード!$C$3:$E$76,3,FALSE))</f>
        <v>031086</v>
      </c>
      <c r="I102" s="708">
        <f>IF($E102="","",VLOOKUP($E102,所属・種目コード!$C$3:$E$76,2,FALSE))</f>
        <v>1086</v>
      </c>
      <c r="J102" s="704" t="s">
        <v>9807</v>
      </c>
      <c r="K102" s="706"/>
      <c r="L102" s="705">
        <v>101</v>
      </c>
      <c r="M102" s="11">
        <v>101</v>
      </c>
      <c r="N102" s="11" t="s">
        <v>11922</v>
      </c>
      <c r="O102" s="704" t="s">
        <v>11859</v>
      </c>
      <c r="P102" s="704" t="str">
        <f t="shared" si="3"/>
        <v>ｻﾄｳ ﾅｺﾞﾐ</v>
      </c>
      <c r="Q102" s="11" t="s">
        <v>10115</v>
      </c>
      <c r="R102" s="704" t="s">
        <v>9351</v>
      </c>
      <c r="S102" s="11">
        <v>3</v>
      </c>
      <c r="T102" s="715" t="str">
        <f>IF($Q102="","",VLOOKUP($Q102,所属・種目コード!$C$3:$E$76,3,FALSE))</f>
        <v>031110</v>
      </c>
      <c r="U102" s="715">
        <f>IF($Q102="","",VLOOKUP($Q102,所属・種目コード!$C$3:$E$76,2,FALSE))</f>
        <v>1110</v>
      </c>
      <c r="W102" s="11" t="s">
        <v>10126</v>
      </c>
    </row>
    <row r="103" spans="1:23" ht="16.7" customHeight="1">
      <c r="A103" s="704">
        <v>102</v>
      </c>
      <c r="B103" s="704">
        <v>102</v>
      </c>
      <c r="C103" s="705" t="s">
        <v>10737</v>
      </c>
      <c r="D103" s="704" t="str">
        <f t="shared" si="2"/>
        <v>ﾐｳﾗ ｶｽﾞﾄ</v>
      </c>
      <c r="E103" s="704" t="s">
        <v>234</v>
      </c>
      <c r="F103" s="704" t="s">
        <v>9329</v>
      </c>
      <c r="G103" s="11">
        <v>2</v>
      </c>
      <c r="H103" s="708" t="str">
        <f>IF($E103="","",VLOOKUP($E103,所属・種目コード!$C$3:$E$76,3,FALSE))</f>
        <v>031086</v>
      </c>
      <c r="I103" s="708">
        <f>IF($E103="","",VLOOKUP($E103,所属・種目コード!$C$3:$E$76,2,FALSE))</f>
        <v>1086</v>
      </c>
      <c r="J103" s="704" t="s">
        <v>9810</v>
      </c>
      <c r="K103" s="706"/>
      <c r="L103" s="705">
        <v>102</v>
      </c>
      <c r="M103" s="11">
        <v>102</v>
      </c>
      <c r="N103" s="11" t="s">
        <v>11922</v>
      </c>
      <c r="O103" s="704" t="s">
        <v>11750</v>
      </c>
      <c r="P103" s="704" t="str">
        <f t="shared" si="3"/>
        <v>ﾖｼﾀﾞ ﾋﾅﾀ</v>
      </c>
      <c r="Q103" s="11" t="s">
        <v>10115</v>
      </c>
      <c r="R103" s="704" t="s">
        <v>9351</v>
      </c>
      <c r="S103" s="11">
        <v>3</v>
      </c>
      <c r="T103" s="715" t="str">
        <f>IF($Q103="","",VLOOKUP($Q103,所属・種目コード!$C$3:$E$76,3,FALSE))</f>
        <v>031110</v>
      </c>
      <c r="U103" s="715">
        <f>IF($Q103="","",VLOOKUP($Q103,所属・種目コード!$C$3:$E$76,2,FALSE))</f>
        <v>1110</v>
      </c>
      <c r="W103" s="11" t="s">
        <v>10148</v>
      </c>
    </row>
    <row r="104" spans="1:23" ht="16.7" customHeight="1">
      <c r="A104" s="704">
        <v>103</v>
      </c>
      <c r="B104" s="704">
        <v>103</v>
      </c>
      <c r="C104" s="705" t="s">
        <v>10738</v>
      </c>
      <c r="D104" s="704" t="str">
        <f t="shared" si="2"/>
        <v>ﾑﾗｶﾐ ﾀﾓﾝ</v>
      </c>
      <c r="E104" s="704" t="s">
        <v>234</v>
      </c>
      <c r="F104" s="704" t="s">
        <v>9329</v>
      </c>
      <c r="G104" s="11">
        <v>2</v>
      </c>
      <c r="H104" s="708" t="str">
        <f>IF($E104="","",VLOOKUP($E104,所属・種目コード!$C$3:$E$76,3,FALSE))</f>
        <v>031086</v>
      </c>
      <c r="I104" s="708">
        <f>IF($E104="","",VLOOKUP($E104,所属・種目コード!$C$3:$E$76,2,FALSE))</f>
        <v>1086</v>
      </c>
      <c r="J104" s="704" t="s">
        <v>9813</v>
      </c>
      <c r="K104" s="706"/>
      <c r="L104" s="705">
        <v>103</v>
      </c>
      <c r="M104" s="11">
        <v>103</v>
      </c>
      <c r="N104" s="11" t="s">
        <v>11922</v>
      </c>
      <c r="O104" s="704" t="s">
        <v>6157</v>
      </c>
      <c r="P104" s="704" t="str">
        <f t="shared" si="3"/>
        <v>ﾜｼﾂﾞ ｴｺ</v>
      </c>
      <c r="Q104" s="11" t="s">
        <v>10115</v>
      </c>
      <c r="R104" s="704" t="s">
        <v>9351</v>
      </c>
      <c r="S104" s="11">
        <v>3</v>
      </c>
      <c r="T104" s="715" t="str">
        <f>IF($Q104="","",VLOOKUP($Q104,所属・種目コード!$C$3:$E$76,3,FALSE))</f>
        <v>031110</v>
      </c>
      <c r="U104" s="715">
        <f>IF($Q104="","",VLOOKUP($Q104,所属・種目コード!$C$3:$E$76,2,FALSE))</f>
        <v>1110</v>
      </c>
      <c r="W104" s="11" t="s">
        <v>10149</v>
      </c>
    </row>
    <row r="105" spans="1:23" ht="16.7" customHeight="1">
      <c r="A105" s="704">
        <v>104</v>
      </c>
      <c r="B105" s="704">
        <v>104</v>
      </c>
      <c r="C105" s="705" t="s">
        <v>5611</v>
      </c>
      <c r="D105" s="704" t="str">
        <f t="shared" si="2"/>
        <v>ｵｲｶﾜ ｹｲｽｹ</v>
      </c>
      <c r="E105" s="704" t="s">
        <v>163</v>
      </c>
      <c r="F105" s="704" t="s">
        <v>9329</v>
      </c>
      <c r="G105" s="11">
        <v>3</v>
      </c>
      <c r="H105" s="708" t="str">
        <f>IF($E105="","",VLOOKUP($E105,所属・種目コード!$C$3:$E$76,3,FALSE))</f>
        <v>031070</v>
      </c>
      <c r="I105" s="708">
        <f>IF($E105="","",VLOOKUP($E105,所属・種目コード!$C$3:$E$76,2,FALSE))</f>
        <v>1070</v>
      </c>
      <c r="J105" s="704" t="s">
        <v>9525</v>
      </c>
      <c r="K105" s="706"/>
      <c r="L105" s="705">
        <v>104</v>
      </c>
      <c r="M105" s="11">
        <v>104</v>
      </c>
      <c r="N105" s="11" t="s">
        <v>11922</v>
      </c>
      <c r="O105" s="704" t="s">
        <v>11860</v>
      </c>
      <c r="P105" s="704" t="str">
        <f t="shared" si="3"/>
        <v>ｳﾒｻﾞﾜ ﾓｴ</v>
      </c>
      <c r="Q105" s="11" t="s">
        <v>10115</v>
      </c>
      <c r="R105" s="704" t="s">
        <v>9351</v>
      </c>
      <c r="S105" s="11">
        <v>2</v>
      </c>
      <c r="T105" s="715" t="str">
        <f>IF($Q105="","",VLOOKUP($Q105,所属・種目コード!$C$3:$E$76,3,FALSE))</f>
        <v>031110</v>
      </c>
      <c r="U105" s="715">
        <f>IF($Q105="","",VLOOKUP($Q105,所属・種目コード!$C$3:$E$76,2,FALSE))</f>
        <v>1110</v>
      </c>
      <c r="W105" s="11" t="s">
        <v>10116</v>
      </c>
    </row>
    <row r="106" spans="1:23" ht="16.7" customHeight="1">
      <c r="A106" s="704">
        <v>105</v>
      </c>
      <c r="B106" s="704">
        <v>105</v>
      </c>
      <c r="C106" s="705" t="s">
        <v>11288</v>
      </c>
      <c r="D106" s="704" t="str">
        <f t="shared" si="2"/>
        <v>ｻｻｷ ｶｲﾄ</v>
      </c>
      <c r="E106" s="704" t="s">
        <v>163</v>
      </c>
      <c r="F106" s="704" t="s">
        <v>9329</v>
      </c>
      <c r="G106" s="11">
        <v>3</v>
      </c>
      <c r="H106" s="708" t="str">
        <f>IF($E106="","",VLOOKUP($E106,所属・種目コード!$C$3:$E$76,3,FALSE))</f>
        <v>031070</v>
      </c>
      <c r="I106" s="708">
        <f>IF($E106="","",VLOOKUP($E106,所属・種目コード!$C$3:$E$76,2,FALSE))</f>
        <v>1070</v>
      </c>
      <c r="J106" s="704" t="s">
        <v>9533</v>
      </c>
      <c r="K106" s="706"/>
      <c r="L106" s="705">
        <v>105</v>
      </c>
      <c r="M106" s="11">
        <v>105</v>
      </c>
      <c r="N106" s="11" t="s">
        <v>11922</v>
      </c>
      <c r="O106" s="704" t="s">
        <v>11466</v>
      </c>
      <c r="P106" s="704" t="str">
        <f t="shared" si="3"/>
        <v>ｵｲｶﾜ ﾊﾙﾅ</v>
      </c>
      <c r="Q106" s="11" t="s">
        <v>10115</v>
      </c>
      <c r="R106" s="704" t="s">
        <v>9351</v>
      </c>
      <c r="S106" s="11">
        <v>2</v>
      </c>
      <c r="T106" s="715" t="str">
        <f>IF($Q106="","",VLOOKUP($Q106,所属・種目コード!$C$3:$E$76,3,FALSE))</f>
        <v>031110</v>
      </c>
      <c r="U106" s="715">
        <f>IF($Q106="","",VLOOKUP($Q106,所属・種目コード!$C$3:$E$76,2,FALSE))</f>
        <v>1110</v>
      </c>
      <c r="W106" s="11" t="s">
        <v>10117</v>
      </c>
    </row>
    <row r="107" spans="1:23" ht="16.7" customHeight="1">
      <c r="A107" s="704">
        <v>106</v>
      </c>
      <c r="B107" s="704">
        <v>106</v>
      </c>
      <c r="C107" s="705" t="s">
        <v>5793</v>
      </c>
      <c r="D107" s="704" t="str">
        <f t="shared" si="2"/>
        <v>ﾁﾀﾞ ｼｭﾝｽｹ</v>
      </c>
      <c r="E107" s="704" t="s">
        <v>163</v>
      </c>
      <c r="F107" s="704" t="s">
        <v>9329</v>
      </c>
      <c r="G107" s="11">
        <v>3</v>
      </c>
      <c r="H107" s="708" t="str">
        <f>IF($E107="","",VLOOKUP($E107,所属・種目コード!$C$3:$E$76,3,FALSE))</f>
        <v>031070</v>
      </c>
      <c r="I107" s="708">
        <f>IF($E107="","",VLOOKUP($E107,所属・種目コード!$C$3:$E$76,2,FALSE))</f>
        <v>1070</v>
      </c>
      <c r="J107" s="704" t="s">
        <v>9541</v>
      </c>
      <c r="K107" s="706"/>
      <c r="L107" s="705">
        <v>106</v>
      </c>
      <c r="M107" s="11">
        <v>106</v>
      </c>
      <c r="N107" s="11" t="s">
        <v>11922</v>
      </c>
      <c r="O107" s="704" t="s">
        <v>11751</v>
      </c>
      <c r="P107" s="704" t="str">
        <f t="shared" si="3"/>
        <v>ｸﾎﾞﾀ ﾐｻｷ</v>
      </c>
      <c r="Q107" s="11" t="s">
        <v>10115</v>
      </c>
      <c r="R107" s="704" t="s">
        <v>9351</v>
      </c>
      <c r="S107" s="11">
        <v>2</v>
      </c>
      <c r="T107" s="715" t="str">
        <f>IF($Q107="","",VLOOKUP($Q107,所属・種目コード!$C$3:$E$76,3,FALSE))</f>
        <v>031110</v>
      </c>
      <c r="U107" s="715">
        <f>IF($Q107="","",VLOOKUP($Q107,所属・種目コード!$C$3:$E$76,2,FALSE))</f>
        <v>1110</v>
      </c>
      <c r="W107" s="11" t="s">
        <v>10121</v>
      </c>
    </row>
    <row r="108" spans="1:23" ht="16.7" customHeight="1">
      <c r="A108" s="704">
        <v>107</v>
      </c>
      <c r="B108" s="704">
        <v>107</v>
      </c>
      <c r="C108" s="705" t="s">
        <v>5797</v>
      </c>
      <c r="D108" s="704" t="str">
        <f t="shared" si="2"/>
        <v>ﾁﾀﾞ ﾏｻﾔ</v>
      </c>
      <c r="E108" s="704" t="s">
        <v>163</v>
      </c>
      <c r="F108" s="704" t="s">
        <v>9329</v>
      </c>
      <c r="G108" s="11">
        <v>3</v>
      </c>
      <c r="H108" s="708" t="str">
        <f>IF($E108="","",VLOOKUP($E108,所属・種目コード!$C$3:$E$76,3,FALSE))</f>
        <v>031070</v>
      </c>
      <c r="I108" s="708">
        <f>IF($E108="","",VLOOKUP($E108,所属・種目コード!$C$3:$E$76,2,FALSE))</f>
        <v>1070</v>
      </c>
      <c r="J108" s="704" t="s">
        <v>9542</v>
      </c>
      <c r="K108" s="706"/>
      <c r="L108" s="705">
        <v>107</v>
      </c>
      <c r="M108" s="11">
        <v>107</v>
      </c>
      <c r="N108" s="11" t="s">
        <v>11922</v>
      </c>
      <c r="O108" s="704" t="s">
        <v>11467</v>
      </c>
      <c r="P108" s="704" t="str">
        <f t="shared" si="3"/>
        <v>ｻｻｷ ｶﾔ</v>
      </c>
      <c r="Q108" s="11" t="s">
        <v>10115</v>
      </c>
      <c r="R108" s="704" t="s">
        <v>9351</v>
      </c>
      <c r="S108" s="11">
        <v>2</v>
      </c>
      <c r="T108" s="715" t="str">
        <f>IF($Q108="","",VLOOKUP($Q108,所属・種目コード!$C$3:$E$76,3,FALSE))</f>
        <v>031110</v>
      </c>
      <c r="U108" s="715">
        <f>IF($Q108="","",VLOOKUP($Q108,所属・種目コード!$C$3:$E$76,2,FALSE))</f>
        <v>1110</v>
      </c>
      <c r="W108" s="11" t="s">
        <v>10123</v>
      </c>
    </row>
    <row r="109" spans="1:23" ht="16.7" customHeight="1">
      <c r="A109" s="704">
        <v>108</v>
      </c>
      <c r="B109" s="704">
        <v>108</v>
      </c>
      <c r="C109" s="705" t="s">
        <v>10739</v>
      </c>
      <c r="D109" s="704" t="str">
        <f t="shared" si="2"/>
        <v>ｵｲｶﾜ ﾏﾅﾄ</v>
      </c>
      <c r="E109" s="704" t="s">
        <v>163</v>
      </c>
      <c r="F109" s="704" t="s">
        <v>9329</v>
      </c>
      <c r="G109" s="11">
        <v>2</v>
      </c>
      <c r="H109" s="708" t="str">
        <f>IF($E109="","",VLOOKUP($E109,所属・種目コード!$C$3:$E$76,3,FALSE))</f>
        <v>031070</v>
      </c>
      <c r="I109" s="708">
        <f>IF($E109="","",VLOOKUP($E109,所属・種目コード!$C$3:$E$76,2,FALSE))</f>
        <v>1070</v>
      </c>
      <c r="J109" s="704" t="s">
        <v>9527</v>
      </c>
      <c r="K109" s="706"/>
      <c r="L109" s="705">
        <v>108</v>
      </c>
      <c r="M109" s="11">
        <v>108</v>
      </c>
      <c r="N109" s="11" t="s">
        <v>11922</v>
      </c>
      <c r="O109" s="704" t="s">
        <v>11468</v>
      </c>
      <c r="P109" s="704" t="str">
        <f t="shared" si="3"/>
        <v>ﾀｶﾊｼ ﾕｷ</v>
      </c>
      <c r="Q109" s="11" t="s">
        <v>10115</v>
      </c>
      <c r="R109" s="704" t="s">
        <v>9351</v>
      </c>
      <c r="S109" s="11">
        <v>2</v>
      </c>
      <c r="T109" s="715" t="str">
        <f>IF($Q109="","",VLOOKUP($Q109,所属・種目コード!$C$3:$E$76,3,FALSE))</f>
        <v>031110</v>
      </c>
      <c r="U109" s="715">
        <f>IF($Q109="","",VLOOKUP($Q109,所属・種目コード!$C$3:$E$76,2,FALSE))</f>
        <v>1110</v>
      </c>
      <c r="W109" s="11" t="s">
        <v>10135</v>
      </c>
    </row>
    <row r="110" spans="1:23" ht="16.7" customHeight="1">
      <c r="A110" s="704">
        <v>109</v>
      </c>
      <c r="B110" s="704">
        <v>109</v>
      </c>
      <c r="C110" s="705" t="s">
        <v>11289</v>
      </c>
      <c r="D110" s="704" t="str">
        <f t="shared" si="2"/>
        <v>ｵﾊﾞﾗ ﾘｸ</v>
      </c>
      <c r="E110" s="704" t="s">
        <v>163</v>
      </c>
      <c r="F110" s="704" t="s">
        <v>9329</v>
      </c>
      <c r="G110" s="11">
        <v>2</v>
      </c>
      <c r="H110" s="708" t="str">
        <f>IF($E110="","",VLOOKUP($E110,所属・種目コード!$C$3:$E$76,3,FALSE))</f>
        <v>031070</v>
      </c>
      <c r="I110" s="708">
        <f>IF($E110="","",VLOOKUP($E110,所属・種目コード!$C$3:$E$76,2,FALSE))</f>
        <v>1070</v>
      </c>
      <c r="J110" s="704" t="s">
        <v>9529</v>
      </c>
      <c r="K110" s="706"/>
      <c r="L110" s="705">
        <v>109</v>
      </c>
      <c r="M110" s="11">
        <v>109</v>
      </c>
      <c r="N110" s="11" t="s">
        <v>11922</v>
      </c>
      <c r="O110" s="704" t="s">
        <v>8383</v>
      </c>
      <c r="P110" s="704" t="str">
        <f t="shared" si="3"/>
        <v>ﾀﾀﾞ ｱｲｶ</v>
      </c>
      <c r="Q110" s="11" t="s">
        <v>10115</v>
      </c>
      <c r="R110" s="704" t="s">
        <v>9351</v>
      </c>
      <c r="S110" s="11">
        <v>2</v>
      </c>
      <c r="T110" s="715" t="str">
        <f>IF($Q110="","",VLOOKUP($Q110,所属・種目コード!$C$3:$E$76,3,FALSE))</f>
        <v>031110</v>
      </c>
      <c r="U110" s="715">
        <f>IF($Q110="","",VLOOKUP($Q110,所属・種目コード!$C$3:$E$76,2,FALSE))</f>
        <v>1110</v>
      </c>
      <c r="W110" s="11" t="s">
        <v>10136</v>
      </c>
    </row>
    <row r="111" spans="1:23" ht="16.7" customHeight="1">
      <c r="A111" s="704">
        <v>110</v>
      </c>
      <c r="B111" s="704">
        <v>110</v>
      </c>
      <c r="C111" s="705" t="s">
        <v>10740</v>
      </c>
      <c r="D111" s="704" t="str">
        <f t="shared" si="2"/>
        <v>ﾐﾀ ｾﾝﾘ</v>
      </c>
      <c r="E111" s="704" t="s">
        <v>163</v>
      </c>
      <c r="F111" s="704" t="s">
        <v>9329</v>
      </c>
      <c r="G111" s="11">
        <v>2</v>
      </c>
      <c r="H111" s="708" t="str">
        <f>IF($E111="","",VLOOKUP($E111,所属・種目コード!$C$3:$E$76,3,FALSE))</f>
        <v>031070</v>
      </c>
      <c r="I111" s="708">
        <f>IF($E111="","",VLOOKUP($E111,所属・種目コード!$C$3:$E$76,2,FALSE))</f>
        <v>1070</v>
      </c>
      <c r="J111" s="704" t="s">
        <v>9545</v>
      </c>
      <c r="K111" s="706"/>
      <c r="L111" s="705">
        <v>110</v>
      </c>
      <c r="M111" s="11">
        <v>110</v>
      </c>
      <c r="N111" s="11" t="s">
        <v>11922</v>
      </c>
      <c r="O111" s="704" t="s">
        <v>11861</v>
      </c>
      <c r="P111" s="704" t="str">
        <f t="shared" si="3"/>
        <v>ﾊﾀ ﾕｲﾅ</v>
      </c>
      <c r="Q111" s="11" t="s">
        <v>10115</v>
      </c>
      <c r="R111" s="704" t="s">
        <v>9351</v>
      </c>
      <c r="S111" s="11">
        <v>2</v>
      </c>
      <c r="T111" s="715" t="str">
        <f>IF($Q111="","",VLOOKUP($Q111,所属・種目コード!$C$3:$E$76,3,FALSE))</f>
        <v>031110</v>
      </c>
      <c r="U111" s="715">
        <f>IF($Q111="","",VLOOKUP($Q111,所属・種目コード!$C$3:$E$76,2,FALSE))</f>
        <v>1110</v>
      </c>
      <c r="W111" s="11" t="s">
        <v>10141</v>
      </c>
    </row>
    <row r="112" spans="1:23" ht="16.7" customHeight="1">
      <c r="A112" s="704">
        <v>111</v>
      </c>
      <c r="B112" s="704">
        <v>111</v>
      </c>
      <c r="C112" s="705" t="s">
        <v>11199</v>
      </c>
      <c r="D112" s="704" t="str">
        <f t="shared" si="2"/>
        <v>ｲﾄｳ ｼｭﾝ</v>
      </c>
      <c r="E112" s="704" t="s">
        <v>250</v>
      </c>
      <c r="F112" s="704" t="s">
        <v>9329</v>
      </c>
      <c r="G112" s="11">
        <v>3</v>
      </c>
      <c r="H112" s="708" t="str">
        <f>IF($E112="","",VLOOKUP($E112,所属・種目コード!$C$3:$E$76,3,FALSE))</f>
        <v>031090</v>
      </c>
      <c r="I112" s="708">
        <f>IF($E112="","",VLOOKUP($E112,所属・種目コード!$C$3:$E$76,2,FALSE))</f>
        <v>1090</v>
      </c>
      <c r="J112" s="704" t="s">
        <v>9856</v>
      </c>
      <c r="K112" s="706"/>
      <c r="L112" s="705">
        <v>111</v>
      </c>
      <c r="M112" s="11">
        <v>111</v>
      </c>
      <c r="N112" s="11" t="s">
        <v>11923</v>
      </c>
      <c r="O112" s="704" t="s">
        <v>11752</v>
      </c>
      <c r="P112" s="704" t="str">
        <f t="shared" si="3"/>
        <v>ｳｴﾑﾗ ﾕﾘﾅ</v>
      </c>
      <c r="Q112" s="11" t="s">
        <v>234</v>
      </c>
      <c r="R112" s="704" t="s">
        <v>9351</v>
      </c>
      <c r="S112" s="11">
        <v>3</v>
      </c>
      <c r="T112" s="715" t="str">
        <f>IF($Q112="","",VLOOKUP($Q112,所属・種目コード!$C$3:$E$76,3,FALSE))</f>
        <v>031086</v>
      </c>
      <c r="U112" s="715">
        <f>IF($Q112="","",VLOOKUP($Q112,所属・種目コード!$C$3:$E$76,2,FALSE))</f>
        <v>1086</v>
      </c>
      <c r="W112" s="11" t="s">
        <v>9791</v>
      </c>
    </row>
    <row r="113" spans="1:23" ht="16.7" customHeight="1">
      <c r="A113" s="704">
        <v>112</v>
      </c>
      <c r="B113" s="704">
        <v>112</v>
      </c>
      <c r="C113" s="705" t="s">
        <v>11200</v>
      </c>
      <c r="D113" s="704" t="str">
        <f t="shared" si="2"/>
        <v>ｻｲﾄｳ ﾀﾞｲ</v>
      </c>
      <c r="E113" s="704" t="s">
        <v>250</v>
      </c>
      <c r="F113" s="704" t="s">
        <v>9329</v>
      </c>
      <c r="G113" s="11">
        <v>3</v>
      </c>
      <c r="H113" s="708" t="str">
        <f>IF($E113="","",VLOOKUP($E113,所属・種目コード!$C$3:$E$76,3,FALSE))</f>
        <v>031090</v>
      </c>
      <c r="I113" s="708">
        <f>IF($E113="","",VLOOKUP($E113,所属・種目コード!$C$3:$E$76,2,FALSE))</f>
        <v>1090</v>
      </c>
      <c r="J113" s="704" t="s">
        <v>9863</v>
      </c>
      <c r="K113" s="706"/>
      <c r="L113" s="705">
        <v>112</v>
      </c>
      <c r="M113" s="11">
        <v>112</v>
      </c>
      <c r="N113" s="11" t="s">
        <v>11923</v>
      </c>
      <c r="O113" s="704" t="s">
        <v>6491</v>
      </c>
      <c r="P113" s="704" t="str">
        <f t="shared" si="3"/>
        <v>ｷｸﾁ ﾐﾅ</v>
      </c>
      <c r="Q113" s="11" t="s">
        <v>234</v>
      </c>
      <c r="R113" s="704" t="s">
        <v>9351</v>
      </c>
      <c r="S113" s="11">
        <v>3</v>
      </c>
      <c r="T113" s="715" t="str">
        <f>IF($Q113="","",VLOOKUP($Q113,所属・種目コード!$C$3:$E$76,3,FALSE))</f>
        <v>031086</v>
      </c>
      <c r="U113" s="715">
        <f>IF($Q113="","",VLOOKUP($Q113,所属・種目コード!$C$3:$E$76,2,FALSE))</f>
        <v>1086</v>
      </c>
      <c r="W113" s="11" t="s">
        <v>9798</v>
      </c>
    </row>
    <row r="114" spans="1:23" ht="16.7" customHeight="1">
      <c r="A114" s="704">
        <v>113</v>
      </c>
      <c r="B114" s="704">
        <v>113</v>
      </c>
      <c r="C114" s="705" t="s">
        <v>11290</v>
      </c>
      <c r="D114" s="704" t="str">
        <f t="shared" si="2"/>
        <v>ｻｻｷ ﾚｵ</v>
      </c>
      <c r="E114" s="704" t="s">
        <v>250</v>
      </c>
      <c r="F114" s="704" t="s">
        <v>9329</v>
      </c>
      <c r="G114" s="11">
        <v>3</v>
      </c>
      <c r="H114" s="708" t="str">
        <f>IF($E114="","",VLOOKUP($E114,所属・種目コード!$C$3:$E$76,3,FALSE))</f>
        <v>031090</v>
      </c>
      <c r="I114" s="708">
        <f>IF($E114="","",VLOOKUP($E114,所属・種目コード!$C$3:$E$76,2,FALSE))</f>
        <v>1090</v>
      </c>
      <c r="J114" s="704" t="s">
        <v>9869</v>
      </c>
      <c r="K114" s="706"/>
      <c r="L114" s="705">
        <v>113</v>
      </c>
      <c r="M114" s="11">
        <v>113</v>
      </c>
      <c r="N114" s="11" t="s">
        <v>11923</v>
      </c>
      <c r="O114" s="704" t="s">
        <v>11469</v>
      </c>
      <c r="P114" s="704" t="str">
        <f t="shared" si="3"/>
        <v>ｷｸﾁ ﾐﾕｳ</v>
      </c>
      <c r="Q114" s="11" t="s">
        <v>234</v>
      </c>
      <c r="R114" s="704" t="s">
        <v>9351</v>
      </c>
      <c r="S114" s="11">
        <v>3</v>
      </c>
      <c r="T114" s="715" t="str">
        <f>IF($Q114="","",VLOOKUP($Q114,所属・種目コード!$C$3:$E$76,3,FALSE))</f>
        <v>031086</v>
      </c>
      <c r="U114" s="715">
        <f>IF($Q114="","",VLOOKUP($Q114,所属・種目コード!$C$3:$E$76,2,FALSE))</f>
        <v>1086</v>
      </c>
      <c r="W114" s="11" t="s">
        <v>9799</v>
      </c>
    </row>
    <row r="115" spans="1:23" ht="16.7" customHeight="1">
      <c r="A115" s="704">
        <v>114</v>
      </c>
      <c r="B115" s="704">
        <v>114</v>
      </c>
      <c r="C115" s="705" t="s">
        <v>11201</v>
      </c>
      <c r="D115" s="704" t="str">
        <f t="shared" si="2"/>
        <v>ｻﾄｳ ｹﾞﾝ</v>
      </c>
      <c r="E115" s="704" t="s">
        <v>250</v>
      </c>
      <c r="F115" s="704" t="s">
        <v>9329</v>
      </c>
      <c r="G115" s="11">
        <v>3</v>
      </c>
      <c r="H115" s="708" t="str">
        <f>IF($E115="","",VLOOKUP($E115,所属・種目コード!$C$3:$E$76,3,FALSE))</f>
        <v>031090</v>
      </c>
      <c r="I115" s="708">
        <f>IF($E115="","",VLOOKUP($E115,所属・種目コード!$C$3:$E$76,2,FALSE))</f>
        <v>1090</v>
      </c>
      <c r="J115" s="704" t="s">
        <v>9870</v>
      </c>
      <c r="K115" s="706"/>
      <c r="L115" s="705">
        <v>114</v>
      </c>
      <c r="M115" s="11">
        <v>114</v>
      </c>
      <c r="N115" s="11" t="s">
        <v>11923</v>
      </c>
      <c r="O115" s="704" t="s">
        <v>11470</v>
      </c>
      <c r="P115" s="704" t="str">
        <f t="shared" si="3"/>
        <v>ｺﾝﾉ ﾐｷ</v>
      </c>
      <c r="Q115" s="11" t="s">
        <v>234</v>
      </c>
      <c r="R115" s="704" t="s">
        <v>9351</v>
      </c>
      <c r="S115" s="11">
        <v>3</v>
      </c>
      <c r="T115" s="715" t="str">
        <f>IF($Q115="","",VLOOKUP($Q115,所属・種目コード!$C$3:$E$76,3,FALSE))</f>
        <v>031086</v>
      </c>
      <c r="U115" s="715">
        <f>IF($Q115="","",VLOOKUP($Q115,所属・種目コード!$C$3:$E$76,2,FALSE))</f>
        <v>1086</v>
      </c>
      <c r="W115" s="11" t="s">
        <v>9800</v>
      </c>
    </row>
    <row r="116" spans="1:23" ht="16.7" customHeight="1">
      <c r="A116" s="704">
        <v>115</v>
      </c>
      <c r="B116" s="704">
        <v>115</v>
      </c>
      <c r="C116" s="705" t="s">
        <v>7037</v>
      </c>
      <c r="D116" s="704" t="str">
        <f t="shared" si="2"/>
        <v>ｻﾄｳ ｼｮｫﾝ</v>
      </c>
      <c r="E116" s="704" t="s">
        <v>250</v>
      </c>
      <c r="F116" s="704" t="s">
        <v>9329</v>
      </c>
      <c r="G116" s="11">
        <v>3</v>
      </c>
      <c r="H116" s="708" t="str">
        <f>IF($E116="","",VLOOKUP($E116,所属・種目コード!$C$3:$E$76,3,FALSE))</f>
        <v>031090</v>
      </c>
      <c r="I116" s="708">
        <f>IF($E116="","",VLOOKUP($E116,所属・種目コード!$C$3:$E$76,2,FALSE))</f>
        <v>1090</v>
      </c>
      <c r="J116" s="704" t="s">
        <v>9871</v>
      </c>
      <c r="K116" s="706"/>
      <c r="L116" s="705">
        <v>115</v>
      </c>
      <c r="M116" s="11">
        <v>115</v>
      </c>
      <c r="N116" s="11" t="s">
        <v>11923</v>
      </c>
      <c r="O116" s="704" t="s">
        <v>6517</v>
      </c>
      <c r="P116" s="704" t="str">
        <f t="shared" si="3"/>
        <v>ﾏｯｻｷ ｱｶﾘ</v>
      </c>
      <c r="Q116" s="11" t="s">
        <v>234</v>
      </c>
      <c r="R116" s="704" t="s">
        <v>9351</v>
      </c>
      <c r="S116" s="11">
        <v>3</v>
      </c>
      <c r="T116" s="715" t="str">
        <f>IF($Q116="","",VLOOKUP($Q116,所属・種目コード!$C$3:$E$76,3,FALSE))</f>
        <v>031086</v>
      </c>
      <c r="U116" s="715">
        <f>IF($Q116="","",VLOOKUP($Q116,所属・種目コード!$C$3:$E$76,2,FALSE))</f>
        <v>1086</v>
      </c>
      <c r="W116" s="11" t="s">
        <v>9809</v>
      </c>
    </row>
    <row r="117" spans="1:23" ht="16.7" customHeight="1">
      <c r="A117" s="704">
        <v>116</v>
      </c>
      <c r="B117" s="704">
        <v>116</v>
      </c>
      <c r="C117" s="705" t="s">
        <v>10741</v>
      </c>
      <c r="D117" s="704" t="str">
        <f t="shared" si="2"/>
        <v>ｼｭﾊﾏ ﾕｳｾｲ</v>
      </c>
      <c r="E117" s="704" t="s">
        <v>250</v>
      </c>
      <c r="F117" s="704" t="s">
        <v>9329</v>
      </c>
      <c r="G117" s="11">
        <v>3</v>
      </c>
      <c r="H117" s="708" t="str">
        <f>IF($E117="","",VLOOKUP($E117,所属・種目コード!$C$3:$E$76,3,FALSE))</f>
        <v>031090</v>
      </c>
      <c r="I117" s="708">
        <f>IF($E117="","",VLOOKUP($E117,所属・種目コード!$C$3:$E$76,2,FALSE))</f>
        <v>1090</v>
      </c>
      <c r="J117" s="704" t="s">
        <v>9874</v>
      </c>
      <c r="K117" s="711"/>
      <c r="L117" s="705">
        <v>116</v>
      </c>
      <c r="M117" s="11">
        <v>116</v>
      </c>
      <c r="N117" s="11" t="s">
        <v>11923</v>
      </c>
      <c r="O117" s="704" t="s">
        <v>11471</v>
      </c>
      <c r="P117" s="704" t="str">
        <f t="shared" si="3"/>
        <v>ﾐﾅｶﾜ ﾊﾙﾅ</v>
      </c>
      <c r="Q117" s="11" t="s">
        <v>234</v>
      </c>
      <c r="R117" s="704" t="s">
        <v>9351</v>
      </c>
      <c r="S117" s="11">
        <v>3</v>
      </c>
      <c r="T117" s="715" t="str">
        <f>IF($Q117="","",VLOOKUP($Q117,所属・種目コード!$C$3:$E$76,3,FALSE))</f>
        <v>031086</v>
      </c>
      <c r="U117" s="715">
        <f>IF($Q117="","",VLOOKUP($Q117,所属・種目コード!$C$3:$E$76,2,FALSE))</f>
        <v>1086</v>
      </c>
      <c r="W117" s="11" t="s">
        <v>9812</v>
      </c>
    </row>
    <row r="118" spans="1:23" ht="16.7" customHeight="1">
      <c r="A118" s="704">
        <v>117</v>
      </c>
      <c r="B118" s="704">
        <v>117</v>
      </c>
      <c r="C118" s="705" t="s">
        <v>10742</v>
      </c>
      <c r="D118" s="704" t="str">
        <f t="shared" si="2"/>
        <v>ｼﾞﾝｶﾞｵｶ ﾂﾊﾞｻ</v>
      </c>
      <c r="E118" s="704" t="s">
        <v>250</v>
      </c>
      <c r="F118" s="704" t="s">
        <v>9329</v>
      </c>
      <c r="G118" s="11">
        <v>3</v>
      </c>
      <c r="H118" s="708" t="str">
        <f>IF($E118="","",VLOOKUP($E118,所属・種目コード!$C$3:$E$76,3,FALSE))</f>
        <v>031090</v>
      </c>
      <c r="I118" s="708">
        <f>IF($E118="","",VLOOKUP($E118,所属・種目コード!$C$3:$E$76,2,FALSE))</f>
        <v>1090</v>
      </c>
      <c r="J118" s="704" t="s">
        <v>9875</v>
      </c>
      <c r="K118" s="711"/>
      <c r="L118" s="705">
        <v>117</v>
      </c>
      <c r="M118" s="11">
        <v>117</v>
      </c>
      <c r="N118" s="11" t="s">
        <v>11923</v>
      </c>
      <c r="O118" s="704" t="s">
        <v>11862</v>
      </c>
      <c r="P118" s="704" t="str">
        <f t="shared" si="3"/>
        <v>ｵｲｶﾜ ﾊﾅ</v>
      </c>
      <c r="Q118" s="11" t="s">
        <v>234</v>
      </c>
      <c r="R118" s="704" t="s">
        <v>9351</v>
      </c>
      <c r="S118" s="11">
        <v>2</v>
      </c>
      <c r="T118" s="715" t="str">
        <f>IF($Q118="","",VLOOKUP($Q118,所属・種目コード!$C$3:$E$76,3,FALSE))</f>
        <v>031086</v>
      </c>
      <c r="U118" s="715">
        <f>IF($Q118="","",VLOOKUP($Q118,所属・種目コード!$C$3:$E$76,2,FALSE))</f>
        <v>1086</v>
      </c>
      <c r="W118" s="11" t="s">
        <v>9792</v>
      </c>
    </row>
    <row r="119" spans="1:23" ht="16.7" customHeight="1">
      <c r="A119" s="704">
        <v>118</v>
      </c>
      <c r="B119" s="704">
        <v>118</v>
      </c>
      <c r="C119" s="705" t="s">
        <v>11291</v>
      </c>
      <c r="D119" s="704" t="str">
        <f t="shared" si="2"/>
        <v>ﾖｺﾑﾗ ﾘｮｳﾀﾛｳ</v>
      </c>
      <c r="E119" s="704" t="s">
        <v>250</v>
      </c>
      <c r="F119" s="704" t="s">
        <v>9329</v>
      </c>
      <c r="G119" s="11">
        <v>3</v>
      </c>
      <c r="H119" s="708" t="str">
        <f>IF($E119="","",VLOOKUP($E119,所属・種目コード!$C$3:$E$76,3,FALSE))</f>
        <v>031090</v>
      </c>
      <c r="I119" s="708">
        <f>IF($E119="","",VLOOKUP($E119,所属・種目コード!$C$3:$E$76,2,FALSE))</f>
        <v>1090</v>
      </c>
      <c r="J119" s="704" t="s">
        <v>9899</v>
      </c>
      <c r="K119" s="711"/>
      <c r="L119" s="705">
        <v>118</v>
      </c>
      <c r="M119" s="11">
        <v>118</v>
      </c>
      <c r="N119" s="11" t="s">
        <v>11924</v>
      </c>
      <c r="O119" s="704" t="s">
        <v>11863</v>
      </c>
      <c r="P119" s="704" t="str">
        <f t="shared" si="3"/>
        <v>ｺﾝ ﾁﾊﾙ</v>
      </c>
      <c r="Q119" s="11" t="s">
        <v>163</v>
      </c>
      <c r="R119" s="704" t="s">
        <v>9351</v>
      </c>
      <c r="S119" s="11">
        <v>3</v>
      </c>
      <c r="T119" s="715" t="str">
        <f>IF($Q119="","",VLOOKUP($Q119,所属・種目コード!$C$3:$E$76,3,FALSE))</f>
        <v>031070</v>
      </c>
      <c r="U119" s="715">
        <f>IF($Q119="","",VLOOKUP($Q119,所属・種目コード!$C$3:$E$76,2,FALSE))</f>
        <v>1070</v>
      </c>
      <c r="W119" s="11" t="s">
        <v>9530</v>
      </c>
    </row>
    <row r="120" spans="1:23" ht="16.7" customHeight="1">
      <c r="A120" s="704">
        <v>119</v>
      </c>
      <c r="B120" s="704">
        <v>119</v>
      </c>
      <c r="C120" s="705" t="s">
        <v>10743</v>
      </c>
      <c r="D120" s="704" t="str">
        <f t="shared" si="2"/>
        <v>ｲｼｶﾜ ﾔｽｱｷ</v>
      </c>
      <c r="E120" s="704" t="s">
        <v>250</v>
      </c>
      <c r="F120" s="704" t="s">
        <v>9329</v>
      </c>
      <c r="G120" s="11">
        <v>2</v>
      </c>
      <c r="H120" s="708" t="str">
        <f>IF($E120="","",VLOOKUP($E120,所属・種目コード!$C$3:$E$76,3,FALSE))</f>
        <v>031090</v>
      </c>
      <c r="I120" s="708">
        <f>IF($E120="","",VLOOKUP($E120,所属・種目コード!$C$3:$E$76,2,FALSE))</f>
        <v>1090</v>
      </c>
      <c r="J120" s="704" t="s">
        <v>9855</v>
      </c>
      <c r="K120" s="711"/>
      <c r="L120" s="705">
        <v>119</v>
      </c>
      <c r="M120" s="11">
        <v>119</v>
      </c>
      <c r="N120" s="11" t="s">
        <v>11924</v>
      </c>
      <c r="O120" s="704" t="s">
        <v>11753</v>
      </c>
      <c r="P120" s="704" t="str">
        <f t="shared" si="3"/>
        <v>ﾊﾚﾔﾏ ﾋﾏﾘ</v>
      </c>
      <c r="Q120" s="11" t="s">
        <v>163</v>
      </c>
      <c r="R120" s="704" t="s">
        <v>9351</v>
      </c>
      <c r="S120" s="11">
        <v>3</v>
      </c>
      <c r="T120" s="715" t="str">
        <f>IF($Q120="","",VLOOKUP($Q120,所属・種目コード!$C$3:$E$76,3,FALSE))</f>
        <v>031070</v>
      </c>
      <c r="U120" s="715">
        <f>IF($Q120="","",VLOOKUP($Q120,所属・種目コード!$C$3:$E$76,2,FALSE))</f>
        <v>1070</v>
      </c>
      <c r="W120" s="11" t="s">
        <v>9544</v>
      </c>
    </row>
    <row r="121" spans="1:23" ht="16.7" customHeight="1">
      <c r="A121" s="704">
        <v>120</v>
      </c>
      <c r="B121" s="704">
        <v>120</v>
      </c>
      <c r="C121" s="705" t="s">
        <v>10744</v>
      </c>
      <c r="D121" s="704" t="str">
        <f t="shared" si="2"/>
        <v>ｶﾏﾀﾞ ｺｳｾｲ</v>
      </c>
      <c r="E121" s="704" t="s">
        <v>250</v>
      </c>
      <c r="F121" s="704" t="s">
        <v>9329</v>
      </c>
      <c r="G121" s="11">
        <v>2</v>
      </c>
      <c r="H121" s="713" t="str">
        <f>IF($E121="","",VLOOKUP($E121,所属・種目コード!$C$3:$E$76,3,FALSE))</f>
        <v>031090</v>
      </c>
      <c r="I121" s="713">
        <f>IF($E121="","",VLOOKUP($E121,所属・種目コード!$C$3:$E$76,2,FALSE))</f>
        <v>1090</v>
      </c>
      <c r="J121" s="704" t="s">
        <v>9859</v>
      </c>
      <c r="K121" s="711"/>
      <c r="L121" s="705">
        <v>120</v>
      </c>
      <c r="M121" s="11">
        <v>120</v>
      </c>
      <c r="N121" s="11" t="s">
        <v>11924</v>
      </c>
      <c r="O121" s="704" t="s">
        <v>11472</v>
      </c>
      <c r="P121" s="704" t="str">
        <f t="shared" si="3"/>
        <v>ﾀｶﾊｼ ｻｷ</v>
      </c>
      <c r="Q121" s="11" t="s">
        <v>163</v>
      </c>
      <c r="R121" s="704" t="s">
        <v>9351</v>
      </c>
      <c r="S121" s="11">
        <v>2</v>
      </c>
      <c r="T121" s="715" t="str">
        <f>IF($Q121="","",VLOOKUP($Q121,所属・種目コード!$C$3:$E$76,3,FALSE))</f>
        <v>031070</v>
      </c>
      <c r="U121" s="715">
        <f>IF($Q121="","",VLOOKUP($Q121,所属・種目コード!$C$3:$E$76,2,FALSE))</f>
        <v>1070</v>
      </c>
      <c r="W121" s="11" t="s">
        <v>9537</v>
      </c>
    </row>
    <row r="122" spans="1:23" ht="16.7" customHeight="1">
      <c r="A122" s="704">
        <v>121</v>
      </c>
      <c r="B122" s="704">
        <v>121</v>
      </c>
      <c r="C122" s="705" t="s">
        <v>11292</v>
      </c>
      <c r="D122" s="704" t="str">
        <f t="shared" si="2"/>
        <v>ｻｻｷ ﾘｸ</v>
      </c>
      <c r="E122" s="704" t="s">
        <v>250</v>
      </c>
      <c r="F122" s="704" t="s">
        <v>9329</v>
      </c>
      <c r="G122" s="11">
        <v>2</v>
      </c>
      <c r="H122" s="713" t="str">
        <f>IF($E122="","",VLOOKUP($E122,所属・種目コード!$C$3:$E$76,3,FALSE))</f>
        <v>031090</v>
      </c>
      <c r="I122" s="713">
        <f>IF($E122="","",VLOOKUP($E122,所属・種目コード!$C$3:$E$76,2,FALSE))</f>
        <v>1090</v>
      </c>
      <c r="J122" s="704" t="s">
        <v>9867</v>
      </c>
      <c r="K122" s="711"/>
      <c r="L122" s="705">
        <v>121</v>
      </c>
      <c r="M122" s="11">
        <v>121</v>
      </c>
      <c r="N122" s="11" t="s">
        <v>11924</v>
      </c>
      <c r="O122" s="704" t="s">
        <v>11754</v>
      </c>
      <c r="P122" s="704" t="str">
        <f t="shared" si="3"/>
        <v>ﾀｶﾞﾜ ﾋﾅﾉ</v>
      </c>
      <c r="Q122" s="11" t="s">
        <v>163</v>
      </c>
      <c r="R122" s="704" t="s">
        <v>9351</v>
      </c>
      <c r="S122" s="11">
        <v>2</v>
      </c>
      <c r="T122" s="715" t="str">
        <f>IF($Q122="","",VLOOKUP($Q122,所属・種目コード!$C$3:$E$76,3,FALSE))</f>
        <v>031070</v>
      </c>
      <c r="U122" s="715">
        <f>IF($Q122="","",VLOOKUP($Q122,所属・種目コード!$C$3:$E$76,2,FALSE))</f>
        <v>1070</v>
      </c>
      <c r="W122" s="11" t="s">
        <v>9540</v>
      </c>
    </row>
    <row r="123" spans="1:23" ht="16.7" customHeight="1">
      <c r="A123" s="704">
        <v>122</v>
      </c>
      <c r="B123" s="704">
        <v>122</v>
      </c>
      <c r="C123" s="705" t="s">
        <v>11293</v>
      </c>
      <c r="D123" s="704" t="str">
        <f t="shared" si="2"/>
        <v>ﾆﾀﾅｲ ｿｳﾀﾛｳ</v>
      </c>
      <c r="E123" s="704" t="s">
        <v>250</v>
      </c>
      <c r="F123" s="704" t="s">
        <v>9329</v>
      </c>
      <c r="G123" s="11">
        <v>2</v>
      </c>
      <c r="H123" s="713" t="str">
        <f>IF($E123="","",VLOOKUP($E123,所属・種目コード!$C$3:$E$76,3,FALSE))</f>
        <v>031090</v>
      </c>
      <c r="I123" s="713">
        <f>IF($E123="","",VLOOKUP($E123,所属・種目コード!$C$3:$E$76,2,FALSE))</f>
        <v>1090</v>
      </c>
      <c r="J123" s="704" t="s">
        <v>9889</v>
      </c>
      <c r="K123" s="711"/>
      <c r="L123" s="705">
        <v>122</v>
      </c>
      <c r="M123" s="11">
        <v>122</v>
      </c>
      <c r="N123" s="11" t="s">
        <v>11924</v>
      </c>
      <c r="O123" s="704" t="s">
        <v>11473</v>
      </c>
      <c r="P123" s="704" t="str">
        <f t="shared" si="3"/>
        <v>ﾁﾊﾞ ﾐｽﾞｷ</v>
      </c>
      <c r="Q123" s="11" t="s">
        <v>163</v>
      </c>
      <c r="R123" s="704" t="s">
        <v>9351</v>
      </c>
      <c r="S123" s="11">
        <v>2</v>
      </c>
      <c r="T123" s="715" t="str">
        <f>IF($Q123="","",VLOOKUP($Q123,所属・種目コード!$C$3:$E$76,3,FALSE))</f>
        <v>031070</v>
      </c>
      <c r="U123" s="715">
        <f>IF($Q123="","",VLOOKUP($Q123,所属・種目コード!$C$3:$E$76,2,FALSE))</f>
        <v>1070</v>
      </c>
      <c r="W123" s="11" t="s">
        <v>9543</v>
      </c>
    </row>
    <row r="124" spans="1:23" ht="16.7" customHeight="1">
      <c r="A124" s="704">
        <v>123</v>
      </c>
      <c r="B124" s="704">
        <v>123</v>
      </c>
      <c r="C124" s="705" t="s">
        <v>10745</v>
      </c>
      <c r="D124" s="704" t="str">
        <f t="shared" si="2"/>
        <v>ﾐﾔｻﾞｷ ﾘｭｳｲﾁ</v>
      </c>
      <c r="E124" s="704" t="s">
        <v>250</v>
      </c>
      <c r="F124" s="704" t="s">
        <v>9329</v>
      </c>
      <c r="G124" s="11">
        <v>2</v>
      </c>
      <c r="H124" s="713" t="str">
        <f>IF($E124="","",VLOOKUP($E124,所属・種目コード!$C$3:$E$76,3,FALSE))</f>
        <v>031090</v>
      </c>
      <c r="I124" s="713">
        <f>IF($E124="","",VLOOKUP($E124,所属・種目コード!$C$3:$E$76,2,FALSE))</f>
        <v>1090</v>
      </c>
      <c r="J124" s="704" t="s">
        <v>9896</v>
      </c>
      <c r="K124" s="711"/>
      <c r="L124" s="705">
        <v>123</v>
      </c>
      <c r="M124" s="11">
        <v>123</v>
      </c>
      <c r="N124" s="11" t="s">
        <v>11924</v>
      </c>
      <c r="O124" s="704" t="s">
        <v>11474</v>
      </c>
      <c r="P124" s="704" t="str">
        <f t="shared" si="3"/>
        <v>ﾔﾏﾓﾄ ﾏﾅ</v>
      </c>
      <c r="Q124" s="11" t="s">
        <v>163</v>
      </c>
      <c r="R124" s="704" t="s">
        <v>9351</v>
      </c>
      <c r="S124" s="11">
        <v>2</v>
      </c>
      <c r="T124" s="715" t="str">
        <f>IF($Q124="","",VLOOKUP($Q124,所属・種目コード!$C$3:$E$76,3,FALSE))</f>
        <v>031070</v>
      </c>
      <c r="U124" s="715">
        <f>IF($Q124="","",VLOOKUP($Q124,所属・種目コード!$C$3:$E$76,2,FALSE))</f>
        <v>1070</v>
      </c>
      <c r="W124" s="11" t="s">
        <v>9546</v>
      </c>
    </row>
    <row r="125" spans="1:23" ht="16.7" customHeight="1">
      <c r="A125" s="704">
        <v>124</v>
      </c>
      <c r="B125" s="704">
        <v>124</v>
      </c>
      <c r="C125" s="705" t="s">
        <v>10746</v>
      </c>
      <c r="D125" s="704" t="str">
        <f t="shared" si="2"/>
        <v>ｻﾄｳ ﾘｵﾝ</v>
      </c>
      <c r="E125" s="704" t="s">
        <v>250</v>
      </c>
      <c r="F125" s="704" t="s">
        <v>9329</v>
      </c>
      <c r="G125" s="11">
        <v>1</v>
      </c>
      <c r="H125" s="713" t="str">
        <f>IF($E125="","",VLOOKUP($E125,所属・種目コード!$C$3:$E$76,3,FALSE))</f>
        <v>031090</v>
      </c>
      <c r="I125" s="713">
        <f>IF($E125="","",VLOOKUP($E125,所属・種目コード!$C$3:$E$76,2,FALSE))</f>
        <v>1090</v>
      </c>
      <c r="J125" s="704" t="s">
        <v>9873</v>
      </c>
      <c r="K125" s="711"/>
      <c r="L125" s="705">
        <v>124</v>
      </c>
      <c r="M125" s="11">
        <v>124</v>
      </c>
      <c r="N125" s="11" t="s">
        <v>11924</v>
      </c>
      <c r="O125" s="704" t="s">
        <v>11475</v>
      </c>
      <c r="P125" s="704" t="str">
        <f t="shared" si="3"/>
        <v>ﾜｶﾞ ﾌｳｶ</v>
      </c>
      <c r="Q125" s="11" t="s">
        <v>163</v>
      </c>
      <c r="R125" s="704" t="s">
        <v>9351</v>
      </c>
      <c r="S125" s="11">
        <v>2</v>
      </c>
      <c r="T125" s="715" t="str">
        <f>IF($Q125="","",VLOOKUP($Q125,所属・種目コード!$C$3:$E$76,3,FALSE))</f>
        <v>031070</v>
      </c>
      <c r="U125" s="715">
        <f>IF($Q125="","",VLOOKUP($Q125,所属・種目コード!$C$3:$E$76,2,FALSE))</f>
        <v>1070</v>
      </c>
      <c r="W125" s="11" t="s">
        <v>9548</v>
      </c>
    </row>
    <row r="126" spans="1:23" ht="16.7" customHeight="1">
      <c r="A126" s="704">
        <v>125</v>
      </c>
      <c r="B126" s="704">
        <v>125</v>
      </c>
      <c r="C126" s="705" t="s">
        <v>6975</v>
      </c>
      <c r="D126" s="704" t="str">
        <f t="shared" si="2"/>
        <v>ﾀｶﾊｼ ﾀｸﾐ</v>
      </c>
      <c r="E126" s="704" t="s">
        <v>210</v>
      </c>
      <c r="F126" s="704" t="s">
        <v>9329</v>
      </c>
      <c r="G126" s="11">
        <v>3</v>
      </c>
      <c r="H126" s="713" t="str">
        <f>IF($E126="","",VLOOKUP($E126,所属・種目コード!$C$3:$E$76,3,FALSE))</f>
        <v>031080</v>
      </c>
      <c r="I126" s="713">
        <f>IF($E126="","",VLOOKUP($E126,所属・種目コード!$C$3:$E$76,2,FALSE))</f>
        <v>1080</v>
      </c>
      <c r="J126" s="704" t="s">
        <v>10082</v>
      </c>
      <c r="K126" s="711"/>
      <c r="L126" s="705">
        <v>125</v>
      </c>
      <c r="M126" s="11">
        <v>125</v>
      </c>
      <c r="N126" s="11" t="s">
        <v>11925</v>
      </c>
      <c r="O126" s="704" t="s">
        <v>11476</v>
      </c>
      <c r="P126" s="704" t="str">
        <f t="shared" si="3"/>
        <v>ｱﾍﾞ ｼﾎ</v>
      </c>
      <c r="Q126" s="11" t="s">
        <v>250</v>
      </c>
      <c r="R126" s="704" t="s">
        <v>9351</v>
      </c>
      <c r="S126" s="11">
        <v>3</v>
      </c>
      <c r="T126" s="715" t="str">
        <f>IF($Q126="","",VLOOKUP($Q126,所属・種目コード!$C$3:$E$76,3,FALSE))</f>
        <v>031090</v>
      </c>
      <c r="U126" s="715">
        <f>IF($Q126="","",VLOOKUP($Q126,所属・種目コード!$C$3:$E$76,2,FALSE))</f>
        <v>1090</v>
      </c>
      <c r="W126" s="11" t="s">
        <v>9854</v>
      </c>
    </row>
    <row r="127" spans="1:23" ht="16.7" customHeight="1">
      <c r="A127" s="704">
        <v>126</v>
      </c>
      <c r="B127" s="704">
        <v>126</v>
      </c>
      <c r="C127" s="705" t="s">
        <v>10747</v>
      </c>
      <c r="D127" s="704" t="str">
        <f t="shared" si="2"/>
        <v>ﾖｼﾀﾞ ﾀｸﾏ</v>
      </c>
      <c r="E127" s="704" t="s">
        <v>210</v>
      </c>
      <c r="F127" s="704" t="s">
        <v>9329</v>
      </c>
      <c r="G127" s="11">
        <v>3</v>
      </c>
      <c r="H127" s="713" t="str">
        <f>IF($E127="","",VLOOKUP($E127,所属・種目コード!$C$3:$E$76,3,FALSE))</f>
        <v>031080</v>
      </c>
      <c r="I127" s="713">
        <f>IF($E127="","",VLOOKUP($E127,所属・種目コード!$C$3:$E$76,2,FALSE))</f>
        <v>1080</v>
      </c>
      <c r="J127" s="704" t="s">
        <v>10393</v>
      </c>
      <c r="K127" s="711"/>
      <c r="L127" s="705">
        <v>126</v>
      </c>
      <c r="M127" s="11">
        <v>126</v>
      </c>
      <c r="N127" s="11" t="s">
        <v>11925</v>
      </c>
      <c r="O127" s="704" t="s">
        <v>11477</v>
      </c>
      <c r="P127" s="704" t="str">
        <f t="shared" si="3"/>
        <v>ｶﾏﾀﾞ ﾕｱ</v>
      </c>
      <c r="Q127" s="11" t="s">
        <v>250</v>
      </c>
      <c r="R127" s="704" t="s">
        <v>9351</v>
      </c>
      <c r="S127" s="11">
        <v>3</v>
      </c>
      <c r="T127" s="715" t="str">
        <f>IF($Q127="","",VLOOKUP($Q127,所属・種目コード!$C$3:$E$76,3,FALSE))</f>
        <v>031090</v>
      </c>
      <c r="U127" s="715">
        <f>IF($Q127="","",VLOOKUP($Q127,所属・種目コード!$C$3:$E$76,2,FALSE))</f>
        <v>1090</v>
      </c>
      <c r="W127" s="11" t="s">
        <v>9860</v>
      </c>
    </row>
    <row r="128" spans="1:23" ht="16.7" customHeight="1">
      <c r="A128" s="704">
        <v>127</v>
      </c>
      <c r="B128" s="704">
        <v>127</v>
      </c>
      <c r="C128" s="705" t="s">
        <v>10748</v>
      </c>
      <c r="D128" s="704" t="str">
        <f t="shared" si="2"/>
        <v>ｱﾍﾞ ﾄﾓﾋｻ</v>
      </c>
      <c r="E128" s="704" t="s">
        <v>210</v>
      </c>
      <c r="F128" s="704" t="s">
        <v>9329</v>
      </c>
      <c r="G128" s="11">
        <v>2</v>
      </c>
      <c r="H128" s="713" t="str">
        <f>IF($E128="","",VLOOKUP($E128,所属・種目コード!$C$3:$E$76,3,FALSE))</f>
        <v>031080</v>
      </c>
      <c r="I128" s="713">
        <f>IF($E128="","",VLOOKUP($E128,所属・種目コード!$C$3:$E$76,2,FALSE))</f>
        <v>1080</v>
      </c>
      <c r="J128" s="704" t="s">
        <v>10372</v>
      </c>
      <c r="K128" s="711"/>
      <c r="L128" s="705">
        <v>127</v>
      </c>
      <c r="M128" s="11">
        <v>127</v>
      </c>
      <c r="N128" s="11" t="s">
        <v>11925</v>
      </c>
      <c r="O128" s="704" t="s">
        <v>11755</v>
      </c>
      <c r="P128" s="704" t="str">
        <f t="shared" si="3"/>
        <v>ｻｻｷ ﾏﾋﾛ</v>
      </c>
      <c r="Q128" s="11" t="s">
        <v>250</v>
      </c>
      <c r="R128" s="704" t="s">
        <v>9351</v>
      </c>
      <c r="S128" s="11">
        <v>3</v>
      </c>
      <c r="T128" s="715" t="str">
        <f>IF($Q128="","",VLOOKUP($Q128,所属・種目コード!$C$3:$E$76,3,FALSE))</f>
        <v>031090</v>
      </c>
      <c r="U128" s="715">
        <f>IF($Q128="","",VLOOKUP($Q128,所属・種目コード!$C$3:$E$76,2,FALSE))</f>
        <v>1090</v>
      </c>
      <c r="W128" s="11" t="s">
        <v>9865</v>
      </c>
    </row>
    <row r="129" spans="1:23" ht="16.7" customHeight="1">
      <c r="A129" s="704">
        <v>128</v>
      </c>
      <c r="B129" s="704">
        <v>128</v>
      </c>
      <c r="C129" s="705" t="s">
        <v>10749</v>
      </c>
      <c r="D129" s="704" t="str">
        <f t="shared" si="2"/>
        <v>ｲﾄｳ ｺｳｾｲ</v>
      </c>
      <c r="E129" s="704" t="s">
        <v>210</v>
      </c>
      <c r="F129" s="704" t="s">
        <v>9329</v>
      </c>
      <c r="G129" s="11">
        <v>2</v>
      </c>
      <c r="H129" s="713" t="str">
        <f>IF($E129="","",VLOOKUP($E129,所属・種目コード!$C$3:$E$76,3,FALSE))</f>
        <v>031080</v>
      </c>
      <c r="I129" s="713">
        <f>IF($E129="","",VLOOKUP($E129,所属・種目コード!$C$3:$E$76,2,FALSE))</f>
        <v>1080</v>
      </c>
      <c r="J129" s="704" t="s">
        <v>10373</v>
      </c>
      <c r="K129" s="711"/>
      <c r="L129" s="705">
        <v>128</v>
      </c>
      <c r="M129" s="11">
        <v>128</v>
      </c>
      <c r="N129" s="11" t="s">
        <v>11925</v>
      </c>
      <c r="O129" s="704" t="s">
        <v>11756</v>
      </c>
      <c r="P129" s="704" t="str">
        <f t="shared" si="3"/>
        <v>ｻｻｷ ﾕﾐ</v>
      </c>
      <c r="Q129" s="11" t="s">
        <v>250</v>
      </c>
      <c r="R129" s="704" t="s">
        <v>9351</v>
      </c>
      <c r="S129" s="11">
        <v>3</v>
      </c>
      <c r="T129" s="715" t="str">
        <f>IF($Q129="","",VLOOKUP($Q129,所属・種目コード!$C$3:$E$76,3,FALSE))</f>
        <v>031090</v>
      </c>
      <c r="U129" s="715">
        <f>IF($Q129="","",VLOOKUP($Q129,所属・種目コード!$C$3:$E$76,2,FALSE))</f>
        <v>1090</v>
      </c>
      <c r="W129" s="11" t="s">
        <v>9866</v>
      </c>
    </row>
    <row r="130" spans="1:23" ht="16.7" customHeight="1">
      <c r="A130" s="704">
        <v>129</v>
      </c>
      <c r="B130" s="704">
        <v>129</v>
      </c>
      <c r="C130" s="705" t="s">
        <v>10750</v>
      </c>
      <c r="D130" s="704" t="str">
        <f t="shared" ref="D130:D193" si="4">ASC(J130)</f>
        <v>ｲﾄｳ ﾕｳﾏ</v>
      </c>
      <c r="E130" s="704" t="s">
        <v>210</v>
      </c>
      <c r="F130" s="704" t="s">
        <v>9329</v>
      </c>
      <c r="G130" s="11">
        <v>2</v>
      </c>
      <c r="H130" s="713" t="str">
        <f>IF($E130="","",VLOOKUP($E130,所属・種目コード!$C$3:$E$76,3,FALSE))</f>
        <v>031080</v>
      </c>
      <c r="I130" s="713">
        <f>IF($E130="","",VLOOKUP($E130,所属・種目コード!$C$3:$E$76,2,FALSE))</f>
        <v>1080</v>
      </c>
      <c r="J130" s="704" t="s">
        <v>10375</v>
      </c>
      <c r="K130" s="706"/>
      <c r="L130" s="705">
        <v>129</v>
      </c>
      <c r="M130" s="11">
        <v>129</v>
      </c>
      <c r="N130" s="11" t="s">
        <v>11925</v>
      </c>
      <c r="O130" s="704" t="s">
        <v>6972</v>
      </c>
      <c r="P130" s="704" t="str">
        <f t="shared" ref="P130:P193" si="5">ASC(W130)</f>
        <v>ｻｻｷ ﾘｮｳ</v>
      </c>
      <c r="Q130" s="11" t="s">
        <v>250</v>
      </c>
      <c r="R130" s="704" t="s">
        <v>9351</v>
      </c>
      <c r="S130" s="11">
        <v>3</v>
      </c>
      <c r="T130" s="715" t="str">
        <f>IF($Q130="","",VLOOKUP($Q130,所属・種目コード!$C$3:$E$76,3,FALSE))</f>
        <v>031090</v>
      </c>
      <c r="U130" s="715">
        <f>IF($Q130="","",VLOOKUP($Q130,所属・種目コード!$C$3:$E$76,2,FALSE))</f>
        <v>1090</v>
      </c>
      <c r="W130" s="11" t="s">
        <v>9868</v>
      </c>
    </row>
    <row r="131" spans="1:23" ht="16.7" customHeight="1">
      <c r="A131" s="704">
        <v>130</v>
      </c>
      <c r="B131" s="704">
        <v>130</v>
      </c>
      <c r="C131" s="705" t="s">
        <v>11202</v>
      </c>
      <c r="D131" s="704" t="str">
        <f t="shared" si="4"/>
        <v>ｴﾝﾄﾞｳ ｲﾂｷ</v>
      </c>
      <c r="E131" s="704" t="s">
        <v>210</v>
      </c>
      <c r="F131" s="704" t="s">
        <v>9329</v>
      </c>
      <c r="G131" s="11">
        <v>2</v>
      </c>
      <c r="H131" s="713" t="str">
        <f>IF($E131="","",VLOOKUP($E131,所属・種目コード!$C$3:$E$76,3,FALSE))</f>
        <v>031080</v>
      </c>
      <c r="I131" s="713">
        <f>IF($E131="","",VLOOKUP($E131,所属・種目コード!$C$3:$E$76,2,FALSE))</f>
        <v>1080</v>
      </c>
      <c r="J131" s="704" t="s">
        <v>10377</v>
      </c>
      <c r="K131" s="706"/>
      <c r="L131" s="705">
        <v>130</v>
      </c>
      <c r="M131" s="11">
        <v>130</v>
      </c>
      <c r="N131" s="11" t="s">
        <v>11925</v>
      </c>
      <c r="O131" s="704" t="s">
        <v>7097</v>
      </c>
      <c r="P131" s="704" t="str">
        <f t="shared" si="5"/>
        <v>ｽｽﾞｷ ﾏｵ</v>
      </c>
      <c r="Q131" s="11" t="s">
        <v>250</v>
      </c>
      <c r="R131" s="704" t="s">
        <v>9351</v>
      </c>
      <c r="S131" s="11">
        <v>3</v>
      </c>
      <c r="T131" s="715" t="str">
        <f>IF($Q131="","",VLOOKUP($Q131,所属・種目コード!$C$3:$E$76,3,FALSE))</f>
        <v>031090</v>
      </c>
      <c r="U131" s="715">
        <f>IF($Q131="","",VLOOKUP($Q131,所属・種目コード!$C$3:$E$76,2,FALSE))</f>
        <v>1090</v>
      </c>
      <c r="W131" s="11" t="s">
        <v>9876</v>
      </c>
    </row>
    <row r="132" spans="1:23" ht="16.7" customHeight="1">
      <c r="A132" s="704">
        <v>131</v>
      </c>
      <c r="B132" s="704">
        <v>131</v>
      </c>
      <c r="C132" s="705" t="s">
        <v>11203</v>
      </c>
      <c r="D132" s="704" t="str">
        <f t="shared" si="4"/>
        <v>ﾀｹｺｼ ﾀｶ</v>
      </c>
      <c r="E132" s="704" t="s">
        <v>210</v>
      </c>
      <c r="F132" s="704" t="s">
        <v>9329</v>
      </c>
      <c r="G132" s="11">
        <v>2</v>
      </c>
      <c r="H132" s="713" t="str">
        <f>IF($E132="","",VLOOKUP($E132,所属・種目コード!$C$3:$E$76,3,FALSE))</f>
        <v>031080</v>
      </c>
      <c r="I132" s="713">
        <f>IF($E132="","",VLOOKUP($E132,所属・種目コード!$C$3:$E$76,2,FALSE))</f>
        <v>1080</v>
      </c>
      <c r="J132" s="704" t="s">
        <v>10389</v>
      </c>
      <c r="K132" s="706"/>
      <c r="L132" s="705">
        <v>131</v>
      </c>
      <c r="M132" s="11">
        <v>131</v>
      </c>
      <c r="N132" s="11" t="s">
        <v>11925</v>
      </c>
      <c r="O132" s="704" t="s">
        <v>11757</v>
      </c>
      <c r="P132" s="704" t="str">
        <f t="shared" si="5"/>
        <v>ｽﾄﾞｳ ﾕｷﾉ</v>
      </c>
      <c r="Q132" s="11" t="s">
        <v>250</v>
      </c>
      <c r="R132" s="704" t="s">
        <v>9351</v>
      </c>
      <c r="S132" s="11">
        <v>3</v>
      </c>
      <c r="T132" s="715" t="str">
        <f>IF($Q132="","",VLOOKUP($Q132,所属・種目コード!$C$3:$E$76,3,FALSE))</f>
        <v>031090</v>
      </c>
      <c r="U132" s="715">
        <f>IF($Q132="","",VLOOKUP($Q132,所属・種目コード!$C$3:$E$76,2,FALSE))</f>
        <v>1090</v>
      </c>
      <c r="W132" s="11" t="s">
        <v>9877</v>
      </c>
    </row>
    <row r="133" spans="1:23" ht="16.7" customHeight="1">
      <c r="A133" s="704">
        <v>132</v>
      </c>
      <c r="B133" s="704">
        <v>132</v>
      </c>
      <c r="C133" s="705" t="s">
        <v>11204</v>
      </c>
      <c r="D133" s="704" t="str">
        <f t="shared" si="4"/>
        <v>ｶﾏﾀ ﾚﾝ</v>
      </c>
      <c r="E133" s="704" t="s">
        <v>210</v>
      </c>
      <c r="F133" s="704" t="s">
        <v>9329</v>
      </c>
      <c r="G133" s="11">
        <v>1</v>
      </c>
      <c r="H133" s="713" t="str">
        <f>IF($E133="","",VLOOKUP($E133,所属・種目コード!$C$3:$E$76,3,FALSE))</f>
        <v>031080</v>
      </c>
      <c r="I133" s="713">
        <f>IF($E133="","",VLOOKUP($E133,所属・種目コード!$C$3:$E$76,2,FALSE))</f>
        <v>1080</v>
      </c>
      <c r="J133" s="704" t="s">
        <v>10381</v>
      </c>
      <c r="K133" s="706"/>
      <c r="L133" s="705">
        <v>132</v>
      </c>
      <c r="M133" s="11">
        <v>132</v>
      </c>
      <c r="N133" s="11" t="s">
        <v>11925</v>
      </c>
      <c r="O133" s="704" t="s">
        <v>11864</v>
      </c>
      <c r="P133" s="704" t="str">
        <f t="shared" si="5"/>
        <v>ﾋﾗﾌｼﾞ ｶｴﾃﾞ</v>
      </c>
      <c r="Q133" s="11" t="s">
        <v>250</v>
      </c>
      <c r="R133" s="704" t="s">
        <v>9351</v>
      </c>
      <c r="S133" s="11">
        <v>3</v>
      </c>
      <c r="T133" s="715" t="str">
        <f>IF($Q133="","",VLOOKUP($Q133,所属・種目コード!$C$3:$E$76,3,FALSE))</f>
        <v>031090</v>
      </c>
      <c r="U133" s="715">
        <f>IF($Q133="","",VLOOKUP($Q133,所属・種目コード!$C$3:$E$76,2,FALSE))</f>
        <v>1090</v>
      </c>
      <c r="W133" s="11" t="s">
        <v>9891</v>
      </c>
    </row>
    <row r="134" spans="1:23" ht="16.7" customHeight="1">
      <c r="A134" s="704">
        <v>133</v>
      </c>
      <c r="B134" s="704">
        <v>133</v>
      </c>
      <c r="C134" s="705" t="s">
        <v>10751</v>
      </c>
      <c r="D134" s="704" t="str">
        <f t="shared" si="4"/>
        <v>ｺﾝﾉ ｾﾅ</v>
      </c>
      <c r="E134" s="704" t="s">
        <v>210</v>
      </c>
      <c r="F134" s="704" t="s">
        <v>9329</v>
      </c>
      <c r="G134" s="11">
        <v>1</v>
      </c>
      <c r="H134" s="708" t="str">
        <f>IF($E134="","",VLOOKUP($E134,所属・種目コード!$C$3:$E$76,3,FALSE))</f>
        <v>031080</v>
      </c>
      <c r="I134" s="708">
        <f>IF($E134="","",VLOOKUP($E134,所属・種目コード!$C$3:$E$76,2,FALSE))</f>
        <v>1080</v>
      </c>
      <c r="J134" s="704" t="s">
        <v>10382</v>
      </c>
      <c r="K134" s="706"/>
      <c r="L134" s="705">
        <v>133</v>
      </c>
      <c r="M134" s="11">
        <v>133</v>
      </c>
      <c r="N134" s="11" t="s">
        <v>11925</v>
      </c>
      <c r="O134" s="704" t="s">
        <v>11478</v>
      </c>
      <c r="P134" s="704" t="str">
        <f t="shared" si="5"/>
        <v>ﾌｼﾞﾀ ｴﾅ</v>
      </c>
      <c r="Q134" s="11" t="s">
        <v>250</v>
      </c>
      <c r="R134" s="704" t="s">
        <v>9351</v>
      </c>
      <c r="S134" s="11">
        <v>3</v>
      </c>
      <c r="T134" s="715" t="str">
        <f>IF($Q134="","",VLOOKUP($Q134,所属・種目コード!$C$3:$E$76,3,FALSE))</f>
        <v>031090</v>
      </c>
      <c r="U134" s="715">
        <f>IF($Q134="","",VLOOKUP($Q134,所属・種目コード!$C$3:$E$76,2,FALSE))</f>
        <v>1090</v>
      </c>
      <c r="W134" s="11" t="s">
        <v>9892</v>
      </c>
    </row>
    <row r="135" spans="1:23" ht="16.7" customHeight="1">
      <c r="A135" s="704">
        <v>134</v>
      </c>
      <c r="B135" s="704">
        <v>134</v>
      </c>
      <c r="C135" s="705" t="s">
        <v>10752</v>
      </c>
      <c r="D135" s="704" t="str">
        <f t="shared" si="4"/>
        <v>ﾀｶﾊｼ ﾀｹﾋﾛ</v>
      </c>
      <c r="E135" s="704" t="s">
        <v>210</v>
      </c>
      <c r="F135" s="704" t="s">
        <v>9329</v>
      </c>
      <c r="G135" s="11">
        <v>1</v>
      </c>
      <c r="H135" s="708" t="str">
        <f>IF($E135="","",VLOOKUP($E135,所属・種目コード!$C$3:$E$76,3,FALSE))</f>
        <v>031080</v>
      </c>
      <c r="I135" s="708">
        <f>IF($E135="","",VLOOKUP($E135,所属・種目コード!$C$3:$E$76,2,FALSE))</f>
        <v>1080</v>
      </c>
      <c r="J135" s="704" t="s">
        <v>10388</v>
      </c>
      <c r="K135" s="706"/>
      <c r="L135" s="705">
        <v>134</v>
      </c>
      <c r="M135" s="11">
        <v>134</v>
      </c>
      <c r="N135" s="11" t="s">
        <v>11925</v>
      </c>
      <c r="O135" s="704" t="s">
        <v>11758</v>
      </c>
      <c r="P135" s="704" t="str">
        <f t="shared" si="5"/>
        <v>ﾏﾂﾀﾞ ﾅﾅｺ</v>
      </c>
      <c r="Q135" s="11" t="s">
        <v>250</v>
      </c>
      <c r="R135" s="704" t="s">
        <v>9351</v>
      </c>
      <c r="S135" s="11">
        <v>3</v>
      </c>
      <c r="T135" s="715" t="str">
        <f>IF($Q135="","",VLOOKUP($Q135,所属・種目コード!$C$3:$E$76,3,FALSE))</f>
        <v>031090</v>
      </c>
      <c r="U135" s="715">
        <f>IF($Q135="","",VLOOKUP($Q135,所属・種目コード!$C$3:$E$76,2,FALSE))</f>
        <v>1090</v>
      </c>
      <c r="W135" s="11" t="s">
        <v>9894</v>
      </c>
    </row>
    <row r="136" spans="1:23" ht="16.7" customHeight="1">
      <c r="A136" s="704">
        <v>135</v>
      </c>
      <c r="B136" s="704">
        <v>135</v>
      </c>
      <c r="C136" s="705" t="s">
        <v>10753</v>
      </c>
      <c r="D136" s="704" t="str">
        <f t="shared" si="4"/>
        <v>ﾄﾂ ﾀｲｷ</v>
      </c>
      <c r="E136" s="704" t="s">
        <v>210</v>
      </c>
      <c r="F136" s="704" t="s">
        <v>9329</v>
      </c>
      <c r="G136" s="11">
        <v>1</v>
      </c>
      <c r="H136" s="708" t="str">
        <f>IF($E136="","",VLOOKUP($E136,所属・種目コード!$C$3:$E$76,3,FALSE))</f>
        <v>031080</v>
      </c>
      <c r="I136" s="708">
        <f>IF($E136="","",VLOOKUP($E136,所属・種目コード!$C$3:$E$76,2,FALSE))</f>
        <v>1080</v>
      </c>
      <c r="J136" s="704" t="s">
        <v>10392</v>
      </c>
      <c r="K136" s="706"/>
      <c r="L136" s="705">
        <v>135</v>
      </c>
      <c r="M136" s="11">
        <v>135</v>
      </c>
      <c r="N136" s="11" t="s">
        <v>11925</v>
      </c>
      <c r="O136" s="704" t="s">
        <v>11759</v>
      </c>
      <c r="P136" s="704" t="str">
        <f t="shared" si="5"/>
        <v>ｲﾄｳ ﾏﾅｶ</v>
      </c>
      <c r="Q136" s="11" t="s">
        <v>250</v>
      </c>
      <c r="R136" s="704" t="s">
        <v>9351</v>
      </c>
      <c r="S136" s="11">
        <v>2</v>
      </c>
      <c r="T136" s="715" t="str">
        <f>IF($Q136="","",VLOOKUP($Q136,所属・種目コード!$C$3:$E$76,3,FALSE))</f>
        <v>031090</v>
      </c>
      <c r="U136" s="715">
        <f>IF($Q136="","",VLOOKUP($Q136,所属・種目コード!$C$3:$E$76,2,FALSE))</f>
        <v>1090</v>
      </c>
      <c r="W136" s="11" t="s">
        <v>9857</v>
      </c>
    </row>
    <row r="137" spans="1:23" ht="16.7" customHeight="1">
      <c r="A137" s="704">
        <v>136</v>
      </c>
      <c r="B137" s="704">
        <v>136</v>
      </c>
      <c r="C137" s="705" t="s">
        <v>11205</v>
      </c>
      <c r="D137" s="704" t="str">
        <f t="shared" si="4"/>
        <v>ｵﾊﾞﾗ ｼｮｳ</v>
      </c>
      <c r="E137" s="704" t="s">
        <v>10663</v>
      </c>
      <c r="F137" s="704" t="s">
        <v>9329</v>
      </c>
      <c r="G137" s="11">
        <v>3</v>
      </c>
      <c r="H137" s="708" t="str">
        <f>IF($E137="","",VLOOKUP($E137,所属・種目コード!$C$3:$E$76,3,FALSE))</f>
        <v>031075</v>
      </c>
      <c r="I137" s="708">
        <f>IF($E137="","",VLOOKUP($E137,所属・種目コード!$C$3:$E$76,2,FALSE))</f>
        <v>1075</v>
      </c>
      <c r="J137" s="704" t="s">
        <v>9669</v>
      </c>
      <c r="K137" s="706"/>
      <c r="L137" s="705">
        <v>136</v>
      </c>
      <c r="M137" s="11">
        <v>136</v>
      </c>
      <c r="N137" s="11" t="s">
        <v>11925</v>
      </c>
      <c r="O137" s="704" t="s">
        <v>11760</v>
      </c>
      <c r="P137" s="704" t="str">
        <f t="shared" si="5"/>
        <v>ｺｲｼｶﾜ ﾐﾂﾞｷ</v>
      </c>
      <c r="Q137" s="11" t="s">
        <v>250</v>
      </c>
      <c r="R137" s="704" t="s">
        <v>9351</v>
      </c>
      <c r="S137" s="11">
        <v>2</v>
      </c>
      <c r="T137" s="715" t="str">
        <f>IF($Q137="","",VLOOKUP($Q137,所属・種目コード!$C$3:$E$76,3,FALSE))</f>
        <v>031090</v>
      </c>
      <c r="U137" s="715">
        <f>IF($Q137="","",VLOOKUP($Q137,所属・種目コード!$C$3:$E$76,2,FALSE))</f>
        <v>1090</v>
      </c>
      <c r="W137" s="11" t="s">
        <v>9861</v>
      </c>
    </row>
    <row r="138" spans="1:23" ht="16.7" customHeight="1">
      <c r="A138" s="704">
        <v>137</v>
      </c>
      <c r="B138" s="704">
        <v>137</v>
      </c>
      <c r="C138" s="705" t="s">
        <v>10754</v>
      </c>
      <c r="D138" s="704" t="str">
        <f t="shared" si="4"/>
        <v>ｻｸﾗｲ ｱﾔﾄ</v>
      </c>
      <c r="E138" s="704" t="s">
        <v>10663</v>
      </c>
      <c r="F138" s="704" t="s">
        <v>9329</v>
      </c>
      <c r="G138" s="11">
        <v>3</v>
      </c>
      <c r="H138" s="708" t="str">
        <f>IF($E138="","",VLOOKUP($E138,所属・種目コード!$C$3:$E$76,3,FALSE))</f>
        <v>031075</v>
      </c>
      <c r="I138" s="708">
        <f>IF($E138="","",VLOOKUP($E138,所属・種目コード!$C$3:$E$76,2,FALSE))</f>
        <v>1075</v>
      </c>
      <c r="J138" s="704" t="s">
        <v>9673</v>
      </c>
      <c r="K138" s="706"/>
      <c r="L138" s="705">
        <v>137</v>
      </c>
      <c r="M138" s="11">
        <v>137</v>
      </c>
      <c r="N138" s="11" t="s">
        <v>11925</v>
      </c>
      <c r="O138" s="704" t="s">
        <v>11761</v>
      </c>
      <c r="P138" s="704" t="str">
        <f t="shared" si="5"/>
        <v>ｺﾞﾄｳ ｻﾔｶ</v>
      </c>
      <c r="Q138" s="11" t="s">
        <v>250</v>
      </c>
      <c r="R138" s="704" t="s">
        <v>9351</v>
      </c>
      <c r="S138" s="11">
        <v>2</v>
      </c>
      <c r="T138" s="715" t="str">
        <f>IF($Q138="","",VLOOKUP($Q138,所属・種目コード!$C$3:$E$76,3,FALSE))</f>
        <v>031090</v>
      </c>
      <c r="U138" s="715">
        <f>IF($Q138="","",VLOOKUP($Q138,所属・種目コード!$C$3:$E$76,2,FALSE))</f>
        <v>1090</v>
      </c>
      <c r="W138" s="11" t="s">
        <v>9862</v>
      </c>
    </row>
    <row r="139" spans="1:23" ht="16.7" customHeight="1">
      <c r="A139" s="704">
        <v>138</v>
      </c>
      <c r="B139" s="704">
        <v>138</v>
      </c>
      <c r="C139" s="705" t="s">
        <v>11294</v>
      </c>
      <c r="D139" s="704" t="str">
        <f t="shared" si="4"/>
        <v>ｻｻｷ ｺｳﾀﾛｳ</v>
      </c>
      <c r="E139" s="704" t="s">
        <v>10663</v>
      </c>
      <c r="F139" s="704" t="s">
        <v>9329</v>
      </c>
      <c r="G139" s="11">
        <v>3</v>
      </c>
      <c r="H139" s="708" t="str">
        <f>IF($E139="","",VLOOKUP($E139,所属・種目コード!$C$3:$E$76,3,FALSE))</f>
        <v>031075</v>
      </c>
      <c r="I139" s="708">
        <f>IF($E139="","",VLOOKUP($E139,所属・種目コード!$C$3:$E$76,2,FALSE))</f>
        <v>1075</v>
      </c>
      <c r="J139" s="704" t="s">
        <v>9674</v>
      </c>
      <c r="K139" s="706"/>
      <c r="L139" s="705">
        <v>138</v>
      </c>
      <c r="M139" s="11">
        <v>138</v>
      </c>
      <c r="N139" s="11" t="s">
        <v>11925</v>
      </c>
      <c r="O139" s="704" t="s">
        <v>11479</v>
      </c>
      <c r="P139" s="704" t="str">
        <f t="shared" si="5"/>
        <v>ｻｻｷ ｺｺﾛ</v>
      </c>
      <c r="Q139" s="11" t="s">
        <v>250</v>
      </c>
      <c r="R139" s="704" t="s">
        <v>9351</v>
      </c>
      <c r="S139" s="11">
        <v>2</v>
      </c>
      <c r="T139" s="715" t="str">
        <f>IF($Q139="","",VLOOKUP($Q139,所属・種目コード!$C$3:$E$76,3,FALSE))</f>
        <v>031090</v>
      </c>
      <c r="U139" s="715">
        <f>IF($Q139="","",VLOOKUP($Q139,所属・種目コード!$C$3:$E$76,2,FALSE))</f>
        <v>1090</v>
      </c>
      <c r="W139" s="11" t="s">
        <v>9864</v>
      </c>
    </row>
    <row r="140" spans="1:23" ht="16.7" customHeight="1">
      <c r="A140" s="704">
        <v>139</v>
      </c>
      <c r="B140" s="704">
        <v>139</v>
      </c>
      <c r="C140" s="705" t="s">
        <v>10755</v>
      </c>
      <c r="D140" s="704" t="str">
        <f t="shared" si="4"/>
        <v>ﾏﾂﾊｼ ｼｭｳﾀ</v>
      </c>
      <c r="E140" s="704" t="s">
        <v>10663</v>
      </c>
      <c r="F140" s="704" t="s">
        <v>9329</v>
      </c>
      <c r="G140" s="11">
        <v>3</v>
      </c>
      <c r="H140" s="708" t="str">
        <f>IF($E140="","",VLOOKUP($E140,所属・種目コード!$C$3:$E$76,3,FALSE))</f>
        <v>031075</v>
      </c>
      <c r="I140" s="708">
        <f>IF($E140="","",VLOOKUP($E140,所属・種目コード!$C$3:$E$76,2,FALSE))</f>
        <v>1075</v>
      </c>
      <c r="J140" s="704" t="s">
        <v>9681</v>
      </c>
      <c r="K140" s="706"/>
      <c r="L140" s="705">
        <v>139</v>
      </c>
      <c r="M140" s="11">
        <v>139</v>
      </c>
      <c r="N140" s="11" t="s">
        <v>11925</v>
      </c>
      <c r="O140" s="704" t="s">
        <v>11480</v>
      </c>
      <c r="P140" s="704" t="str">
        <f t="shared" si="5"/>
        <v>ｽﾜｷ ﾕｲ</v>
      </c>
      <c r="Q140" s="11" t="s">
        <v>250</v>
      </c>
      <c r="R140" s="704" t="s">
        <v>9351</v>
      </c>
      <c r="S140" s="11">
        <v>2</v>
      </c>
      <c r="T140" s="715" t="str">
        <f>IF($Q140="","",VLOOKUP($Q140,所属・種目コード!$C$3:$E$76,3,FALSE))</f>
        <v>031090</v>
      </c>
      <c r="U140" s="715">
        <f>IF($Q140="","",VLOOKUP($Q140,所属・種目コード!$C$3:$E$76,2,FALSE))</f>
        <v>1090</v>
      </c>
      <c r="W140" s="11" t="s">
        <v>9878</v>
      </c>
    </row>
    <row r="141" spans="1:23" ht="16.7" customHeight="1">
      <c r="A141" s="704">
        <v>140</v>
      </c>
      <c r="B141" s="704">
        <v>140</v>
      </c>
      <c r="C141" s="705" t="s">
        <v>11206</v>
      </c>
      <c r="D141" s="704" t="str">
        <f t="shared" si="4"/>
        <v>ｱｻｸﾗ ﾕｳ</v>
      </c>
      <c r="E141" s="704" t="s">
        <v>10663</v>
      </c>
      <c r="F141" s="704" t="s">
        <v>9329</v>
      </c>
      <c r="G141" s="11">
        <v>2</v>
      </c>
      <c r="H141" s="708" t="str">
        <f>IF($E141="","",VLOOKUP($E141,所属・種目コード!$C$3:$E$76,3,FALSE))</f>
        <v>031075</v>
      </c>
      <c r="I141" s="708">
        <f>IF($E141="","",VLOOKUP($E141,所属・種目コード!$C$3:$E$76,2,FALSE))</f>
        <v>1075</v>
      </c>
      <c r="J141" s="704" t="s">
        <v>9665</v>
      </c>
      <c r="K141" s="706"/>
      <c r="L141" s="705">
        <v>140</v>
      </c>
      <c r="M141" s="11">
        <v>140</v>
      </c>
      <c r="N141" s="11" t="s">
        <v>11925</v>
      </c>
      <c r="O141" s="704" t="s">
        <v>11481</v>
      </c>
      <c r="P141" s="704" t="str">
        <f t="shared" si="5"/>
        <v>ﾀｶﾊｼ ﾙﾙ</v>
      </c>
      <c r="Q141" s="11" t="s">
        <v>250</v>
      </c>
      <c r="R141" s="704" t="s">
        <v>9351</v>
      </c>
      <c r="S141" s="11">
        <v>2</v>
      </c>
      <c r="T141" s="715" t="str">
        <f>IF($Q141="","",VLOOKUP($Q141,所属・種目コード!$C$3:$E$76,3,FALSE))</f>
        <v>031090</v>
      </c>
      <c r="U141" s="715">
        <f>IF($Q141="","",VLOOKUP($Q141,所属・種目コード!$C$3:$E$76,2,FALSE))</f>
        <v>1090</v>
      </c>
      <c r="W141" s="11" t="s">
        <v>9880</v>
      </c>
    </row>
    <row r="142" spans="1:23" ht="16.7" customHeight="1">
      <c r="A142" s="704">
        <v>141</v>
      </c>
      <c r="B142" s="704">
        <v>141</v>
      </c>
      <c r="C142" s="705" t="s">
        <v>10756</v>
      </c>
      <c r="D142" s="704" t="str">
        <f t="shared" si="4"/>
        <v>ｲﾜﾏ ｼｭｳﾔ</v>
      </c>
      <c r="E142" s="704" t="s">
        <v>10663</v>
      </c>
      <c r="F142" s="704" t="s">
        <v>9329</v>
      </c>
      <c r="G142" s="11">
        <v>2</v>
      </c>
      <c r="H142" s="708" t="str">
        <f>IF($E142="","",VLOOKUP($E142,所属・種目コード!$C$3:$E$76,3,FALSE))</f>
        <v>031075</v>
      </c>
      <c r="I142" s="708">
        <f>IF($E142="","",VLOOKUP($E142,所属・種目コード!$C$3:$E$76,2,FALSE))</f>
        <v>1075</v>
      </c>
      <c r="J142" s="704" t="s">
        <v>9667</v>
      </c>
      <c r="K142" s="706"/>
      <c r="L142" s="705">
        <v>141</v>
      </c>
      <c r="M142" s="11">
        <v>141</v>
      </c>
      <c r="N142" s="11" t="s">
        <v>11925</v>
      </c>
      <c r="O142" s="704" t="s">
        <v>11482</v>
      </c>
      <c r="P142" s="704" t="str">
        <f t="shared" si="5"/>
        <v>ﾀｸﾞﾁ ｱｵｲ</v>
      </c>
      <c r="Q142" s="11" t="s">
        <v>250</v>
      </c>
      <c r="R142" s="704" t="s">
        <v>9351</v>
      </c>
      <c r="S142" s="11">
        <v>2</v>
      </c>
      <c r="T142" s="715" t="str">
        <f>IF($Q142="","",VLOOKUP($Q142,所属・種目コード!$C$3:$E$76,3,FALSE))</f>
        <v>031090</v>
      </c>
      <c r="U142" s="715">
        <f>IF($Q142="","",VLOOKUP($Q142,所属・種目コード!$C$3:$E$76,2,FALSE))</f>
        <v>1090</v>
      </c>
      <c r="W142" s="11" t="s">
        <v>9882</v>
      </c>
    </row>
    <row r="143" spans="1:23" ht="16.7" customHeight="1">
      <c r="A143" s="704">
        <v>142</v>
      </c>
      <c r="B143" s="704">
        <v>142</v>
      </c>
      <c r="C143" s="705" t="s">
        <v>10757</v>
      </c>
      <c r="D143" s="704" t="str">
        <f t="shared" si="4"/>
        <v>ｷｸﾁ ｶｲﾑ</v>
      </c>
      <c r="E143" s="704" t="s">
        <v>10663</v>
      </c>
      <c r="F143" s="704" t="s">
        <v>9329</v>
      </c>
      <c r="G143" s="11">
        <v>2</v>
      </c>
      <c r="H143" s="708" t="str">
        <f>IF($E143="","",VLOOKUP($E143,所属・種目コード!$C$3:$E$76,3,FALSE))</f>
        <v>031075</v>
      </c>
      <c r="I143" s="708">
        <f>IF($E143="","",VLOOKUP($E143,所属・種目コード!$C$3:$E$76,2,FALSE))</f>
        <v>1075</v>
      </c>
      <c r="J143" s="704" t="s">
        <v>9671</v>
      </c>
      <c r="K143" s="706"/>
      <c r="L143" s="705">
        <v>142</v>
      </c>
      <c r="M143" s="11">
        <v>142</v>
      </c>
      <c r="N143" s="11" t="s">
        <v>11925</v>
      </c>
      <c r="O143" s="704" t="s">
        <v>11483</v>
      </c>
      <c r="P143" s="704" t="str">
        <f t="shared" si="5"/>
        <v>ﾀﾀﾞ ﾚﾐ</v>
      </c>
      <c r="Q143" s="11" t="s">
        <v>250</v>
      </c>
      <c r="R143" s="704" t="s">
        <v>9351</v>
      </c>
      <c r="S143" s="11">
        <v>2</v>
      </c>
      <c r="T143" s="715" t="str">
        <f>IF($Q143="","",VLOOKUP($Q143,所属・種目コード!$C$3:$E$76,3,FALSE))</f>
        <v>031090</v>
      </c>
      <c r="U143" s="715">
        <f>IF($Q143="","",VLOOKUP($Q143,所属・種目コード!$C$3:$E$76,2,FALSE))</f>
        <v>1090</v>
      </c>
      <c r="W143" s="11" t="s">
        <v>9884</v>
      </c>
    </row>
    <row r="144" spans="1:23" ht="16.7" customHeight="1">
      <c r="A144" s="704">
        <v>143</v>
      </c>
      <c r="B144" s="704">
        <v>143</v>
      </c>
      <c r="C144" s="705" t="s">
        <v>11295</v>
      </c>
      <c r="D144" s="704" t="str">
        <f t="shared" si="4"/>
        <v>ｻｻｷ ﾕｳﾔ</v>
      </c>
      <c r="E144" s="704" t="s">
        <v>10663</v>
      </c>
      <c r="F144" s="704" t="s">
        <v>9329</v>
      </c>
      <c r="G144" s="11">
        <v>2</v>
      </c>
      <c r="H144" s="708" t="str">
        <f>IF($E144="","",VLOOKUP($E144,所属・種目コード!$C$3:$E$76,3,FALSE))</f>
        <v>031075</v>
      </c>
      <c r="I144" s="708">
        <f>IF($E144="","",VLOOKUP($E144,所属・種目コード!$C$3:$E$76,2,FALSE))</f>
        <v>1075</v>
      </c>
      <c r="J144" s="704" t="s">
        <v>9676</v>
      </c>
      <c r="K144" s="706"/>
      <c r="L144" s="705">
        <v>143</v>
      </c>
      <c r="M144" s="11">
        <v>143</v>
      </c>
      <c r="N144" s="11" t="s">
        <v>11925</v>
      </c>
      <c r="O144" s="704" t="s">
        <v>11484</v>
      </c>
      <c r="P144" s="704" t="str">
        <f t="shared" si="5"/>
        <v>ﾅｶｶﾞﾐ ﾕｳ</v>
      </c>
      <c r="Q144" s="11" t="s">
        <v>250</v>
      </c>
      <c r="R144" s="704" t="s">
        <v>9351</v>
      </c>
      <c r="S144" s="11">
        <v>2</v>
      </c>
      <c r="T144" s="715" t="str">
        <f>IF($Q144="","",VLOOKUP($Q144,所属・種目コード!$C$3:$E$76,3,FALSE))</f>
        <v>031090</v>
      </c>
      <c r="U144" s="715">
        <f>IF($Q144="","",VLOOKUP($Q144,所属・種目コード!$C$3:$E$76,2,FALSE))</f>
        <v>1090</v>
      </c>
      <c r="W144" s="11" t="s">
        <v>9888</v>
      </c>
    </row>
    <row r="145" spans="1:23" ht="16.7" customHeight="1">
      <c r="A145" s="704">
        <v>144</v>
      </c>
      <c r="B145" s="704">
        <v>144</v>
      </c>
      <c r="C145" s="705" t="s">
        <v>10758</v>
      </c>
      <c r="D145" s="704" t="str">
        <f t="shared" si="4"/>
        <v>ｽｶﾞﾉ ｺｳﾀ</v>
      </c>
      <c r="E145" s="704" t="s">
        <v>10663</v>
      </c>
      <c r="F145" s="704" t="s">
        <v>9329</v>
      </c>
      <c r="G145" s="11">
        <v>2</v>
      </c>
      <c r="H145" s="708" t="str">
        <f>IF($E145="","",VLOOKUP($E145,所属・種目コード!$C$3:$E$76,3,FALSE))</f>
        <v>031075</v>
      </c>
      <c r="I145" s="708">
        <f>IF($E145="","",VLOOKUP($E145,所属・種目コード!$C$3:$E$76,2,FALSE))</f>
        <v>1075</v>
      </c>
      <c r="J145" s="704" t="s">
        <v>9677</v>
      </c>
      <c r="K145" s="706"/>
      <c r="L145" s="705">
        <v>144</v>
      </c>
      <c r="M145" s="11">
        <v>144</v>
      </c>
      <c r="N145" s="11" t="s">
        <v>11925</v>
      </c>
      <c r="O145" s="704" t="s">
        <v>11485</v>
      </c>
      <c r="P145" s="704" t="str">
        <f t="shared" si="5"/>
        <v>ﾊｺｻﾞｷ ﾁﾎ</v>
      </c>
      <c r="Q145" s="11" t="s">
        <v>250</v>
      </c>
      <c r="R145" s="704" t="s">
        <v>9351</v>
      </c>
      <c r="S145" s="11">
        <v>2</v>
      </c>
      <c r="T145" s="715" t="str">
        <f>IF($Q145="","",VLOOKUP($Q145,所属・種目コード!$C$3:$E$76,3,FALSE))</f>
        <v>031090</v>
      </c>
      <c r="U145" s="715">
        <f>IF($Q145="","",VLOOKUP($Q145,所属・種目コード!$C$3:$E$76,2,FALSE))</f>
        <v>1090</v>
      </c>
      <c r="W145" s="11" t="s">
        <v>9890</v>
      </c>
    </row>
    <row r="146" spans="1:23" ht="16.7" customHeight="1">
      <c r="A146" s="704">
        <v>145</v>
      </c>
      <c r="B146" s="704">
        <v>145</v>
      </c>
      <c r="C146" s="705" t="s">
        <v>11207</v>
      </c>
      <c r="D146" s="704" t="str">
        <f t="shared" si="4"/>
        <v>ﾎｼ ﾕｳﾀ</v>
      </c>
      <c r="E146" s="704" t="s">
        <v>10663</v>
      </c>
      <c r="F146" s="704" t="s">
        <v>9329</v>
      </c>
      <c r="G146" s="11">
        <v>2</v>
      </c>
      <c r="H146" s="708" t="str">
        <f>IF($E146="","",VLOOKUP($E146,所属・種目コード!$C$3:$E$76,3,FALSE))</f>
        <v>031075</v>
      </c>
      <c r="I146" s="708">
        <f>IF($E146="","",VLOOKUP($E146,所属・種目コード!$C$3:$E$76,2,FALSE))</f>
        <v>1075</v>
      </c>
      <c r="J146" s="704" t="s">
        <v>9680</v>
      </c>
      <c r="K146" s="706"/>
      <c r="L146" s="705">
        <v>145</v>
      </c>
      <c r="M146" s="11">
        <v>145</v>
      </c>
      <c r="N146" s="11" t="s">
        <v>11925</v>
      </c>
      <c r="O146" s="704" t="s">
        <v>11486</v>
      </c>
      <c r="P146" s="704" t="str">
        <f t="shared" si="5"/>
        <v>ﾖｼﾀﾞ ｼﾞｭﾘ</v>
      </c>
      <c r="Q146" s="11" t="s">
        <v>250</v>
      </c>
      <c r="R146" s="704" t="s">
        <v>9351</v>
      </c>
      <c r="S146" s="11">
        <v>2</v>
      </c>
      <c r="T146" s="715" t="str">
        <f>IF($Q146="","",VLOOKUP($Q146,所属・種目コード!$C$3:$E$76,3,FALSE))</f>
        <v>031090</v>
      </c>
      <c r="U146" s="715">
        <f>IF($Q146="","",VLOOKUP($Q146,所属・種目コード!$C$3:$E$76,2,FALSE))</f>
        <v>1090</v>
      </c>
      <c r="W146" s="11" t="s">
        <v>9900</v>
      </c>
    </row>
    <row r="147" spans="1:23" ht="16.7" customHeight="1">
      <c r="A147" s="704">
        <v>146</v>
      </c>
      <c r="B147" s="704">
        <v>146</v>
      </c>
      <c r="C147" s="705" t="s">
        <v>10759</v>
      </c>
      <c r="D147" s="704" t="str">
        <f t="shared" si="4"/>
        <v>ﾔﾏｶｹﾞ ｺｳﾔ</v>
      </c>
      <c r="E147" s="704" t="s">
        <v>10663</v>
      </c>
      <c r="F147" s="704" t="s">
        <v>9329</v>
      </c>
      <c r="G147" s="11">
        <v>2</v>
      </c>
      <c r="H147" s="708" t="str">
        <f>IF($E147="","",VLOOKUP($E147,所属・種目コード!$C$3:$E$76,3,FALSE))</f>
        <v>031075</v>
      </c>
      <c r="I147" s="708">
        <f>IF($E147="","",VLOOKUP($E147,所属・種目コード!$C$3:$E$76,2,FALSE))</f>
        <v>1075</v>
      </c>
      <c r="J147" s="704" t="s">
        <v>9682</v>
      </c>
      <c r="K147" s="706"/>
      <c r="L147" s="705">
        <v>146</v>
      </c>
      <c r="M147" s="11">
        <v>146</v>
      </c>
      <c r="N147" s="11" t="s">
        <v>11925</v>
      </c>
      <c r="O147" s="704" t="s">
        <v>6212</v>
      </c>
      <c r="P147" s="704" t="str">
        <f t="shared" si="5"/>
        <v>ｻﾄｳ ﾐﾕｳ</v>
      </c>
      <c r="Q147" s="11" t="s">
        <v>250</v>
      </c>
      <c r="R147" s="704" t="s">
        <v>9351</v>
      </c>
      <c r="S147" s="11">
        <v>1</v>
      </c>
      <c r="T147" s="715" t="str">
        <f>IF($Q147="","",VLOOKUP($Q147,所属・種目コード!$C$3:$E$76,3,FALSE))</f>
        <v>031090</v>
      </c>
      <c r="U147" s="715">
        <f>IF($Q147="","",VLOOKUP($Q147,所属・種目コード!$C$3:$E$76,2,FALSE))</f>
        <v>1090</v>
      </c>
      <c r="W147" s="11" t="s">
        <v>9872</v>
      </c>
    </row>
    <row r="148" spans="1:23" ht="16.7" customHeight="1">
      <c r="A148" s="704">
        <v>147</v>
      </c>
      <c r="B148" s="704">
        <v>147</v>
      </c>
      <c r="C148" s="705" t="s">
        <v>10760</v>
      </c>
      <c r="D148" s="704" t="str">
        <f t="shared" si="4"/>
        <v>ﾔﾏｸﾞﾁ ﾐﾂﾃﾙ</v>
      </c>
      <c r="E148" s="704" t="s">
        <v>10663</v>
      </c>
      <c r="F148" s="704" t="s">
        <v>9329</v>
      </c>
      <c r="G148" s="11">
        <v>2</v>
      </c>
      <c r="H148" s="708" t="str">
        <f>IF($E148="","",VLOOKUP($E148,所属・種目コード!$C$3:$E$76,3,FALSE))</f>
        <v>031075</v>
      </c>
      <c r="I148" s="708">
        <f>IF($E148="","",VLOOKUP($E148,所属・種目コード!$C$3:$E$76,2,FALSE))</f>
        <v>1075</v>
      </c>
      <c r="J148" s="704" t="s">
        <v>9683</v>
      </c>
      <c r="K148" s="706"/>
      <c r="L148" s="705">
        <v>147</v>
      </c>
      <c r="M148" s="11">
        <v>147</v>
      </c>
      <c r="N148" s="11" t="s">
        <v>11925</v>
      </c>
      <c r="O148" s="704" t="s">
        <v>11762</v>
      </c>
      <c r="P148" s="704" t="str">
        <f t="shared" si="5"/>
        <v>ﾀｼﾛ ﾋﾅﾀ</v>
      </c>
      <c r="Q148" s="11" t="s">
        <v>250</v>
      </c>
      <c r="R148" s="704" t="s">
        <v>9351</v>
      </c>
      <c r="S148" s="11">
        <v>1</v>
      </c>
      <c r="T148" s="715" t="str">
        <f>IF($Q148="","",VLOOKUP($Q148,所属・種目コード!$C$3:$E$76,3,FALSE))</f>
        <v>031090</v>
      </c>
      <c r="U148" s="715">
        <f>IF($Q148="","",VLOOKUP($Q148,所属・種目コード!$C$3:$E$76,2,FALSE))</f>
        <v>1090</v>
      </c>
      <c r="W148" s="11" t="s">
        <v>9883</v>
      </c>
    </row>
    <row r="149" spans="1:23" ht="16.7" customHeight="1">
      <c r="A149" s="704">
        <v>148</v>
      </c>
      <c r="B149" s="704">
        <v>148</v>
      </c>
      <c r="C149" s="705" t="s">
        <v>10761</v>
      </c>
      <c r="D149" s="704" t="str">
        <f t="shared" si="4"/>
        <v>ｱﾍﾞ ﾖｼﾀｶ</v>
      </c>
      <c r="E149" s="704" t="s">
        <v>10670</v>
      </c>
      <c r="F149" s="704" t="s">
        <v>9329</v>
      </c>
      <c r="G149" s="11">
        <v>3</v>
      </c>
      <c r="H149" s="708" t="str">
        <f>IF($E149="","",VLOOKUP($E149,所属・種目コード!$C$3:$E$76,3,FALSE))</f>
        <v>031097</v>
      </c>
      <c r="I149" s="708">
        <f>IF($E149="","",VLOOKUP($E149,所属・種目コード!$C$3:$E$76,2,FALSE))</f>
        <v>1097</v>
      </c>
      <c r="J149" s="704" t="s">
        <v>9983</v>
      </c>
      <c r="K149" s="706"/>
      <c r="L149" s="705">
        <v>148</v>
      </c>
      <c r="M149" s="11">
        <v>148</v>
      </c>
      <c r="N149" s="11" t="s">
        <v>11926</v>
      </c>
      <c r="O149" s="704" t="s">
        <v>11487</v>
      </c>
      <c r="P149" s="704" t="str">
        <f t="shared" si="5"/>
        <v>ｲﾄｳ ﾘｵ</v>
      </c>
      <c r="Q149" s="11" t="s">
        <v>210</v>
      </c>
      <c r="R149" s="704" t="s">
        <v>9351</v>
      </c>
      <c r="S149" s="11">
        <v>2</v>
      </c>
      <c r="T149" s="715" t="str">
        <f>IF($Q149="","",VLOOKUP($Q149,所属・種目コード!$C$3:$E$76,3,FALSE))</f>
        <v>031080</v>
      </c>
      <c r="U149" s="715">
        <f>IF($Q149="","",VLOOKUP($Q149,所属・種目コード!$C$3:$E$76,2,FALSE))</f>
        <v>1080</v>
      </c>
      <c r="W149" s="11" t="s">
        <v>10376</v>
      </c>
    </row>
    <row r="150" spans="1:23" ht="16.7" customHeight="1">
      <c r="A150" s="704">
        <v>149</v>
      </c>
      <c r="B150" s="704">
        <v>149</v>
      </c>
      <c r="C150" s="705" t="s">
        <v>10762</v>
      </c>
      <c r="D150" s="704" t="str">
        <f t="shared" si="4"/>
        <v>ｲﾜｷ ﾕｳｾｲ</v>
      </c>
      <c r="E150" s="704" t="s">
        <v>10670</v>
      </c>
      <c r="F150" s="704" t="s">
        <v>9329</v>
      </c>
      <c r="G150" s="11">
        <v>3</v>
      </c>
      <c r="H150" s="708" t="str">
        <f>IF($E150="","",VLOOKUP($E150,所属・種目コード!$C$3:$E$76,3,FALSE))</f>
        <v>031097</v>
      </c>
      <c r="I150" s="708">
        <f>IF($E150="","",VLOOKUP($E150,所属・種目コード!$C$3:$E$76,2,FALSE))</f>
        <v>1097</v>
      </c>
      <c r="J150" s="704" t="s">
        <v>9986</v>
      </c>
      <c r="K150" s="706"/>
      <c r="L150" s="705">
        <v>149</v>
      </c>
      <c r="M150" s="11">
        <v>149</v>
      </c>
      <c r="N150" s="11" t="s">
        <v>11926</v>
      </c>
      <c r="O150" s="704" t="s">
        <v>11763</v>
      </c>
      <c r="P150" s="704" t="str">
        <f t="shared" si="5"/>
        <v>ｼｮｳｼﾞ ﾌｳｶ</v>
      </c>
      <c r="Q150" s="11" t="s">
        <v>210</v>
      </c>
      <c r="R150" s="704" t="s">
        <v>9351</v>
      </c>
      <c r="S150" s="11">
        <v>2</v>
      </c>
      <c r="T150" s="715" t="str">
        <f>IF($Q150="","",VLOOKUP($Q150,所属・種目コード!$C$3:$E$76,3,FALSE))</f>
        <v>031080</v>
      </c>
      <c r="U150" s="715">
        <f>IF($Q150="","",VLOOKUP($Q150,所属・種目コード!$C$3:$E$76,2,FALSE))</f>
        <v>1080</v>
      </c>
      <c r="W150" s="11" t="s">
        <v>10386</v>
      </c>
    </row>
    <row r="151" spans="1:23" ht="16.7" customHeight="1">
      <c r="A151" s="704">
        <v>150</v>
      </c>
      <c r="B151" s="704">
        <v>150</v>
      </c>
      <c r="C151" s="705" t="s">
        <v>4377</v>
      </c>
      <c r="D151" s="704" t="str">
        <f t="shared" si="4"/>
        <v>ｻｻｷ ﾘｸ</v>
      </c>
      <c r="E151" s="704" t="s">
        <v>10670</v>
      </c>
      <c r="F151" s="704" t="s">
        <v>9329</v>
      </c>
      <c r="G151" s="11">
        <v>3</v>
      </c>
      <c r="H151" s="708" t="str">
        <f>IF($E151="","",VLOOKUP($E151,所属・種目コード!$C$3:$E$76,3,FALSE))</f>
        <v>031097</v>
      </c>
      <c r="I151" s="708">
        <f>IF($E151="","",VLOOKUP($E151,所属・種目コード!$C$3:$E$76,2,FALSE))</f>
        <v>1097</v>
      </c>
      <c r="J151" s="704" t="s">
        <v>9867</v>
      </c>
      <c r="K151" s="706"/>
      <c r="L151" s="705">
        <v>150</v>
      </c>
      <c r="M151" s="11">
        <v>150</v>
      </c>
      <c r="N151" s="11" t="s">
        <v>11926</v>
      </c>
      <c r="O151" s="704" t="s">
        <v>11488</v>
      </c>
      <c r="P151" s="704" t="str">
        <f t="shared" si="5"/>
        <v>ﾀﾀﾞ ｺｺﾈ</v>
      </c>
      <c r="Q151" s="11" t="s">
        <v>210</v>
      </c>
      <c r="R151" s="704" t="s">
        <v>9351</v>
      </c>
      <c r="S151" s="11">
        <v>2</v>
      </c>
      <c r="T151" s="715" t="str">
        <f>IF($Q151="","",VLOOKUP($Q151,所属・種目コード!$C$3:$E$76,3,FALSE))</f>
        <v>031080</v>
      </c>
      <c r="U151" s="715">
        <f>IF($Q151="","",VLOOKUP($Q151,所属・種目コード!$C$3:$E$76,2,FALSE))</f>
        <v>1080</v>
      </c>
      <c r="W151" s="11" t="s">
        <v>10390</v>
      </c>
    </row>
    <row r="152" spans="1:23" ht="16.7" customHeight="1">
      <c r="A152" s="704">
        <v>151</v>
      </c>
      <c r="B152" s="704">
        <v>151</v>
      </c>
      <c r="C152" s="705" t="s">
        <v>11296</v>
      </c>
      <c r="D152" s="704" t="str">
        <f t="shared" si="4"/>
        <v>ｻｻｷ ﾘｸﾄ</v>
      </c>
      <c r="E152" s="704" t="s">
        <v>10670</v>
      </c>
      <c r="F152" s="704" t="s">
        <v>9329</v>
      </c>
      <c r="G152" s="11">
        <v>3</v>
      </c>
      <c r="H152" s="708" t="str">
        <f>IF($E152="","",VLOOKUP($E152,所属・種目コード!$C$3:$E$76,3,FALSE))</f>
        <v>031097</v>
      </c>
      <c r="I152" s="708">
        <f>IF($E152="","",VLOOKUP($E152,所属・種目コード!$C$3:$E$76,2,FALSE))</f>
        <v>1097</v>
      </c>
      <c r="J152" s="704" t="s">
        <v>9987</v>
      </c>
      <c r="K152" s="706"/>
      <c r="L152" s="705">
        <v>151</v>
      </c>
      <c r="M152" s="11">
        <v>151</v>
      </c>
      <c r="N152" s="11" t="s">
        <v>11926</v>
      </c>
      <c r="O152" s="704" t="s">
        <v>11764</v>
      </c>
      <c r="P152" s="704" t="str">
        <f t="shared" si="5"/>
        <v>ｵﾉﾃﾞﾗ ﾕｳｶ</v>
      </c>
      <c r="Q152" s="11" t="s">
        <v>210</v>
      </c>
      <c r="R152" s="704" t="s">
        <v>9351</v>
      </c>
      <c r="S152" s="11">
        <v>1</v>
      </c>
      <c r="T152" s="715" t="str">
        <f>IF($Q152="","",VLOOKUP($Q152,所属・種目コード!$C$3:$E$76,3,FALSE))</f>
        <v>031080</v>
      </c>
      <c r="U152" s="715">
        <f>IF($Q152="","",VLOOKUP($Q152,所属・種目コード!$C$3:$E$76,2,FALSE))</f>
        <v>1080</v>
      </c>
      <c r="W152" s="11" t="s">
        <v>10378</v>
      </c>
    </row>
    <row r="153" spans="1:23" ht="16.7" customHeight="1">
      <c r="A153" s="704">
        <v>152</v>
      </c>
      <c r="B153" s="704">
        <v>152</v>
      </c>
      <c r="C153" s="705" t="s">
        <v>11208</v>
      </c>
      <c r="D153" s="704" t="str">
        <f t="shared" si="4"/>
        <v>ﾀｶﾊｼ ﾘｷ</v>
      </c>
      <c r="E153" s="704" t="s">
        <v>10670</v>
      </c>
      <c r="F153" s="704" t="s">
        <v>9329</v>
      </c>
      <c r="G153" s="11">
        <v>3</v>
      </c>
      <c r="H153" s="708" t="str">
        <f>IF($E153="","",VLOOKUP($E153,所属・種目コード!$C$3:$E$76,3,FALSE))</f>
        <v>031097</v>
      </c>
      <c r="I153" s="708">
        <f>IF($E153="","",VLOOKUP($E153,所属・種目コード!$C$3:$E$76,2,FALSE))</f>
        <v>1097</v>
      </c>
      <c r="J153" s="704" t="s">
        <v>9991</v>
      </c>
      <c r="K153" s="706"/>
      <c r="L153" s="705">
        <v>152</v>
      </c>
      <c r="M153" s="11">
        <v>152</v>
      </c>
      <c r="N153" s="11" t="s">
        <v>11926</v>
      </c>
      <c r="O153" s="704" t="s">
        <v>11489</v>
      </c>
      <c r="P153" s="704" t="str">
        <f t="shared" si="5"/>
        <v>ｻｲﾄｳ ｻﾗ</v>
      </c>
      <c r="Q153" s="11" t="s">
        <v>210</v>
      </c>
      <c r="R153" s="704" t="s">
        <v>9351</v>
      </c>
      <c r="S153" s="11">
        <v>1</v>
      </c>
      <c r="T153" s="715" t="str">
        <f>IF($Q153="","",VLOOKUP($Q153,所属・種目コード!$C$3:$E$76,3,FALSE))</f>
        <v>031080</v>
      </c>
      <c r="U153" s="715">
        <f>IF($Q153="","",VLOOKUP($Q153,所属・種目コード!$C$3:$E$76,2,FALSE))</f>
        <v>1080</v>
      </c>
      <c r="W153" s="11" t="s">
        <v>10383</v>
      </c>
    </row>
    <row r="154" spans="1:23" ht="16.7" customHeight="1">
      <c r="A154" s="704">
        <v>153</v>
      </c>
      <c r="B154" s="704">
        <v>153</v>
      </c>
      <c r="C154" s="705" t="s">
        <v>11209</v>
      </c>
      <c r="D154" s="704" t="str">
        <f t="shared" si="4"/>
        <v>ﾆｼｶﾜ ﾕｳ</v>
      </c>
      <c r="E154" s="704" t="s">
        <v>10670</v>
      </c>
      <c r="F154" s="704" t="s">
        <v>9329</v>
      </c>
      <c r="G154" s="11">
        <v>3</v>
      </c>
      <c r="H154" s="708" t="str">
        <f>IF($E154="","",VLOOKUP($E154,所属・種目コード!$C$3:$E$76,3,FALSE))</f>
        <v>031097</v>
      </c>
      <c r="I154" s="708">
        <f>IF($E154="","",VLOOKUP($E154,所属・種目コード!$C$3:$E$76,2,FALSE))</f>
        <v>1097</v>
      </c>
      <c r="J154" s="704" t="s">
        <v>9992</v>
      </c>
      <c r="K154" s="706"/>
      <c r="L154" s="705">
        <v>153</v>
      </c>
      <c r="M154" s="11">
        <v>153</v>
      </c>
      <c r="N154" s="11" t="s">
        <v>11926</v>
      </c>
      <c r="O154" s="704" t="s">
        <v>11765</v>
      </c>
      <c r="P154" s="704" t="str">
        <f t="shared" si="5"/>
        <v>ｻｻｷ ﾋｶﾘ</v>
      </c>
      <c r="Q154" s="11" t="s">
        <v>210</v>
      </c>
      <c r="R154" s="704" t="s">
        <v>9351</v>
      </c>
      <c r="S154" s="11">
        <v>1</v>
      </c>
      <c r="T154" s="715" t="str">
        <f>IF($Q154="","",VLOOKUP($Q154,所属・種目コード!$C$3:$E$76,3,FALSE))</f>
        <v>031080</v>
      </c>
      <c r="U154" s="715">
        <f>IF($Q154="","",VLOOKUP($Q154,所属・種目コード!$C$3:$E$76,2,FALSE))</f>
        <v>1080</v>
      </c>
      <c r="W154" s="11" t="s">
        <v>10384</v>
      </c>
    </row>
    <row r="155" spans="1:23" ht="16.7" customHeight="1">
      <c r="A155" s="704">
        <v>154</v>
      </c>
      <c r="B155" s="704">
        <v>154</v>
      </c>
      <c r="C155" s="705" t="s">
        <v>10763</v>
      </c>
      <c r="D155" s="704" t="str">
        <f t="shared" si="4"/>
        <v>ｲﾄｳ ｼﾝｺﾞ</v>
      </c>
      <c r="E155" s="704" t="s">
        <v>10670</v>
      </c>
      <c r="F155" s="704" t="s">
        <v>9329</v>
      </c>
      <c r="G155" s="11">
        <v>2</v>
      </c>
      <c r="H155" s="708" t="str">
        <f>IF($E155="","",VLOOKUP($E155,所属・種目コード!$C$3:$E$76,3,FALSE))</f>
        <v>031097</v>
      </c>
      <c r="I155" s="708">
        <f>IF($E155="","",VLOOKUP($E155,所属・種目コード!$C$3:$E$76,2,FALSE))</f>
        <v>1097</v>
      </c>
      <c r="J155" s="704" t="s">
        <v>9985</v>
      </c>
      <c r="K155" s="706"/>
      <c r="L155" s="705">
        <v>154</v>
      </c>
      <c r="M155" s="11">
        <v>154</v>
      </c>
      <c r="N155" s="11" t="s">
        <v>11927</v>
      </c>
      <c r="O155" s="704" t="s">
        <v>11766</v>
      </c>
      <c r="P155" s="704" t="str">
        <f t="shared" si="5"/>
        <v>ｻｻｷ ﾓﾅ</v>
      </c>
      <c r="Q155" s="11" t="s">
        <v>11906</v>
      </c>
      <c r="R155" s="704" t="s">
        <v>9351</v>
      </c>
      <c r="S155" s="11">
        <v>3</v>
      </c>
      <c r="T155" s="715" t="str">
        <f>IF($Q155="","",VLOOKUP($Q155,所属・種目コード!$C$3:$E$76,3,FALSE))</f>
        <v>031075</v>
      </c>
      <c r="U155" s="715">
        <f>IF($Q155="","",VLOOKUP($Q155,所属・種目コード!$C$3:$E$76,2,FALSE))</f>
        <v>1075</v>
      </c>
      <c r="W155" s="11" t="s">
        <v>9675</v>
      </c>
    </row>
    <row r="156" spans="1:23" ht="16.7" customHeight="1">
      <c r="A156" s="704">
        <v>155</v>
      </c>
      <c r="B156" s="704">
        <v>155</v>
      </c>
      <c r="C156" s="705" t="s">
        <v>10764</v>
      </c>
      <c r="D156" s="704" t="str">
        <f t="shared" si="4"/>
        <v>ﾀｶﾊｼ ｺｳﾀ</v>
      </c>
      <c r="E156" s="704" t="s">
        <v>10670</v>
      </c>
      <c r="F156" s="704" t="s">
        <v>9329</v>
      </c>
      <c r="G156" s="11">
        <v>2</v>
      </c>
      <c r="H156" s="708" t="str">
        <f>IF($E156="","",VLOOKUP($E156,所属・種目コード!$C$3:$E$76,3,FALSE))</f>
        <v>031097</v>
      </c>
      <c r="I156" s="708">
        <f>IF($E156="","",VLOOKUP($E156,所属・種目コード!$C$3:$E$76,2,FALSE))</f>
        <v>1097</v>
      </c>
      <c r="J156" s="704" t="s">
        <v>9989</v>
      </c>
      <c r="K156" s="706"/>
      <c r="L156" s="705">
        <v>155</v>
      </c>
      <c r="M156" s="11">
        <v>155</v>
      </c>
      <c r="N156" s="11" t="s">
        <v>11928</v>
      </c>
      <c r="O156" s="704" t="s">
        <v>11767</v>
      </c>
      <c r="P156" s="704" t="str">
        <f t="shared" si="5"/>
        <v>ｲｼﾀﾞ ﾏﾘｱ</v>
      </c>
      <c r="Q156" s="11" t="s">
        <v>11910</v>
      </c>
      <c r="R156" s="704" t="s">
        <v>9351</v>
      </c>
      <c r="S156" s="11">
        <v>3</v>
      </c>
      <c r="T156" s="715" t="str">
        <f>IF($Q156="","",VLOOKUP($Q156,所属・種目コード!$C$3:$E$76,3,FALSE))</f>
        <v>031097</v>
      </c>
      <c r="U156" s="715">
        <f>IF($Q156="","",VLOOKUP($Q156,所属・種目コード!$C$3:$E$76,2,FALSE))</f>
        <v>1097</v>
      </c>
      <c r="W156" s="11" t="s">
        <v>9984</v>
      </c>
    </row>
    <row r="157" spans="1:23" ht="16.7" customHeight="1">
      <c r="A157" s="704">
        <v>156</v>
      </c>
      <c r="B157" s="704">
        <v>156</v>
      </c>
      <c r="C157" s="705" t="s">
        <v>10765</v>
      </c>
      <c r="D157" s="704" t="str">
        <f t="shared" si="4"/>
        <v>ﾀｶﾊｼ ﾕｷﾄ</v>
      </c>
      <c r="E157" s="704" t="s">
        <v>10670</v>
      </c>
      <c r="F157" s="704" t="s">
        <v>9329</v>
      </c>
      <c r="G157" s="11">
        <v>2</v>
      </c>
      <c r="H157" s="708" t="str">
        <f>IF($E157="","",VLOOKUP($E157,所属・種目コード!$C$3:$E$76,3,FALSE))</f>
        <v>031097</v>
      </c>
      <c r="I157" s="708">
        <f>IF($E157="","",VLOOKUP($E157,所属・種目コード!$C$3:$E$76,2,FALSE))</f>
        <v>1097</v>
      </c>
      <c r="J157" s="704" t="s">
        <v>9990</v>
      </c>
      <c r="K157" s="706"/>
      <c r="L157" s="705">
        <v>156</v>
      </c>
      <c r="M157" s="11">
        <v>156</v>
      </c>
      <c r="N157" s="11" t="s">
        <v>11928</v>
      </c>
      <c r="O157" s="704" t="s">
        <v>11490</v>
      </c>
      <c r="P157" s="704" t="str">
        <f t="shared" si="5"/>
        <v>ｱｶｲ ｽｽﾞﾈ</v>
      </c>
      <c r="Q157" s="11" t="s">
        <v>11910</v>
      </c>
      <c r="R157" s="704" t="s">
        <v>9351</v>
      </c>
      <c r="S157" s="11">
        <v>2</v>
      </c>
      <c r="T157" s="715" t="str">
        <f>IF($Q157="","",VLOOKUP($Q157,所属・種目コード!$C$3:$E$76,3,FALSE))</f>
        <v>031097</v>
      </c>
      <c r="U157" s="715">
        <f>IF($Q157="","",VLOOKUP($Q157,所属・種目コード!$C$3:$E$76,2,FALSE))</f>
        <v>1097</v>
      </c>
      <c r="W157" s="11" t="s">
        <v>9981</v>
      </c>
    </row>
    <row r="158" spans="1:23" ht="16.7" customHeight="1">
      <c r="A158" s="704">
        <v>157</v>
      </c>
      <c r="B158" s="704">
        <v>157</v>
      </c>
      <c r="C158" s="705" t="s">
        <v>10766</v>
      </c>
      <c r="D158" s="704" t="str">
        <f t="shared" si="4"/>
        <v>ｸﾄﾞｳ ｾｲｶﾞ</v>
      </c>
      <c r="E158" s="704" t="s">
        <v>181</v>
      </c>
      <c r="F158" s="704" t="s">
        <v>9329</v>
      </c>
      <c r="G158" s="11">
        <v>3</v>
      </c>
      <c r="H158" s="708" t="str">
        <f>IF($E158="","",VLOOKUP($E158,所属・種目コード!$C$3:$E$76,3,FALSE))</f>
        <v>031073</v>
      </c>
      <c r="I158" s="708">
        <f>IF($E158="","",VLOOKUP($E158,所属・種目コード!$C$3:$E$76,2,FALSE))</f>
        <v>1073</v>
      </c>
      <c r="J158" s="704" t="s">
        <v>9599</v>
      </c>
      <c r="K158" s="706"/>
      <c r="L158" s="705">
        <v>157</v>
      </c>
      <c r="M158" s="11">
        <v>157</v>
      </c>
      <c r="N158" s="11" t="s">
        <v>11928</v>
      </c>
      <c r="O158" s="704" t="s">
        <v>11768</v>
      </c>
      <c r="P158" s="704" t="str">
        <f t="shared" si="5"/>
        <v>ｱﾍﾞ ﾋﾅﾀ</v>
      </c>
      <c r="Q158" s="11" t="s">
        <v>11910</v>
      </c>
      <c r="R158" s="704" t="s">
        <v>9351</v>
      </c>
      <c r="S158" s="11">
        <v>2</v>
      </c>
      <c r="T158" s="715" t="str">
        <f>IF($Q158="","",VLOOKUP($Q158,所属・種目コード!$C$3:$E$76,3,FALSE))</f>
        <v>031097</v>
      </c>
      <c r="U158" s="715">
        <f>IF($Q158="","",VLOOKUP($Q158,所属・種目コード!$C$3:$E$76,2,FALSE))</f>
        <v>1097</v>
      </c>
      <c r="W158" s="11" t="s">
        <v>9982</v>
      </c>
    </row>
    <row r="159" spans="1:23" ht="16.7" customHeight="1">
      <c r="A159" s="704">
        <v>158</v>
      </c>
      <c r="B159" s="704">
        <v>158</v>
      </c>
      <c r="C159" s="705" t="s">
        <v>10767</v>
      </c>
      <c r="D159" s="704" t="str">
        <f t="shared" si="4"/>
        <v>ﾂﾁﾔ ﾖｼﾔ</v>
      </c>
      <c r="E159" s="704" t="s">
        <v>181</v>
      </c>
      <c r="F159" s="704" t="s">
        <v>9329</v>
      </c>
      <c r="G159" s="11">
        <v>3</v>
      </c>
      <c r="H159" s="708" t="str">
        <f>IF($E159="","",VLOOKUP($E159,所属・種目コード!$C$3:$E$76,3,FALSE))</f>
        <v>031073</v>
      </c>
      <c r="I159" s="708">
        <f>IF($E159="","",VLOOKUP($E159,所属・種目コード!$C$3:$E$76,2,FALSE))</f>
        <v>1073</v>
      </c>
      <c r="J159" s="704" t="s">
        <v>9606</v>
      </c>
      <c r="K159" s="706"/>
      <c r="L159" s="705">
        <v>158</v>
      </c>
      <c r="M159" s="11">
        <v>158</v>
      </c>
      <c r="N159" s="11" t="s">
        <v>11928</v>
      </c>
      <c r="O159" s="704" t="s">
        <v>11491</v>
      </c>
      <c r="P159" s="704" t="str">
        <f t="shared" si="5"/>
        <v>ﾌｼﾞｻﾜ ﾐﾅ</v>
      </c>
      <c r="Q159" s="11" t="s">
        <v>11910</v>
      </c>
      <c r="R159" s="704" t="s">
        <v>9351</v>
      </c>
      <c r="S159" s="11">
        <v>2</v>
      </c>
      <c r="T159" s="715" t="str">
        <f>IF($Q159="","",VLOOKUP($Q159,所属・種目コード!$C$3:$E$76,3,FALSE))</f>
        <v>031097</v>
      </c>
      <c r="U159" s="715">
        <f>IF($Q159="","",VLOOKUP($Q159,所属・種目コード!$C$3:$E$76,2,FALSE))</f>
        <v>1097</v>
      </c>
      <c r="W159" s="11" t="s">
        <v>9993</v>
      </c>
    </row>
    <row r="160" spans="1:23" ht="16.7" customHeight="1">
      <c r="A160" s="704">
        <v>159</v>
      </c>
      <c r="B160" s="704">
        <v>159</v>
      </c>
      <c r="C160" s="705" t="s">
        <v>10768</v>
      </c>
      <c r="D160" s="704" t="str">
        <f t="shared" si="4"/>
        <v>ｵｵﾊﾀ ﾄｱ</v>
      </c>
      <c r="E160" s="704" t="s">
        <v>181</v>
      </c>
      <c r="F160" s="704" t="s">
        <v>9329</v>
      </c>
      <c r="G160" s="11">
        <v>2</v>
      </c>
      <c r="H160" s="708" t="str">
        <f>IF($E160="","",VLOOKUP($E160,所属・種目コード!$C$3:$E$76,3,FALSE))</f>
        <v>031073</v>
      </c>
      <c r="I160" s="708">
        <f>IF($E160="","",VLOOKUP($E160,所属・種目コード!$C$3:$E$76,2,FALSE))</f>
        <v>1073</v>
      </c>
      <c r="J160" s="704" t="s">
        <v>9598</v>
      </c>
      <c r="K160" s="706"/>
      <c r="L160" s="705">
        <v>159</v>
      </c>
      <c r="M160" s="11">
        <v>159</v>
      </c>
      <c r="N160" s="11" t="s">
        <v>11928</v>
      </c>
      <c r="O160" s="704" t="s">
        <v>11492</v>
      </c>
      <c r="P160" s="704" t="str">
        <f t="shared" si="5"/>
        <v>ﾏｽｶﾜ ｾﾗ</v>
      </c>
      <c r="Q160" s="11" t="s">
        <v>11910</v>
      </c>
      <c r="R160" s="704" t="s">
        <v>9351</v>
      </c>
      <c r="S160" s="11">
        <v>2</v>
      </c>
      <c r="T160" s="715" t="str">
        <f>IF($Q160="","",VLOOKUP($Q160,所属・種目コード!$C$3:$E$76,3,FALSE))</f>
        <v>031097</v>
      </c>
      <c r="U160" s="715">
        <f>IF($Q160="","",VLOOKUP($Q160,所属・種目コード!$C$3:$E$76,2,FALSE))</f>
        <v>1097</v>
      </c>
      <c r="W160" s="11" t="s">
        <v>9994</v>
      </c>
    </row>
    <row r="161" spans="1:23" ht="16.7" customHeight="1">
      <c r="A161" s="704">
        <v>160</v>
      </c>
      <c r="B161" s="704">
        <v>160</v>
      </c>
      <c r="C161" s="705" t="s">
        <v>10769</v>
      </c>
      <c r="D161" s="704" t="str">
        <f t="shared" si="4"/>
        <v>ｻﾄｳ ﾘｮｳｶﾞ</v>
      </c>
      <c r="E161" s="704" t="s">
        <v>181</v>
      </c>
      <c r="F161" s="704" t="s">
        <v>9329</v>
      </c>
      <c r="G161" s="11">
        <v>2</v>
      </c>
      <c r="H161" s="708" t="str">
        <f>IF($E161="","",VLOOKUP($E161,所属・種目コード!$C$3:$E$76,3,FALSE))</f>
        <v>031073</v>
      </c>
      <c r="I161" s="708">
        <f>IF($E161="","",VLOOKUP($E161,所属・種目コード!$C$3:$E$76,2,FALSE))</f>
        <v>1073</v>
      </c>
      <c r="J161" s="704" t="s">
        <v>9603</v>
      </c>
      <c r="K161" s="706"/>
      <c r="L161" s="705">
        <v>160</v>
      </c>
      <c r="M161" s="11">
        <v>160</v>
      </c>
      <c r="N161" s="11" t="s">
        <v>11929</v>
      </c>
      <c r="O161" s="704" t="s">
        <v>11493</v>
      </c>
      <c r="P161" s="704" t="str">
        <f t="shared" si="5"/>
        <v>ﾐﾔﾉ ﾅﾂ</v>
      </c>
      <c r="Q161" s="11" t="s">
        <v>181</v>
      </c>
      <c r="R161" s="704" t="s">
        <v>9351</v>
      </c>
      <c r="S161" s="11">
        <v>2</v>
      </c>
      <c r="T161" s="715" t="str">
        <f>IF($Q161="","",VLOOKUP($Q161,所属・種目コード!$C$3:$E$76,3,FALSE))</f>
        <v>031073</v>
      </c>
      <c r="U161" s="715">
        <f>IF($Q161="","",VLOOKUP($Q161,所属・種目コード!$C$3:$E$76,2,FALSE))</f>
        <v>1073</v>
      </c>
      <c r="W161" s="11" t="s">
        <v>9609</v>
      </c>
    </row>
    <row r="162" spans="1:23" ht="16.7" customHeight="1">
      <c r="A162" s="704">
        <v>161</v>
      </c>
      <c r="B162" s="704">
        <v>161</v>
      </c>
      <c r="C162" s="705" t="s">
        <v>10770</v>
      </c>
      <c r="D162" s="704" t="str">
        <f t="shared" si="4"/>
        <v>ﾀﾉ ﾀｶﾋﾛ</v>
      </c>
      <c r="E162" s="704" t="s">
        <v>181</v>
      </c>
      <c r="F162" s="704" t="s">
        <v>9329</v>
      </c>
      <c r="G162" s="11">
        <v>2</v>
      </c>
      <c r="H162" s="708" t="str">
        <f>IF($E162="","",VLOOKUP($E162,所属・種目コード!$C$3:$E$76,3,FALSE))</f>
        <v>031073</v>
      </c>
      <c r="I162" s="708">
        <f>IF($E162="","",VLOOKUP($E162,所属・種目コード!$C$3:$E$76,2,FALSE))</f>
        <v>1073</v>
      </c>
      <c r="J162" s="704" t="s">
        <v>9605</v>
      </c>
      <c r="K162" s="706"/>
      <c r="L162" s="705">
        <v>161</v>
      </c>
      <c r="M162" s="11">
        <v>161</v>
      </c>
      <c r="N162" s="11" t="s">
        <v>11930</v>
      </c>
      <c r="O162" s="704" t="s">
        <v>11865</v>
      </c>
      <c r="P162" s="704" t="str">
        <f t="shared" si="5"/>
        <v>ｶﾈﾀﾞ ﾓｴ</v>
      </c>
      <c r="Q162" s="11" t="s">
        <v>334</v>
      </c>
      <c r="R162" s="704" t="s">
        <v>9351</v>
      </c>
      <c r="S162" s="11">
        <v>3</v>
      </c>
      <c r="T162" s="715" t="str">
        <f>IF($Q162="","",VLOOKUP($Q162,所属・種目コード!$C$3:$E$76,3,FALSE))</f>
        <v>031118</v>
      </c>
      <c r="U162" s="715">
        <f>IF($Q162="","",VLOOKUP($Q162,所属・種目コード!$C$3:$E$76,2,FALSE))</f>
        <v>1118</v>
      </c>
      <c r="W162" s="11" t="s">
        <v>10264</v>
      </c>
    </row>
    <row r="163" spans="1:23" ht="16.7" customHeight="1">
      <c r="A163" s="704">
        <v>162</v>
      </c>
      <c r="B163" s="704">
        <v>162</v>
      </c>
      <c r="C163" s="705" t="s">
        <v>11297</v>
      </c>
      <c r="D163" s="704" t="str">
        <f t="shared" si="4"/>
        <v>ﾉﾅｶ ﾕｳｲﾁﾛｳ</v>
      </c>
      <c r="E163" s="704" t="s">
        <v>181</v>
      </c>
      <c r="F163" s="704" t="s">
        <v>9329</v>
      </c>
      <c r="G163" s="11">
        <v>2</v>
      </c>
      <c r="H163" s="708" t="str">
        <f>IF($E163="","",VLOOKUP($E163,所属・種目コード!$C$3:$E$76,3,FALSE))</f>
        <v>031073</v>
      </c>
      <c r="I163" s="708">
        <f>IF($E163="","",VLOOKUP($E163,所属・種目コード!$C$3:$E$76,2,FALSE))</f>
        <v>1073</v>
      </c>
      <c r="J163" s="704" t="s">
        <v>9607</v>
      </c>
      <c r="K163" s="706"/>
      <c r="L163" s="705">
        <v>162</v>
      </c>
      <c r="M163" s="11">
        <v>162</v>
      </c>
      <c r="N163" s="11" t="s">
        <v>11930</v>
      </c>
      <c r="O163" s="704" t="s">
        <v>11769</v>
      </c>
      <c r="P163" s="704" t="str">
        <f t="shared" si="5"/>
        <v>ｻｻｷ ｱﾐ</v>
      </c>
      <c r="Q163" s="11" t="s">
        <v>334</v>
      </c>
      <c r="R163" s="704" t="s">
        <v>9351</v>
      </c>
      <c r="S163" s="11">
        <v>3</v>
      </c>
      <c r="T163" s="715" t="str">
        <f>IF($Q163="","",VLOOKUP($Q163,所属・種目コード!$C$3:$E$76,3,FALSE))</f>
        <v>031118</v>
      </c>
      <c r="U163" s="715">
        <f>IF($Q163="","",VLOOKUP($Q163,所属・種目コード!$C$3:$E$76,2,FALSE))</f>
        <v>1118</v>
      </c>
      <c r="W163" s="11" t="s">
        <v>10014</v>
      </c>
    </row>
    <row r="164" spans="1:23" ht="16.7" customHeight="1">
      <c r="A164" s="704">
        <v>163</v>
      </c>
      <c r="B164" s="704">
        <v>163</v>
      </c>
      <c r="C164" s="705" t="s">
        <v>11210</v>
      </c>
      <c r="D164" s="704" t="str">
        <f t="shared" si="4"/>
        <v>ﾊﾀ ｱﾏﾈ</v>
      </c>
      <c r="E164" s="704" t="s">
        <v>181</v>
      </c>
      <c r="F164" s="704" t="s">
        <v>9329</v>
      </c>
      <c r="G164" s="11">
        <v>2</v>
      </c>
      <c r="H164" s="708" t="str">
        <f>IF($E164="","",VLOOKUP($E164,所属・種目コード!$C$3:$E$76,3,FALSE))</f>
        <v>031073</v>
      </c>
      <c r="I164" s="708">
        <f>IF($E164="","",VLOOKUP($E164,所属・種目コード!$C$3:$E$76,2,FALSE))</f>
        <v>1073</v>
      </c>
      <c r="J164" s="704" t="s">
        <v>9608</v>
      </c>
      <c r="K164" s="706"/>
      <c r="L164" s="705">
        <v>163</v>
      </c>
      <c r="M164" s="11">
        <v>163</v>
      </c>
      <c r="N164" s="11" t="s">
        <v>11930</v>
      </c>
      <c r="O164" s="704" t="s">
        <v>11494</v>
      </c>
      <c r="P164" s="704" t="str">
        <f t="shared" si="5"/>
        <v>ﾀｶﾊｼ ｶﾉﾝ</v>
      </c>
      <c r="Q164" s="11" t="s">
        <v>334</v>
      </c>
      <c r="R164" s="704" t="s">
        <v>9351</v>
      </c>
      <c r="S164" s="11">
        <v>3</v>
      </c>
      <c r="T164" s="715" t="str">
        <f>IF($Q164="","",VLOOKUP($Q164,所属・種目コード!$C$3:$E$76,3,FALSE))</f>
        <v>031118</v>
      </c>
      <c r="U164" s="715">
        <f>IF($Q164="","",VLOOKUP($Q164,所属・種目コード!$C$3:$E$76,2,FALSE))</f>
        <v>1118</v>
      </c>
      <c r="W164" s="11" t="s">
        <v>9846</v>
      </c>
    </row>
    <row r="165" spans="1:23" ht="16.7" customHeight="1">
      <c r="A165" s="704">
        <v>164</v>
      </c>
      <c r="B165" s="704">
        <v>164</v>
      </c>
      <c r="C165" s="705" t="s">
        <v>7587</v>
      </c>
      <c r="D165" s="704" t="str">
        <f t="shared" si="4"/>
        <v>ｶﾘﾔ ﾘｮｳｼﾞ</v>
      </c>
      <c r="E165" s="704" t="s">
        <v>334</v>
      </c>
      <c r="F165" s="704" t="s">
        <v>9329</v>
      </c>
      <c r="G165" s="11">
        <v>3</v>
      </c>
      <c r="H165" s="708" t="str">
        <f>IF($E165="","",VLOOKUP($E165,所属・種目コード!$C$3:$E$76,3,FALSE))</f>
        <v>031118</v>
      </c>
      <c r="I165" s="708">
        <f>IF($E165="","",VLOOKUP($E165,所属・種目コード!$C$3:$E$76,2,FALSE))</f>
        <v>1118</v>
      </c>
      <c r="J165" s="704" t="s">
        <v>10265</v>
      </c>
      <c r="K165" s="706"/>
      <c r="L165" s="705">
        <v>164</v>
      </c>
      <c r="M165" s="11">
        <v>164</v>
      </c>
      <c r="N165" s="11" t="s">
        <v>11930</v>
      </c>
      <c r="O165" s="704" t="s">
        <v>11866</v>
      </c>
      <c r="P165" s="704" t="str">
        <f t="shared" si="5"/>
        <v>ﾊｼﾓﾄ ｺｺﾛ</v>
      </c>
      <c r="Q165" s="11" t="s">
        <v>334</v>
      </c>
      <c r="R165" s="704" t="s">
        <v>9351</v>
      </c>
      <c r="S165" s="11">
        <v>3</v>
      </c>
      <c r="T165" s="715" t="str">
        <f>IF($Q165="","",VLOOKUP($Q165,所属・種目コード!$C$3:$E$76,3,FALSE))</f>
        <v>031118</v>
      </c>
      <c r="U165" s="715">
        <f>IF($Q165="","",VLOOKUP($Q165,所属・種目コード!$C$3:$E$76,2,FALSE))</f>
        <v>1118</v>
      </c>
      <c r="W165" s="11" t="s">
        <v>10291</v>
      </c>
    </row>
    <row r="166" spans="1:23" ht="16.7" customHeight="1">
      <c r="A166" s="704">
        <v>165</v>
      </c>
      <c r="B166" s="704">
        <v>165</v>
      </c>
      <c r="C166" s="705" t="s">
        <v>11298</v>
      </c>
      <c r="D166" s="704" t="str">
        <f t="shared" si="4"/>
        <v>ｻｻｷ ｺｳｾｲ</v>
      </c>
      <c r="E166" s="704" t="s">
        <v>334</v>
      </c>
      <c r="F166" s="704" t="s">
        <v>9329</v>
      </c>
      <c r="G166" s="11">
        <v>3</v>
      </c>
      <c r="H166" s="708" t="str">
        <f>IF($E166="","",VLOOKUP($E166,所属・種目コード!$C$3:$E$76,3,FALSE))</f>
        <v>031118</v>
      </c>
      <c r="I166" s="708">
        <f>IF($E166="","",VLOOKUP($E166,所属・種目コード!$C$3:$E$76,2,FALSE))</f>
        <v>1118</v>
      </c>
      <c r="J166" s="704" t="s">
        <v>9921</v>
      </c>
      <c r="K166" s="706"/>
      <c r="L166" s="705">
        <v>165</v>
      </c>
      <c r="M166" s="11">
        <v>165</v>
      </c>
      <c r="N166" s="11" t="s">
        <v>11930</v>
      </c>
      <c r="O166" s="704" t="s">
        <v>11770</v>
      </c>
      <c r="P166" s="704" t="str">
        <f t="shared" si="5"/>
        <v>ﾐｳﾗ ｱｻｶ</v>
      </c>
      <c r="Q166" s="11" t="s">
        <v>334</v>
      </c>
      <c r="R166" s="704" t="s">
        <v>9351</v>
      </c>
      <c r="S166" s="11">
        <v>3</v>
      </c>
      <c r="T166" s="715" t="str">
        <f>IF($Q166="","",VLOOKUP($Q166,所属・種目コード!$C$3:$E$76,3,FALSE))</f>
        <v>031118</v>
      </c>
      <c r="U166" s="715">
        <f>IF($Q166="","",VLOOKUP($Q166,所属・種目コード!$C$3:$E$76,2,FALSE))</f>
        <v>1118</v>
      </c>
      <c r="W166" s="11" t="s">
        <v>10297</v>
      </c>
    </row>
    <row r="167" spans="1:23" ht="16.7" customHeight="1">
      <c r="A167" s="704">
        <v>166</v>
      </c>
      <c r="B167" s="704">
        <v>166</v>
      </c>
      <c r="C167" s="705" t="s">
        <v>11211</v>
      </c>
      <c r="D167" s="704" t="str">
        <f t="shared" si="4"/>
        <v>ｻﾄｳ ｶｴﾃﾞ</v>
      </c>
      <c r="E167" s="704" t="s">
        <v>334</v>
      </c>
      <c r="F167" s="704" t="s">
        <v>9329</v>
      </c>
      <c r="G167" s="11">
        <v>3</v>
      </c>
      <c r="H167" s="708" t="str">
        <f>IF($E167="","",VLOOKUP($E167,所属・種目コード!$C$3:$E$76,3,FALSE))</f>
        <v>031118</v>
      </c>
      <c r="I167" s="708">
        <f>IF($E167="","",VLOOKUP($E167,所属・種目コード!$C$3:$E$76,2,FALSE))</f>
        <v>1118</v>
      </c>
      <c r="J167" s="704" t="s">
        <v>10274</v>
      </c>
      <c r="K167" s="706"/>
      <c r="L167" s="705">
        <v>166</v>
      </c>
      <c r="M167" s="11">
        <v>166</v>
      </c>
      <c r="N167" s="11" t="s">
        <v>11930</v>
      </c>
      <c r="O167" s="704" t="s">
        <v>11771</v>
      </c>
      <c r="P167" s="704" t="str">
        <f t="shared" si="5"/>
        <v>ﾔｴｶﾞｼ ﾐﾕ</v>
      </c>
      <c r="Q167" s="11" t="s">
        <v>334</v>
      </c>
      <c r="R167" s="704" t="s">
        <v>9351</v>
      </c>
      <c r="S167" s="11">
        <v>3</v>
      </c>
      <c r="T167" s="715" t="str">
        <f>IF($Q167="","",VLOOKUP($Q167,所属・種目コード!$C$3:$E$76,3,FALSE))</f>
        <v>031118</v>
      </c>
      <c r="U167" s="715">
        <f>IF($Q167="","",VLOOKUP($Q167,所属・種目コード!$C$3:$E$76,2,FALSE))</f>
        <v>1118</v>
      </c>
      <c r="W167" s="11" t="s">
        <v>10299</v>
      </c>
    </row>
    <row r="168" spans="1:23" ht="16.7" customHeight="1">
      <c r="A168" s="704">
        <v>167</v>
      </c>
      <c r="B168" s="704">
        <v>167</v>
      </c>
      <c r="C168" s="705" t="s">
        <v>11299</v>
      </c>
      <c r="D168" s="704" t="str">
        <f t="shared" si="4"/>
        <v>ｼﾓﾄﾏｲ ｲﾌﾞｷ</v>
      </c>
      <c r="E168" s="704" t="s">
        <v>334</v>
      </c>
      <c r="F168" s="704" t="s">
        <v>9329</v>
      </c>
      <c r="G168" s="11">
        <v>3</v>
      </c>
      <c r="H168" s="708" t="str">
        <f>IF($E168="","",VLOOKUP($E168,所属・種目コード!$C$3:$E$76,3,FALSE))</f>
        <v>031118</v>
      </c>
      <c r="I168" s="708">
        <f>IF($E168="","",VLOOKUP($E168,所属・種目コード!$C$3:$E$76,2,FALSE))</f>
        <v>1118</v>
      </c>
      <c r="J168" s="704" t="s">
        <v>10276</v>
      </c>
      <c r="K168" s="706"/>
      <c r="L168" s="705">
        <v>167</v>
      </c>
      <c r="M168" s="11">
        <v>167</v>
      </c>
      <c r="N168" s="11" t="s">
        <v>11930</v>
      </c>
      <c r="O168" s="704" t="s">
        <v>11772</v>
      </c>
      <c r="P168" s="704" t="str">
        <f t="shared" si="5"/>
        <v>ｲﾄｳ ﾐﾘｱ</v>
      </c>
      <c r="Q168" s="11" t="s">
        <v>334</v>
      </c>
      <c r="R168" s="704" t="s">
        <v>9351</v>
      </c>
      <c r="S168" s="11">
        <v>2</v>
      </c>
      <c r="T168" s="715" t="str">
        <f>IF($Q168="","",VLOOKUP($Q168,所属・種目コード!$C$3:$E$76,3,FALSE))</f>
        <v>031118</v>
      </c>
      <c r="U168" s="715">
        <f>IF($Q168="","",VLOOKUP($Q168,所属・種目コード!$C$3:$E$76,2,FALSE))</f>
        <v>1118</v>
      </c>
      <c r="W168" s="11" t="s">
        <v>10261</v>
      </c>
    </row>
    <row r="169" spans="1:23" ht="16.7" customHeight="1">
      <c r="A169" s="704">
        <v>168</v>
      </c>
      <c r="B169" s="704">
        <v>168</v>
      </c>
      <c r="C169" s="705" t="s">
        <v>5633</v>
      </c>
      <c r="D169" s="704" t="str">
        <f t="shared" si="4"/>
        <v>ｽｶﾞﾜﾗ ﾊﾙﾄ</v>
      </c>
      <c r="E169" s="704" t="s">
        <v>334</v>
      </c>
      <c r="F169" s="704" t="s">
        <v>9329</v>
      </c>
      <c r="G169" s="11">
        <v>3</v>
      </c>
      <c r="H169" s="708" t="str">
        <f>IF($E169="","",VLOOKUP($E169,所属・種目コード!$C$3:$E$76,3,FALSE))</f>
        <v>031118</v>
      </c>
      <c r="I169" s="708">
        <f>IF($E169="","",VLOOKUP($E169,所属・種目コード!$C$3:$E$76,2,FALSE))</f>
        <v>1118</v>
      </c>
      <c r="J169" s="704" t="s">
        <v>10277</v>
      </c>
      <c r="K169" s="706"/>
      <c r="L169" s="705">
        <v>168</v>
      </c>
      <c r="M169" s="11">
        <v>168</v>
      </c>
      <c r="N169" s="11" t="s">
        <v>11930</v>
      </c>
      <c r="O169" s="704" t="s">
        <v>11867</v>
      </c>
      <c r="P169" s="704" t="str">
        <f t="shared" si="5"/>
        <v>ｺﾞﾄｳ ｶｴﾃﾞ</v>
      </c>
      <c r="Q169" s="11" t="s">
        <v>334</v>
      </c>
      <c r="R169" s="704" t="s">
        <v>9351</v>
      </c>
      <c r="S169" s="11">
        <v>2</v>
      </c>
      <c r="T169" s="715" t="str">
        <f>IF($Q169="","",VLOOKUP($Q169,所属・種目コード!$C$3:$E$76,3,FALSE))</f>
        <v>031118</v>
      </c>
      <c r="U169" s="715">
        <f>IF($Q169="","",VLOOKUP($Q169,所属・種目コード!$C$3:$E$76,2,FALSE))</f>
        <v>1118</v>
      </c>
      <c r="W169" s="11" t="s">
        <v>10269</v>
      </c>
    </row>
    <row r="170" spans="1:23" ht="16.7" customHeight="1">
      <c r="A170" s="704">
        <v>169</v>
      </c>
      <c r="B170" s="704">
        <v>169</v>
      </c>
      <c r="C170" s="705" t="s">
        <v>10771</v>
      </c>
      <c r="D170" s="704" t="str">
        <f t="shared" si="4"/>
        <v>ﾀｷｻﾜ ｼﾞｭﾝﾍﾟｲ</v>
      </c>
      <c r="E170" s="704" t="s">
        <v>334</v>
      </c>
      <c r="F170" s="704" t="s">
        <v>9329</v>
      </c>
      <c r="G170" s="11">
        <v>3</v>
      </c>
      <c r="H170" s="708" t="str">
        <f>IF($E170="","",VLOOKUP($E170,所属・種目コード!$C$3:$E$76,3,FALSE))</f>
        <v>031118</v>
      </c>
      <c r="I170" s="708">
        <f>IF($E170="","",VLOOKUP($E170,所属・種目コード!$C$3:$E$76,2,FALSE))</f>
        <v>1118</v>
      </c>
      <c r="J170" s="704" t="s">
        <v>10281</v>
      </c>
      <c r="K170" s="706"/>
      <c r="L170" s="705">
        <v>169</v>
      </c>
      <c r="M170" s="11">
        <v>169</v>
      </c>
      <c r="N170" s="11" t="s">
        <v>11930</v>
      </c>
      <c r="O170" s="704" t="s">
        <v>11495</v>
      </c>
      <c r="P170" s="704" t="str">
        <f t="shared" si="5"/>
        <v>ｻｲﾄｳ ﾘﾉ</v>
      </c>
      <c r="Q170" s="11" t="s">
        <v>334</v>
      </c>
      <c r="R170" s="704" t="s">
        <v>9351</v>
      </c>
      <c r="S170" s="11">
        <v>2</v>
      </c>
      <c r="T170" s="715" t="str">
        <f>IF($Q170="","",VLOOKUP($Q170,所属・種目コード!$C$3:$E$76,3,FALSE))</f>
        <v>031118</v>
      </c>
      <c r="U170" s="715">
        <f>IF($Q170="","",VLOOKUP($Q170,所属・種目コード!$C$3:$E$76,2,FALSE))</f>
        <v>1118</v>
      </c>
      <c r="W170" s="11" t="s">
        <v>10270</v>
      </c>
    </row>
    <row r="171" spans="1:23" ht="16.7" customHeight="1">
      <c r="A171" s="704">
        <v>170</v>
      </c>
      <c r="B171" s="704">
        <v>170</v>
      </c>
      <c r="C171" s="705" t="s">
        <v>8084</v>
      </c>
      <c r="D171" s="704" t="str">
        <f t="shared" si="4"/>
        <v>ﾅｶﾞﾇﾏ ﾙｲ</v>
      </c>
      <c r="E171" s="704" t="s">
        <v>334</v>
      </c>
      <c r="F171" s="704" t="s">
        <v>9329</v>
      </c>
      <c r="G171" s="11">
        <v>3</v>
      </c>
      <c r="H171" s="708" t="str">
        <f>IF($E171="","",VLOOKUP($E171,所属・種目コード!$C$3:$E$76,3,FALSE))</f>
        <v>031118</v>
      </c>
      <c r="I171" s="708">
        <f>IF($E171="","",VLOOKUP($E171,所属・種目コード!$C$3:$E$76,2,FALSE))</f>
        <v>1118</v>
      </c>
      <c r="J171" s="704" t="s">
        <v>10289</v>
      </c>
      <c r="K171" s="706"/>
      <c r="L171" s="705">
        <v>170</v>
      </c>
      <c r="M171" s="11">
        <v>170</v>
      </c>
      <c r="N171" s="11" t="s">
        <v>11930</v>
      </c>
      <c r="O171" s="704" t="s">
        <v>11496</v>
      </c>
      <c r="P171" s="704" t="str">
        <f t="shared" si="5"/>
        <v>ﾀﾞｲﾄﾞｳ ﾅｵ</v>
      </c>
      <c r="Q171" s="11" t="s">
        <v>334</v>
      </c>
      <c r="R171" s="704" t="s">
        <v>9351</v>
      </c>
      <c r="S171" s="11">
        <v>2</v>
      </c>
      <c r="T171" s="715" t="str">
        <f>IF($Q171="","",VLOOKUP($Q171,所属・種目コード!$C$3:$E$76,3,FALSE))</f>
        <v>031118</v>
      </c>
      <c r="U171" s="715">
        <f>IF($Q171="","",VLOOKUP($Q171,所属・種目コード!$C$3:$E$76,2,FALSE))</f>
        <v>1118</v>
      </c>
      <c r="W171" s="11" t="s">
        <v>10278</v>
      </c>
    </row>
    <row r="172" spans="1:23" ht="16.7" customHeight="1">
      <c r="A172" s="704">
        <v>171</v>
      </c>
      <c r="B172" s="704">
        <v>171</v>
      </c>
      <c r="C172" s="705" t="s">
        <v>10772</v>
      </c>
      <c r="D172" s="704" t="str">
        <f t="shared" si="4"/>
        <v>ﾊｼﾓﾄ ｿﾗ</v>
      </c>
      <c r="E172" s="704" t="s">
        <v>334</v>
      </c>
      <c r="F172" s="704" t="s">
        <v>9329</v>
      </c>
      <c r="G172" s="11">
        <v>3</v>
      </c>
      <c r="H172" s="708" t="str">
        <f>IF($E172="","",VLOOKUP($E172,所属・種目コード!$C$3:$E$76,3,FALSE))</f>
        <v>031118</v>
      </c>
      <c r="I172" s="708">
        <f>IF($E172="","",VLOOKUP($E172,所属・種目コード!$C$3:$E$76,2,FALSE))</f>
        <v>1118</v>
      </c>
      <c r="J172" s="704" t="s">
        <v>10292</v>
      </c>
      <c r="K172" s="706"/>
      <c r="L172" s="705">
        <v>171</v>
      </c>
      <c r="M172" s="11">
        <v>171</v>
      </c>
      <c r="N172" s="11" t="s">
        <v>11930</v>
      </c>
      <c r="O172" s="704" t="s">
        <v>11497</v>
      </c>
      <c r="P172" s="704" t="str">
        <f t="shared" si="5"/>
        <v>ﾀﾅｶ ﾊﾅｴ</v>
      </c>
      <c r="Q172" s="11" t="s">
        <v>334</v>
      </c>
      <c r="R172" s="704" t="s">
        <v>9351</v>
      </c>
      <c r="S172" s="11">
        <v>2</v>
      </c>
      <c r="T172" s="715" t="str">
        <f>IF($Q172="","",VLOOKUP($Q172,所属・種目コード!$C$3:$E$76,3,FALSE))</f>
        <v>031118</v>
      </c>
      <c r="U172" s="715">
        <f>IF($Q172="","",VLOOKUP($Q172,所属・種目コード!$C$3:$E$76,2,FALSE))</f>
        <v>1118</v>
      </c>
      <c r="W172" s="11" t="s">
        <v>10283</v>
      </c>
    </row>
    <row r="173" spans="1:23" ht="16.7" customHeight="1">
      <c r="A173" s="704">
        <v>172</v>
      </c>
      <c r="B173" s="704">
        <v>172</v>
      </c>
      <c r="C173" s="705" t="s">
        <v>11212</v>
      </c>
      <c r="D173" s="704" t="str">
        <f t="shared" si="4"/>
        <v>ﾐﾔｻﾞｷ ﾊﾔﾄ</v>
      </c>
      <c r="E173" s="704" t="s">
        <v>334</v>
      </c>
      <c r="F173" s="704" t="s">
        <v>9329</v>
      </c>
      <c r="G173" s="11">
        <v>3</v>
      </c>
      <c r="H173" s="708" t="str">
        <f>IF($E173="","",VLOOKUP($E173,所属・種目コード!$C$3:$E$76,3,FALSE))</f>
        <v>031118</v>
      </c>
      <c r="I173" s="708">
        <f>IF($E173="","",VLOOKUP($E173,所属・種目コード!$C$3:$E$76,2,FALSE))</f>
        <v>1118</v>
      </c>
      <c r="J173" s="704" t="s">
        <v>10298</v>
      </c>
      <c r="K173" s="706"/>
      <c r="L173" s="705">
        <v>172</v>
      </c>
      <c r="M173" s="11">
        <v>172</v>
      </c>
      <c r="N173" s="11" t="s">
        <v>11930</v>
      </c>
      <c r="O173" s="704" t="s">
        <v>11498</v>
      </c>
      <c r="P173" s="704" t="str">
        <f t="shared" si="5"/>
        <v>ﾄﾁｻﾞﾜ ﾘﾅ</v>
      </c>
      <c r="Q173" s="11" t="s">
        <v>334</v>
      </c>
      <c r="R173" s="704" t="s">
        <v>9351</v>
      </c>
      <c r="S173" s="11">
        <v>2</v>
      </c>
      <c r="T173" s="715" t="str">
        <f>IF($Q173="","",VLOOKUP($Q173,所属・種目コード!$C$3:$E$76,3,FALSE))</f>
        <v>031118</v>
      </c>
      <c r="U173" s="715">
        <f>IF($Q173="","",VLOOKUP($Q173,所属・種目コード!$C$3:$E$76,2,FALSE))</f>
        <v>1118</v>
      </c>
      <c r="W173" s="11" t="s">
        <v>10288</v>
      </c>
    </row>
    <row r="174" spans="1:23" ht="16.7" customHeight="1">
      <c r="A174" s="704">
        <v>173</v>
      </c>
      <c r="B174" s="704">
        <v>173</v>
      </c>
      <c r="C174" s="705" t="s">
        <v>8086</v>
      </c>
      <c r="D174" s="704" t="str">
        <f t="shared" si="4"/>
        <v>ﾜﾀﾅﾍﾞ ﾋﾛﾄ</v>
      </c>
      <c r="E174" s="704" t="s">
        <v>334</v>
      </c>
      <c r="F174" s="704" t="s">
        <v>9329</v>
      </c>
      <c r="G174" s="11">
        <v>3</v>
      </c>
      <c r="H174" s="708" t="str">
        <f>IF($E174="","",VLOOKUP($E174,所属・種目コード!$C$3:$E$76,3,FALSE))</f>
        <v>031118</v>
      </c>
      <c r="I174" s="708">
        <f>IF($E174="","",VLOOKUP($E174,所属・種目コード!$C$3:$E$76,2,FALSE))</f>
        <v>1118</v>
      </c>
      <c r="J174" s="704" t="s">
        <v>10302</v>
      </c>
      <c r="K174" s="706"/>
      <c r="L174" s="705">
        <v>173</v>
      </c>
      <c r="M174" s="11">
        <v>173</v>
      </c>
      <c r="N174" s="11" t="s">
        <v>11930</v>
      </c>
      <c r="O174" s="704" t="s">
        <v>6129</v>
      </c>
      <c r="P174" s="704" t="str">
        <f t="shared" si="5"/>
        <v>ﾌﾙｶﾜ ﾘｺ</v>
      </c>
      <c r="Q174" s="11" t="s">
        <v>334</v>
      </c>
      <c r="R174" s="704" t="s">
        <v>9351</v>
      </c>
      <c r="S174" s="11">
        <v>2</v>
      </c>
      <c r="T174" s="715" t="str">
        <f>IF($Q174="","",VLOOKUP($Q174,所属・種目コード!$C$3:$E$76,3,FALSE))</f>
        <v>031118</v>
      </c>
      <c r="U174" s="715">
        <f>IF($Q174="","",VLOOKUP($Q174,所属・種目コード!$C$3:$E$76,2,FALSE))</f>
        <v>1118</v>
      </c>
      <c r="W174" s="11" t="s">
        <v>10295</v>
      </c>
    </row>
    <row r="175" spans="1:23" ht="16.7" customHeight="1">
      <c r="A175" s="704">
        <v>174</v>
      </c>
      <c r="B175" s="704">
        <v>174</v>
      </c>
      <c r="C175" s="705" t="s">
        <v>10773</v>
      </c>
      <c r="D175" s="704" t="str">
        <f t="shared" si="4"/>
        <v>ｲｼｳ ｸｳｶﾞ</v>
      </c>
      <c r="E175" s="704" t="s">
        <v>334</v>
      </c>
      <c r="F175" s="704" t="s">
        <v>9329</v>
      </c>
      <c r="G175" s="11">
        <v>2</v>
      </c>
      <c r="H175" s="708" t="str">
        <f>IF($E175="","",VLOOKUP($E175,所属・種目コード!$C$3:$E$76,3,FALSE))</f>
        <v>031118</v>
      </c>
      <c r="I175" s="708">
        <f>IF($E175="","",VLOOKUP($E175,所属・種目コード!$C$3:$E$76,2,FALSE))</f>
        <v>1118</v>
      </c>
      <c r="J175" s="704" t="s">
        <v>10260</v>
      </c>
      <c r="K175" s="706"/>
      <c r="L175" s="705">
        <v>174</v>
      </c>
      <c r="M175" s="11">
        <v>174</v>
      </c>
      <c r="N175" s="11" t="s">
        <v>11930</v>
      </c>
      <c r="O175" s="704" t="s">
        <v>11499</v>
      </c>
      <c r="P175" s="704" t="str">
        <f t="shared" si="5"/>
        <v>ｱｻｲ ｺﾕｷ</v>
      </c>
      <c r="Q175" s="11" t="s">
        <v>334</v>
      </c>
      <c r="R175" s="704" t="s">
        <v>9351</v>
      </c>
      <c r="S175" s="11">
        <v>1</v>
      </c>
      <c r="T175" s="715" t="str">
        <f>IF($Q175="","",VLOOKUP($Q175,所属・種目コード!$C$3:$E$76,3,FALSE))</f>
        <v>031118</v>
      </c>
      <c r="U175" s="715">
        <f>IF($Q175="","",VLOOKUP($Q175,所属・種目コード!$C$3:$E$76,2,FALSE))</f>
        <v>1118</v>
      </c>
      <c r="W175" s="11" t="s">
        <v>10258</v>
      </c>
    </row>
    <row r="176" spans="1:23" ht="16.7" customHeight="1">
      <c r="A176" s="704">
        <v>175</v>
      </c>
      <c r="B176" s="704">
        <v>175</v>
      </c>
      <c r="C176" s="705" t="s">
        <v>10774</v>
      </c>
      <c r="D176" s="704" t="str">
        <f t="shared" si="4"/>
        <v>ｷﾑﾗ ｲﾌﾞｷ</v>
      </c>
      <c r="E176" s="704" t="s">
        <v>334</v>
      </c>
      <c r="F176" s="704" t="s">
        <v>9329</v>
      </c>
      <c r="G176" s="11">
        <v>2</v>
      </c>
      <c r="H176" s="708" t="str">
        <f>IF($E176="","",VLOOKUP($E176,所属・種目コード!$C$3:$E$76,3,FALSE))</f>
        <v>031118</v>
      </c>
      <c r="I176" s="708">
        <f>IF($E176="","",VLOOKUP($E176,所属・種目コード!$C$3:$E$76,2,FALSE))</f>
        <v>1118</v>
      </c>
      <c r="J176" s="704" t="s">
        <v>10266</v>
      </c>
      <c r="K176" s="706"/>
      <c r="L176" s="705">
        <v>175</v>
      </c>
      <c r="M176" s="11">
        <v>175</v>
      </c>
      <c r="N176" s="11" t="s">
        <v>11930</v>
      </c>
      <c r="O176" s="704" t="s">
        <v>11500</v>
      </c>
      <c r="P176" s="704" t="str">
        <f t="shared" si="5"/>
        <v>ｶｻｲ ｻｷﾐ</v>
      </c>
      <c r="Q176" s="11" t="s">
        <v>334</v>
      </c>
      <c r="R176" s="704" t="s">
        <v>9351</v>
      </c>
      <c r="S176" s="11">
        <v>1</v>
      </c>
      <c r="T176" s="715" t="str">
        <f>IF($Q176="","",VLOOKUP($Q176,所属・種目コード!$C$3:$E$76,3,FALSE))</f>
        <v>031118</v>
      </c>
      <c r="U176" s="715">
        <f>IF($Q176="","",VLOOKUP($Q176,所属・種目コード!$C$3:$E$76,2,FALSE))</f>
        <v>1118</v>
      </c>
      <c r="W176" s="11" t="s">
        <v>10263</v>
      </c>
    </row>
    <row r="177" spans="1:23" ht="16.7" customHeight="1">
      <c r="A177" s="704">
        <v>176</v>
      </c>
      <c r="B177" s="704">
        <v>176</v>
      </c>
      <c r="C177" s="705" t="s">
        <v>10775</v>
      </c>
      <c r="D177" s="704" t="str">
        <f t="shared" si="4"/>
        <v>ｸｽﾞﾏｷ ｹﾝｼﾝ</v>
      </c>
      <c r="E177" s="704" t="s">
        <v>334</v>
      </c>
      <c r="F177" s="704" t="s">
        <v>9329</v>
      </c>
      <c r="G177" s="11">
        <v>2</v>
      </c>
      <c r="H177" s="708" t="str">
        <f>IF($E177="","",VLOOKUP($E177,所属・種目コード!$C$3:$E$76,3,FALSE))</f>
        <v>031118</v>
      </c>
      <c r="I177" s="708">
        <f>IF($E177="","",VLOOKUP($E177,所属・種目コード!$C$3:$E$76,2,FALSE))</f>
        <v>1118</v>
      </c>
      <c r="J177" s="704" t="s">
        <v>10267</v>
      </c>
      <c r="K177" s="706"/>
      <c r="L177" s="705">
        <v>176</v>
      </c>
      <c r="M177" s="11">
        <v>176</v>
      </c>
      <c r="N177" s="11" t="s">
        <v>11930</v>
      </c>
      <c r="O177" s="704" t="s">
        <v>11773</v>
      </c>
      <c r="P177" s="704" t="str">
        <f t="shared" si="5"/>
        <v>ｻｻｷ ﾅﾁ</v>
      </c>
      <c r="Q177" s="11" t="s">
        <v>334</v>
      </c>
      <c r="R177" s="704" t="s">
        <v>9351</v>
      </c>
      <c r="S177" s="11">
        <v>1</v>
      </c>
      <c r="T177" s="715" t="str">
        <f>IF($Q177="","",VLOOKUP($Q177,所属・種目コード!$C$3:$E$76,3,FALSE))</f>
        <v>031118</v>
      </c>
      <c r="U177" s="715">
        <f>IF($Q177="","",VLOOKUP($Q177,所属・種目コード!$C$3:$E$76,2,FALSE))</f>
        <v>1118</v>
      </c>
      <c r="W177" s="11" t="s">
        <v>10272</v>
      </c>
    </row>
    <row r="178" spans="1:23" ht="16.7" customHeight="1">
      <c r="A178" s="704">
        <v>177</v>
      </c>
      <c r="B178" s="704">
        <v>177</v>
      </c>
      <c r="C178" s="705" t="s">
        <v>10776</v>
      </c>
      <c r="D178" s="704" t="str">
        <f t="shared" si="4"/>
        <v>ｸｾ ｼｾｲ</v>
      </c>
      <c r="E178" s="704" t="s">
        <v>334</v>
      </c>
      <c r="F178" s="704" t="s">
        <v>9329</v>
      </c>
      <c r="G178" s="11">
        <v>2</v>
      </c>
      <c r="H178" s="708" t="str">
        <f>IF($E178="","",VLOOKUP($E178,所属・種目コード!$C$3:$E$76,3,FALSE))</f>
        <v>031118</v>
      </c>
      <c r="I178" s="708">
        <f>IF($E178="","",VLOOKUP($E178,所属・種目コード!$C$3:$E$76,2,FALSE))</f>
        <v>1118</v>
      </c>
      <c r="J178" s="704" t="s">
        <v>10268</v>
      </c>
      <c r="K178" s="706"/>
      <c r="L178" s="705">
        <v>177</v>
      </c>
      <c r="M178" s="11">
        <v>177</v>
      </c>
      <c r="N178" s="11" t="s">
        <v>11930</v>
      </c>
      <c r="O178" s="704" t="s">
        <v>11501</v>
      </c>
      <c r="P178" s="704" t="str">
        <f t="shared" si="5"/>
        <v>ﾔﾏﾀﾞ ｺﾊﾙ</v>
      </c>
      <c r="Q178" s="11" t="s">
        <v>334</v>
      </c>
      <c r="R178" s="704" t="s">
        <v>9351</v>
      </c>
      <c r="S178" s="11">
        <v>1</v>
      </c>
      <c r="T178" s="715" t="str">
        <f>IF($Q178="","",VLOOKUP($Q178,所属・種目コード!$C$3:$E$76,3,FALSE))</f>
        <v>031118</v>
      </c>
      <c r="U178" s="715">
        <f>IF($Q178="","",VLOOKUP($Q178,所属・種目コード!$C$3:$E$76,2,FALSE))</f>
        <v>1118</v>
      </c>
      <c r="W178" s="11" t="s">
        <v>10300</v>
      </c>
    </row>
    <row r="179" spans="1:23" ht="16.7" customHeight="1">
      <c r="A179" s="704">
        <v>178</v>
      </c>
      <c r="B179" s="704">
        <v>178</v>
      </c>
      <c r="C179" s="705" t="s">
        <v>11300</v>
      </c>
      <c r="D179" s="704" t="str">
        <f t="shared" si="4"/>
        <v>ｻｻｷ ｿｳﾀ</v>
      </c>
      <c r="E179" s="704" t="s">
        <v>334</v>
      </c>
      <c r="F179" s="704" t="s">
        <v>9329</v>
      </c>
      <c r="G179" s="11">
        <v>2</v>
      </c>
      <c r="H179" s="708" t="str">
        <f>IF($E179="","",VLOOKUP($E179,所属・種目コード!$C$3:$E$76,3,FALSE))</f>
        <v>031118</v>
      </c>
      <c r="I179" s="708">
        <f>IF($E179="","",VLOOKUP($E179,所属・種目コード!$C$3:$E$76,2,FALSE))</f>
        <v>1118</v>
      </c>
      <c r="J179" s="704" t="s">
        <v>10271</v>
      </c>
      <c r="K179" s="706"/>
      <c r="L179" s="705">
        <v>178</v>
      </c>
      <c r="M179" s="11">
        <v>178</v>
      </c>
      <c r="N179" s="11" t="s">
        <v>11931</v>
      </c>
      <c r="O179" s="704" t="s">
        <v>11868</v>
      </c>
      <c r="P179" s="704" t="str">
        <f t="shared" si="5"/>
        <v>ｶﾜﾑﾗ ﾐﾄﾞﾘ</v>
      </c>
      <c r="Q179" s="11" t="s">
        <v>11908</v>
      </c>
      <c r="R179" s="704" t="s">
        <v>9351</v>
      </c>
      <c r="S179" s="11">
        <v>3</v>
      </c>
      <c r="T179" s="715" t="str">
        <f>IF($Q179="","",VLOOKUP($Q179,所属・種目コード!$C$3:$E$76,3,FALSE))</f>
        <v>031113</v>
      </c>
      <c r="U179" s="715">
        <f>IF($Q179="","",VLOOKUP($Q179,所属・種目コード!$C$3:$E$76,2,FALSE))</f>
        <v>1113</v>
      </c>
      <c r="W179" s="11" t="s">
        <v>10198</v>
      </c>
    </row>
    <row r="180" spans="1:23" ht="16.7" customHeight="1">
      <c r="A180" s="704">
        <v>179</v>
      </c>
      <c r="B180" s="704">
        <v>179</v>
      </c>
      <c r="C180" s="705" t="s">
        <v>10777</v>
      </c>
      <c r="D180" s="704" t="str">
        <f t="shared" si="4"/>
        <v>ｻﾄｳ ｲｯﾄ</v>
      </c>
      <c r="E180" s="704" t="s">
        <v>334</v>
      </c>
      <c r="F180" s="704" t="s">
        <v>9329</v>
      </c>
      <c r="G180" s="11">
        <v>2</v>
      </c>
      <c r="H180" s="708" t="str">
        <f>IF($E180="","",VLOOKUP($E180,所属・種目コード!$C$3:$E$76,3,FALSE))</f>
        <v>031118</v>
      </c>
      <c r="I180" s="708">
        <f>IF($E180="","",VLOOKUP($E180,所属・種目コード!$C$3:$E$76,2,FALSE))</f>
        <v>1118</v>
      </c>
      <c r="J180" s="704" t="s">
        <v>10273</v>
      </c>
      <c r="K180" s="706"/>
      <c r="L180" s="705">
        <v>179</v>
      </c>
      <c r="M180" s="11">
        <v>179</v>
      </c>
      <c r="N180" s="11" t="s">
        <v>11931</v>
      </c>
      <c r="O180" s="704" t="s">
        <v>11774</v>
      </c>
      <c r="P180" s="704" t="str">
        <f t="shared" si="5"/>
        <v>ｻｲﾄｳ ﾏﾘﾅ</v>
      </c>
      <c r="Q180" s="11" t="s">
        <v>11908</v>
      </c>
      <c r="R180" s="704" t="s">
        <v>9351</v>
      </c>
      <c r="S180" s="11">
        <v>3</v>
      </c>
      <c r="T180" s="715" t="str">
        <f>IF($Q180="","",VLOOKUP($Q180,所属・種目コード!$C$3:$E$76,3,FALSE))</f>
        <v>031113</v>
      </c>
      <c r="U180" s="715">
        <f>IF($Q180="","",VLOOKUP($Q180,所属・種目コード!$C$3:$E$76,2,FALSE))</f>
        <v>1113</v>
      </c>
      <c r="W180" s="11" t="s">
        <v>10200</v>
      </c>
    </row>
    <row r="181" spans="1:23" ht="16.7" customHeight="1">
      <c r="A181" s="704">
        <v>180</v>
      </c>
      <c r="B181" s="704">
        <v>180</v>
      </c>
      <c r="C181" s="705" t="s">
        <v>11301</v>
      </c>
      <c r="D181" s="704" t="str">
        <f t="shared" si="4"/>
        <v>ｼﾓｶﾜﾗ ｼｹﾞﾄ</v>
      </c>
      <c r="E181" s="704" t="s">
        <v>334</v>
      </c>
      <c r="F181" s="704" t="s">
        <v>9329</v>
      </c>
      <c r="G181" s="11">
        <v>2</v>
      </c>
      <c r="H181" s="708" t="str">
        <f>IF($E181="","",VLOOKUP($E181,所属・種目コード!$C$3:$E$76,3,FALSE))</f>
        <v>031118</v>
      </c>
      <c r="I181" s="708">
        <f>IF($E181="","",VLOOKUP($E181,所属・種目コード!$C$3:$E$76,2,FALSE))</f>
        <v>1118</v>
      </c>
      <c r="J181" s="704" t="s">
        <v>10275</v>
      </c>
      <c r="K181" s="706"/>
      <c r="L181" s="705">
        <v>180</v>
      </c>
      <c r="M181" s="11">
        <v>180</v>
      </c>
      <c r="N181" s="11" t="s">
        <v>11931</v>
      </c>
      <c r="O181" s="704" t="s">
        <v>11502</v>
      </c>
      <c r="P181" s="704" t="str">
        <f t="shared" si="5"/>
        <v>ﾀﾅｶ ｶｵﾙｺ</v>
      </c>
      <c r="Q181" s="11" t="s">
        <v>11908</v>
      </c>
      <c r="R181" s="704" t="s">
        <v>9351</v>
      </c>
      <c r="S181" s="11">
        <v>3</v>
      </c>
      <c r="T181" s="715" t="str">
        <f>IF($Q181="","",VLOOKUP($Q181,所属・種目コード!$C$3:$E$76,3,FALSE))</f>
        <v>031113</v>
      </c>
      <c r="U181" s="715">
        <f>IF($Q181="","",VLOOKUP($Q181,所属・種目コード!$C$3:$E$76,2,FALSE))</f>
        <v>1113</v>
      </c>
      <c r="W181" s="11" t="s">
        <v>10210</v>
      </c>
    </row>
    <row r="182" spans="1:23" ht="16.7" customHeight="1">
      <c r="A182" s="704">
        <v>181</v>
      </c>
      <c r="B182" s="704">
        <v>181</v>
      </c>
      <c r="C182" s="705" t="s">
        <v>11213</v>
      </c>
      <c r="D182" s="704" t="str">
        <f t="shared" si="4"/>
        <v>ﾀｶﾊｼ ﾚｲ</v>
      </c>
      <c r="E182" s="704" t="s">
        <v>334</v>
      </c>
      <c r="F182" s="704" t="s">
        <v>9329</v>
      </c>
      <c r="G182" s="11">
        <v>2</v>
      </c>
      <c r="H182" s="708" t="str">
        <f>IF($E182="","",VLOOKUP($E182,所属・種目コード!$C$3:$E$76,3,FALSE))</f>
        <v>031118</v>
      </c>
      <c r="I182" s="708">
        <f>IF($E182="","",VLOOKUP($E182,所属・種目コード!$C$3:$E$76,2,FALSE))</f>
        <v>1118</v>
      </c>
      <c r="J182" s="704" t="s">
        <v>10279</v>
      </c>
      <c r="K182" s="706"/>
      <c r="L182" s="705">
        <v>181</v>
      </c>
      <c r="M182" s="11">
        <v>181</v>
      </c>
      <c r="N182" s="11" t="s">
        <v>11931</v>
      </c>
      <c r="O182" s="704" t="s">
        <v>11775</v>
      </c>
      <c r="P182" s="704" t="str">
        <f t="shared" si="5"/>
        <v>ﾐｽﾞｶﾜ ﾋｶﾙ</v>
      </c>
      <c r="Q182" s="11" t="s">
        <v>11908</v>
      </c>
      <c r="R182" s="704" t="s">
        <v>9351</v>
      </c>
      <c r="S182" s="11">
        <v>3</v>
      </c>
      <c r="T182" s="715" t="str">
        <f>IF($Q182="","",VLOOKUP($Q182,所属・種目コード!$C$3:$E$76,3,FALSE))</f>
        <v>031113</v>
      </c>
      <c r="U182" s="715">
        <f>IF($Q182="","",VLOOKUP($Q182,所属・種目コード!$C$3:$E$76,2,FALSE))</f>
        <v>1113</v>
      </c>
      <c r="W182" s="11" t="s">
        <v>10220</v>
      </c>
    </row>
    <row r="183" spans="1:23" ht="16.7" customHeight="1">
      <c r="A183" s="704">
        <v>182</v>
      </c>
      <c r="B183" s="704">
        <v>182</v>
      </c>
      <c r="C183" s="705" t="s">
        <v>11214</v>
      </c>
      <c r="D183" s="704" t="str">
        <f t="shared" si="4"/>
        <v>ﾀｶﾊﾀ ｶｹﾙ</v>
      </c>
      <c r="E183" s="704" t="s">
        <v>334</v>
      </c>
      <c r="F183" s="704" t="s">
        <v>9329</v>
      </c>
      <c r="G183" s="11">
        <v>2</v>
      </c>
      <c r="H183" s="708" t="str">
        <f>IF($E183="","",VLOOKUP($E183,所属・種目コード!$C$3:$E$76,3,FALSE))</f>
        <v>031118</v>
      </c>
      <c r="I183" s="708">
        <f>IF($E183="","",VLOOKUP($E183,所属・種目コード!$C$3:$E$76,2,FALSE))</f>
        <v>1118</v>
      </c>
      <c r="J183" s="704" t="s">
        <v>10280</v>
      </c>
      <c r="K183" s="706"/>
      <c r="L183" s="705">
        <v>182</v>
      </c>
      <c r="M183" s="11">
        <v>182</v>
      </c>
      <c r="N183" s="11" t="s">
        <v>11931</v>
      </c>
      <c r="O183" s="704" t="s">
        <v>11869</v>
      </c>
      <c r="P183" s="704" t="str">
        <f t="shared" si="5"/>
        <v>ｸﾛｶﾜ ﾚｲ</v>
      </c>
      <c r="Q183" s="11" t="s">
        <v>11908</v>
      </c>
      <c r="R183" s="704" t="s">
        <v>9351</v>
      </c>
      <c r="S183" s="11">
        <v>2</v>
      </c>
      <c r="T183" s="715" t="str">
        <f>IF($Q183="","",VLOOKUP($Q183,所属・種目コード!$C$3:$E$76,3,FALSE))</f>
        <v>031113</v>
      </c>
      <c r="U183" s="715">
        <f>IF($Q183="","",VLOOKUP($Q183,所属・種目コード!$C$3:$E$76,2,FALSE))</f>
        <v>1113</v>
      </c>
      <c r="W183" s="11" t="s">
        <v>10199</v>
      </c>
    </row>
    <row r="184" spans="1:23" ht="16.7" customHeight="1">
      <c r="A184" s="704">
        <v>183</v>
      </c>
      <c r="B184" s="704">
        <v>183</v>
      </c>
      <c r="C184" s="705" t="s">
        <v>10778</v>
      </c>
      <c r="D184" s="704" t="str">
        <f t="shared" si="4"/>
        <v>ﾀﾏﾅｲ ｼｮｳﾀ</v>
      </c>
      <c r="E184" s="704" t="s">
        <v>334</v>
      </c>
      <c r="F184" s="704" t="s">
        <v>9329</v>
      </c>
      <c r="G184" s="11">
        <v>2</v>
      </c>
      <c r="H184" s="708" t="str">
        <f>IF($E184="","",VLOOKUP($E184,所属・種目コード!$C$3:$E$76,3,FALSE))</f>
        <v>031118</v>
      </c>
      <c r="I184" s="708">
        <f>IF($E184="","",VLOOKUP($E184,所属・種目コード!$C$3:$E$76,2,FALSE))</f>
        <v>1118</v>
      </c>
      <c r="J184" s="704" t="s">
        <v>10284</v>
      </c>
      <c r="K184" s="706"/>
      <c r="L184" s="705">
        <v>183</v>
      </c>
      <c r="M184" s="11">
        <v>183</v>
      </c>
      <c r="N184" s="11" t="s">
        <v>11931</v>
      </c>
      <c r="O184" s="704" t="s">
        <v>11503</v>
      </c>
      <c r="P184" s="704" t="str">
        <f t="shared" si="5"/>
        <v>ｻﾄｳ ﾐｻｷ</v>
      </c>
      <c r="Q184" s="11" t="s">
        <v>11908</v>
      </c>
      <c r="R184" s="704" t="s">
        <v>9351</v>
      </c>
      <c r="S184" s="11">
        <v>2</v>
      </c>
      <c r="T184" s="715" t="str">
        <f>IF($Q184="","",VLOOKUP($Q184,所属・種目コード!$C$3:$E$76,3,FALSE))</f>
        <v>031113</v>
      </c>
      <c r="U184" s="715">
        <f>IF($Q184="","",VLOOKUP($Q184,所属・種目コード!$C$3:$E$76,2,FALSE))</f>
        <v>1113</v>
      </c>
      <c r="W184" s="11" t="s">
        <v>10203</v>
      </c>
    </row>
    <row r="185" spans="1:23" ht="16.7" customHeight="1">
      <c r="A185" s="704">
        <v>184</v>
      </c>
      <c r="B185" s="704">
        <v>184</v>
      </c>
      <c r="C185" s="705" t="s">
        <v>10779</v>
      </c>
      <c r="D185" s="704" t="str">
        <f t="shared" si="4"/>
        <v>ﾁﾀﾞ ﾀｲﾁ</v>
      </c>
      <c r="E185" s="704" t="s">
        <v>334</v>
      </c>
      <c r="F185" s="704" t="s">
        <v>9329</v>
      </c>
      <c r="G185" s="11">
        <v>2</v>
      </c>
      <c r="H185" s="708" t="str">
        <f>IF($E185="","",VLOOKUP($E185,所属・種目コード!$C$3:$E$76,3,FALSE))</f>
        <v>031118</v>
      </c>
      <c r="I185" s="708">
        <f>IF($E185="","",VLOOKUP($E185,所属・種目コード!$C$3:$E$76,2,FALSE))</f>
        <v>1118</v>
      </c>
      <c r="J185" s="704" t="s">
        <v>10285</v>
      </c>
      <c r="K185" s="706"/>
      <c r="L185" s="705">
        <v>184</v>
      </c>
      <c r="M185" s="11">
        <v>184</v>
      </c>
      <c r="N185" s="11" t="s">
        <v>11931</v>
      </c>
      <c r="O185" s="704" t="s">
        <v>11504</v>
      </c>
      <c r="P185" s="704" t="str">
        <f t="shared" si="5"/>
        <v>ｻﾄｳ ﾕﾗ</v>
      </c>
      <c r="Q185" s="11" t="s">
        <v>11908</v>
      </c>
      <c r="R185" s="704" t="s">
        <v>9351</v>
      </c>
      <c r="S185" s="11">
        <v>2</v>
      </c>
      <c r="T185" s="715" t="str">
        <f>IF($Q185="","",VLOOKUP($Q185,所属・種目コード!$C$3:$E$76,3,FALSE))</f>
        <v>031113</v>
      </c>
      <c r="U185" s="715">
        <f>IF($Q185="","",VLOOKUP($Q185,所属・種目コード!$C$3:$E$76,2,FALSE))</f>
        <v>1113</v>
      </c>
      <c r="W185" s="11" t="s">
        <v>10204</v>
      </c>
    </row>
    <row r="186" spans="1:23" ht="16.7" customHeight="1">
      <c r="A186" s="704">
        <v>185</v>
      </c>
      <c r="B186" s="704">
        <v>185</v>
      </c>
      <c r="C186" s="705" t="s">
        <v>10780</v>
      </c>
      <c r="D186" s="704" t="str">
        <f t="shared" si="4"/>
        <v>ﾁﾊﾞ ｾﾅ</v>
      </c>
      <c r="E186" s="704" t="s">
        <v>334</v>
      </c>
      <c r="F186" s="704" t="s">
        <v>9329</v>
      </c>
      <c r="G186" s="11">
        <v>2</v>
      </c>
      <c r="H186" s="708" t="str">
        <f>IF($E186="","",VLOOKUP($E186,所属・種目コード!$C$3:$E$76,3,FALSE))</f>
        <v>031118</v>
      </c>
      <c r="I186" s="708">
        <f>IF($E186="","",VLOOKUP($E186,所属・種目コード!$C$3:$E$76,2,FALSE))</f>
        <v>1118</v>
      </c>
      <c r="J186" s="704" t="s">
        <v>10286</v>
      </c>
      <c r="K186" s="706"/>
      <c r="L186" s="705">
        <v>185</v>
      </c>
      <c r="M186" s="11">
        <v>185</v>
      </c>
      <c r="N186" s="11" t="s">
        <v>11931</v>
      </c>
      <c r="O186" s="704" t="s">
        <v>11776</v>
      </c>
      <c r="P186" s="704" t="str">
        <f t="shared" si="5"/>
        <v>ﾁｸｺﾞ ﾅｺﾞﾐ</v>
      </c>
      <c r="Q186" s="11" t="s">
        <v>11908</v>
      </c>
      <c r="R186" s="704" t="s">
        <v>9351</v>
      </c>
      <c r="S186" s="11">
        <v>2</v>
      </c>
      <c r="T186" s="715" t="str">
        <f>IF($Q186="","",VLOOKUP($Q186,所属・種目コード!$C$3:$E$76,3,FALSE))</f>
        <v>031113</v>
      </c>
      <c r="U186" s="715">
        <f>IF($Q186="","",VLOOKUP($Q186,所属・種目コード!$C$3:$E$76,2,FALSE))</f>
        <v>1113</v>
      </c>
      <c r="W186" s="11" t="s">
        <v>10211</v>
      </c>
    </row>
    <row r="187" spans="1:23" ht="16.7" customHeight="1">
      <c r="A187" s="704">
        <v>186</v>
      </c>
      <c r="B187" s="704">
        <v>186</v>
      </c>
      <c r="C187" s="705" t="s">
        <v>10781</v>
      </c>
      <c r="D187" s="704" t="str">
        <f t="shared" si="4"/>
        <v>ﾉﾘｱｹﾞ ｷﾂﾞｷ</v>
      </c>
      <c r="E187" s="704" t="s">
        <v>334</v>
      </c>
      <c r="F187" s="704" t="s">
        <v>9329</v>
      </c>
      <c r="G187" s="11">
        <v>2</v>
      </c>
      <c r="H187" s="708" t="str">
        <f>IF($E187="","",VLOOKUP($E187,所属・種目コード!$C$3:$E$76,3,FALSE))</f>
        <v>031118</v>
      </c>
      <c r="I187" s="708">
        <f>IF($E187="","",VLOOKUP($E187,所属・種目コード!$C$3:$E$76,2,FALSE))</f>
        <v>1118</v>
      </c>
      <c r="J187" s="704" t="s">
        <v>10290</v>
      </c>
      <c r="K187" s="706"/>
      <c r="L187" s="705">
        <v>186</v>
      </c>
      <c r="M187" s="11">
        <v>186</v>
      </c>
      <c r="N187" s="11" t="s">
        <v>11931</v>
      </c>
      <c r="O187" s="704" t="s">
        <v>11505</v>
      </c>
      <c r="P187" s="704" t="str">
        <f t="shared" si="5"/>
        <v>ﾅｶﾑﾗ ﾊﾙｶ</v>
      </c>
      <c r="Q187" s="11" t="s">
        <v>11908</v>
      </c>
      <c r="R187" s="704" t="s">
        <v>9351</v>
      </c>
      <c r="S187" s="11">
        <v>2</v>
      </c>
      <c r="T187" s="715" t="str">
        <f>IF($Q187="","",VLOOKUP($Q187,所属・種目コード!$C$3:$E$76,3,FALSE))</f>
        <v>031113</v>
      </c>
      <c r="U187" s="715">
        <f>IF($Q187="","",VLOOKUP($Q187,所属・種目コード!$C$3:$E$76,2,FALSE))</f>
        <v>1113</v>
      </c>
      <c r="W187" s="11" t="s">
        <v>10214</v>
      </c>
    </row>
    <row r="188" spans="1:23" ht="16.7" customHeight="1">
      <c r="A188" s="704">
        <v>187</v>
      </c>
      <c r="B188" s="704">
        <v>187</v>
      </c>
      <c r="C188" s="705" t="s">
        <v>10782</v>
      </c>
      <c r="D188" s="704" t="str">
        <f t="shared" si="4"/>
        <v>ﾎｿｶﾜ ﾘｮｳﾀ</v>
      </c>
      <c r="E188" s="704" t="s">
        <v>334</v>
      </c>
      <c r="F188" s="704" t="s">
        <v>9329</v>
      </c>
      <c r="G188" s="11">
        <v>2</v>
      </c>
      <c r="H188" s="708" t="str">
        <f>IF($E188="","",VLOOKUP($E188,所属・種目コード!$C$3:$E$76,3,FALSE))</f>
        <v>031118</v>
      </c>
      <c r="I188" s="708">
        <f>IF($E188="","",VLOOKUP($E188,所属・種目コード!$C$3:$E$76,2,FALSE))</f>
        <v>1118</v>
      </c>
      <c r="J188" s="704" t="s">
        <v>10296</v>
      </c>
      <c r="K188" s="706"/>
      <c r="L188" s="705">
        <v>187</v>
      </c>
      <c r="M188" s="11">
        <v>187</v>
      </c>
      <c r="N188" s="11" t="s">
        <v>11931</v>
      </c>
      <c r="O188" s="704" t="s">
        <v>11506</v>
      </c>
      <c r="P188" s="704" t="str">
        <f t="shared" si="5"/>
        <v>ﾅﾍﾞﾜﾘ ｱﾔｶ</v>
      </c>
      <c r="Q188" s="11" t="s">
        <v>11908</v>
      </c>
      <c r="R188" s="704" t="s">
        <v>9351</v>
      </c>
      <c r="S188" s="11">
        <v>2</v>
      </c>
      <c r="T188" s="715" t="str">
        <f>IF($Q188="","",VLOOKUP($Q188,所属・種目コード!$C$3:$E$76,3,FALSE))</f>
        <v>031113</v>
      </c>
      <c r="U188" s="715">
        <f>IF($Q188="","",VLOOKUP($Q188,所属・種目コード!$C$3:$E$76,2,FALSE))</f>
        <v>1113</v>
      </c>
      <c r="W188" s="11" t="s">
        <v>10215</v>
      </c>
    </row>
    <row r="189" spans="1:23" ht="16.7" customHeight="1">
      <c r="A189" s="704">
        <v>188</v>
      </c>
      <c r="B189" s="704">
        <v>188</v>
      </c>
      <c r="C189" s="705" t="s">
        <v>10783</v>
      </c>
      <c r="D189" s="704" t="str">
        <f t="shared" si="4"/>
        <v>ｱﾏﾇﾏ ﾐｷﾋﾛ</v>
      </c>
      <c r="E189" s="704" t="s">
        <v>334</v>
      </c>
      <c r="F189" s="704" t="s">
        <v>9329</v>
      </c>
      <c r="G189" s="11">
        <v>1</v>
      </c>
      <c r="H189" s="708" t="str">
        <f>IF($E189="","",VLOOKUP($E189,所属・種目コード!$C$3:$E$76,3,FALSE))</f>
        <v>031118</v>
      </c>
      <c r="I189" s="708">
        <f>IF($E189="","",VLOOKUP($E189,所属・種目コード!$C$3:$E$76,2,FALSE))</f>
        <v>1118</v>
      </c>
      <c r="J189" s="704" t="s">
        <v>10259</v>
      </c>
      <c r="K189" s="706"/>
      <c r="L189" s="705">
        <v>188</v>
      </c>
      <c r="M189" s="11">
        <v>188</v>
      </c>
      <c r="N189" s="11" t="s">
        <v>11931</v>
      </c>
      <c r="O189" s="704" t="s">
        <v>11777</v>
      </c>
      <c r="P189" s="704" t="str">
        <f t="shared" si="5"/>
        <v>ﾑﾗｶﾐ ｻｸﾗ</v>
      </c>
      <c r="Q189" s="11" t="s">
        <v>11908</v>
      </c>
      <c r="R189" s="704" t="s">
        <v>9351</v>
      </c>
      <c r="S189" s="11">
        <v>2</v>
      </c>
      <c r="T189" s="715" t="str">
        <f>IF($Q189="","",VLOOKUP($Q189,所属・種目コード!$C$3:$E$76,3,FALSE))</f>
        <v>031113</v>
      </c>
      <c r="U189" s="715">
        <f>IF($Q189="","",VLOOKUP($Q189,所属・種目コード!$C$3:$E$76,2,FALSE))</f>
        <v>1113</v>
      </c>
      <c r="W189" s="11" t="s">
        <v>10221</v>
      </c>
    </row>
    <row r="190" spans="1:23" ht="16.7" customHeight="1">
      <c r="A190" s="704">
        <v>189</v>
      </c>
      <c r="B190" s="704">
        <v>189</v>
      </c>
      <c r="C190" s="705" t="s">
        <v>10784</v>
      </c>
      <c r="D190" s="704" t="str">
        <f t="shared" si="4"/>
        <v>ｴﾝﾄﾞｳ ﾎﾀﾞｶ</v>
      </c>
      <c r="E190" s="704" t="s">
        <v>334</v>
      </c>
      <c r="F190" s="704" t="s">
        <v>9329</v>
      </c>
      <c r="G190" s="11">
        <v>1</v>
      </c>
      <c r="H190" s="708" t="str">
        <f>IF($E190="","",VLOOKUP($E190,所属・種目コード!$C$3:$E$76,3,FALSE))</f>
        <v>031118</v>
      </c>
      <c r="I190" s="708">
        <f>IF($E190="","",VLOOKUP($E190,所属・種目コード!$C$3:$E$76,2,FALSE))</f>
        <v>1118</v>
      </c>
      <c r="J190" s="704" t="s">
        <v>10262</v>
      </c>
      <c r="K190" s="706"/>
      <c r="L190" s="705">
        <v>189</v>
      </c>
      <c r="M190" s="11">
        <v>189</v>
      </c>
      <c r="N190" s="11" t="s">
        <v>11932</v>
      </c>
      <c r="O190" s="704" t="s">
        <v>11507</v>
      </c>
      <c r="P190" s="704" t="str">
        <f t="shared" si="5"/>
        <v>ｲﾉｳｴ ﾘﾅ</v>
      </c>
      <c r="Q190" s="11" t="s">
        <v>187</v>
      </c>
      <c r="R190" s="704" t="s">
        <v>9351</v>
      </c>
      <c r="S190" s="11">
        <v>3</v>
      </c>
      <c r="T190" s="715" t="str">
        <f>IF($Q190="","",VLOOKUP($Q190,所属・種目コード!$C$3:$E$76,3,FALSE))</f>
        <v>031074</v>
      </c>
      <c r="U190" s="715">
        <f>IF($Q190="","",VLOOKUP($Q190,所属・種目コード!$C$3:$E$76,2,FALSE))</f>
        <v>1074</v>
      </c>
      <c r="W190" s="11" t="s">
        <v>9616</v>
      </c>
    </row>
    <row r="191" spans="1:23" ht="16.7" customHeight="1">
      <c r="A191" s="704">
        <v>190</v>
      </c>
      <c r="B191" s="704">
        <v>190</v>
      </c>
      <c r="C191" s="705" t="s">
        <v>10785</v>
      </c>
      <c r="D191" s="704" t="str">
        <f t="shared" si="4"/>
        <v>ﾀﾁﾊﾞﾅ ﾋﾛﾑ</v>
      </c>
      <c r="E191" s="704" t="s">
        <v>334</v>
      </c>
      <c r="F191" s="704" t="s">
        <v>9329</v>
      </c>
      <c r="G191" s="11">
        <v>1</v>
      </c>
      <c r="H191" s="708" t="str">
        <f>IF($E191="","",VLOOKUP($E191,所属・種目コード!$C$3:$E$76,3,FALSE))</f>
        <v>031118</v>
      </c>
      <c r="I191" s="708">
        <f>IF($E191="","",VLOOKUP($E191,所属・種目コード!$C$3:$E$76,2,FALSE))</f>
        <v>1118</v>
      </c>
      <c r="J191" s="704" t="s">
        <v>10282</v>
      </c>
      <c r="K191" s="706"/>
      <c r="L191" s="705">
        <v>190</v>
      </c>
      <c r="M191" s="11">
        <v>190</v>
      </c>
      <c r="N191" s="11" t="s">
        <v>11932</v>
      </c>
      <c r="O191" s="704" t="s">
        <v>5615</v>
      </c>
      <c r="P191" s="704" t="str">
        <f t="shared" si="5"/>
        <v>ｵｲｶﾜ ﾋﾅﾀ</v>
      </c>
      <c r="Q191" s="11" t="s">
        <v>187</v>
      </c>
      <c r="R191" s="704" t="s">
        <v>9351</v>
      </c>
      <c r="S191" s="11">
        <v>3</v>
      </c>
      <c r="T191" s="715" t="str">
        <f>IF($Q191="","",VLOOKUP($Q191,所属・種目コード!$C$3:$E$76,3,FALSE))</f>
        <v>031074</v>
      </c>
      <c r="U191" s="715">
        <f>IF($Q191="","",VLOOKUP($Q191,所属・種目コード!$C$3:$E$76,2,FALSE))</f>
        <v>1074</v>
      </c>
      <c r="W191" s="11" t="s">
        <v>9620</v>
      </c>
    </row>
    <row r="192" spans="1:23" ht="16.7" customHeight="1">
      <c r="A192" s="704">
        <v>191</v>
      </c>
      <c r="B192" s="704">
        <v>191</v>
      </c>
      <c r="C192" s="705" t="s">
        <v>10786</v>
      </c>
      <c r="D192" s="704" t="str">
        <f t="shared" si="4"/>
        <v>ﾁﾊﾞ ｿｳﾀ</v>
      </c>
      <c r="E192" s="704" t="s">
        <v>334</v>
      </c>
      <c r="F192" s="704" t="s">
        <v>9329</v>
      </c>
      <c r="G192" s="11">
        <v>1</v>
      </c>
      <c r="H192" s="708" t="str">
        <f>IF($E192="","",VLOOKUP($E192,所属・種目コード!$C$3:$E$76,3,FALSE))</f>
        <v>031118</v>
      </c>
      <c r="I192" s="708">
        <f>IF($E192="","",VLOOKUP($E192,所属・種目コード!$C$3:$E$76,2,FALSE))</f>
        <v>1118</v>
      </c>
      <c r="J192" s="704" t="s">
        <v>10287</v>
      </c>
      <c r="K192" s="706"/>
      <c r="L192" s="705">
        <v>191</v>
      </c>
      <c r="M192" s="11">
        <v>191</v>
      </c>
      <c r="N192" s="11" t="s">
        <v>11932</v>
      </c>
      <c r="O192" s="704" t="s">
        <v>11778</v>
      </c>
      <c r="P192" s="704" t="str">
        <f t="shared" si="5"/>
        <v>ｶﾌﾞﾄﾓﾘ ﾚｲﾅ</v>
      </c>
      <c r="Q192" s="11" t="s">
        <v>187</v>
      </c>
      <c r="R192" s="704" t="s">
        <v>9351</v>
      </c>
      <c r="S192" s="11">
        <v>3</v>
      </c>
      <c r="T192" s="715" t="str">
        <f>IF($Q192="","",VLOOKUP($Q192,所属・種目コード!$C$3:$E$76,3,FALSE))</f>
        <v>031074</v>
      </c>
      <c r="U192" s="715">
        <f>IF($Q192="","",VLOOKUP($Q192,所属・種目コード!$C$3:$E$76,2,FALSE))</f>
        <v>1074</v>
      </c>
      <c r="W192" s="11" t="s">
        <v>9625</v>
      </c>
    </row>
    <row r="193" spans="1:23" ht="16.7" customHeight="1">
      <c r="A193" s="704">
        <v>192</v>
      </c>
      <c r="B193" s="704">
        <v>192</v>
      </c>
      <c r="C193" s="705" t="s">
        <v>10787</v>
      </c>
      <c r="D193" s="704" t="str">
        <f t="shared" si="4"/>
        <v>ﾌｼﾞｸﾗ ﾖｼﾄ</v>
      </c>
      <c r="E193" s="704" t="s">
        <v>334</v>
      </c>
      <c r="F193" s="704" t="s">
        <v>9329</v>
      </c>
      <c r="G193" s="11">
        <v>1</v>
      </c>
      <c r="H193" s="708" t="str">
        <f>IF($E193="","",VLOOKUP($E193,所属・種目コード!$C$3:$E$76,3,FALSE))</f>
        <v>031118</v>
      </c>
      <c r="I193" s="708">
        <f>IF($E193="","",VLOOKUP($E193,所属・種目コード!$C$3:$E$76,2,FALSE))</f>
        <v>1118</v>
      </c>
      <c r="J193" s="704" t="s">
        <v>10293</v>
      </c>
      <c r="K193" s="706"/>
      <c r="L193" s="705">
        <v>192</v>
      </c>
      <c r="M193" s="11">
        <v>192</v>
      </c>
      <c r="N193" s="11" t="s">
        <v>11932</v>
      </c>
      <c r="O193" s="704" t="s">
        <v>11779</v>
      </c>
      <c r="P193" s="704" t="str">
        <f t="shared" si="5"/>
        <v>ｺｼｮｳﾄﾞｳ ﾉﾉｶ</v>
      </c>
      <c r="Q193" s="11" t="s">
        <v>187</v>
      </c>
      <c r="R193" s="704" t="s">
        <v>9351</v>
      </c>
      <c r="S193" s="11">
        <v>3</v>
      </c>
      <c r="T193" s="715" t="str">
        <f>IF($Q193="","",VLOOKUP($Q193,所属・種目コード!$C$3:$E$76,3,FALSE))</f>
        <v>031074</v>
      </c>
      <c r="U193" s="715">
        <f>IF($Q193="","",VLOOKUP($Q193,所属・種目コード!$C$3:$E$76,2,FALSE))</f>
        <v>1074</v>
      </c>
      <c r="W193" s="11" t="s">
        <v>9630</v>
      </c>
    </row>
    <row r="194" spans="1:23" ht="16.7" customHeight="1">
      <c r="A194" s="704">
        <v>193</v>
      </c>
      <c r="B194" s="704">
        <v>193</v>
      </c>
      <c r="C194" s="705" t="s">
        <v>10788</v>
      </c>
      <c r="D194" s="704" t="str">
        <f t="shared" ref="D194:D257" si="6">ASC(J194)</f>
        <v>ﾌｼﾞﾜﾗ ｾｲﾔ</v>
      </c>
      <c r="E194" s="704" t="s">
        <v>334</v>
      </c>
      <c r="F194" s="704" t="s">
        <v>9329</v>
      </c>
      <c r="G194" s="11">
        <v>1</v>
      </c>
      <c r="H194" s="708" t="str">
        <f>IF($E194="","",VLOOKUP($E194,所属・種目コード!$C$3:$E$76,3,FALSE))</f>
        <v>031118</v>
      </c>
      <c r="I194" s="708">
        <f>IF($E194="","",VLOOKUP($E194,所属・種目コード!$C$3:$E$76,2,FALSE))</f>
        <v>1118</v>
      </c>
      <c r="J194" s="704" t="s">
        <v>10294</v>
      </c>
      <c r="K194" s="706"/>
      <c r="L194" s="705">
        <v>193</v>
      </c>
      <c r="M194" s="11">
        <v>193</v>
      </c>
      <c r="N194" s="11" t="s">
        <v>11932</v>
      </c>
      <c r="O194" s="704" t="s">
        <v>11870</v>
      </c>
      <c r="P194" s="704" t="str">
        <f t="shared" ref="P194:P257" si="7">ASC(W194)</f>
        <v>ﾀｶﾊｼ ｱﾝ</v>
      </c>
      <c r="Q194" s="11" t="s">
        <v>187</v>
      </c>
      <c r="R194" s="704" t="s">
        <v>9351</v>
      </c>
      <c r="S194" s="11">
        <v>3</v>
      </c>
      <c r="T194" s="715" t="str">
        <f>IF($Q194="","",VLOOKUP($Q194,所属・種目コード!$C$3:$E$76,3,FALSE))</f>
        <v>031074</v>
      </c>
      <c r="U194" s="715">
        <f>IF($Q194="","",VLOOKUP($Q194,所属・種目コード!$C$3:$E$76,2,FALSE))</f>
        <v>1074</v>
      </c>
      <c r="W194" s="11" t="s">
        <v>9638</v>
      </c>
    </row>
    <row r="195" spans="1:23" ht="16.7" customHeight="1">
      <c r="A195" s="704">
        <v>194</v>
      </c>
      <c r="B195" s="704">
        <v>194</v>
      </c>
      <c r="C195" s="705" t="s">
        <v>11215</v>
      </c>
      <c r="D195" s="704" t="str">
        <f t="shared" si="6"/>
        <v>ﾖｼｶﾜ ﾊﾔﾄ</v>
      </c>
      <c r="E195" s="704" t="s">
        <v>334</v>
      </c>
      <c r="F195" s="704" t="s">
        <v>9329</v>
      </c>
      <c r="G195" s="11">
        <v>1</v>
      </c>
      <c r="H195" s="708" t="str">
        <f>IF($E195="","",VLOOKUP($E195,所属・種目コード!$C$3:$E$76,3,FALSE))</f>
        <v>031118</v>
      </c>
      <c r="I195" s="708">
        <f>IF($E195="","",VLOOKUP($E195,所属・種目コード!$C$3:$E$76,2,FALSE))</f>
        <v>1118</v>
      </c>
      <c r="J195" s="704" t="s">
        <v>10301</v>
      </c>
      <c r="K195" s="706"/>
      <c r="L195" s="705">
        <v>194</v>
      </c>
      <c r="M195" s="11">
        <v>194</v>
      </c>
      <c r="N195" s="11" t="s">
        <v>11932</v>
      </c>
      <c r="O195" s="704" t="s">
        <v>11508</v>
      </c>
      <c r="P195" s="704" t="str">
        <f t="shared" si="7"/>
        <v>ｱﾍﾞ ﾐﾚｲ</v>
      </c>
      <c r="Q195" s="11" t="s">
        <v>187</v>
      </c>
      <c r="R195" s="704" t="s">
        <v>9351</v>
      </c>
      <c r="S195" s="11">
        <v>2</v>
      </c>
      <c r="T195" s="715" t="str">
        <f>IF($Q195="","",VLOOKUP($Q195,所属・種目コード!$C$3:$E$76,3,FALSE))</f>
        <v>031074</v>
      </c>
      <c r="U195" s="715">
        <f>IF($Q195="","",VLOOKUP($Q195,所属・種目コード!$C$3:$E$76,2,FALSE))</f>
        <v>1074</v>
      </c>
      <c r="W195" s="11" t="s">
        <v>9611</v>
      </c>
    </row>
    <row r="196" spans="1:23" ht="16.7" customHeight="1">
      <c r="A196" s="704">
        <v>195</v>
      </c>
      <c r="B196" s="704">
        <v>195</v>
      </c>
      <c r="C196" s="705" t="s">
        <v>11302</v>
      </c>
      <c r="D196" s="704" t="str">
        <f t="shared" si="6"/>
        <v>ｻｸﾗ ﾘｭｳﾉｽｹ</v>
      </c>
      <c r="E196" s="704" t="s">
        <v>11908</v>
      </c>
      <c r="F196" s="704" t="s">
        <v>9329</v>
      </c>
      <c r="G196" s="11">
        <v>3</v>
      </c>
      <c r="H196" s="708" t="str">
        <f>IF($E196="","",VLOOKUP($E196,所属・種目コード!$C$3:$E$76,3,FALSE))</f>
        <v>031113</v>
      </c>
      <c r="I196" s="708">
        <f>IF($E196="","",VLOOKUP($E196,所属・種目コード!$C$3:$E$76,2,FALSE))</f>
        <v>1113</v>
      </c>
      <c r="J196" s="704" t="s">
        <v>10201</v>
      </c>
      <c r="K196" s="706"/>
      <c r="L196" s="705">
        <v>195</v>
      </c>
      <c r="M196" s="11">
        <v>195</v>
      </c>
      <c r="N196" s="11" t="s">
        <v>11932</v>
      </c>
      <c r="O196" s="704" t="s">
        <v>8387</v>
      </c>
      <c r="P196" s="704" t="str">
        <f t="shared" si="7"/>
        <v>ｵｶﾞｻﾜﾗ ﾘﾝ</v>
      </c>
      <c r="Q196" s="11" t="s">
        <v>187</v>
      </c>
      <c r="R196" s="704" t="s">
        <v>9351</v>
      </c>
      <c r="S196" s="11">
        <v>2</v>
      </c>
      <c r="T196" s="715" t="str">
        <f>IF($Q196="","",VLOOKUP($Q196,所属・種目コード!$C$3:$E$76,3,FALSE))</f>
        <v>031074</v>
      </c>
      <c r="U196" s="715">
        <f>IF($Q196="","",VLOOKUP($Q196,所属・種目コード!$C$3:$E$76,2,FALSE))</f>
        <v>1074</v>
      </c>
      <c r="W196" s="11" t="s">
        <v>9621</v>
      </c>
    </row>
    <row r="197" spans="1:23" ht="16.7" customHeight="1">
      <c r="A197" s="704">
        <v>196</v>
      </c>
      <c r="B197" s="704">
        <v>196</v>
      </c>
      <c r="C197" s="705" t="s">
        <v>4377</v>
      </c>
      <c r="D197" s="704" t="str">
        <f t="shared" si="6"/>
        <v>ｻｻｷ ﾘｸ</v>
      </c>
      <c r="E197" s="704" t="s">
        <v>11908</v>
      </c>
      <c r="F197" s="704" t="s">
        <v>9329</v>
      </c>
      <c r="G197" s="11">
        <v>3</v>
      </c>
      <c r="H197" s="708" t="str">
        <f>IF($E197="","",VLOOKUP($E197,所属・種目コード!$C$3:$E$76,3,FALSE))</f>
        <v>031113</v>
      </c>
      <c r="I197" s="708">
        <f>IF($E197="","",VLOOKUP($E197,所属・種目コード!$C$3:$E$76,2,FALSE))</f>
        <v>1113</v>
      </c>
      <c r="J197" s="704" t="s">
        <v>9867</v>
      </c>
      <c r="K197" s="706"/>
      <c r="L197" s="705">
        <v>196</v>
      </c>
      <c r="M197" s="11">
        <v>196</v>
      </c>
      <c r="N197" s="11" t="s">
        <v>11932</v>
      </c>
      <c r="O197" s="704" t="s">
        <v>11509</v>
      </c>
      <c r="P197" s="704" t="str">
        <f t="shared" si="7"/>
        <v>ｷｸﾁ ﾊﾅｺ</v>
      </c>
      <c r="Q197" s="11" t="s">
        <v>187</v>
      </c>
      <c r="R197" s="704" t="s">
        <v>9351</v>
      </c>
      <c r="S197" s="11">
        <v>2</v>
      </c>
      <c r="T197" s="715" t="str">
        <f>IF($Q197="","",VLOOKUP($Q197,所属・種目コード!$C$3:$E$76,3,FALSE))</f>
        <v>031074</v>
      </c>
      <c r="U197" s="715">
        <f>IF($Q197="","",VLOOKUP($Q197,所属・種目コード!$C$3:$E$76,2,FALSE))</f>
        <v>1074</v>
      </c>
      <c r="W197" s="11" t="s">
        <v>9626</v>
      </c>
    </row>
    <row r="198" spans="1:23" ht="16.7" customHeight="1">
      <c r="A198" s="704">
        <v>197</v>
      </c>
      <c r="B198" s="704">
        <v>197</v>
      </c>
      <c r="C198" s="705" t="s">
        <v>8023</v>
      </c>
      <c r="D198" s="704" t="str">
        <f t="shared" si="6"/>
        <v>ｻﾄｳ ｲｯﾍﾟｲ</v>
      </c>
      <c r="E198" s="704" t="s">
        <v>11908</v>
      </c>
      <c r="F198" s="704" t="s">
        <v>9329</v>
      </c>
      <c r="G198" s="11">
        <v>3</v>
      </c>
      <c r="H198" s="708" t="str">
        <f>IF($E198="","",VLOOKUP($E198,所属・種目コード!$C$3:$E$76,3,FALSE))</f>
        <v>031113</v>
      </c>
      <c r="I198" s="708">
        <f>IF($E198="","",VLOOKUP($E198,所属・種目コード!$C$3:$E$76,2,FALSE))</f>
        <v>1113</v>
      </c>
      <c r="J198" s="704" t="s">
        <v>10202</v>
      </c>
      <c r="K198" s="706"/>
      <c r="L198" s="705">
        <v>197</v>
      </c>
      <c r="M198" s="11">
        <v>197</v>
      </c>
      <c r="N198" s="11" t="s">
        <v>11932</v>
      </c>
      <c r="O198" s="704" t="s">
        <v>11871</v>
      </c>
      <c r="P198" s="704" t="str">
        <f t="shared" si="7"/>
        <v>ｽｶﾞﾜﾗ ﾏｲ</v>
      </c>
      <c r="Q198" s="11" t="s">
        <v>187</v>
      </c>
      <c r="R198" s="704" t="s">
        <v>9351</v>
      </c>
      <c r="S198" s="11">
        <v>2</v>
      </c>
      <c r="T198" s="715" t="str">
        <f>IF($Q198="","",VLOOKUP($Q198,所属・種目コード!$C$3:$E$76,3,FALSE))</f>
        <v>031074</v>
      </c>
      <c r="U198" s="715">
        <f>IF($Q198="","",VLOOKUP($Q198,所属・種目コード!$C$3:$E$76,2,FALSE))</f>
        <v>1074</v>
      </c>
      <c r="W198" s="11" t="s">
        <v>9636</v>
      </c>
    </row>
    <row r="199" spans="1:23" ht="16.7" customHeight="1">
      <c r="A199" s="704">
        <v>198</v>
      </c>
      <c r="B199" s="704">
        <v>198</v>
      </c>
      <c r="C199" s="705" t="s">
        <v>8029</v>
      </c>
      <c r="D199" s="704" t="str">
        <f t="shared" si="6"/>
        <v>ｼﾝｻｶ ｺｳｷ</v>
      </c>
      <c r="E199" s="704" t="s">
        <v>11908</v>
      </c>
      <c r="F199" s="704" t="s">
        <v>9329</v>
      </c>
      <c r="G199" s="11">
        <v>3</v>
      </c>
      <c r="H199" s="708" t="str">
        <f>IF($E199="","",VLOOKUP($E199,所属・種目コード!$C$3:$E$76,3,FALSE))</f>
        <v>031113</v>
      </c>
      <c r="I199" s="708">
        <f>IF($E199="","",VLOOKUP($E199,所属・種目コード!$C$3:$E$76,2,FALSE))</f>
        <v>1113</v>
      </c>
      <c r="J199" s="704" t="s">
        <v>10206</v>
      </c>
      <c r="K199" s="706"/>
      <c r="L199" s="705">
        <v>198</v>
      </c>
      <c r="M199" s="11">
        <v>198</v>
      </c>
      <c r="N199" s="11" t="s">
        <v>11932</v>
      </c>
      <c r="O199" s="704" t="s">
        <v>11510</v>
      </c>
      <c r="P199" s="704" t="str">
        <f t="shared" si="7"/>
        <v>ﾀｶﾊｼ ｱﾔﾈ</v>
      </c>
      <c r="Q199" s="11" t="s">
        <v>187</v>
      </c>
      <c r="R199" s="704" t="s">
        <v>9351</v>
      </c>
      <c r="S199" s="11">
        <v>2</v>
      </c>
      <c r="T199" s="715" t="str">
        <f>IF($Q199="","",VLOOKUP($Q199,所属・種目コード!$C$3:$E$76,3,FALSE))</f>
        <v>031074</v>
      </c>
      <c r="U199" s="715">
        <f>IF($Q199="","",VLOOKUP($Q199,所属・種目コード!$C$3:$E$76,2,FALSE))</f>
        <v>1074</v>
      </c>
      <c r="W199" s="11" t="s">
        <v>9637</v>
      </c>
    </row>
    <row r="200" spans="1:23" ht="16.7" customHeight="1">
      <c r="A200" s="704">
        <v>199</v>
      </c>
      <c r="B200" s="704">
        <v>199</v>
      </c>
      <c r="C200" s="705" t="s">
        <v>7795</v>
      </c>
      <c r="D200" s="704" t="str">
        <f t="shared" si="6"/>
        <v>ﾀｶﾊﾞ ｼｭｳﾔ</v>
      </c>
      <c r="E200" s="704" t="s">
        <v>11908</v>
      </c>
      <c r="F200" s="704" t="s">
        <v>9329</v>
      </c>
      <c r="G200" s="11">
        <v>3</v>
      </c>
      <c r="H200" s="708" t="str">
        <f>IF($E200="","",VLOOKUP($E200,所属・種目コード!$C$3:$E$76,3,FALSE))</f>
        <v>031113</v>
      </c>
      <c r="I200" s="708">
        <f>IF($E200="","",VLOOKUP($E200,所属・種目コード!$C$3:$E$76,2,FALSE))</f>
        <v>1113</v>
      </c>
      <c r="J200" s="704" t="s">
        <v>10207</v>
      </c>
      <c r="K200" s="706"/>
      <c r="L200" s="705">
        <v>199</v>
      </c>
      <c r="M200" s="11">
        <v>199</v>
      </c>
      <c r="N200" s="11" t="s">
        <v>11932</v>
      </c>
      <c r="O200" s="704" t="s">
        <v>11511</v>
      </c>
      <c r="P200" s="704" t="str">
        <f t="shared" si="7"/>
        <v>ﾀｶﾊｼ ﾏｵ</v>
      </c>
      <c r="Q200" s="11" t="s">
        <v>187</v>
      </c>
      <c r="R200" s="704" t="s">
        <v>9351</v>
      </c>
      <c r="S200" s="11">
        <v>2</v>
      </c>
      <c r="T200" s="715" t="str">
        <f>IF($Q200="","",VLOOKUP($Q200,所属・種目コード!$C$3:$E$76,3,FALSE))</f>
        <v>031074</v>
      </c>
      <c r="U200" s="715">
        <f>IF($Q200="","",VLOOKUP($Q200,所属・種目コード!$C$3:$E$76,2,FALSE))</f>
        <v>1074</v>
      </c>
      <c r="W200" s="11" t="s">
        <v>9641</v>
      </c>
    </row>
    <row r="201" spans="1:23" ht="16.7" customHeight="1">
      <c r="A201" s="704">
        <v>200</v>
      </c>
      <c r="B201" s="704">
        <v>200</v>
      </c>
      <c r="C201" s="705" t="s">
        <v>10789</v>
      </c>
      <c r="D201" s="704" t="str">
        <f t="shared" si="6"/>
        <v>ﾆﾀﾅｲ ﾘｸﾄ</v>
      </c>
      <c r="E201" s="704" t="s">
        <v>11908</v>
      </c>
      <c r="F201" s="704" t="s">
        <v>9329</v>
      </c>
      <c r="G201" s="11">
        <v>3</v>
      </c>
      <c r="H201" s="708" t="str">
        <f>IF($E201="","",VLOOKUP($E201,所属・種目コード!$C$3:$E$76,3,FALSE))</f>
        <v>031113</v>
      </c>
      <c r="I201" s="708">
        <f>IF($E201="","",VLOOKUP($E201,所属・種目コード!$C$3:$E$76,2,FALSE))</f>
        <v>1113</v>
      </c>
      <c r="J201" s="704" t="s">
        <v>10216</v>
      </c>
      <c r="K201" s="706"/>
      <c r="L201" s="705">
        <v>200</v>
      </c>
      <c r="M201" s="11">
        <v>200</v>
      </c>
      <c r="N201" s="11" t="s">
        <v>11932</v>
      </c>
      <c r="O201" s="704" t="s">
        <v>11967</v>
      </c>
      <c r="P201" s="704" t="str">
        <f t="shared" si="7"/>
        <v>ﾆｯﾀ ﾅﾅｺ</v>
      </c>
      <c r="Q201" s="11" t="s">
        <v>187</v>
      </c>
      <c r="R201" s="704" t="s">
        <v>9351</v>
      </c>
      <c r="S201" s="11">
        <v>2</v>
      </c>
      <c r="T201" s="715" t="str">
        <f>IF($Q201="","",VLOOKUP($Q201,所属・種目コード!$C$3:$E$76,3,FALSE))</f>
        <v>031074</v>
      </c>
      <c r="U201" s="715">
        <f>IF($Q201="","",VLOOKUP($Q201,所属・種目コード!$C$3:$E$76,2,FALSE))</f>
        <v>1074</v>
      </c>
      <c r="W201" s="11" t="s">
        <v>9647</v>
      </c>
    </row>
    <row r="202" spans="1:23" ht="16.7" customHeight="1">
      <c r="A202" s="704">
        <v>201</v>
      </c>
      <c r="B202" s="704">
        <v>201</v>
      </c>
      <c r="C202" s="705" t="s">
        <v>7948</v>
      </c>
      <c r="D202" s="704" t="str">
        <f t="shared" si="6"/>
        <v>ｲｽﾞﾐ ﾊﾙﾄ</v>
      </c>
      <c r="E202" s="704" t="s">
        <v>11908</v>
      </c>
      <c r="F202" s="704" t="s">
        <v>9329</v>
      </c>
      <c r="G202" s="11">
        <v>2</v>
      </c>
      <c r="H202" s="708" t="str">
        <f>IF($E202="","",VLOOKUP($E202,所属・種目コード!$C$3:$E$76,3,FALSE))</f>
        <v>031113</v>
      </c>
      <c r="I202" s="708">
        <f>IF($E202="","",VLOOKUP($E202,所属・種目コード!$C$3:$E$76,2,FALSE))</f>
        <v>1113</v>
      </c>
      <c r="J202" s="704" t="s">
        <v>10193</v>
      </c>
      <c r="K202" s="706"/>
      <c r="L202" s="705">
        <v>201</v>
      </c>
      <c r="M202" s="11">
        <v>201</v>
      </c>
      <c r="N202" s="11" t="s">
        <v>11932</v>
      </c>
      <c r="O202" s="704" t="s">
        <v>11512</v>
      </c>
      <c r="P202" s="704" t="str">
        <f t="shared" si="7"/>
        <v>ﾊｼﾓﾄ ｷﾖｶ</v>
      </c>
      <c r="Q202" s="11" t="s">
        <v>187</v>
      </c>
      <c r="R202" s="704" t="s">
        <v>9351</v>
      </c>
      <c r="S202" s="11">
        <v>2</v>
      </c>
      <c r="T202" s="715" t="str">
        <f>IF($Q202="","",VLOOKUP($Q202,所属・種目コード!$C$3:$E$76,3,FALSE))</f>
        <v>031074</v>
      </c>
      <c r="U202" s="715">
        <f>IF($Q202="","",VLOOKUP($Q202,所属・種目コード!$C$3:$E$76,2,FALSE))</f>
        <v>1074</v>
      </c>
      <c r="W202" s="11" t="s">
        <v>9650</v>
      </c>
    </row>
    <row r="203" spans="1:23" ht="16.7" customHeight="1">
      <c r="A203" s="704">
        <v>202</v>
      </c>
      <c r="B203" s="704">
        <v>202</v>
      </c>
      <c r="C203" s="705" t="s">
        <v>10790</v>
      </c>
      <c r="D203" s="704" t="str">
        <f t="shared" si="6"/>
        <v>ｶﾀｶﾞﾀ ｳﾀ</v>
      </c>
      <c r="E203" s="704" t="s">
        <v>11908</v>
      </c>
      <c r="F203" s="704" t="s">
        <v>9329</v>
      </c>
      <c r="G203" s="11">
        <v>2</v>
      </c>
      <c r="H203" s="708" t="str">
        <f>IF($E203="","",VLOOKUP($E203,所属・種目コード!$C$3:$E$76,3,FALSE))</f>
        <v>031113</v>
      </c>
      <c r="I203" s="708">
        <f>IF($E203="","",VLOOKUP($E203,所属・種目コード!$C$3:$E$76,2,FALSE))</f>
        <v>1113</v>
      </c>
      <c r="J203" s="704" t="s">
        <v>10197</v>
      </c>
      <c r="K203" s="706"/>
      <c r="L203" s="705">
        <v>202</v>
      </c>
      <c r="M203" s="11">
        <v>202</v>
      </c>
      <c r="N203" s="11" t="s">
        <v>11932</v>
      </c>
      <c r="O203" s="704" t="s">
        <v>11513</v>
      </c>
      <c r="P203" s="704" t="str">
        <f t="shared" si="7"/>
        <v>ﾏﾂｵ ﾐｻｷ</v>
      </c>
      <c r="Q203" s="11" t="s">
        <v>187</v>
      </c>
      <c r="R203" s="704" t="s">
        <v>9351</v>
      </c>
      <c r="S203" s="11">
        <v>2</v>
      </c>
      <c r="T203" s="715" t="str">
        <f>IF($Q203="","",VLOOKUP($Q203,所属・種目コード!$C$3:$E$76,3,FALSE))</f>
        <v>031074</v>
      </c>
      <c r="U203" s="715">
        <f>IF($Q203="","",VLOOKUP($Q203,所属・種目コード!$C$3:$E$76,2,FALSE))</f>
        <v>1074</v>
      </c>
      <c r="W203" s="11" t="s">
        <v>9652</v>
      </c>
    </row>
    <row r="204" spans="1:23" ht="16.7" customHeight="1">
      <c r="A204" s="704">
        <v>203</v>
      </c>
      <c r="B204" s="704">
        <v>203</v>
      </c>
      <c r="C204" s="705" t="s">
        <v>10791</v>
      </c>
      <c r="D204" s="704" t="str">
        <f t="shared" si="6"/>
        <v>ﾀｹﾀﾞ ﾊﾙｷ</v>
      </c>
      <c r="E204" s="704" t="s">
        <v>11908</v>
      </c>
      <c r="F204" s="704" t="s">
        <v>9329</v>
      </c>
      <c r="G204" s="11">
        <v>2</v>
      </c>
      <c r="H204" s="708" t="str">
        <f>IF($E204="","",VLOOKUP($E204,所属・種目コード!$C$3:$E$76,3,FALSE))</f>
        <v>031113</v>
      </c>
      <c r="I204" s="708">
        <f>IF($E204="","",VLOOKUP($E204,所属・種目コード!$C$3:$E$76,2,FALSE))</f>
        <v>1113</v>
      </c>
      <c r="J204" s="704" t="s">
        <v>10209</v>
      </c>
      <c r="K204" s="706"/>
      <c r="L204" s="705">
        <v>203</v>
      </c>
      <c r="M204" s="11">
        <v>203</v>
      </c>
      <c r="N204" s="11" t="s">
        <v>11932</v>
      </c>
      <c r="O204" s="704" t="s">
        <v>11514</v>
      </c>
      <c r="P204" s="704" t="str">
        <f t="shared" si="7"/>
        <v>ﾐｳﾗ ﾏｷ</v>
      </c>
      <c r="Q204" s="11" t="s">
        <v>187</v>
      </c>
      <c r="R204" s="704" t="s">
        <v>9351</v>
      </c>
      <c r="S204" s="11">
        <v>2</v>
      </c>
      <c r="T204" s="715" t="str">
        <f>IF($Q204="","",VLOOKUP($Q204,所属・種目コード!$C$3:$E$76,3,FALSE))</f>
        <v>031074</v>
      </c>
      <c r="U204" s="715">
        <f>IF($Q204="","",VLOOKUP($Q204,所属・種目コード!$C$3:$E$76,2,FALSE))</f>
        <v>1074</v>
      </c>
      <c r="W204" s="11" t="s">
        <v>9655</v>
      </c>
    </row>
    <row r="205" spans="1:23" ht="16.7" customHeight="1">
      <c r="A205" s="704">
        <v>204</v>
      </c>
      <c r="B205" s="704">
        <v>204</v>
      </c>
      <c r="C205" s="705" t="s">
        <v>10792</v>
      </c>
      <c r="D205" s="704" t="str">
        <f t="shared" si="6"/>
        <v>ﾋﾅﾀ ｹﾝﾀ</v>
      </c>
      <c r="E205" s="704" t="s">
        <v>11908</v>
      </c>
      <c r="F205" s="704" t="s">
        <v>9329</v>
      </c>
      <c r="G205" s="11">
        <v>2</v>
      </c>
      <c r="H205" s="708" t="str">
        <f>IF($E205="","",VLOOKUP($E205,所属・種目コード!$C$3:$E$76,3,FALSE))</f>
        <v>031113</v>
      </c>
      <c r="I205" s="708">
        <f>IF($E205="","",VLOOKUP($E205,所属・種目コード!$C$3:$E$76,2,FALSE))</f>
        <v>1113</v>
      </c>
      <c r="J205" s="704" t="s">
        <v>10219</v>
      </c>
      <c r="K205" s="706"/>
      <c r="L205" s="705">
        <v>204</v>
      </c>
      <c r="M205" s="11">
        <v>204</v>
      </c>
      <c r="N205" s="11" t="s">
        <v>11932</v>
      </c>
      <c r="O205" s="704" t="s">
        <v>11780</v>
      </c>
      <c r="P205" s="704" t="str">
        <f t="shared" si="7"/>
        <v>ﾔｴｶﾞｼ ﾏﾕ</v>
      </c>
      <c r="Q205" s="11" t="s">
        <v>187</v>
      </c>
      <c r="R205" s="704" t="s">
        <v>9351</v>
      </c>
      <c r="S205" s="11">
        <v>2</v>
      </c>
      <c r="T205" s="715" t="str">
        <f>IF($Q205="","",VLOOKUP($Q205,所属・種目コード!$C$3:$E$76,3,FALSE))</f>
        <v>031074</v>
      </c>
      <c r="U205" s="715">
        <f>IF($Q205="","",VLOOKUP($Q205,所属・種目コード!$C$3:$E$76,2,FALSE))</f>
        <v>1074</v>
      </c>
      <c r="W205" s="11" t="s">
        <v>9659</v>
      </c>
    </row>
    <row r="206" spans="1:23" ht="16.7" customHeight="1">
      <c r="A206" s="704">
        <v>205</v>
      </c>
      <c r="B206" s="704">
        <v>205</v>
      </c>
      <c r="C206" s="705" t="s">
        <v>10793</v>
      </c>
      <c r="D206" s="704" t="str">
        <f t="shared" si="6"/>
        <v>ﾀｶﾊｼ ﾋﾛﾉﾌﾞ</v>
      </c>
      <c r="E206" s="704" t="s">
        <v>120</v>
      </c>
      <c r="F206" s="704" t="s">
        <v>9329</v>
      </c>
      <c r="G206" s="11">
        <v>3</v>
      </c>
      <c r="H206" s="708" t="str">
        <f>IF($E206="","",VLOOKUP($E206,所属・種目コード!$C$3:$E$76,3,FALSE))</f>
        <v>031061</v>
      </c>
      <c r="I206" s="708">
        <f>IF($E206="","",VLOOKUP($E206,所属・種目コード!$C$3:$E$76,2,FALSE))</f>
        <v>1061</v>
      </c>
      <c r="J206" s="704" t="s">
        <v>10305</v>
      </c>
      <c r="K206" s="706"/>
      <c r="L206" s="705">
        <v>205</v>
      </c>
      <c r="M206" s="11">
        <v>205</v>
      </c>
      <c r="N206" s="11" t="s">
        <v>11933</v>
      </c>
      <c r="O206" s="704" t="s">
        <v>11515</v>
      </c>
      <c r="P206" s="704" t="str">
        <f t="shared" si="7"/>
        <v>ｲﾜｻｷ ﾐｸ</v>
      </c>
      <c r="Q206" s="11" t="s">
        <v>194</v>
      </c>
      <c r="R206" s="704" t="s">
        <v>9351</v>
      </c>
      <c r="S206" s="11">
        <v>3</v>
      </c>
      <c r="T206" s="715" t="str">
        <f>IF($Q206="","",VLOOKUP($Q206,所属・種目コード!$C$3:$E$76,3,FALSE))</f>
        <v>031076</v>
      </c>
      <c r="U206" s="715">
        <f>IF($Q206="","",VLOOKUP($Q206,所属・種目コード!$C$3:$E$76,2,FALSE))</f>
        <v>1076</v>
      </c>
      <c r="W206" s="11" t="s">
        <v>9684</v>
      </c>
    </row>
    <row r="207" spans="1:23" ht="16.7" customHeight="1">
      <c r="A207" s="704">
        <v>206</v>
      </c>
      <c r="B207" s="704">
        <v>206</v>
      </c>
      <c r="C207" s="705" t="s">
        <v>10794</v>
      </c>
      <c r="D207" s="704" t="str">
        <f t="shared" si="6"/>
        <v>ﾀｶﾞﾜ ﾐｻｷ</v>
      </c>
      <c r="E207" s="704" t="s">
        <v>120</v>
      </c>
      <c r="F207" s="704" t="s">
        <v>9329</v>
      </c>
      <c r="G207" s="11">
        <v>3</v>
      </c>
      <c r="H207" s="708" t="str">
        <f>IF($E207="","",VLOOKUP($E207,所属・種目コード!$C$3:$E$76,3,FALSE))</f>
        <v>031061</v>
      </c>
      <c r="I207" s="708">
        <f>IF($E207="","",VLOOKUP($E207,所属・種目コード!$C$3:$E$76,2,FALSE))</f>
        <v>1061</v>
      </c>
      <c r="J207" s="704" t="s">
        <v>10306</v>
      </c>
      <c r="K207" s="706"/>
      <c r="L207" s="705">
        <v>206</v>
      </c>
      <c r="M207" s="11">
        <v>206</v>
      </c>
      <c r="N207" s="11" t="s">
        <v>11933</v>
      </c>
      <c r="O207" s="704" t="s">
        <v>11516</v>
      </c>
      <c r="P207" s="704" t="str">
        <f t="shared" si="7"/>
        <v>ﾀｸﾞﾁ ﾕﾘ</v>
      </c>
      <c r="Q207" s="11" t="s">
        <v>194</v>
      </c>
      <c r="R207" s="704" t="s">
        <v>9351</v>
      </c>
      <c r="S207" s="11">
        <v>3</v>
      </c>
      <c r="T207" s="715" t="str">
        <f>IF($Q207="","",VLOOKUP($Q207,所属・種目コード!$C$3:$E$76,3,FALSE))</f>
        <v>031076</v>
      </c>
      <c r="U207" s="715">
        <f>IF($Q207="","",VLOOKUP($Q207,所属・種目コード!$C$3:$E$76,2,FALSE))</f>
        <v>1076</v>
      </c>
      <c r="W207" s="11" t="s">
        <v>9689</v>
      </c>
    </row>
    <row r="208" spans="1:23" ht="16.7" customHeight="1">
      <c r="A208" s="704">
        <v>207</v>
      </c>
      <c r="B208" s="704">
        <v>207</v>
      </c>
      <c r="C208" s="705" t="s">
        <v>11216</v>
      </c>
      <c r="D208" s="704" t="str">
        <f t="shared" si="6"/>
        <v>ﾅｶﾑﾗ ｼﾝ</v>
      </c>
      <c r="E208" s="704" t="s">
        <v>120</v>
      </c>
      <c r="F208" s="704" t="s">
        <v>9329</v>
      </c>
      <c r="G208" s="11">
        <v>3</v>
      </c>
      <c r="H208" s="708" t="str">
        <f>IF($E208="","",VLOOKUP($E208,所属・種目コード!$C$3:$E$76,3,FALSE))</f>
        <v>031061</v>
      </c>
      <c r="I208" s="708">
        <f>IF($E208="","",VLOOKUP($E208,所属・種目コード!$C$3:$E$76,2,FALSE))</f>
        <v>1061</v>
      </c>
      <c r="J208" s="704" t="s">
        <v>10309</v>
      </c>
      <c r="K208" s="706"/>
      <c r="L208" s="705">
        <v>207</v>
      </c>
      <c r="M208" s="11">
        <v>207</v>
      </c>
      <c r="N208" s="11" t="s">
        <v>11933</v>
      </c>
      <c r="O208" s="704" t="s">
        <v>11517</v>
      </c>
      <c r="P208" s="704" t="str">
        <f t="shared" si="7"/>
        <v>ﾎｿｶﾜ ﾙｱ</v>
      </c>
      <c r="Q208" s="11" t="s">
        <v>194</v>
      </c>
      <c r="R208" s="704" t="s">
        <v>9351</v>
      </c>
      <c r="S208" s="11">
        <v>3</v>
      </c>
      <c r="T208" s="715" t="str">
        <f>IF($Q208="","",VLOOKUP($Q208,所属・種目コード!$C$3:$E$76,3,FALSE))</f>
        <v>031076</v>
      </c>
      <c r="U208" s="715">
        <f>IF($Q208="","",VLOOKUP($Q208,所属・種目コード!$C$3:$E$76,2,FALSE))</f>
        <v>1076</v>
      </c>
      <c r="W208" s="11" t="s">
        <v>9690</v>
      </c>
    </row>
    <row r="209" spans="1:23" ht="16.7" customHeight="1">
      <c r="A209" s="704">
        <v>208</v>
      </c>
      <c r="B209" s="704">
        <v>208</v>
      </c>
      <c r="C209" s="705" t="s">
        <v>10795</v>
      </c>
      <c r="D209" s="704" t="str">
        <f t="shared" si="6"/>
        <v>ﾕﾉｷ ﾊﾙﾄ</v>
      </c>
      <c r="E209" s="704" t="s">
        <v>120</v>
      </c>
      <c r="F209" s="704" t="s">
        <v>9329</v>
      </c>
      <c r="G209" s="11">
        <v>3</v>
      </c>
      <c r="H209" s="708" t="str">
        <f>IF($E209="","",VLOOKUP($E209,所属・種目コード!$C$3:$E$76,3,FALSE))</f>
        <v>031061</v>
      </c>
      <c r="I209" s="708">
        <f>IF($E209="","",VLOOKUP($E209,所属・種目コード!$C$3:$E$76,2,FALSE))</f>
        <v>1061</v>
      </c>
      <c r="J209" s="704" t="s">
        <v>10313</v>
      </c>
      <c r="K209" s="706"/>
      <c r="L209" s="705">
        <v>208</v>
      </c>
      <c r="M209" s="11">
        <v>208</v>
      </c>
      <c r="N209" s="11" t="s">
        <v>11933</v>
      </c>
      <c r="O209" s="704" t="s">
        <v>11781</v>
      </c>
      <c r="P209" s="704" t="str">
        <f t="shared" si="7"/>
        <v>ｻｻｷ ｶｺ</v>
      </c>
      <c r="Q209" s="11" t="s">
        <v>194</v>
      </c>
      <c r="R209" s="704" t="s">
        <v>9351</v>
      </c>
      <c r="S209" s="11">
        <v>2</v>
      </c>
      <c r="T209" s="715" t="str">
        <f>IF($Q209="","",VLOOKUP($Q209,所属・種目コード!$C$3:$E$76,3,FALSE))</f>
        <v>031076</v>
      </c>
      <c r="U209" s="715">
        <f>IF($Q209="","",VLOOKUP($Q209,所属・種目コード!$C$3:$E$76,2,FALSE))</f>
        <v>1076</v>
      </c>
      <c r="W209" s="11" t="s">
        <v>9686</v>
      </c>
    </row>
    <row r="210" spans="1:23" ht="16.7" customHeight="1">
      <c r="A210" s="704">
        <v>209</v>
      </c>
      <c r="B210" s="704">
        <v>209</v>
      </c>
      <c r="C210" s="705" t="s">
        <v>10796</v>
      </c>
      <c r="D210" s="704" t="str">
        <f t="shared" si="6"/>
        <v>ﾖｼﾊﾏ ｿｳﾀ</v>
      </c>
      <c r="E210" s="704" t="s">
        <v>120</v>
      </c>
      <c r="F210" s="704" t="s">
        <v>9329</v>
      </c>
      <c r="G210" s="11">
        <v>3</v>
      </c>
      <c r="H210" s="708" t="str">
        <f>IF($E210="","",VLOOKUP($E210,所属・種目コード!$C$3:$E$76,3,FALSE))</f>
        <v>031061</v>
      </c>
      <c r="I210" s="708">
        <f>IF($E210="","",VLOOKUP($E210,所属・種目コード!$C$3:$E$76,2,FALSE))</f>
        <v>1061</v>
      </c>
      <c r="J210" s="704" t="s">
        <v>10314</v>
      </c>
      <c r="K210" s="706"/>
      <c r="L210" s="705">
        <v>209</v>
      </c>
      <c r="M210" s="11">
        <v>209</v>
      </c>
      <c r="N210" s="11" t="s">
        <v>11934</v>
      </c>
      <c r="O210" s="704" t="s">
        <v>11518</v>
      </c>
      <c r="P210" s="704" t="str">
        <f t="shared" si="7"/>
        <v>ｱﾍﾞ ﾕｳﾅ</v>
      </c>
      <c r="Q210" s="11" t="s">
        <v>11904</v>
      </c>
      <c r="R210" s="704" t="s">
        <v>9351</v>
      </c>
      <c r="S210" s="11">
        <v>3</v>
      </c>
      <c r="T210" s="715" t="str">
        <f>IF($Q210="","",VLOOKUP($Q210,所属・種目コード!$C$3:$E$76,3,FALSE))</f>
        <v>031058</v>
      </c>
      <c r="U210" s="715">
        <f>IF($Q210="","",VLOOKUP($Q210,所属・種目コード!$C$3:$E$76,2,FALSE))</f>
        <v>1058</v>
      </c>
      <c r="W210" s="11" t="s">
        <v>9423</v>
      </c>
    </row>
    <row r="211" spans="1:23" ht="16.7" customHeight="1">
      <c r="A211" s="704">
        <v>210</v>
      </c>
      <c r="B211" s="704">
        <v>210</v>
      </c>
      <c r="C211" s="705" t="s">
        <v>5433</v>
      </c>
      <c r="D211" s="704" t="str">
        <f t="shared" si="6"/>
        <v>ｽｶﾞﾜﾗ ﾀﾞｲｷ</v>
      </c>
      <c r="E211" s="704" t="s">
        <v>10666</v>
      </c>
      <c r="F211" s="704" t="s">
        <v>9329</v>
      </c>
      <c r="G211" s="11">
        <v>3</v>
      </c>
      <c r="H211" s="708" t="str">
        <f>IF($E211="","",VLOOKUP($E211,所属・種目コード!$C$3:$E$76,3,FALSE))</f>
        <v>031096</v>
      </c>
      <c r="I211" s="708">
        <f>IF($E211="","",VLOOKUP($E211,所属・種目コード!$C$3:$E$76,2,FALSE))</f>
        <v>1096</v>
      </c>
      <c r="J211" s="704" t="s">
        <v>9957</v>
      </c>
      <c r="K211" s="706"/>
      <c r="L211" s="705">
        <v>210</v>
      </c>
      <c r="M211" s="11">
        <v>210</v>
      </c>
      <c r="N211" s="11" t="s">
        <v>11934</v>
      </c>
      <c r="O211" s="704" t="s">
        <v>11782</v>
      </c>
      <c r="P211" s="704" t="str">
        <f t="shared" si="7"/>
        <v>ｽｶﾞﾜﾗ ﾋｶﾘ</v>
      </c>
      <c r="Q211" s="11" t="s">
        <v>11904</v>
      </c>
      <c r="R211" s="704" t="s">
        <v>9351</v>
      </c>
      <c r="S211" s="11">
        <v>3</v>
      </c>
      <c r="T211" s="715" t="str">
        <f>IF($Q211="","",VLOOKUP($Q211,所属・種目コード!$C$3:$E$76,3,FALSE))</f>
        <v>031058</v>
      </c>
      <c r="U211" s="715">
        <f>IF($Q211="","",VLOOKUP($Q211,所属・種目コード!$C$3:$E$76,2,FALSE))</f>
        <v>1058</v>
      </c>
      <c r="W211" s="11" t="s">
        <v>9436</v>
      </c>
    </row>
    <row r="212" spans="1:23" ht="16.7" customHeight="1">
      <c r="A212" s="704">
        <v>211</v>
      </c>
      <c r="B212" s="704">
        <v>211</v>
      </c>
      <c r="C212" s="705" t="s">
        <v>5347</v>
      </c>
      <c r="D212" s="704" t="str">
        <f t="shared" si="6"/>
        <v>ｽﾄｳ ｼｭﾝｽｹ</v>
      </c>
      <c r="E212" s="704" t="s">
        <v>10666</v>
      </c>
      <c r="F212" s="704" t="s">
        <v>9329</v>
      </c>
      <c r="G212" s="11">
        <v>3</v>
      </c>
      <c r="H212" s="708" t="str">
        <f>IF($E212="","",VLOOKUP($E212,所属・種目コード!$C$3:$E$76,3,FALSE))</f>
        <v>031096</v>
      </c>
      <c r="I212" s="708">
        <f>IF($E212="","",VLOOKUP($E212,所属・種目コード!$C$3:$E$76,2,FALSE))</f>
        <v>1096</v>
      </c>
      <c r="J212" s="704" t="s">
        <v>9959</v>
      </c>
      <c r="K212" s="706"/>
      <c r="L212" s="705">
        <v>211</v>
      </c>
      <c r="M212" s="11">
        <v>211</v>
      </c>
      <c r="N212" s="11" t="s">
        <v>11934</v>
      </c>
      <c r="O212" s="704" t="s">
        <v>11783</v>
      </c>
      <c r="P212" s="704" t="str">
        <f t="shared" si="7"/>
        <v>ｵﾉﾃﾞﾗ ｽｽﾞｶ</v>
      </c>
      <c r="Q212" s="11" t="s">
        <v>11904</v>
      </c>
      <c r="R212" s="704" t="s">
        <v>9351</v>
      </c>
      <c r="S212" s="11">
        <v>2</v>
      </c>
      <c r="T212" s="715" t="str">
        <f>IF($Q212="","",VLOOKUP($Q212,所属・種目コード!$C$3:$E$76,3,FALSE))</f>
        <v>031058</v>
      </c>
      <c r="U212" s="715">
        <f>IF($Q212="","",VLOOKUP($Q212,所属・種目コード!$C$3:$E$76,2,FALSE))</f>
        <v>1058</v>
      </c>
      <c r="W212" s="11" t="s">
        <v>9426</v>
      </c>
    </row>
    <row r="213" spans="1:23" ht="16.7" customHeight="1">
      <c r="A213" s="704">
        <v>212</v>
      </c>
      <c r="B213" s="704">
        <v>212</v>
      </c>
      <c r="C213" s="705" t="s">
        <v>5453</v>
      </c>
      <c r="D213" s="704" t="str">
        <f t="shared" si="6"/>
        <v>ﾁﾀﾞ ｾｲﾗ</v>
      </c>
      <c r="E213" s="704" t="s">
        <v>10666</v>
      </c>
      <c r="F213" s="704" t="s">
        <v>9329</v>
      </c>
      <c r="G213" s="11">
        <v>3</v>
      </c>
      <c r="H213" s="708" t="str">
        <f>IF($E213="","",VLOOKUP($E213,所属・種目コード!$C$3:$E$76,3,FALSE))</f>
        <v>031096</v>
      </c>
      <c r="I213" s="708">
        <f>IF($E213="","",VLOOKUP($E213,所属・種目コード!$C$3:$E$76,2,FALSE))</f>
        <v>1096</v>
      </c>
      <c r="J213" s="704" t="s">
        <v>9963</v>
      </c>
      <c r="K213" s="706"/>
      <c r="L213" s="705">
        <v>212</v>
      </c>
      <c r="M213" s="11">
        <v>212</v>
      </c>
      <c r="N213" s="11" t="s">
        <v>11934</v>
      </c>
      <c r="O213" s="704" t="s">
        <v>11784</v>
      </c>
      <c r="P213" s="704" t="str">
        <f t="shared" si="7"/>
        <v>ｷｸﾁ ｱｲﾘ</v>
      </c>
      <c r="Q213" s="11" t="s">
        <v>11904</v>
      </c>
      <c r="R213" s="704" t="s">
        <v>9351</v>
      </c>
      <c r="S213" s="11">
        <v>2</v>
      </c>
      <c r="T213" s="715" t="str">
        <f>IF($Q213="","",VLOOKUP($Q213,所属・種目コード!$C$3:$E$76,3,FALSE))</f>
        <v>031058</v>
      </c>
      <c r="U213" s="715">
        <f>IF($Q213="","",VLOOKUP($Q213,所属・種目コード!$C$3:$E$76,2,FALSE))</f>
        <v>1058</v>
      </c>
      <c r="W213" s="11" t="s">
        <v>9428</v>
      </c>
    </row>
    <row r="214" spans="1:23" ht="16.7" customHeight="1">
      <c r="A214" s="704">
        <v>213</v>
      </c>
      <c r="B214" s="704">
        <v>213</v>
      </c>
      <c r="C214" s="705" t="s">
        <v>11217</v>
      </c>
      <c r="D214" s="704" t="str">
        <f t="shared" si="6"/>
        <v>ﾜﾀﾅﾍﾞ ｵﾝ</v>
      </c>
      <c r="E214" s="704" t="s">
        <v>10666</v>
      </c>
      <c r="F214" s="704" t="s">
        <v>9329</v>
      </c>
      <c r="G214" s="11">
        <v>3</v>
      </c>
      <c r="H214" s="708" t="str">
        <f>IF($E214="","",VLOOKUP($E214,所属・種目コード!$C$3:$E$76,3,FALSE))</f>
        <v>031096</v>
      </c>
      <c r="I214" s="708">
        <f>IF($E214="","",VLOOKUP($E214,所属・種目コード!$C$3:$E$76,2,FALSE))</f>
        <v>1096</v>
      </c>
      <c r="J214" s="704" t="s">
        <v>9966</v>
      </c>
      <c r="K214" s="706"/>
      <c r="L214" s="705">
        <v>213</v>
      </c>
      <c r="M214" s="11">
        <v>213</v>
      </c>
      <c r="N214" s="11" t="s">
        <v>11934</v>
      </c>
      <c r="O214" s="704" t="s">
        <v>11872</v>
      </c>
      <c r="P214" s="704" t="str">
        <f t="shared" si="7"/>
        <v>ｺﾝﾉ ﾊﾅ</v>
      </c>
      <c r="Q214" s="11" t="s">
        <v>11904</v>
      </c>
      <c r="R214" s="704" t="s">
        <v>9351</v>
      </c>
      <c r="S214" s="11">
        <v>2</v>
      </c>
      <c r="T214" s="715" t="str">
        <f>IF($Q214="","",VLOOKUP($Q214,所属・種目コード!$C$3:$E$76,3,FALSE))</f>
        <v>031058</v>
      </c>
      <c r="U214" s="715">
        <f>IF($Q214="","",VLOOKUP($Q214,所属・種目コード!$C$3:$E$76,2,FALSE))</f>
        <v>1058</v>
      </c>
      <c r="W214" s="11" t="s">
        <v>9432</v>
      </c>
    </row>
    <row r="215" spans="1:23" ht="16.7" customHeight="1">
      <c r="A215" s="704">
        <v>214</v>
      </c>
      <c r="B215" s="704">
        <v>214</v>
      </c>
      <c r="C215" s="705" t="s">
        <v>10797</v>
      </c>
      <c r="D215" s="704" t="str">
        <f t="shared" si="6"/>
        <v>ｱﾍﾞ ｿｳﾀﾞｲ</v>
      </c>
      <c r="E215" s="704" t="s">
        <v>10666</v>
      </c>
      <c r="F215" s="704" t="s">
        <v>9329</v>
      </c>
      <c r="G215" s="11">
        <v>2</v>
      </c>
      <c r="H215" s="708" t="str">
        <f>IF($E215="","",VLOOKUP($E215,所属・種目コード!$C$3:$E$76,3,FALSE))</f>
        <v>031096</v>
      </c>
      <c r="I215" s="708">
        <f>IF($E215="","",VLOOKUP($E215,所属・種目コード!$C$3:$E$76,2,FALSE))</f>
        <v>1096</v>
      </c>
      <c r="J215" s="704" t="s">
        <v>9948</v>
      </c>
      <c r="K215" s="706"/>
      <c r="L215" s="705">
        <v>214</v>
      </c>
      <c r="M215" s="11">
        <v>214</v>
      </c>
      <c r="N215" s="11" t="s">
        <v>11934</v>
      </c>
      <c r="O215" s="704" t="s">
        <v>11873</v>
      </c>
      <c r="P215" s="704" t="str">
        <f t="shared" si="7"/>
        <v>ﾁﾀﾞ ﾕﾗ</v>
      </c>
      <c r="Q215" s="11" t="s">
        <v>11904</v>
      </c>
      <c r="R215" s="704" t="s">
        <v>9351</v>
      </c>
      <c r="S215" s="11">
        <v>2</v>
      </c>
      <c r="T215" s="715" t="str">
        <f>IF($Q215="","",VLOOKUP($Q215,所属・種目コード!$C$3:$E$76,3,FALSE))</f>
        <v>031058</v>
      </c>
      <c r="U215" s="715">
        <f>IF($Q215="","",VLOOKUP($Q215,所属・種目コード!$C$3:$E$76,2,FALSE))</f>
        <v>1058</v>
      </c>
      <c r="W215" s="11" t="s">
        <v>9439</v>
      </c>
    </row>
    <row r="216" spans="1:23" ht="16.7" customHeight="1">
      <c r="A216" s="704">
        <v>215</v>
      </c>
      <c r="B216" s="704">
        <v>215</v>
      </c>
      <c r="C216" s="705" t="s">
        <v>10798</v>
      </c>
      <c r="D216" s="704" t="str">
        <f t="shared" si="6"/>
        <v>ｴﾝﾄﾞｳ ｾｲﾔ</v>
      </c>
      <c r="E216" s="704" t="s">
        <v>10666</v>
      </c>
      <c r="F216" s="704" t="s">
        <v>9329</v>
      </c>
      <c r="G216" s="11">
        <v>2</v>
      </c>
      <c r="H216" s="708" t="str">
        <f>IF($E216="","",VLOOKUP($E216,所属・種目コード!$C$3:$E$76,3,FALSE))</f>
        <v>031096</v>
      </c>
      <c r="I216" s="708">
        <f>IF($E216="","",VLOOKUP($E216,所属・種目コード!$C$3:$E$76,2,FALSE))</f>
        <v>1096</v>
      </c>
      <c r="J216" s="704" t="s">
        <v>9950</v>
      </c>
      <c r="K216" s="706"/>
      <c r="L216" s="705">
        <v>215</v>
      </c>
      <c r="M216" s="11">
        <v>215</v>
      </c>
      <c r="N216" s="11" t="s">
        <v>11934</v>
      </c>
      <c r="O216" s="704" t="s">
        <v>11519</v>
      </c>
      <c r="P216" s="704" t="str">
        <f t="shared" si="7"/>
        <v>ﾐｳﾗ ｱｲｶ</v>
      </c>
      <c r="Q216" s="11" t="s">
        <v>11904</v>
      </c>
      <c r="R216" s="704" t="s">
        <v>9351</v>
      </c>
      <c r="S216" s="11">
        <v>2</v>
      </c>
      <c r="T216" s="715" t="str">
        <f>IF($Q216="","",VLOOKUP($Q216,所属・種目コード!$C$3:$E$76,3,FALSE))</f>
        <v>031058</v>
      </c>
      <c r="U216" s="715">
        <f>IF($Q216="","",VLOOKUP($Q216,所属・種目コード!$C$3:$E$76,2,FALSE))</f>
        <v>1058</v>
      </c>
      <c r="W216" s="11" t="s">
        <v>9443</v>
      </c>
    </row>
    <row r="217" spans="1:23" ht="16.7" customHeight="1">
      <c r="A217" s="704">
        <v>216</v>
      </c>
      <c r="B217" s="704">
        <v>216</v>
      </c>
      <c r="C217" s="705" t="s">
        <v>11303</v>
      </c>
      <c r="D217" s="704" t="str">
        <f t="shared" si="6"/>
        <v>ｵﾉﾃﾞﾗ ｶﾝﾀ</v>
      </c>
      <c r="E217" s="704" t="s">
        <v>10666</v>
      </c>
      <c r="F217" s="704" t="s">
        <v>9329</v>
      </c>
      <c r="G217" s="11">
        <v>2</v>
      </c>
      <c r="H217" s="708" t="str">
        <f>IF($E217="","",VLOOKUP($E217,所属・種目コード!$C$3:$E$76,3,FALSE))</f>
        <v>031096</v>
      </c>
      <c r="I217" s="708">
        <f>IF($E217="","",VLOOKUP($E217,所属・種目コード!$C$3:$E$76,2,FALSE))</f>
        <v>1096</v>
      </c>
      <c r="J217" s="704" t="s">
        <v>9951</v>
      </c>
      <c r="K217" s="706"/>
      <c r="L217" s="705">
        <v>216</v>
      </c>
      <c r="M217" s="11">
        <v>216</v>
      </c>
      <c r="N217" s="11" t="s">
        <v>11935</v>
      </c>
      <c r="O217" s="704" t="s">
        <v>11520</v>
      </c>
      <c r="P217" s="704" t="str">
        <f t="shared" si="7"/>
        <v>ｱﾍﾞ ﾌｳｶ</v>
      </c>
      <c r="Q217" s="11" t="s">
        <v>10151</v>
      </c>
      <c r="R217" s="704" t="s">
        <v>9351</v>
      </c>
      <c r="S217" s="11">
        <v>3</v>
      </c>
      <c r="T217" s="715" t="str">
        <f>IF($Q217="","",VLOOKUP($Q217,所属・種目コード!$C$3:$E$76,3,FALSE))</f>
        <v>031112</v>
      </c>
      <c r="U217" s="715">
        <f>IF($Q217="","",VLOOKUP($Q217,所属・種目コード!$C$3:$E$76,2,FALSE))</f>
        <v>1112</v>
      </c>
      <c r="W217" s="11" t="s">
        <v>10152</v>
      </c>
    </row>
    <row r="218" spans="1:23" ht="16.7" customHeight="1">
      <c r="A218" s="704">
        <v>217</v>
      </c>
      <c r="B218" s="704">
        <v>217</v>
      </c>
      <c r="C218" s="705" t="s">
        <v>10799</v>
      </c>
      <c r="D218" s="704" t="str">
        <f t="shared" si="6"/>
        <v>ｶﾄｳ ﾊﾙﾄ</v>
      </c>
      <c r="E218" s="704" t="s">
        <v>10666</v>
      </c>
      <c r="F218" s="704" t="s">
        <v>9329</v>
      </c>
      <c r="G218" s="11">
        <v>2</v>
      </c>
      <c r="H218" s="708" t="str">
        <f>IF($E218="","",VLOOKUP($E218,所属・種目コード!$C$3:$E$76,3,FALSE))</f>
        <v>031096</v>
      </c>
      <c r="I218" s="708">
        <f>IF($E218="","",VLOOKUP($E218,所属・種目コード!$C$3:$E$76,2,FALSE))</f>
        <v>1096</v>
      </c>
      <c r="J218" s="704" t="s">
        <v>9952</v>
      </c>
      <c r="K218" s="706"/>
      <c r="L218" s="705">
        <v>217</v>
      </c>
      <c r="M218" s="11">
        <v>217</v>
      </c>
      <c r="N218" s="11" t="s">
        <v>11935</v>
      </c>
      <c r="O218" s="704" t="s">
        <v>11521</v>
      </c>
      <c r="P218" s="704" t="str">
        <f t="shared" si="7"/>
        <v>ｲﾀｶﾞｷ ﾉｿﾞﾐ</v>
      </c>
      <c r="Q218" s="11" t="s">
        <v>10151</v>
      </c>
      <c r="R218" s="704" t="s">
        <v>9351</v>
      </c>
      <c r="S218" s="11">
        <v>3</v>
      </c>
      <c r="T218" s="715" t="str">
        <f>IF($Q218="","",VLOOKUP($Q218,所属・種目コード!$C$3:$E$76,3,FALSE))</f>
        <v>031112</v>
      </c>
      <c r="U218" s="715">
        <f>IF($Q218="","",VLOOKUP($Q218,所属・種目コード!$C$3:$E$76,2,FALSE))</f>
        <v>1112</v>
      </c>
      <c r="W218" s="11" t="s">
        <v>10155</v>
      </c>
    </row>
    <row r="219" spans="1:23" ht="16.7" customHeight="1">
      <c r="A219" s="704">
        <v>218</v>
      </c>
      <c r="B219" s="704">
        <v>218</v>
      </c>
      <c r="C219" s="705" t="s">
        <v>10800</v>
      </c>
      <c r="D219" s="704" t="str">
        <f t="shared" si="6"/>
        <v>ｻｻｷ ﾀﾞﾝ</v>
      </c>
      <c r="E219" s="704" t="s">
        <v>10666</v>
      </c>
      <c r="F219" s="704" t="s">
        <v>9329</v>
      </c>
      <c r="G219" s="11">
        <v>2</v>
      </c>
      <c r="H219" s="708" t="str">
        <f>IF($E219="","",VLOOKUP($E219,所属・種目コード!$C$3:$E$76,3,FALSE))</f>
        <v>031096</v>
      </c>
      <c r="I219" s="708">
        <f>IF($E219="","",VLOOKUP($E219,所属・種目コード!$C$3:$E$76,2,FALSE))</f>
        <v>1096</v>
      </c>
      <c r="J219" s="704" t="s">
        <v>9954</v>
      </c>
      <c r="K219" s="706"/>
      <c r="L219" s="705">
        <v>218</v>
      </c>
      <c r="M219" s="11">
        <v>218</v>
      </c>
      <c r="N219" s="11" t="s">
        <v>11935</v>
      </c>
      <c r="O219" s="704" t="s">
        <v>11522</v>
      </c>
      <c r="P219" s="704" t="str">
        <f t="shared" si="7"/>
        <v>ｶｽｶﾞ ﾐﾂｷ</v>
      </c>
      <c r="Q219" s="11" t="s">
        <v>10151</v>
      </c>
      <c r="R219" s="704" t="s">
        <v>9351</v>
      </c>
      <c r="S219" s="11">
        <v>3</v>
      </c>
      <c r="T219" s="715" t="str">
        <f>IF($Q219="","",VLOOKUP($Q219,所属・種目コード!$C$3:$E$76,3,FALSE))</f>
        <v>031112</v>
      </c>
      <c r="U219" s="715">
        <f>IF($Q219="","",VLOOKUP($Q219,所属・種目コード!$C$3:$E$76,2,FALSE))</f>
        <v>1112</v>
      </c>
      <c r="W219" s="11" t="s">
        <v>10164</v>
      </c>
    </row>
    <row r="220" spans="1:23" ht="16.7" customHeight="1">
      <c r="A220" s="704">
        <v>219</v>
      </c>
      <c r="B220" s="704">
        <v>219</v>
      </c>
      <c r="C220" s="705" t="s">
        <v>11304</v>
      </c>
      <c r="D220" s="704" t="str">
        <f t="shared" si="6"/>
        <v>ｻｻｷ ﾘｭｳｶﾞ</v>
      </c>
      <c r="E220" s="704" t="s">
        <v>10666</v>
      </c>
      <c r="F220" s="704" t="s">
        <v>9329</v>
      </c>
      <c r="G220" s="11">
        <v>2</v>
      </c>
      <c r="H220" s="708" t="str">
        <f>IF($E220="","",VLOOKUP($E220,所属・種目コード!$C$3:$E$76,3,FALSE))</f>
        <v>031096</v>
      </c>
      <c r="I220" s="708">
        <f>IF($E220="","",VLOOKUP($E220,所属・種目コード!$C$3:$E$76,2,FALSE))</f>
        <v>1096</v>
      </c>
      <c r="J220" s="704" t="s">
        <v>9955</v>
      </c>
      <c r="K220" s="706"/>
      <c r="L220" s="705">
        <v>219</v>
      </c>
      <c r="M220" s="11">
        <v>219</v>
      </c>
      <c r="N220" s="11" t="s">
        <v>11935</v>
      </c>
      <c r="O220" s="704" t="s">
        <v>11523</v>
      </c>
      <c r="P220" s="704" t="str">
        <f t="shared" si="7"/>
        <v>ｻｲﾄｳ ﾐﾅﾐ</v>
      </c>
      <c r="Q220" s="11" t="s">
        <v>10151</v>
      </c>
      <c r="R220" s="704" t="s">
        <v>9351</v>
      </c>
      <c r="S220" s="11">
        <v>3</v>
      </c>
      <c r="T220" s="715" t="str">
        <f>IF($Q220="","",VLOOKUP($Q220,所属・種目コード!$C$3:$E$76,3,FALSE))</f>
        <v>031112</v>
      </c>
      <c r="U220" s="715">
        <f>IF($Q220="","",VLOOKUP($Q220,所属・種目コード!$C$3:$E$76,2,FALSE))</f>
        <v>1112</v>
      </c>
      <c r="W220" s="11" t="s">
        <v>10170</v>
      </c>
    </row>
    <row r="221" spans="1:23" ht="16.7" customHeight="1">
      <c r="A221" s="704">
        <v>220</v>
      </c>
      <c r="B221" s="704">
        <v>220</v>
      </c>
      <c r="C221" s="705" t="s">
        <v>10801</v>
      </c>
      <c r="D221" s="704" t="str">
        <f t="shared" si="6"/>
        <v>ｽｶﾞﾜﾗ ﾏｻﾄ</v>
      </c>
      <c r="E221" s="704" t="s">
        <v>10666</v>
      </c>
      <c r="F221" s="704" t="s">
        <v>9329</v>
      </c>
      <c r="G221" s="11">
        <v>2</v>
      </c>
      <c r="H221" s="708" t="str">
        <f>IF($E221="","",VLOOKUP($E221,所属・種目コード!$C$3:$E$76,3,FALSE))</f>
        <v>031096</v>
      </c>
      <c r="I221" s="708">
        <f>IF($E221="","",VLOOKUP($E221,所属・種目コード!$C$3:$E$76,2,FALSE))</f>
        <v>1096</v>
      </c>
      <c r="J221" s="704" t="s">
        <v>9958</v>
      </c>
      <c r="K221" s="706"/>
      <c r="L221" s="705">
        <v>220</v>
      </c>
      <c r="M221" s="11">
        <v>220</v>
      </c>
      <c r="N221" s="11" t="s">
        <v>11935</v>
      </c>
      <c r="O221" s="704" t="s">
        <v>11524</v>
      </c>
      <c r="P221" s="704" t="str">
        <f t="shared" si="7"/>
        <v>ｽﾄﾞｳ ﾋﾛﾊ</v>
      </c>
      <c r="Q221" s="11" t="s">
        <v>10151</v>
      </c>
      <c r="R221" s="704" t="s">
        <v>9351</v>
      </c>
      <c r="S221" s="11">
        <v>3</v>
      </c>
      <c r="T221" s="715" t="str">
        <f>IF($Q221="","",VLOOKUP($Q221,所属・種目コード!$C$3:$E$76,3,FALSE))</f>
        <v>031112</v>
      </c>
      <c r="U221" s="715">
        <f>IF($Q221="","",VLOOKUP($Q221,所属・種目コード!$C$3:$E$76,2,FALSE))</f>
        <v>1112</v>
      </c>
      <c r="W221" s="11" t="s">
        <v>10174</v>
      </c>
    </row>
    <row r="222" spans="1:23" ht="16.7" customHeight="1">
      <c r="A222" s="704">
        <v>221</v>
      </c>
      <c r="B222" s="704">
        <v>221</v>
      </c>
      <c r="C222" s="705" t="s">
        <v>11218</v>
      </c>
      <c r="D222" s="704" t="str">
        <f t="shared" si="6"/>
        <v>ﾀｶﾊｼ ｼｭﾝ</v>
      </c>
      <c r="E222" s="704" t="s">
        <v>10666</v>
      </c>
      <c r="F222" s="704" t="s">
        <v>9329</v>
      </c>
      <c r="G222" s="11">
        <v>2</v>
      </c>
      <c r="H222" s="708" t="str">
        <f>IF($E222="","",VLOOKUP($E222,所属・種目コード!$C$3:$E$76,3,FALSE))</f>
        <v>031096</v>
      </c>
      <c r="I222" s="708">
        <f>IF($E222="","",VLOOKUP($E222,所属・種目コード!$C$3:$E$76,2,FALSE))</f>
        <v>1096</v>
      </c>
      <c r="J222" s="704" t="s">
        <v>9961</v>
      </c>
      <c r="K222" s="706"/>
      <c r="L222" s="705">
        <v>221</v>
      </c>
      <c r="M222" s="11">
        <v>221</v>
      </c>
      <c r="N222" s="11" t="s">
        <v>11935</v>
      </c>
      <c r="O222" s="704" t="s">
        <v>11874</v>
      </c>
      <c r="P222" s="704" t="str">
        <f t="shared" si="7"/>
        <v>ｾｷ ﾘﾝｶ</v>
      </c>
      <c r="Q222" s="11" t="s">
        <v>10151</v>
      </c>
      <c r="R222" s="704" t="s">
        <v>9351</v>
      </c>
      <c r="S222" s="11">
        <v>3</v>
      </c>
      <c r="T222" s="715" t="str">
        <f>IF($Q222="","",VLOOKUP($Q222,所属・種目コード!$C$3:$E$76,3,FALSE))</f>
        <v>031112</v>
      </c>
      <c r="U222" s="715">
        <f>IF($Q222="","",VLOOKUP($Q222,所属・種目コード!$C$3:$E$76,2,FALSE))</f>
        <v>1112</v>
      </c>
      <c r="W222" s="11" t="s">
        <v>10175</v>
      </c>
    </row>
    <row r="223" spans="1:23" ht="16.7" customHeight="1">
      <c r="A223" s="704">
        <v>222</v>
      </c>
      <c r="B223" s="704">
        <v>222</v>
      </c>
      <c r="C223" s="705" t="s">
        <v>11219</v>
      </c>
      <c r="D223" s="704" t="str">
        <f t="shared" si="6"/>
        <v>ﾀｶﾊｼ ﾚﾝ</v>
      </c>
      <c r="E223" s="704" t="s">
        <v>10666</v>
      </c>
      <c r="F223" s="704" t="s">
        <v>9329</v>
      </c>
      <c r="G223" s="11">
        <v>2</v>
      </c>
      <c r="H223" s="708" t="str">
        <f>IF($E223="","",VLOOKUP($E223,所属・種目コード!$C$3:$E$76,3,FALSE))</f>
        <v>031096</v>
      </c>
      <c r="I223" s="708">
        <f>IF($E223="","",VLOOKUP($E223,所属・種目コード!$C$3:$E$76,2,FALSE))</f>
        <v>1096</v>
      </c>
      <c r="J223" s="704" t="s">
        <v>9962</v>
      </c>
      <c r="K223" s="706"/>
      <c r="L223" s="705">
        <v>222</v>
      </c>
      <c r="M223" s="11">
        <v>222</v>
      </c>
      <c r="N223" s="11" t="s">
        <v>11935</v>
      </c>
      <c r="O223" s="704" t="s">
        <v>7885</v>
      </c>
      <c r="P223" s="704" t="str">
        <f t="shared" si="7"/>
        <v>ﾉｻﾞｷ ﾏｲ</v>
      </c>
      <c r="Q223" s="11" t="s">
        <v>10151</v>
      </c>
      <c r="R223" s="704" t="s">
        <v>9351</v>
      </c>
      <c r="S223" s="11">
        <v>3</v>
      </c>
      <c r="T223" s="715" t="str">
        <f>IF($Q223="","",VLOOKUP($Q223,所属・種目コード!$C$3:$E$76,3,FALSE))</f>
        <v>031112</v>
      </c>
      <c r="U223" s="715">
        <f>IF($Q223="","",VLOOKUP($Q223,所属・種目コード!$C$3:$E$76,2,FALSE))</f>
        <v>1112</v>
      </c>
      <c r="W223" s="11" t="s">
        <v>10181</v>
      </c>
    </row>
    <row r="224" spans="1:23" ht="16.7" customHeight="1">
      <c r="A224" s="704">
        <v>223</v>
      </c>
      <c r="B224" s="704">
        <v>223</v>
      </c>
      <c r="C224" s="705" t="s">
        <v>10802</v>
      </c>
      <c r="D224" s="704" t="str">
        <f t="shared" si="6"/>
        <v>ﾁﾊﾞ ｶｽﾞﾅ</v>
      </c>
      <c r="E224" s="704" t="s">
        <v>10666</v>
      </c>
      <c r="F224" s="704" t="s">
        <v>9329</v>
      </c>
      <c r="G224" s="11">
        <v>2</v>
      </c>
      <c r="H224" s="708" t="str">
        <f>IF($E224="","",VLOOKUP($E224,所属・種目コード!$C$3:$E$76,3,FALSE))</f>
        <v>031096</v>
      </c>
      <c r="I224" s="708">
        <f>IF($E224="","",VLOOKUP($E224,所属・種目コード!$C$3:$E$76,2,FALSE))</f>
        <v>1096</v>
      </c>
      <c r="J224" s="704" t="s">
        <v>9964</v>
      </c>
      <c r="K224" s="706"/>
      <c r="L224" s="705">
        <v>223</v>
      </c>
      <c r="M224" s="11">
        <v>223</v>
      </c>
      <c r="N224" s="11" t="s">
        <v>11935</v>
      </c>
      <c r="O224" s="704" t="s">
        <v>11525</v>
      </c>
      <c r="P224" s="704" t="str">
        <f t="shared" si="7"/>
        <v>ｵｵﾀｹ ﾘｺ</v>
      </c>
      <c r="Q224" s="11" t="s">
        <v>10151</v>
      </c>
      <c r="R224" s="704" t="s">
        <v>9351</v>
      </c>
      <c r="S224" s="11">
        <v>2</v>
      </c>
      <c r="T224" s="715" t="str">
        <f>IF($Q224="","",VLOOKUP($Q224,所属・種目コード!$C$3:$E$76,3,FALSE))</f>
        <v>031112</v>
      </c>
      <c r="U224" s="715">
        <f>IF($Q224="","",VLOOKUP($Q224,所属・種目コード!$C$3:$E$76,2,FALSE))</f>
        <v>1112</v>
      </c>
      <c r="W224" s="11" t="s">
        <v>10161</v>
      </c>
    </row>
    <row r="225" spans="1:23" ht="16.7" customHeight="1">
      <c r="A225" s="704">
        <v>224</v>
      </c>
      <c r="B225" s="704">
        <v>224</v>
      </c>
      <c r="C225" s="705" t="s">
        <v>10803</v>
      </c>
      <c r="D225" s="704" t="str">
        <f t="shared" si="6"/>
        <v>ﾌｼﾞﾜﾗ ﾖｼﾋﾛ</v>
      </c>
      <c r="E225" s="704" t="s">
        <v>10666</v>
      </c>
      <c r="F225" s="704" t="s">
        <v>9329</v>
      </c>
      <c r="G225" s="11">
        <v>2</v>
      </c>
      <c r="H225" s="708" t="str">
        <f>IF($E225="","",VLOOKUP($E225,所属・種目コード!$C$3:$E$76,3,FALSE))</f>
        <v>031096</v>
      </c>
      <c r="I225" s="708">
        <f>IF($E225="","",VLOOKUP($E225,所属・種目コード!$C$3:$E$76,2,FALSE))</f>
        <v>1096</v>
      </c>
      <c r="J225" s="704" t="s">
        <v>9965</v>
      </c>
      <c r="K225" s="706"/>
      <c r="L225" s="705">
        <v>224</v>
      </c>
      <c r="M225" s="11">
        <v>224</v>
      </c>
      <c r="N225" s="11" t="s">
        <v>11935</v>
      </c>
      <c r="O225" s="704" t="s">
        <v>11526</v>
      </c>
      <c r="P225" s="704" t="str">
        <f t="shared" si="7"/>
        <v>ｶﾜﾊﾗ ﾆｲﾉ</v>
      </c>
      <c r="Q225" s="11" t="s">
        <v>10151</v>
      </c>
      <c r="R225" s="704" t="s">
        <v>9351</v>
      </c>
      <c r="S225" s="11">
        <v>2</v>
      </c>
      <c r="T225" s="715" t="str">
        <f>IF($Q225="","",VLOOKUP($Q225,所属・種目コード!$C$3:$E$76,3,FALSE))</f>
        <v>031112</v>
      </c>
      <c r="U225" s="715">
        <f>IF($Q225="","",VLOOKUP($Q225,所属・種目コード!$C$3:$E$76,2,FALSE))</f>
        <v>1112</v>
      </c>
      <c r="W225" s="11" t="s">
        <v>10166</v>
      </c>
    </row>
    <row r="226" spans="1:23" ht="16.7" customHeight="1">
      <c r="A226" s="704">
        <v>225</v>
      </c>
      <c r="B226" s="704">
        <v>225</v>
      </c>
      <c r="C226" s="705" t="s">
        <v>11220</v>
      </c>
      <c r="D226" s="704" t="str">
        <f t="shared" si="6"/>
        <v>ｱﾍﾞ ﾘｮｳ</v>
      </c>
      <c r="E226" s="704" t="s">
        <v>187</v>
      </c>
      <c r="F226" s="704" t="s">
        <v>9329</v>
      </c>
      <c r="G226" s="11">
        <v>3</v>
      </c>
      <c r="H226" s="708" t="str">
        <f>IF($E226="","",VLOOKUP($E226,所属・種目コード!$C$3:$E$76,3,FALSE))</f>
        <v>031074</v>
      </c>
      <c r="I226" s="708">
        <f>IF($E226="","",VLOOKUP($E226,所属・種目コード!$C$3:$E$76,2,FALSE))</f>
        <v>1074</v>
      </c>
      <c r="J226" s="704" t="s">
        <v>9612</v>
      </c>
      <c r="K226" s="706"/>
      <c r="L226" s="705">
        <v>225</v>
      </c>
      <c r="M226" s="11">
        <v>225</v>
      </c>
      <c r="N226" s="11" t="s">
        <v>11935</v>
      </c>
      <c r="O226" s="704" t="s">
        <v>11875</v>
      </c>
      <c r="P226" s="704" t="str">
        <f t="shared" si="7"/>
        <v>ｷｳﾁ ﾐﾔﾋﾞ</v>
      </c>
      <c r="Q226" s="11" t="s">
        <v>10151</v>
      </c>
      <c r="R226" s="704" t="s">
        <v>9351</v>
      </c>
      <c r="S226" s="11">
        <v>2</v>
      </c>
      <c r="T226" s="715" t="str">
        <f>IF($Q226="","",VLOOKUP($Q226,所属・種目コード!$C$3:$E$76,3,FALSE))</f>
        <v>031112</v>
      </c>
      <c r="U226" s="715">
        <f>IF($Q226="","",VLOOKUP($Q226,所属・種目コード!$C$3:$E$76,2,FALSE))</f>
        <v>1112</v>
      </c>
      <c r="W226" s="11" t="s">
        <v>10167</v>
      </c>
    </row>
    <row r="227" spans="1:23" ht="16.7" customHeight="1">
      <c r="A227" s="704">
        <v>226</v>
      </c>
      <c r="B227" s="704">
        <v>226</v>
      </c>
      <c r="C227" s="705" t="s">
        <v>5759</v>
      </c>
      <c r="D227" s="704" t="str">
        <f t="shared" si="6"/>
        <v>ｲﾄｳ ｺｳﾍｲ</v>
      </c>
      <c r="E227" s="704" t="s">
        <v>187</v>
      </c>
      <c r="F227" s="704" t="s">
        <v>9329</v>
      </c>
      <c r="G227" s="11">
        <v>3</v>
      </c>
      <c r="H227" s="708" t="str">
        <f>IF($E227="","",VLOOKUP($E227,所属・種目コード!$C$3:$E$76,3,FALSE))</f>
        <v>031074</v>
      </c>
      <c r="I227" s="708">
        <f>IF($E227="","",VLOOKUP($E227,所属・種目コード!$C$3:$E$76,2,FALSE))</f>
        <v>1074</v>
      </c>
      <c r="J227" s="704" t="s">
        <v>9615</v>
      </c>
      <c r="K227" s="706"/>
      <c r="L227" s="705">
        <v>226</v>
      </c>
      <c r="M227" s="11">
        <v>226</v>
      </c>
      <c r="N227" s="11" t="s">
        <v>11935</v>
      </c>
      <c r="O227" s="704" t="s">
        <v>11527</v>
      </c>
      <c r="P227" s="704" t="str">
        <f t="shared" si="7"/>
        <v>ｽｶﾞﾜﾗ ｱｲ</v>
      </c>
      <c r="Q227" s="11" t="s">
        <v>10151</v>
      </c>
      <c r="R227" s="704" t="s">
        <v>9351</v>
      </c>
      <c r="S227" s="11">
        <v>2</v>
      </c>
      <c r="T227" s="715" t="str">
        <f>IF($Q227="","",VLOOKUP($Q227,所属・種目コード!$C$3:$E$76,3,FALSE))</f>
        <v>031112</v>
      </c>
      <c r="U227" s="715">
        <f>IF($Q227="","",VLOOKUP($Q227,所属・種目コード!$C$3:$E$76,2,FALSE))</f>
        <v>1112</v>
      </c>
      <c r="W227" s="11" t="s">
        <v>10172</v>
      </c>
    </row>
    <row r="228" spans="1:23" ht="16.7" customHeight="1">
      <c r="A228" s="704">
        <v>227</v>
      </c>
      <c r="B228" s="704">
        <v>227</v>
      </c>
      <c r="C228" s="705" t="s">
        <v>5761</v>
      </c>
      <c r="D228" s="704" t="str">
        <f t="shared" si="6"/>
        <v>ｵﾉ ｼﾝﾄ</v>
      </c>
      <c r="E228" s="704" t="s">
        <v>187</v>
      </c>
      <c r="F228" s="704" t="s">
        <v>9329</v>
      </c>
      <c r="G228" s="11">
        <v>3</v>
      </c>
      <c r="H228" s="708" t="str">
        <f>IF($E228="","",VLOOKUP($E228,所属・種目コード!$C$3:$E$76,3,FALSE))</f>
        <v>031074</v>
      </c>
      <c r="I228" s="708">
        <f>IF($E228="","",VLOOKUP($E228,所属・種目コード!$C$3:$E$76,2,FALSE))</f>
        <v>1074</v>
      </c>
      <c r="J228" s="704" t="s">
        <v>9623</v>
      </c>
      <c r="K228" s="706"/>
      <c r="L228" s="705">
        <v>227</v>
      </c>
      <c r="M228" s="11">
        <v>227</v>
      </c>
      <c r="N228" s="11" t="s">
        <v>11935</v>
      </c>
      <c r="O228" s="704" t="s">
        <v>11528</v>
      </c>
      <c r="P228" s="704" t="str">
        <f t="shared" si="7"/>
        <v>ﾅｶﾞｵｶ ﾕｷﾉ</v>
      </c>
      <c r="Q228" s="11" t="s">
        <v>10151</v>
      </c>
      <c r="R228" s="704" t="s">
        <v>9351</v>
      </c>
      <c r="S228" s="11">
        <v>2</v>
      </c>
      <c r="T228" s="715" t="str">
        <f>IF($Q228="","",VLOOKUP($Q228,所属・種目コード!$C$3:$E$76,3,FALSE))</f>
        <v>031112</v>
      </c>
      <c r="U228" s="715">
        <f>IF($Q228="","",VLOOKUP($Q228,所属・種目コード!$C$3:$E$76,2,FALSE))</f>
        <v>1112</v>
      </c>
      <c r="W228" s="11" t="s">
        <v>10180</v>
      </c>
    </row>
    <row r="229" spans="1:23" ht="16.7" customHeight="1">
      <c r="A229" s="704">
        <v>228</v>
      </c>
      <c r="B229" s="704">
        <v>228</v>
      </c>
      <c r="C229" s="705" t="s">
        <v>10804</v>
      </c>
      <c r="D229" s="704" t="str">
        <f t="shared" si="6"/>
        <v>ｷｸﾁ ﾋﾃﾞﾄﾗ</v>
      </c>
      <c r="E229" s="704" t="s">
        <v>187</v>
      </c>
      <c r="F229" s="704" t="s">
        <v>9329</v>
      </c>
      <c r="G229" s="11">
        <v>3</v>
      </c>
      <c r="H229" s="708" t="str">
        <f>IF($E229="","",VLOOKUP($E229,所属・種目コード!$C$3:$E$76,3,FALSE))</f>
        <v>031074</v>
      </c>
      <c r="I229" s="708">
        <f>IF($E229="","",VLOOKUP($E229,所属・種目コード!$C$3:$E$76,2,FALSE))</f>
        <v>1074</v>
      </c>
      <c r="J229" s="704" t="s">
        <v>9627</v>
      </c>
      <c r="K229" s="706"/>
      <c r="L229" s="705">
        <v>228</v>
      </c>
      <c r="M229" s="11">
        <v>228</v>
      </c>
      <c r="N229" s="11" t="s">
        <v>11935</v>
      </c>
      <c r="O229" s="704" t="s">
        <v>11529</v>
      </c>
      <c r="P229" s="704" t="str">
        <f t="shared" si="7"/>
        <v>ﾐｳﾗ ﾕｽﾞﾊ</v>
      </c>
      <c r="Q229" s="11" t="s">
        <v>10151</v>
      </c>
      <c r="R229" s="704" t="s">
        <v>9351</v>
      </c>
      <c r="S229" s="11">
        <v>2</v>
      </c>
      <c r="T229" s="715" t="str">
        <f>IF($Q229="","",VLOOKUP($Q229,所属・種目コード!$C$3:$E$76,3,FALSE))</f>
        <v>031112</v>
      </c>
      <c r="U229" s="715">
        <f>IF($Q229="","",VLOOKUP($Q229,所属・種目コード!$C$3:$E$76,2,FALSE))</f>
        <v>1112</v>
      </c>
      <c r="W229" s="11" t="s">
        <v>10187</v>
      </c>
    </row>
    <row r="230" spans="1:23" ht="16.7" customHeight="1">
      <c r="A230" s="704">
        <v>229</v>
      </c>
      <c r="B230" s="704">
        <v>229</v>
      </c>
      <c r="C230" s="705" t="s">
        <v>11221</v>
      </c>
      <c r="D230" s="704" t="str">
        <f t="shared" si="6"/>
        <v>ｺﾝ ｶﾅﾀ</v>
      </c>
      <c r="E230" s="704" t="s">
        <v>187</v>
      </c>
      <c r="F230" s="704" t="s">
        <v>9329</v>
      </c>
      <c r="G230" s="11">
        <v>3</v>
      </c>
      <c r="H230" s="708" t="str">
        <f>IF($E230="","",VLOOKUP($E230,所属・種目コード!$C$3:$E$76,3,FALSE))</f>
        <v>031074</v>
      </c>
      <c r="I230" s="708">
        <f>IF($E230="","",VLOOKUP($E230,所属・種目コード!$C$3:$E$76,2,FALSE))</f>
        <v>1074</v>
      </c>
      <c r="J230" s="704" t="s">
        <v>9632</v>
      </c>
      <c r="K230" s="706"/>
      <c r="L230" s="705">
        <v>229</v>
      </c>
      <c r="M230" s="11">
        <v>229</v>
      </c>
      <c r="N230" s="11" t="s">
        <v>11935</v>
      </c>
      <c r="O230" s="704" t="s">
        <v>11530</v>
      </c>
      <c r="P230" s="704" t="str">
        <f t="shared" si="7"/>
        <v>ﾔﾁ ﾐﾗｲ</v>
      </c>
      <c r="Q230" s="11" t="s">
        <v>10151</v>
      </c>
      <c r="R230" s="704" t="s">
        <v>9351</v>
      </c>
      <c r="S230" s="11">
        <v>2</v>
      </c>
      <c r="T230" s="715" t="str">
        <f>IF($Q230="","",VLOOKUP($Q230,所属・種目コード!$C$3:$E$76,3,FALSE))</f>
        <v>031112</v>
      </c>
      <c r="U230" s="715">
        <f>IF($Q230="","",VLOOKUP($Q230,所属・種目コード!$C$3:$E$76,2,FALSE))</f>
        <v>1112</v>
      </c>
      <c r="W230" s="11" t="s">
        <v>10189</v>
      </c>
    </row>
    <row r="231" spans="1:23" ht="16.7" customHeight="1">
      <c r="A231" s="704">
        <v>230</v>
      </c>
      <c r="B231" s="704">
        <v>230</v>
      </c>
      <c r="C231" s="705" t="s">
        <v>11305</v>
      </c>
      <c r="D231" s="704" t="str">
        <f t="shared" si="6"/>
        <v>ｻｻｷ ｼｮｳｺﾞ</v>
      </c>
      <c r="E231" s="704" t="s">
        <v>187</v>
      </c>
      <c r="F231" s="704" t="s">
        <v>9329</v>
      </c>
      <c r="G231" s="11">
        <v>3</v>
      </c>
      <c r="H231" s="708" t="str">
        <f>IF($E231="","",VLOOKUP($E231,所属・種目コード!$C$3:$E$76,3,FALSE))</f>
        <v>031074</v>
      </c>
      <c r="I231" s="708">
        <f>IF($E231="","",VLOOKUP($E231,所属・種目コード!$C$3:$E$76,2,FALSE))</f>
        <v>1074</v>
      </c>
      <c r="J231" s="704" t="s">
        <v>9633</v>
      </c>
      <c r="K231" s="706"/>
      <c r="L231" s="705">
        <v>230</v>
      </c>
      <c r="M231" s="11">
        <v>230</v>
      </c>
      <c r="N231" s="11" t="s">
        <v>11935</v>
      </c>
      <c r="O231" s="704" t="s">
        <v>11531</v>
      </c>
      <c r="P231" s="704" t="str">
        <f t="shared" si="7"/>
        <v>ﾔﾌﾞｲ ｻｴ</v>
      </c>
      <c r="Q231" s="11" t="s">
        <v>10151</v>
      </c>
      <c r="R231" s="704" t="s">
        <v>9351</v>
      </c>
      <c r="S231" s="11">
        <v>2</v>
      </c>
      <c r="T231" s="715" t="str">
        <f>IF($Q231="","",VLOOKUP($Q231,所属・種目コード!$C$3:$E$76,3,FALSE))</f>
        <v>031112</v>
      </c>
      <c r="U231" s="715">
        <f>IF($Q231="","",VLOOKUP($Q231,所属・種目コード!$C$3:$E$76,2,FALSE))</f>
        <v>1112</v>
      </c>
      <c r="W231" s="11" t="s">
        <v>10190</v>
      </c>
    </row>
    <row r="232" spans="1:23" ht="16.7" customHeight="1">
      <c r="A232" s="704">
        <v>231</v>
      </c>
      <c r="B232" s="704">
        <v>231</v>
      </c>
      <c r="C232" s="705" t="s">
        <v>10805</v>
      </c>
      <c r="D232" s="704" t="str">
        <f t="shared" si="6"/>
        <v>ﾃﾗﾀﾞ ｹｲｽｹ</v>
      </c>
      <c r="E232" s="704" t="s">
        <v>187</v>
      </c>
      <c r="F232" s="704" t="s">
        <v>9329</v>
      </c>
      <c r="G232" s="11">
        <v>3</v>
      </c>
      <c r="H232" s="708" t="str">
        <f>IF($E232="","",VLOOKUP($E232,所属・種目コード!$C$3:$E$76,3,FALSE))</f>
        <v>031074</v>
      </c>
      <c r="I232" s="708">
        <f>IF($E232="","",VLOOKUP($E232,所属・種目コード!$C$3:$E$76,2,FALSE))</f>
        <v>1074</v>
      </c>
      <c r="J232" s="704" t="s">
        <v>9644</v>
      </c>
      <c r="K232" s="706"/>
      <c r="L232" s="705">
        <v>231</v>
      </c>
      <c r="M232" s="11">
        <v>231</v>
      </c>
      <c r="N232" s="11" t="s">
        <v>11936</v>
      </c>
      <c r="O232" s="704" t="s">
        <v>11532</v>
      </c>
      <c r="P232" s="704" t="str">
        <f t="shared" si="7"/>
        <v>ｱｻﾇﾏ ﾐｸ</v>
      </c>
      <c r="Q232" s="11" t="s">
        <v>11907</v>
      </c>
      <c r="R232" s="704" t="s">
        <v>9351</v>
      </c>
      <c r="S232" s="11">
        <v>3</v>
      </c>
      <c r="T232" s="715" t="str">
        <f>IF($Q232="","",VLOOKUP($Q232,所属・種目コード!$C$3:$E$76,3,FALSE))</f>
        <v>031104</v>
      </c>
      <c r="U232" s="715">
        <f>IF($Q232="","",VLOOKUP($Q232,所属・種目コード!$C$3:$E$76,2,FALSE))</f>
        <v>1104</v>
      </c>
      <c r="W232" s="11" t="s">
        <v>10061</v>
      </c>
    </row>
    <row r="233" spans="1:23" ht="16.7" customHeight="1">
      <c r="A233" s="704">
        <v>232</v>
      </c>
      <c r="B233" s="704">
        <v>232</v>
      </c>
      <c r="C233" s="705" t="s">
        <v>10806</v>
      </c>
      <c r="D233" s="704" t="str">
        <f t="shared" si="6"/>
        <v>ﾅｶﾄ ｹﾞﾝｷ</v>
      </c>
      <c r="E233" s="704" t="s">
        <v>187</v>
      </c>
      <c r="F233" s="704" t="s">
        <v>9329</v>
      </c>
      <c r="G233" s="11">
        <v>3</v>
      </c>
      <c r="H233" s="708" t="str">
        <f>IF($E233="","",VLOOKUP($E233,所属・種目コード!$C$3:$E$76,3,FALSE))</f>
        <v>031074</v>
      </c>
      <c r="I233" s="708">
        <f>IF($E233="","",VLOOKUP($E233,所属・種目コード!$C$3:$E$76,2,FALSE))</f>
        <v>1074</v>
      </c>
      <c r="J233" s="704" t="s">
        <v>9645</v>
      </c>
      <c r="K233" s="706"/>
      <c r="L233" s="705">
        <v>232</v>
      </c>
      <c r="M233" s="11">
        <v>232</v>
      </c>
      <c r="N233" s="11" t="s">
        <v>11936</v>
      </c>
      <c r="O233" s="704" t="s">
        <v>11533</v>
      </c>
      <c r="P233" s="704" t="str">
        <f t="shared" si="7"/>
        <v>ﾁﾊﾞ ﾃﾝｶ</v>
      </c>
      <c r="Q233" s="11" t="s">
        <v>11907</v>
      </c>
      <c r="R233" s="704" t="s">
        <v>9351</v>
      </c>
      <c r="S233" s="11">
        <v>3</v>
      </c>
      <c r="T233" s="715" t="str">
        <f>IF($Q233="","",VLOOKUP($Q233,所属・種目コード!$C$3:$E$76,3,FALSE))</f>
        <v>031104</v>
      </c>
      <c r="U233" s="715">
        <f>IF($Q233="","",VLOOKUP($Q233,所属・種目コード!$C$3:$E$76,2,FALSE))</f>
        <v>1104</v>
      </c>
      <c r="W233" s="11" t="s">
        <v>10088</v>
      </c>
    </row>
    <row r="234" spans="1:23" ht="16.7" customHeight="1">
      <c r="A234" s="704">
        <v>233</v>
      </c>
      <c r="B234" s="704">
        <v>233</v>
      </c>
      <c r="C234" s="705" t="s">
        <v>5729</v>
      </c>
      <c r="D234" s="704" t="str">
        <f t="shared" si="6"/>
        <v>ﾊｺｻﾞｷ ｼｮｳﾀ</v>
      </c>
      <c r="E234" s="704" t="s">
        <v>187</v>
      </c>
      <c r="F234" s="704" t="s">
        <v>9329</v>
      </c>
      <c r="G234" s="11">
        <v>3</v>
      </c>
      <c r="H234" s="708" t="str">
        <f>IF($E234="","",VLOOKUP($E234,所属・種目コード!$C$3:$E$76,3,FALSE))</f>
        <v>031074</v>
      </c>
      <c r="I234" s="708">
        <f>IF($E234="","",VLOOKUP($E234,所属・種目コード!$C$3:$E$76,2,FALSE))</f>
        <v>1074</v>
      </c>
      <c r="J234" s="704" t="s">
        <v>9649</v>
      </c>
      <c r="K234" s="706"/>
      <c r="L234" s="705">
        <v>233</v>
      </c>
      <c r="M234" s="11">
        <v>233</v>
      </c>
      <c r="N234" s="11" t="s">
        <v>11937</v>
      </c>
      <c r="O234" s="704" t="s">
        <v>7992</v>
      </c>
      <c r="P234" s="704" t="str">
        <f t="shared" si="7"/>
        <v>ｳﾙｼﾊﾞﾗ ﾒｸﾞﾐ</v>
      </c>
      <c r="Q234" s="11" t="s">
        <v>316</v>
      </c>
      <c r="R234" s="704" t="s">
        <v>9351</v>
      </c>
      <c r="S234" s="11">
        <v>3</v>
      </c>
      <c r="T234" s="715" t="str">
        <f>IF($Q234="","",VLOOKUP($Q234,所属・種目コード!$C$3:$E$76,3,FALSE))</f>
        <v>031109</v>
      </c>
      <c r="U234" s="715">
        <f>IF($Q234="","",VLOOKUP($Q234,所属・種目コード!$C$3:$E$76,2,FALSE))</f>
        <v>1109</v>
      </c>
      <c r="W234" s="11" t="s">
        <v>10602</v>
      </c>
    </row>
    <row r="235" spans="1:23" ht="16.7" customHeight="1">
      <c r="A235" s="704">
        <v>234</v>
      </c>
      <c r="B235" s="704">
        <v>234</v>
      </c>
      <c r="C235" s="705" t="s">
        <v>11222</v>
      </c>
      <c r="D235" s="704" t="str">
        <f t="shared" si="6"/>
        <v>ﾏﾂﾑﾗ ﾋｶﾙ</v>
      </c>
      <c r="E235" s="704" t="s">
        <v>187</v>
      </c>
      <c r="F235" s="704" t="s">
        <v>9329</v>
      </c>
      <c r="G235" s="11">
        <v>3</v>
      </c>
      <c r="H235" s="708" t="str">
        <f>IF($E235="","",VLOOKUP($E235,所属・種目コード!$C$3:$E$76,3,FALSE))</f>
        <v>031074</v>
      </c>
      <c r="I235" s="708">
        <f>IF($E235="","",VLOOKUP($E235,所属・種目コード!$C$3:$E$76,2,FALSE))</f>
        <v>1074</v>
      </c>
      <c r="J235" s="704" t="s">
        <v>9653</v>
      </c>
      <c r="K235" s="706"/>
      <c r="L235" s="705">
        <v>234</v>
      </c>
      <c r="M235" s="11">
        <v>234</v>
      </c>
      <c r="N235" s="11" t="s">
        <v>11937</v>
      </c>
      <c r="O235" s="704" t="s">
        <v>11785</v>
      </c>
      <c r="P235" s="704" t="str">
        <f t="shared" si="7"/>
        <v>ｵﾄﾍﾞ ﾘﾘｶ</v>
      </c>
      <c r="Q235" s="11" t="s">
        <v>316</v>
      </c>
      <c r="R235" s="704" t="s">
        <v>9351</v>
      </c>
      <c r="S235" s="11">
        <v>3</v>
      </c>
      <c r="T235" s="715" t="str">
        <f>IF($Q235="","",VLOOKUP($Q235,所属・種目コード!$C$3:$E$76,3,FALSE))</f>
        <v>031109</v>
      </c>
      <c r="U235" s="715">
        <f>IF($Q235="","",VLOOKUP($Q235,所属・種目コード!$C$3:$E$76,2,FALSE))</f>
        <v>1109</v>
      </c>
      <c r="W235" s="11" t="s">
        <v>10605</v>
      </c>
    </row>
    <row r="236" spans="1:23" ht="16.7" customHeight="1">
      <c r="A236" s="704">
        <v>235</v>
      </c>
      <c r="B236" s="704">
        <v>235</v>
      </c>
      <c r="C236" s="705" t="s">
        <v>10807</v>
      </c>
      <c r="D236" s="704" t="str">
        <f t="shared" si="6"/>
        <v>ﾏﾙﾔﾏ ﾄﾓﾔ</v>
      </c>
      <c r="E236" s="704" t="s">
        <v>187</v>
      </c>
      <c r="F236" s="704" t="s">
        <v>9329</v>
      </c>
      <c r="G236" s="11">
        <v>3</v>
      </c>
      <c r="H236" s="708" t="str">
        <f>IF($E236="","",VLOOKUP($E236,所属・種目コード!$C$3:$E$76,3,FALSE))</f>
        <v>031074</v>
      </c>
      <c r="I236" s="708">
        <f>IF($E236="","",VLOOKUP($E236,所属・種目コード!$C$3:$E$76,2,FALSE))</f>
        <v>1074</v>
      </c>
      <c r="J236" s="704" t="s">
        <v>9654</v>
      </c>
      <c r="K236" s="706"/>
      <c r="L236" s="705">
        <v>235</v>
      </c>
      <c r="M236" s="11">
        <v>235</v>
      </c>
      <c r="N236" s="11" t="s">
        <v>11937</v>
      </c>
      <c r="O236" s="704" t="s">
        <v>11534</v>
      </c>
      <c r="P236" s="704" t="str">
        <f t="shared" si="7"/>
        <v>ｼﾗﾉ ｱｵｿﾞﾗ</v>
      </c>
      <c r="Q236" s="11" t="s">
        <v>316</v>
      </c>
      <c r="R236" s="704" t="s">
        <v>9351</v>
      </c>
      <c r="S236" s="11">
        <v>3</v>
      </c>
      <c r="T236" s="715" t="str">
        <f>IF($Q236="","",VLOOKUP($Q236,所属・種目コード!$C$3:$E$76,3,FALSE))</f>
        <v>031109</v>
      </c>
      <c r="U236" s="715">
        <f>IF($Q236="","",VLOOKUP($Q236,所属・種目コード!$C$3:$E$76,2,FALSE))</f>
        <v>1109</v>
      </c>
      <c r="W236" s="11" t="s">
        <v>10609</v>
      </c>
    </row>
    <row r="237" spans="1:23" ht="16.7" customHeight="1">
      <c r="A237" s="704">
        <v>236</v>
      </c>
      <c r="B237" s="704">
        <v>236</v>
      </c>
      <c r="C237" s="705" t="s">
        <v>11306</v>
      </c>
      <c r="D237" s="704" t="str">
        <f t="shared" si="6"/>
        <v>ﾔｴｶﾞｼ ｾｲﾔ</v>
      </c>
      <c r="E237" s="704" t="s">
        <v>187</v>
      </c>
      <c r="F237" s="704" t="s">
        <v>9329</v>
      </c>
      <c r="G237" s="11">
        <v>3</v>
      </c>
      <c r="H237" s="708" t="str">
        <f>IF($E237="","",VLOOKUP($E237,所属・種目コード!$C$3:$E$76,3,FALSE))</f>
        <v>031074</v>
      </c>
      <c r="I237" s="708">
        <f>IF($E237="","",VLOOKUP($E237,所属・種目コード!$C$3:$E$76,2,FALSE))</f>
        <v>1074</v>
      </c>
      <c r="J237" s="704" t="s">
        <v>9658</v>
      </c>
      <c r="K237" s="706"/>
      <c r="L237" s="705">
        <v>236</v>
      </c>
      <c r="M237" s="11">
        <v>236</v>
      </c>
      <c r="N237" s="11" t="s">
        <v>11937</v>
      </c>
      <c r="O237" s="704" t="s">
        <v>7980</v>
      </c>
      <c r="P237" s="704" t="str">
        <f t="shared" si="7"/>
        <v>ﾌｼﾞﾜﾗ ﾋﾅ</v>
      </c>
      <c r="Q237" s="11" t="s">
        <v>316</v>
      </c>
      <c r="R237" s="704" t="s">
        <v>9351</v>
      </c>
      <c r="S237" s="11">
        <v>3</v>
      </c>
      <c r="T237" s="715" t="str">
        <f>IF($Q237="","",VLOOKUP($Q237,所属・種目コード!$C$3:$E$76,3,FALSE))</f>
        <v>031109</v>
      </c>
      <c r="U237" s="715">
        <f>IF($Q237="","",VLOOKUP($Q237,所属・種目コード!$C$3:$E$76,2,FALSE))</f>
        <v>1109</v>
      </c>
      <c r="W237" s="11" t="s">
        <v>10617</v>
      </c>
    </row>
    <row r="238" spans="1:23" ht="16.7" customHeight="1">
      <c r="A238" s="704">
        <v>237</v>
      </c>
      <c r="B238" s="704">
        <v>237</v>
      </c>
      <c r="C238" s="705" t="s">
        <v>10808</v>
      </c>
      <c r="D238" s="704" t="str">
        <f t="shared" si="6"/>
        <v>ﾖｼｵｶ ﾀﾂﾔ</v>
      </c>
      <c r="E238" s="704" t="s">
        <v>187</v>
      </c>
      <c r="F238" s="704" t="s">
        <v>9329</v>
      </c>
      <c r="G238" s="11">
        <v>3</v>
      </c>
      <c r="H238" s="708" t="str">
        <f>IF($E238="","",VLOOKUP($E238,所属・種目コード!$C$3:$E$76,3,FALSE))</f>
        <v>031074</v>
      </c>
      <c r="I238" s="708">
        <f>IF($E238="","",VLOOKUP($E238,所属・種目コード!$C$3:$E$76,2,FALSE))</f>
        <v>1074</v>
      </c>
      <c r="J238" s="704" t="s">
        <v>9660</v>
      </c>
      <c r="K238" s="706"/>
      <c r="L238" s="705">
        <v>237</v>
      </c>
      <c r="M238" s="11">
        <v>237</v>
      </c>
      <c r="N238" s="11" t="s">
        <v>11937</v>
      </c>
      <c r="O238" s="704" t="s">
        <v>11786</v>
      </c>
      <c r="P238" s="704" t="str">
        <f t="shared" si="7"/>
        <v>ﾜｶｻ ｱﾕﾅ</v>
      </c>
      <c r="Q238" s="11" t="s">
        <v>316</v>
      </c>
      <c r="R238" s="704" t="s">
        <v>9351</v>
      </c>
      <c r="S238" s="11">
        <v>3</v>
      </c>
      <c r="T238" s="715" t="str">
        <f>IF($Q238="","",VLOOKUP($Q238,所属・種目コード!$C$3:$E$76,3,FALSE))</f>
        <v>031109</v>
      </c>
      <c r="U238" s="715">
        <f>IF($Q238="","",VLOOKUP($Q238,所属・種目コード!$C$3:$E$76,2,FALSE))</f>
        <v>1109</v>
      </c>
      <c r="W238" s="11" t="s">
        <v>10623</v>
      </c>
    </row>
    <row r="239" spans="1:23" ht="16.7" customHeight="1">
      <c r="A239" s="704">
        <v>238</v>
      </c>
      <c r="B239" s="704">
        <v>238</v>
      </c>
      <c r="C239" s="705" t="s">
        <v>11223</v>
      </c>
      <c r="D239" s="704" t="str">
        <f t="shared" si="6"/>
        <v>ﾜｶﾂｷ ﾀｹｼ</v>
      </c>
      <c r="E239" s="704" t="s">
        <v>187</v>
      </c>
      <c r="F239" s="704" t="s">
        <v>9329</v>
      </c>
      <c r="G239" s="11">
        <v>3</v>
      </c>
      <c r="H239" s="708" t="str">
        <f>IF($E239="","",VLOOKUP($E239,所属・種目コード!$C$3:$E$76,3,FALSE))</f>
        <v>031074</v>
      </c>
      <c r="I239" s="708">
        <f>IF($E239="","",VLOOKUP($E239,所属・種目コード!$C$3:$E$76,2,FALSE))</f>
        <v>1074</v>
      </c>
      <c r="J239" s="704" t="s">
        <v>9662</v>
      </c>
      <c r="K239" s="706"/>
      <c r="L239" s="705">
        <v>238</v>
      </c>
      <c r="M239" s="11">
        <v>238</v>
      </c>
      <c r="N239" s="11" t="s">
        <v>11937</v>
      </c>
      <c r="O239" s="704" t="s">
        <v>11535</v>
      </c>
      <c r="P239" s="704" t="str">
        <f t="shared" si="7"/>
        <v>ｱｷﾓﾄ ｿｳ</v>
      </c>
      <c r="Q239" s="11" t="s">
        <v>316</v>
      </c>
      <c r="R239" s="704" t="s">
        <v>9351</v>
      </c>
      <c r="S239" s="11">
        <v>2</v>
      </c>
      <c r="T239" s="715" t="str">
        <f>IF($Q239="","",VLOOKUP($Q239,所属・種目コード!$C$3:$E$76,3,FALSE))</f>
        <v>031109</v>
      </c>
      <c r="U239" s="715">
        <f>IF($Q239="","",VLOOKUP($Q239,所属・種目コード!$C$3:$E$76,2,FALSE))</f>
        <v>1109</v>
      </c>
      <c r="W239" s="11" t="s">
        <v>10599</v>
      </c>
    </row>
    <row r="240" spans="1:23" ht="16.7" customHeight="1">
      <c r="A240" s="704">
        <v>239</v>
      </c>
      <c r="B240" s="704">
        <v>239</v>
      </c>
      <c r="C240" s="705" t="s">
        <v>10809</v>
      </c>
      <c r="D240" s="704" t="str">
        <f t="shared" si="6"/>
        <v>ﾜﾀﾅﾍﾞ ﾀｸﾐ</v>
      </c>
      <c r="E240" s="704" t="s">
        <v>187</v>
      </c>
      <c r="F240" s="704" t="s">
        <v>9329</v>
      </c>
      <c r="G240" s="11">
        <v>3</v>
      </c>
      <c r="H240" s="708" t="str">
        <f>IF($E240="","",VLOOKUP($E240,所属・種目コード!$C$3:$E$76,3,FALSE))</f>
        <v>031074</v>
      </c>
      <c r="I240" s="708">
        <f>IF($E240="","",VLOOKUP($E240,所属・種目コード!$C$3:$E$76,2,FALSE))</f>
        <v>1074</v>
      </c>
      <c r="J240" s="704" t="s">
        <v>9664</v>
      </c>
      <c r="K240" s="706"/>
      <c r="L240" s="705">
        <v>239</v>
      </c>
      <c r="M240" s="11">
        <v>239</v>
      </c>
      <c r="N240" s="11" t="s">
        <v>11937</v>
      </c>
      <c r="O240" s="704" t="s">
        <v>8134</v>
      </c>
      <c r="P240" s="704" t="str">
        <f t="shared" si="7"/>
        <v>ｲﾜﾌﾈ ﾐｸ</v>
      </c>
      <c r="Q240" s="11" t="s">
        <v>316</v>
      </c>
      <c r="R240" s="704" t="s">
        <v>9351</v>
      </c>
      <c r="S240" s="11">
        <v>2</v>
      </c>
      <c r="T240" s="715" t="str">
        <f>IF($Q240="","",VLOOKUP($Q240,所属・種目コード!$C$3:$E$76,3,FALSE))</f>
        <v>031109</v>
      </c>
      <c r="U240" s="715">
        <f>IF($Q240="","",VLOOKUP($Q240,所属・種目コード!$C$3:$E$76,2,FALSE))</f>
        <v>1109</v>
      </c>
      <c r="W240" s="11" t="s">
        <v>10601</v>
      </c>
    </row>
    <row r="241" spans="1:23" ht="16.7" customHeight="1">
      <c r="A241" s="704">
        <v>240</v>
      </c>
      <c r="B241" s="704">
        <v>240</v>
      </c>
      <c r="C241" s="705" t="s">
        <v>11224</v>
      </c>
      <c r="D241" s="704" t="str">
        <f t="shared" si="6"/>
        <v>ｱﾝﾄﾞｳ ﾘｮｳ</v>
      </c>
      <c r="E241" s="704" t="s">
        <v>187</v>
      </c>
      <c r="F241" s="704" t="s">
        <v>9329</v>
      </c>
      <c r="G241" s="11">
        <v>2</v>
      </c>
      <c r="H241" s="708" t="str">
        <f>IF($E241="","",VLOOKUP($E241,所属・種目コード!$C$3:$E$76,3,FALSE))</f>
        <v>031074</v>
      </c>
      <c r="I241" s="708">
        <f>IF($E241="","",VLOOKUP($E241,所属・種目コード!$C$3:$E$76,2,FALSE))</f>
        <v>1074</v>
      </c>
      <c r="J241" s="704" t="s">
        <v>9613</v>
      </c>
      <c r="K241" s="706"/>
      <c r="L241" s="705">
        <v>240</v>
      </c>
      <c r="M241" s="11">
        <v>240</v>
      </c>
      <c r="N241" s="11" t="s">
        <v>11937</v>
      </c>
      <c r="O241" s="704" t="s">
        <v>11787</v>
      </c>
      <c r="P241" s="704" t="str">
        <f t="shared" si="7"/>
        <v>ｵﾀﾞｼﾏ ﾏﾅ</v>
      </c>
      <c r="Q241" s="11" t="s">
        <v>316</v>
      </c>
      <c r="R241" s="704" t="s">
        <v>9351</v>
      </c>
      <c r="S241" s="11">
        <v>2</v>
      </c>
      <c r="T241" s="715" t="str">
        <f>IF($Q241="","",VLOOKUP($Q241,所属・種目コード!$C$3:$E$76,3,FALSE))</f>
        <v>031109</v>
      </c>
      <c r="U241" s="715">
        <f>IF($Q241="","",VLOOKUP($Q241,所属・種目コード!$C$3:$E$76,2,FALSE))</f>
        <v>1109</v>
      </c>
      <c r="W241" s="11" t="s">
        <v>10604</v>
      </c>
    </row>
    <row r="242" spans="1:23" ht="16.7" customHeight="1">
      <c r="A242" s="704">
        <v>241</v>
      </c>
      <c r="B242" s="704">
        <v>241</v>
      </c>
      <c r="C242" s="705" t="s">
        <v>10810</v>
      </c>
      <c r="D242" s="704" t="str">
        <f t="shared" si="6"/>
        <v>ｲﾜﾌﾞﾁ ﾕｳｼﾞｭ</v>
      </c>
      <c r="E242" s="704" t="s">
        <v>187</v>
      </c>
      <c r="F242" s="704" t="s">
        <v>9329</v>
      </c>
      <c r="G242" s="11">
        <v>2</v>
      </c>
      <c r="H242" s="708" t="str">
        <f>IF($E242="","",VLOOKUP($E242,所属・種目コード!$C$3:$E$76,3,FALSE))</f>
        <v>031074</v>
      </c>
      <c r="I242" s="708">
        <f>IF($E242="","",VLOOKUP($E242,所属・種目コード!$C$3:$E$76,2,FALSE))</f>
        <v>1074</v>
      </c>
      <c r="J242" s="704" t="s">
        <v>9617</v>
      </c>
      <c r="K242" s="706"/>
      <c r="L242" s="705">
        <v>241</v>
      </c>
      <c r="M242" s="11">
        <v>241</v>
      </c>
      <c r="N242" s="11" t="s">
        <v>11937</v>
      </c>
      <c r="O242" s="704" t="s">
        <v>11536</v>
      </c>
      <c r="P242" s="704" t="str">
        <f t="shared" si="7"/>
        <v>ｺｸﾗ ﾕﾅ</v>
      </c>
      <c r="Q242" s="11" t="s">
        <v>316</v>
      </c>
      <c r="R242" s="704" t="s">
        <v>9351</v>
      </c>
      <c r="S242" s="11">
        <v>2</v>
      </c>
      <c r="T242" s="715" t="str">
        <f>IF($Q242="","",VLOOKUP($Q242,所属・種目コード!$C$3:$E$76,3,FALSE))</f>
        <v>031109</v>
      </c>
      <c r="U242" s="715">
        <f>IF($Q242="","",VLOOKUP($Q242,所属・種目コード!$C$3:$E$76,2,FALSE))</f>
        <v>1109</v>
      </c>
      <c r="W242" s="11" t="s">
        <v>10606</v>
      </c>
    </row>
    <row r="243" spans="1:23" ht="16.7" customHeight="1">
      <c r="A243" s="704">
        <v>242</v>
      </c>
      <c r="B243" s="704">
        <v>242</v>
      </c>
      <c r="C243" s="705" t="s">
        <v>10811</v>
      </c>
      <c r="D243" s="704" t="str">
        <f t="shared" si="6"/>
        <v>ｷｸﾁ ﾕｳｽｹ</v>
      </c>
      <c r="E243" s="704" t="s">
        <v>187</v>
      </c>
      <c r="F243" s="704" t="s">
        <v>9329</v>
      </c>
      <c r="G243" s="11">
        <v>2</v>
      </c>
      <c r="H243" s="708" t="str">
        <f>IF($E243="","",VLOOKUP($E243,所属・種目コード!$C$3:$E$76,3,FALSE))</f>
        <v>031074</v>
      </c>
      <c r="I243" s="708">
        <f>IF($E243="","",VLOOKUP($E243,所属・種目コード!$C$3:$E$76,2,FALSE))</f>
        <v>1074</v>
      </c>
      <c r="J243" s="704" t="s">
        <v>9628</v>
      </c>
      <c r="K243" s="711"/>
      <c r="L243" s="705">
        <v>242</v>
      </c>
      <c r="M243" s="11">
        <v>242</v>
      </c>
      <c r="N243" s="11" t="s">
        <v>11937</v>
      </c>
      <c r="O243" s="704" t="s">
        <v>8122</v>
      </c>
      <c r="P243" s="704" t="str">
        <f t="shared" si="7"/>
        <v>ﾀﾅｶ ｷﾎ</v>
      </c>
      <c r="Q243" s="11" t="s">
        <v>316</v>
      </c>
      <c r="R243" s="704" t="s">
        <v>9351</v>
      </c>
      <c r="S243" s="11">
        <v>2</v>
      </c>
      <c r="T243" s="715" t="str">
        <f>IF($Q243="","",VLOOKUP($Q243,所属・種目コード!$C$3:$E$76,3,FALSE))</f>
        <v>031109</v>
      </c>
      <c r="U243" s="715">
        <f>IF($Q243="","",VLOOKUP($Q243,所属・種目コード!$C$3:$E$76,2,FALSE))</f>
        <v>1109</v>
      </c>
      <c r="W243" s="11" t="s">
        <v>10612</v>
      </c>
    </row>
    <row r="244" spans="1:23" ht="16.7" customHeight="1">
      <c r="A244" s="704">
        <v>243</v>
      </c>
      <c r="B244" s="704">
        <v>243</v>
      </c>
      <c r="C244" s="705" t="s">
        <v>10812</v>
      </c>
      <c r="D244" s="704" t="str">
        <f t="shared" si="6"/>
        <v>ｺｼﾀ ﾊﾙﾄ</v>
      </c>
      <c r="E244" s="704" t="s">
        <v>187</v>
      </c>
      <c r="F244" s="704" t="s">
        <v>9329</v>
      </c>
      <c r="G244" s="11">
        <v>2</v>
      </c>
      <c r="H244" s="708" t="str">
        <f>IF($E244="","",VLOOKUP($E244,所属・種目コード!$C$3:$E$76,3,FALSE))</f>
        <v>031074</v>
      </c>
      <c r="I244" s="708">
        <f>IF($E244="","",VLOOKUP($E244,所属・種目コード!$C$3:$E$76,2,FALSE))</f>
        <v>1074</v>
      </c>
      <c r="J244" s="704" t="s">
        <v>9629</v>
      </c>
      <c r="K244" s="711"/>
      <c r="L244" s="705">
        <v>243</v>
      </c>
      <c r="M244" s="11">
        <v>243</v>
      </c>
      <c r="N244" s="11" t="s">
        <v>11937</v>
      </c>
      <c r="O244" s="704" t="s">
        <v>11537</v>
      </c>
      <c r="P244" s="704" t="str">
        <f t="shared" si="7"/>
        <v>ﾌｸﾀﾞ ｱﾝﾘ</v>
      </c>
      <c r="Q244" s="11" t="s">
        <v>316</v>
      </c>
      <c r="R244" s="704" t="s">
        <v>9351</v>
      </c>
      <c r="S244" s="11">
        <v>2</v>
      </c>
      <c r="T244" s="715" t="str">
        <f>IF($Q244="","",VLOOKUP($Q244,所属・種目コード!$C$3:$E$76,3,FALSE))</f>
        <v>031109</v>
      </c>
      <c r="U244" s="715">
        <f>IF($Q244="","",VLOOKUP($Q244,所属・種目コード!$C$3:$E$76,2,FALSE))</f>
        <v>1109</v>
      </c>
      <c r="W244" s="11" t="s">
        <v>10616</v>
      </c>
    </row>
    <row r="245" spans="1:23" ht="16.7" customHeight="1">
      <c r="A245" s="704">
        <v>244</v>
      </c>
      <c r="B245" s="704">
        <v>244</v>
      </c>
      <c r="C245" s="705" t="s">
        <v>10813</v>
      </c>
      <c r="D245" s="704" t="str">
        <f t="shared" si="6"/>
        <v>ｼﾊﾞﾀ ｼｭﾝｺﾞ</v>
      </c>
      <c r="E245" s="704" t="s">
        <v>187</v>
      </c>
      <c r="F245" s="704" t="s">
        <v>9329</v>
      </c>
      <c r="G245" s="11">
        <v>2</v>
      </c>
      <c r="H245" s="708" t="str">
        <f>IF($E245="","",VLOOKUP($E245,所属・種目コード!$C$3:$E$76,3,FALSE))</f>
        <v>031074</v>
      </c>
      <c r="I245" s="708">
        <f>IF($E245="","",VLOOKUP($E245,所属・種目コード!$C$3:$E$76,2,FALSE))</f>
        <v>1074</v>
      </c>
      <c r="J245" s="704" t="s">
        <v>9635</v>
      </c>
      <c r="K245" s="711"/>
      <c r="L245" s="705">
        <v>244</v>
      </c>
      <c r="M245" s="11">
        <v>244</v>
      </c>
      <c r="N245" s="11" t="s">
        <v>11937</v>
      </c>
      <c r="O245" s="704" t="s">
        <v>11538</v>
      </c>
      <c r="P245" s="704" t="str">
        <f t="shared" si="7"/>
        <v>ﾌﾙｶﾜ ｱﾕｾ</v>
      </c>
      <c r="Q245" s="11" t="s">
        <v>316</v>
      </c>
      <c r="R245" s="704" t="s">
        <v>9351</v>
      </c>
      <c r="S245" s="11">
        <v>2</v>
      </c>
      <c r="T245" s="715" t="str">
        <f>IF($Q245="","",VLOOKUP($Q245,所属・種目コード!$C$3:$E$76,3,FALSE))</f>
        <v>031109</v>
      </c>
      <c r="U245" s="715">
        <f>IF($Q245="","",VLOOKUP($Q245,所属・種目コード!$C$3:$E$76,2,FALSE))</f>
        <v>1109</v>
      </c>
      <c r="W245" s="11" t="s">
        <v>10618</v>
      </c>
    </row>
    <row r="246" spans="1:23" ht="16.7" customHeight="1">
      <c r="A246" s="704">
        <v>245</v>
      </c>
      <c r="B246" s="704">
        <v>245</v>
      </c>
      <c r="C246" s="705" t="s">
        <v>11225</v>
      </c>
      <c r="D246" s="704" t="str">
        <f t="shared" si="6"/>
        <v>ﾀｶﾊｼ ﾋﾋﾞｷ</v>
      </c>
      <c r="E246" s="704" t="s">
        <v>187</v>
      </c>
      <c r="F246" s="704" t="s">
        <v>9329</v>
      </c>
      <c r="G246" s="11">
        <v>2</v>
      </c>
      <c r="H246" s="708" t="str">
        <f>IF($E246="","",VLOOKUP($E246,所属・種目コード!$C$3:$E$76,3,FALSE))</f>
        <v>031074</v>
      </c>
      <c r="I246" s="708">
        <f>IF($E246="","",VLOOKUP($E246,所属・種目コード!$C$3:$E$76,2,FALSE))</f>
        <v>1074</v>
      </c>
      <c r="J246" s="704" t="s">
        <v>9640</v>
      </c>
      <c r="K246" s="711"/>
      <c r="L246" s="705">
        <v>245</v>
      </c>
      <c r="M246" s="11">
        <v>245</v>
      </c>
      <c r="N246" s="11" t="s">
        <v>11937</v>
      </c>
      <c r="O246" s="704" t="s">
        <v>11539</v>
      </c>
      <c r="P246" s="704" t="str">
        <f t="shared" si="7"/>
        <v>ﾖｼﾀﾞ ﾐﾎ</v>
      </c>
      <c r="Q246" s="11" t="s">
        <v>316</v>
      </c>
      <c r="R246" s="704" t="s">
        <v>9351</v>
      </c>
      <c r="S246" s="11">
        <v>2</v>
      </c>
      <c r="T246" s="715" t="str">
        <f>IF($Q246="","",VLOOKUP($Q246,所属・種目コード!$C$3:$E$76,3,FALSE))</f>
        <v>031109</v>
      </c>
      <c r="U246" s="715">
        <f>IF($Q246="","",VLOOKUP($Q246,所属・種目コード!$C$3:$E$76,2,FALSE))</f>
        <v>1109</v>
      </c>
      <c r="W246" s="11" t="s">
        <v>10621</v>
      </c>
    </row>
    <row r="247" spans="1:23" ht="16.7" customHeight="1">
      <c r="A247" s="704">
        <v>246</v>
      </c>
      <c r="B247" s="704">
        <v>246</v>
      </c>
      <c r="C247" s="705" t="s">
        <v>10814</v>
      </c>
      <c r="D247" s="704" t="str">
        <f t="shared" si="6"/>
        <v>ﾀｶﾊｼ ﾘｭｳｷ</v>
      </c>
      <c r="E247" s="704" t="s">
        <v>187</v>
      </c>
      <c r="F247" s="704" t="s">
        <v>9329</v>
      </c>
      <c r="G247" s="11">
        <v>2</v>
      </c>
      <c r="H247" s="713" t="str">
        <f>IF($E247="","",VLOOKUP($E247,所属・種目コード!$C$3:$E$76,3,FALSE))</f>
        <v>031074</v>
      </c>
      <c r="I247" s="713">
        <f>IF($E247="","",VLOOKUP($E247,所属・種目コード!$C$3:$E$76,2,FALSE))</f>
        <v>1074</v>
      </c>
      <c r="J247" s="704" t="s">
        <v>9539</v>
      </c>
      <c r="K247" s="711"/>
      <c r="L247" s="705">
        <v>246</v>
      </c>
      <c r="M247" s="11">
        <v>246</v>
      </c>
      <c r="N247" s="11" t="s">
        <v>11937</v>
      </c>
      <c r="O247" s="704" t="s">
        <v>11540</v>
      </c>
      <c r="P247" s="704" t="str">
        <f t="shared" si="7"/>
        <v>ｱﾍﾞ ﾐﾅﾐ</v>
      </c>
      <c r="Q247" s="11" t="s">
        <v>316</v>
      </c>
      <c r="R247" s="704" t="s">
        <v>9351</v>
      </c>
      <c r="S247" s="11">
        <v>1</v>
      </c>
      <c r="T247" s="715" t="str">
        <f>IF($Q247="","",VLOOKUP($Q247,所属・種目コード!$C$3:$E$76,3,FALSE))</f>
        <v>031109</v>
      </c>
      <c r="U247" s="715">
        <f>IF($Q247="","",VLOOKUP($Q247,所属・種目コード!$C$3:$E$76,2,FALSE))</f>
        <v>1109</v>
      </c>
      <c r="W247" s="11" t="s">
        <v>10600</v>
      </c>
    </row>
    <row r="248" spans="1:23" ht="16.7" customHeight="1">
      <c r="A248" s="704">
        <v>247</v>
      </c>
      <c r="B248" s="704">
        <v>247</v>
      </c>
      <c r="C248" s="705" t="s">
        <v>5757</v>
      </c>
      <c r="D248" s="704" t="str">
        <f t="shared" si="6"/>
        <v>ﾆｯﾀ ﾋﾛﾄ</v>
      </c>
      <c r="E248" s="704" t="s">
        <v>187</v>
      </c>
      <c r="F248" s="704" t="s">
        <v>9329</v>
      </c>
      <c r="G248" s="11">
        <v>2</v>
      </c>
      <c r="H248" s="713" t="str">
        <f>IF($E248="","",VLOOKUP($E248,所属・種目コード!$C$3:$E$76,3,FALSE))</f>
        <v>031074</v>
      </c>
      <c r="I248" s="713">
        <f>IF($E248="","",VLOOKUP($E248,所属・種目コード!$C$3:$E$76,2,FALSE))</f>
        <v>1074</v>
      </c>
      <c r="J248" s="704" t="s">
        <v>9648</v>
      </c>
      <c r="K248" s="706"/>
      <c r="L248" s="705">
        <v>247</v>
      </c>
      <c r="M248" s="11">
        <v>247</v>
      </c>
      <c r="N248" s="11" t="s">
        <v>11937</v>
      </c>
      <c r="O248" s="704" t="s">
        <v>11541</v>
      </c>
      <c r="P248" s="704" t="str">
        <f t="shared" si="7"/>
        <v>ｵｶﾀﾞ ｱｲﾘ</v>
      </c>
      <c r="Q248" s="11" t="s">
        <v>316</v>
      </c>
      <c r="R248" s="704" t="s">
        <v>9351</v>
      </c>
      <c r="S248" s="11">
        <v>1</v>
      </c>
      <c r="T248" s="715" t="str">
        <f>IF($Q248="","",VLOOKUP($Q248,所属・種目コード!$C$3:$E$76,3,FALSE))</f>
        <v>031109</v>
      </c>
      <c r="U248" s="715">
        <f>IF($Q248="","",VLOOKUP($Q248,所属・種目コード!$C$3:$E$76,2,FALSE))</f>
        <v>1109</v>
      </c>
      <c r="W248" s="11" t="s">
        <v>10603</v>
      </c>
    </row>
    <row r="249" spans="1:23" ht="16.7" customHeight="1">
      <c r="A249" s="704">
        <v>248</v>
      </c>
      <c r="B249" s="704">
        <v>248</v>
      </c>
      <c r="C249" s="705" t="s">
        <v>10815</v>
      </c>
      <c r="D249" s="704" t="str">
        <f t="shared" si="6"/>
        <v>ﾏｴﾊﾗ ﾊﾙｷ</v>
      </c>
      <c r="E249" s="704" t="s">
        <v>187</v>
      </c>
      <c r="F249" s="704" t="s">
        <v>9329</v>
      </c>
      <c r="G249" s="11">
        <v>2</v>
      </c>
      <c r="H249" s="713" t="str">
        <f>IF($E249="","",VLOOKUP($E249,所属・種目コード!$C$3:$E$76,3,FALSE))</f>
        <v>031074</v>
      </c>
      <c r="I249" s="713">
        <f>IF($E249="","",VLOOKUP($E249,所属・種目コード!$C$3:$E$76,2,FALSE))</f>
        <v>1074</v>
      </c>
      <c r="J249" s="704" t="s">
        <v>9651</v>
      </c>
      <c r="K249" s="706"/>
      <c r="L249" s="705">
        <v>248</v>
      </c>
      <c r="M249" s="11">
        <v>248</v>
      </c>
      <c r="N249" s="11" t="s">
        <v>11937</v>
      </c>
      <c r="O249" s="704" t="s">
        <v>11788</v>
      </c>
      <c r="P249" s="704" t="str">
        <f t="shared" si="7"/>
        <v>ｻｻｷ ﾐｵ</v>
      </c>
      <c r="Q249" s="11" t="s">
        <v>316</v>
      </c>
      <c r="R249" s="704" t="s">
        <v>9351</v>
      </c>
      <c r="S249" s="11">
        <v>1</v>
      </c>
      <c r="T249" s="715" t="str">
        <f>IF($Q249="","",VLOOKUP($Q249,所属・種目コード!$C$3:$E$76,3,FALSE))</f>
        <v>031109</v>
      </c>
      <c r="U249" s="715">
        <f>IF($Q249="","",VLOOKUP($Q249,所属・種目コード!$C$3:$E$76,2,FALSE))</f>
        <v>1109</v>
      </c>
      <c r="W249" s="11" t="s">
        <v>10607</v>
      </c>
    </row>
    <row r="250" spans="1:23" ht="16.7" customHeight="1">
      <c r="A250" s="704">
        <v>249</v>
      </c>
      <c r="B250" s="704">
        <v>249</v>
      </c>
      <c r="C250" s="705" t="s">
        <v>10816</v>
      </c>
      <c r="D250" s="704" t="str">
        <f t="shared" si="6"/>
        <v>ﾖｼｶﾜ ｺｳｷ</v>
      </c>
      <c r="E250" s="704" t="s">
        <v>187</v>
      </c>
      <c r="F250" s="704" t="s">
        <v>9329</v>
      </c>
      <c r="G250" s="11">
        <v>2</v>
      </c>
      <c r="H250" s="713" t="str">
        <f>IF($E250="","",VLOOKUP($E250,所属・種目コード!$C$3:$E$76,3,FALSE))</f>
        <v>031074</v>
      </c>
      <c r="I250" s="713">
        <f>IF($E250="","",VLOOKUP($E250,所属・種目コード!$C$3:$E$76,2,FALSE))</f>
        <v>1074</v>
      </c>
      <c r="J250" s="704" t="s">
        <v>9661</v>
      </c>
      <c r="K250" s="706"/>
      <c r="L250" s="705">
        <v>249</v>
      </c>
      <c r="M250" s="11">
        <v>249</v>
      </c>
      <c r="N250" s="11" t="s">
        <v>11937</v>
      </c>
      <c r="O250" s="704" t="s">
        <v>11789</v>
      </c>
      <c r="P250" s="704" t="str">
        <f t="shared" si="7"/>
        <v>ｻｻｷ ﾘｵﾈ</v>
      </c>
      <c r="Q250" s="11" t="s">
        <v>316</v>
      </c>
      <c r="R250" s="704" t="s">
        <v>9351</v>
      </c>
      <c r="S250" s="11">
        <v>1</v>
      </c>
      <c r="T250" s="715" t="str">
        <f>IF($Q250="","",VLOOKUP($Q250,所属・種目コード!$C$3:$E$76,3,FALSE))</f>
        <v>031109</v>
      </c>
      <c r="U250" s="715">
        <f>IF($Q250="","",VLOOKUP($Q250,所属・種目コード!$C$3:$E$76,2,FALSE))</f>
        <v>1109</v>
      </c>
      <c r="W250" s="11" t="s">
        <v>10608</v>
      </c>
    </row>
    <row r="251" spans="1:23" ht="16.7" customHeight="1">
      <c r="A251" s="704">
        <v>250</v>
      </c>
      <c r="B251" s="704">
        <v>250</v>
      </c>
      <c r="C251" s="705" t="s">
        <v>10817</v>
      </c>
      <c r="D251" s="704" t="str">
        <f t="shared" si="6"/>
        <v>ﾜﾀﾞ ﾀｸﾐ</v>
      </c>
      <c r="E251" s="704" t="s">
        <v>187</v>
      </c>
      <c r="F251" s="704" t="s">
        <v>9329</v>
      </c>
      <c r="G251" s="11">
        <v>2</v>
      </c>
      <c r="H251" s="713" t="str">
        <f>IF($E251="","",VLOOKUP($E251,所属・種目コード!$C$3:$E$76,3,FALSE))</f>
        <v>031074</v>
      </c>
      <c r="I251" s="713">
        <f>IF($E251="","",VLOOKUP($E251,所属・種目コード!$C$3:$E$76,2,FALSE))</f>
        <v>1074</v>
      </c>
      <c r="J251" s="704" t="s">
        <v>9663</v>
      </c>
      <c r="K251" s="706"/>
      <c r="L251" s="705">
        <v>250</v>
      </c>
      <c r="M251" s="11">
        <v>250</v>
      </c>
      <c r="N251" s="11" t="s">
        <v>11937</v>
      </c>
      <c r="O251" s="704" t="s">
        <v>11790</v>
      </c>
      <c r="P251" s="704" t="str">
        <f t="shared" si="7"/>
        <v>ｻｻｷ ﾙｲ</v>
      </c>
      <c r="Q251" s="11" t="s">
        <v>316</v>
      </c>
      <c r="R251" s="704" t="s">
        <v>9351</v>
      </c>
      <c r="S251" s="11">
        <v>1</v>
      </c>
      <c r="T251" s="715" t="str">
        <f>IF($Q251="","",VLOOKUP($Q251,所属・種目コード!$C$3:$E$76,3,FALSE))</f>
        <v>031109</v>
      </c>
      <c r="U251" s="715">
        <f>IF($Q251="","",VLOOKUP($Q251,所属・種目コード!$C$3:$E$76,2,FALSE))</f>
        <v>1109</v>
      </c>
      <c r="W251" s="11" t="s">
        <v>9384</v>
      </c>
    </row>
    <row r="252" spans="1:23" ht="16.7" customHeight="1">
      <c r="A252" s="704">
        <v>251</v>
      </c>
      <c r="B252" s="704">
        <v>251</v>
      </c>
      <c r="C252" s="705" t="s">
        <v>11307</v>
      </c>
      <c r="D252" s="704" t="str">
        <f t="shared" si="6"/>
        <v>ｵﾉ ﾕｳｼﾞﾛｳ</v>
      </c>
      <c r="E252" s="704" t="s">
        <v>194</v>
      </c>
      <c r="F252" s="704" t="s">
        <v>9329</v>
      </c>
      <c r="G252" s="11">
        <v>3</v>
      </c>
      <c r="H252" s="708" t="str">
        <f>IF($E252="","",VLOOKUP($E252,所属・種目コード!$C$3:$E$76,3,FALSE))</f>
        <v>031076</v>
      </c>
      <c r="I252" s="708">
        <f>IF($E252="","",VLOOKUP($E252,所属・種目コード!$C$3:$E$76,2,FALSE))</f>
        <v>1076</v>
      </c>
      <c r="J252" s="704" t="s">
        <v>9685</v>
      </c>
      <c r="K252" s="706"/>
      <c r="L252" s="705">
        <v>251</v>
      </c>
      <c r="M252" s="11">
        <v>251</v>
      </c>
      <c r="N252" s="11" t="s">
        <v>11937</v>
      </c>
      <c r="O252" s="704" t="s">
        <v>11542</v>
      </c>
      <c r="P252" s="704" t="str">
        <f t="shared" si="7"/>
        <v>ｽｶﾞﾜﾗ ﾐｷ</v>
      </c>
      <c r="Q252" s="11" t="s">
        <v>316</v>
      </c>
      <c r="R252" s="704" t="s">
        <v>9351</v>
      </c>
      <c r="S252" s="11">
        <v>1</v>
      </c>
      <c r="T252" s="715" t="str">
        <f>IF($Q252="","",VLOOKUP($Q252,所属・種目コード!$C$3:$E$76,3,FALSE))</f>
        <v>031109</v>
      </c>
      <c r="U252" s="715">
        <f>IF($Q252="","",VLOOKUP($Q252,所属・種目コード!$C$3:$E$76,2,FALSE))</f>
        <v>1109</v>
      </c>
      <c r="W252" s="11" t="s">
        <v>10610</v>
      </c>
    </row>
    <row r="253" spans="1:23" ht="16.7" customHeight="1">
      <c r="A253" s="704">
        <v>252</v>
      </c>
      <c r="B253" s="704">
        <v>252</v>
      </c>
      <c r="C253" s="705" t="s">
        <v>10818</v>
      </c>
      <c r="D253" s="704" t="str">
        <f t="shared" si="6"/>
        <v>ﾀｶﾊｼ ｾﾅ</v>
      </c>
      <c r="E253" s="704" t="s">
        <v>194</v>
      </c>
      <c r="F253" s="704" t="s">
        <v>9329</v>
      </c>
      <c r="G253" s="11">
        <v>3</v>
      </c>
      <c r="H253" s="708" t="str">
        <f>IF($E253="","",VLOOKUP($E253,所属・種目コード!$C$3:$E$76,3,FALSE))</f>
        <v>031076</v>
      </c>
      <c r="I253" s="708">
        <f>IF($E253="","",VLOOKUP($E253,所属・種目コード!$C$3:$E$76,2,FALSE))</f>
        <v>1076</v>
      </c>
      <c r="J253" s="704" t="s">
        <v>9688</v>
      </c>
      <c r="K253" s="706"/>
      <c r="L253" s="705">
        <v>252</v>
      </c>
      <c r="M253" s="11">
        <v>252</v>
      </c>
      <c r="N253" s="11" t="s">
        <v>11937</v>
      </c>
      <c r="O253" s="704" t="s">
        <v>11876</v>
      </c>
      <c r="P253" s="704" t="str">
        <f t="shared" si="7"/>
        <v>ﾀｶﾊｼ ｲｽﾞﾐ</v>
      </c>
      <c r="Q253" s="11" t="s">
        <v>316</v>
      </c>
      <c r="R253" s="704" t="s">
        <v>9351</v>
      </c>
      <c r="S253" s="11">
        <v>1</v>
      </c>
      <c r="T253" s="715" t="str">
        <f>IF($Q253="","",VLOOKUP($Q253,所属・種目コード!$C$3:$E$76,3,FALSE))</f>
        <v>031109</v>
      </c>
      <c r="U253" s="715">
        <f>IF($Q253="","",VLOOKUP($Q253,所属・種目コード!$C$3:$E$76,2,FALSE))</f>
        <v>1109</v>
      </c>
      <c r="W253" s="11" t="s">
        <v>10611</v>
      </c>
    </row>
    <row r="254" spans="1:23" ht="16.7" customHeight="1">
      <c r="A254" s="704">
        <v>253</v>
      </c>
      <c r="B254" s="704">
        <v>253</v>
      </c>
      <c r="C254" s="705" t="s">
        <v>11308</v>
      </c>
      <c r="D254" s="704" t="str">
        <f t="shared" si="6"/>
        <v>ﾔｴｶﾞｼ ｶｲﾄ</v>
      </c>
      <c r="E254" s="704" t="s">
        <v>194</v>
      </c>
      <c r="F254" s="704" t="s">
        <v>9329</v>
      </c>
      <c r="G254" s="11">
        <v>3</v>
      </c>
      <c r="H254" s="708" t="str">
        <f>IF($E254="","",VLOOKUP($E254,所属・種目コード!$C$3:$E$76,3,FALSE))</f>
        <v>031076</v>
      </c>
      <c r="I254" s="708">
        <f>IF($E254="","",VLOOKUP($E254,所属・種目コード!$C$3:$E$76,2,FALSE))</f>
        <v>1076</v>
      </c>
      <c r="J254" s="704" t="s">
        <v>9692</v>
      </c>
      <c r="K254" s="706"/>
      <c r="L254" s="705">
        <v>253</v>
      </c>
      <c r="M254" s="11">
        <v>253</v>
      </c>
      <c r="N254" s="11" t="s">
        <v>11937</v>
      </c>
      <c r="O254" s="704" t="s">
        <v>11543</v>
      </c>
      <c r="P254" s="704" t="str">
        <f t="shared" si="7"/>
        <v>ﾅｶﾂｶ ﾐｻﾄ</v>
      </c>
      <c r="Q254" s="11" t="s">
        <v>316</v>
      </c>
      <c r="R254" s="704" t="s">
        <v>9351</v>
      </c>
      <c r="S254" s="11">
        <v>1</v>
      </c>
      <c r="T254" s="715" t="str">
        <f>IF($Q254="","",VLOOKUP($Q254,所属・種目コード!$C$3:$E$76,3,FALSE))</f>
        <v>031109</v>
      </c>
      <c r="U254" s="715">
        <f>IF($Q254="","",VLOOKUP($Q254,所属・種目コード!$C$3:$E$76,2,FALSE))</f>
        <v>1109</v>
      </c>
      <c r="W254" s="11" t="s">
        <v>10614</v>
      </c>
    </row>
    <row r="255" spans="1:23" ht="16.7" customHeight="1">
      <c r="A255" s="704">
        <v>254</v>
      </c>
      <c r="B255" s="704">
        <v>254</v>
      </c>
      <c r="C255" s="705" t="s">
        <v>11309</v>
      </c>
      <c r="D255" s="704" t="str">
        <f t="shared" si="6"/>
        <v>ﾑﾗｶﾐ ﾖｳﾀﾛｳ</v>
      </c>
      <c r="E255" s="704" t="s">
        <v>194</v>
      </c>
      <c r="F255" s="704" t="s">
        <v>9329</v>
      </c>
      <c r="G255" s="11">
        <v>2</v>
      </c>
      <c r="H255" s="708" t="str">
        <f>IF($E255="","",VLOOKUP($E255,所属・種目コード!$C$3:$E$76,3,FALSE))</f>
        <v>031076</v>
      </c>
      <c r="I255" s="708">
        <f>IF($E255="","",VLOOKUP($E255,所属・種目コード!$C$3:$E$76,2,FALSE))</f>
        <v>1076</v>
      </c>
      <c r="J255" s="704" t="s">
        <v>9691</v>
      </c>
      <c r="K255" s="706"/>
      <c r="L255" s="705">
        <v>254</v>
      </c>
      <c r="M255" s="11">
        <v>254</v>
      </c>
      <c r="N255" s="11" t="s">
        <v>11937</v>
      </c>
      <c r="O255" s="704" t="s">
        <v>11877</v>
      </c>
      <c r="P255" s="704" t="str">
        <f t="shared" si="7"/>
        <v>ﾋﾗﾉ ﾕｲ</v>
      </c>
      <c r="Q255" s="11" t="s">
        <v>316</v>
      </c>
      <c r="R255" s="704" t="s">
        <v>9351</v>
      </c>
      <c r="S255" s="11">
        <v>1</v>
      </c>
      <c r="T255" s="715" t="str">
        <f>IF($Q255="","",VLOOKUP($Q255,所属・種目コード!$C$3:$E$76,3,FALSE))</f>
        <v>031109</v>
      </c>
      <c r="U255" s="715">
        <f>IF($Q255="","",VLOOKUP($Q255,所属・種目コード!$C$3:$E$76,2,FALSE))</f>
        <v>1109</v>
      </c>
      <c r="W255" s="11" t="s">
        <v>10615</v>
      </c>
    </row>
    <row r="256" spans="1:23" ht="16.7" customHeight="1">
      <c r="A256" s="704">
        <v>255</v>
      </c>
      <c r="B256" s="704">
        <v>255</v>
      </c>
      <c r="C256" s="705" t="s">
        <v>10819</v>
      </c>
      <c r="D256" s="704" t="str">
        <f t="shared" si="6"/>
        <v>ｱｼｶﾔ ﾏﾅﾄ</v>
      </c>
      <c r="E256" s="704" t="s">
        <v>11404</v>
      </c>
      <c r="F256" s="704" t="s">
        <v>9329</v>
      </c>
      <c r="G256" s="11">
        <v>3</v>
      </c>
      <c r="H256" s="708" t="str">
        <f>IF($E256="","",VLOOKUP($E256,所属・種目コード!$C$3:$E$76,3,FALSE))</f>
        <v>031058</v>
      </c>
      <c r="I256" s="708">
        <f>IF($E256="","",VLOOKUP($E256,所属・種目コード!$C$3:$E$76,2,FALSE))</f>
        <v>1058</v>
      </c>
      <c r="J256" s="704" t="s">
        <v>9421</v>
      </c>
      <c r="K256" s="706"/>
      <c r="L256" s="705">
        <v>255</v>
      </c>
      <c r="M256" s="11">
        <v>255</v>
      </c>
      <c r="N256" s="11" t="s">
        <v>11937</v>
      </c>
      <c r="O256" s="704" t="s">
        <v>11544</v>
      </c>
      <c r="P256" s="704" t="str">
        <f t="shared" si="7"/>
        <v>ﾌﾙｶﾜ ｻｷﾉ</v>
      </c>
      <c r="Q256" s="11" t="s">
        <v>316</v>
      </c>
      <c r="R256" s="704" t="s">
        <v>9351</v>
      </c>
      <c r="S256" s="11">
        <v>1</v>
      </c>
      <c r="T256" s="715" t="str">
        <f>IF($Q256="","",VLOOKUP($Q256,所属・種目コード!$C$3:$E$76,3,FALSE))</f>
        <v>031109</v>
      </c>
      <c r="U256" s="715">
        <f>IF($Q256="","",VLOOKUP($Q256,所属・種目コード!$C$3:$E$76,2,FALSE))</f>
        <v>1109</v>
      </c>
      <c r="W256" s="11" t="s">
        <v>10619</v>
      </c>
    </row>
    <row r="257" spans="1:23" ht="16.7" customHeight="1">
      <c r="A257" s="704">
        <v>256</v>
      </c>
      <c r="B257" s="704">
        <v>256</v>
      </c>
      <c r="C257" s="705" t="s">
        <v>11226</v>
      </c>
      <c r="D257" s="704" t="str">
        <f t="shared" si="6"/>
        <v>ｷｸﾁ ﾋﾋﾞｷ</v>
      </c>
      <c r="E257" s="704" t="s">
        <v>11404</v>
      </c>
      <c r="F257" s="704" t="s">
        <v>9329</v>
      </c>
      <c r="G257" s="11">
        <v>3</v>
      </c>
      <c r="H257" s="708" t="str">
        <f>IF($E257="","",VLOOKUP($E257,所属・種目コード!$C$3:$E$76,3,FALSE))</f>
        <v>031058</v>
      </c>
      <c r="I257" s="708">
        <f>IF($E257="","",VLOOKUP($E257,所属・種目コード!$C$3:$E$76,2,FALSE))</f>
        <v>1058</v>
      </c>
      <c r="J257" s="704" t="s">
        <v>9429</v>
      </c>
      <c r="K257" s="706"/>
      <c r="L257" s="705">
        <v>256</v>
      </c>
      <c r="M257" s="11">
        <v>256</v>
      </c>
      <c r="N257" s="11" t="s">
        <v>11937</v>
      </c>
      <c r="O257" s="704" t="s">
        <v>11545</v>
      </c>
      <c r="P257" s="704" t="str">
        <f t="shared" si="7"/>
        <v>ﾎｿｶﾜ ﾏﾅ</v>
      </c>
      <c r="Q257" s="11" t="s">
        <v>316</v>
      </c>
      <c r="R257" s="704" t="s">
        <v>9351</v>
      </c>
      <c r="S257" s="11">
        <v>1</v>
      </c>
      <c r="T257" s="715" t="str">
        <f>IF($Q257="","",VLOOKUP($Q257,所属・種目コード!$C$3:$E$76,3,FALSE))</f>
        <v>031109</v>
      </c>
      <c r="U257" s="715">
        <f>IF($Q257="","",VLOOKUP($Q257,所属・種目コード!$C$3:$E$76,2,FALSE))</f>
        <v>1109</v>
      </c>
      <c r="W257" s="11" t="s">
        <v>10620</v>
      </c>
    </row>
    <row r="258" spans="1:23" ht="16.7" customHeight="1">
      <c r="A258" s="704">
        <v>257</v>
      </c>
      <c r="B258" s="704">
        <v>257</v>
      </c>
      <c r="C258" s="705" t="s">
        <v>10820</v>
      </c>
      <c r="D258" s="704" t="str">
        <f t="shared" ref="D258:D321" si="8">ASC(J258)</f>
        <v>ｸﾏｶﾞｲ ｿｳﾏ</v>
      </c>
      <c r="E258" s="704" t="s">
        <v>11404</v>
      </c>
      <c r="F258" s="704" t="s">
        <v>9329</v>
      </c>
      <c r="G258" s="11">
        <v>3</v>
      </c>
      <c r="H258" s="708" t="str">
        <f>IF($E258="","",VLOOKUP($E258,所属・種目コード!$C$3:$E$76,3,FALSE))</f>
        <v>031058</v>
      </c>
      <c r="I258" s="708">
        <f>IF($E258="","",VLOOKUP($E258,所属・種目コード!$C$3:$E$76,2,FALSE))</f>
        <v>1058</v>
      </c>
      <c r="J258" s="704" t="s">
        <v>9430</v>
      </c>
      <c r="K258" s="706"/>
      <c r="L258" s="705">
        <v>257</v>
      </c>
      <c r="M258" s="11">
        <v>257</v>
      </c>
      <c r="N258" s="11" t="s">
        <v>11938</v>
      </c>
      <c r="O258" s="704" t="s">
        <v>11546</v>
      </c>
      <c r="P258" s="704" t="str">
        <f t="shared" ref="P258:P321" si="9">ASC(W258)</f>
        <v>ｵｲｶﾜ ｳﾀﾅ</v>
      </c>
      <c r="Q258" s="11" t="s">
        <v>295</v>
      </c>
      <c r="R258" s="704" t="s">
        <v>9351</v>
      </c>
      <c r="S258" s="11">
        <v>3</v>
      </c>
      <c r="T258" s="715" t="str">
        <f>IF($Q258="","",VLOOKUP($Q258,所属・種目コード!$C$3:$E$76,3,FALSE))</f>
        <v>031103</v>
      </c>
      <c r="U258" s="715">
        <f>IF($Q258="","",VLOOKUP($Q258,所属・種目コード!$C$3:$E$76,2,FALSE))</f>
        <v>1103</v>
      </c>
      <c r="W258" s="11" t="s">
        <v>10039</v>
      </c>
    </row>
    <row r="259" spans="1:23" ht="16.7" customHeight="1">
      <c r="A259" s="704">
        <v>258</v>
      </c>
      <c r="B259" s="704">
        <v>258</v>
      </c>
      <c r="C259" s="705" t="s">
        <v>10821</v>
      </c>
      <c r="D259" s="704" t="str">
        <f t="shared" si="8"/>
        <v>ｺﾐﾔ ｿｳﾏ</v>
      </c>
      <c r="E259" s="704" t="s">
        <v>11404</v>
      </c>
      <c r="F259" s="704" t="s">
        <v>9329</v>
      </c>
      <c r="G259" s="11">
        <v>3</v>
      </c>
      <c r="H259" s="708" t="str">
        <f>IF($E259="","",VLOOKUP($E259,所属・種目コード!$C$3:$E$76,3,FALSE))</f>
        <v>031058</v>
      </c>
      <c r="I259" s="708">
        <f>IF($E259="","",VLOOKUP($E259,所属・種目コード!$C$3:$E$76,2,FALSE))</f>
        <v>1058</v>
      </c>
      <c r="J259" s="704" t="s">
        <v>9431</v>
      </c>
      <c r="K259" s="706"/>
      <c r="L259" s="705">
        <v>258</v>
      </c>
      <c r="M259" s="11">
        <v>258</v>
      </c>
      <c r="N259" s="11" t="s">
        <v>11938</v>
      </c>
      <c r="O259" s="704" t="s">
        <v>11547</v>
      </c>
      <c r="P259" s="704" t="str">
        <f t="shared" si="9"/>
        <v>ｵﾁ ｺﾄﾈ</v>
      </c>
      <c r="Q259" s="11" t="s">
        <v>295</v>
      </c>
      <c r="R259" s="704" t="s">
        <v>9351</v>
      </c>
      <c r="S259" s="11">
        <v>3</v>
      </c>
      <c r="T259" s="715" t="str">
        <f>IF($Q259="","",VLOOKUP($Q259,所属・種目コード!$C$3:$E$76,3,FALSE))</f>
        <v>031103</v>
      </c>
      <c r="U259" s="715">
        <f>IF($Q259="","",VLOOKUP($Q259,所属・種目コード!$C$3:$E$76,2,FALSE))</f>
        <v>1103</v>
      </c>
      <c r="W259" s="11" t="s">
        <v>10041</v>
      </c>
    </row>
    <row r="260" spans="1:23" ht="16.7" customHeight="1">
      <c r="A260" s="704">
        <v>259</v>
      </c>
      <c r="B260" s="704">
        <v>259</v>
      </c>
      <c r="C260" s="705" t="s">
        <v>11310</v>
      </c>
      <c r="D260" s="704" t="str">
        <f t="shared" si="8"/>
        <v>ｻｻｷ ｼｮｳｲﾁ</v>
      </c>
      <c r="E260" s="704" t="s">
        <v>11404</v>
      </c>
      <c r="F260" s="704" t="s">
        <v>9329</v>
      </c>
      <c r="G260" s="11">
        <v>3</v>
      </c>
      <c r="H260" s="708" t="str">
        <f>IF($E260="","",VLOOKUP($E260,所属・種目コード!$C$3:$E$76,3,FALSE))</f>
        <v>031058</v>
      </c>
      <c r="I260" s="708">
        <f>IF($E260="","",VLOOKUP($E260,所属・種目コード!$C$3:$E$76,2,FALSE))</f>
        <v>1058</v>
      </c>
      <c r="J260" s="704" t="s">
        <v>9433</v>
      </c>
      <c r="K260" s="706"/>
      <c r="L260" s="705">
        <v>259</v>
      </c>
      <c r="M260" s="11">
        <v>259</v>
      </c>
      <c r="N260" s="11" t="s">
        <v>11938</v>
      </c>
      <c r="O260" s="704" t="s">
        <v>6077</v>
      </c>
      <c r="P260" s="704" t="str">
        <f t="shared" si="9"/>
        <v>ｻｶｷﾊﾞﾗ ﾉｱ</v>
      </c>
      <c r="Q260" s="11" t="s">
        <v>295</v>
      </c>
      <c r="R260" s="704" t="s">
        <v>9351</v>
      </c>
      <c r="S260" s="11">
        <v>3</v>
      </c>
      <c r="T260" s="715" t="str">
        <f>IF($Q260="","",VLOOKUP($Q260,所属・種目コード!$C$3:$E$76,3,FALSE))</f>
        <v>031103</v>
      </c>
      <c r="U260" s="715">
        <f>IF($Q260="","",VLOOKUP($Q260,所属・種目コード!$C$3:$E$76,2,FALSE))</f>
        <v>1103</v>
      </c>
      <c r="W260" s="11" t="s">
        <v>10048</v>
      </c>
    </row>
    <row r="261" spans="1:23" ht="16.7" customHeight="1">
      <c r="A261" s="704">
        <v>260</v>
      </c>
      <c r="B261" s="704">
        <v>260</v>
      </c>
      <c r="C261" s="705" t="s">
        <v>10822</v>
      </c>
      <c r="D261" s="704" t="str">
        <f t="shared" si="8"/>
        <v>ｻﾄｳ ﾅｷﾞﾄ</v>
      </c>
      <c r="E261" s="704" t="s">
        <v>11404</v>
      </c>
      <c r="F261" s="704" t="s">
        <v>9329</v>
      </c>
      <c r="G261" s="11">
        <v>3</v>
      </c>
      <c r="H261" s="708" t="str">
        <f>IF($E261="","",VLOOKUP($E261,所属・種目コード!$C$3:$E$76,3,FALSE))</f>
        <v>031058</v>
      </c>
      <c r="I261" s="708">
        <f>IF($E261="","",VLOOKUP($E261,所属・種目コード!$C$3:$E$76,2,FALSE))</f>
        <v>1058</v>
      </c>
      <c r="J261" s="704" t="s">
        <v>9435</v>
      </c>
      <c r="K261" s="706"/>
      <c r="L261" s="705">
        <v>260</v>
      </c>
      <c r="M261" s="11">
        <v>260</v>
      </c>
      <c r="N261" s="11" t="s">
        <v>11938</v>
      </c>
      <c r="O261" s="704" t="s">
        <v>11791</v>
      </c>
      <c r="P261" s="704" t="str">
        <f t="shared" si="9"/>
        <v>ｻｻｷ ﾚﾅ</v>
      </c>
      <c r="Q261" s="11" t="s">
        <v>295</v>
      </c>
      <c r="R261" s="704" t="s">
        <v>9351</v>
      </c>
      <c r="S261" s="11">
        <v>3</v>
      </c>
      <c r="T261" s="715" t="str">
        <f>IF($Q261="","",VLOOKUP($Q261,所属・種目コード!$C$3:$E$76,3,FALSE))</f>
        <v>031103</v>
      </c>
      <c r="U261" s="715">
        <f>IF($Q261="","",VLOOKUP($Q261,所属・種目コード!$C$3:$E$76,2,FALSE))</f>
        <v>1103</v>
      </c>
      <c r="W261" s="11" t="s">
        <v>10049</v>
      </c>
    </row>
    <row r="262" spans="1:23" ht="16.7" customHeight="1">
      <c r="A262" s="704">
        <v>261</v>
      </c>
      <c r="B262" s="704">
        <v>261</v>
      </c>
      <c r="C262" s="705" t="s">
        <v>3677</v>
      </c>
      <c r="D262" s="704" t="str">
        <f t="shared" si="8"/>
        <v>ﾁﾊﾞ ｹﾝｲﾁ</v>
      </c>
      <c r="E262" s="704" t="s">
        <v>11404</v>
      </c>
      <c r="F262" s="704" t="s">
        <v>9329</v>
      </c>
      <c r="G262" s="11">
        <v>3</v>
      </c>
      <c r="H262" s="708" t="str">
        <f>IF($E262="","",VLOOKUP($E262,所属・種目コード!$C$3:$E$76,3,FALSE))</f>
        <v>031058</v>
      </c>
      <c r="I262" s="708">
        <f>IF($E262="","",VLOOKUP($E262,所属・種目コード!$C$3:$E$76,2,FALSE))</f>
        <v>1058</v>
      </c>
      <c r="J262" s="704" t="s">
        <v>9440</v>
      </c>
      <c r="K262" s="706"/>
      <c r="L262" s="705">
        <v>261</v>
      </c>
      <c r="M262" s="11">
        <v>261</v>
      </c>
      <c r="N262" s="11" t="s">
        <v>11938</v>
      </c>
      <c r="O262" s="704" t="s">
        <v>11792</v>
      </c>
      <c r="P262" s="704" t="str">
        <f t="shared" si="9"/>
        <v>ｿｶﾞﾍﾞ ｱﾔﾅ</v>
      </c>
      <c r="Q262" s="11" t="s">
        <v>295</v>
      </c>
      <c r="R262" s="704" t="s">
        <v>9351</v>
      </c>
      <c r="S262" s="11">
        <v>3</v>
      </c>
      <c r="T262" s="715" t="str">
        <f>IF($Q262="","",VLOOKUP($Q262,所属・種目コード!$C$3:$E$76,3,FALSE))</f>
        <v>031103</v>
      </c>
      <c r="U262" s="715">
        <f>IF($Q262="","",VLOOKUP($Q262,所属・種目コード!$C$3:$E$76,2,FALSE))</f>
        <v>1103</v>
      </c>
      <c r="W262" s="11" t="s">
        <v>10050</v>
      </c>
    </row>
    <row r="263" spans="1:23" ht="16.7" customHeight="1">
      <c r="A263" s="704">
        <v>262</v>
      </c>
      <c r="B263" s="704">
        <v>262</v>
      </c>
      <c r="C263" s="705" t="s">
        <v>10823</v>
      </c>
      <c r="D263" s="704" t="str">
        <f t="shared" si="8"/>
        <v>ﾁﾊﾞ ｺｳｲﾁ</v>
      </c>
      <c r="E263" s="704" t="s">
        <v>11404</v>
      </c>
      <c r="F263" s="704" t="s">
        <v>9329</v>
      </c>
      <c r="G263" s="11">
        <v>3</v>
      </c>
      <c r="H263" s="708" t="str">
        <f>IF($E263="","",VLOOKUP($E263,所属・種目コード!$C$3:$E$76,3,FALSE))</f>
        <v>031058</v>
      </c>
      <c r="I263" s="708">
        <f>IF($E263="","",VLOOKUP($E263,所属・種目コード!$C$3:$E$76,2,FALSE))</f>
        <v>1058</v>
      </c>
      <c r="J263" s="704" t="s">
        <v>9441</v>
      </c>
      <c r="K263" s="706"/>
      <c r="L263" s="705">
        <v>262</v>
      </c>
      <c r="M263" s="11">
        <v>262</v>
      </c>
      <c r="N263" s="11" t="s">
        <v>11938</v>
      </c>
      <c r="O263" s="704" t="s">
        <v>11548</v>
      </c>
      <c r="P263" s="704" t="str">
        <f t="shared" si="9"/>
        <v>ｵﾉ ｺﾉﾝ</v>
      </c>
      <c r="Q263" s="11" t="s">
        <v>295</v>
      </c>
      <c r="R263" s="704" t="s">
        <v>9351</v>
      </c>
      <c r="S263" s="11">
        <v>2</v>
      </c>
      <c r="T263" s="715" t="str">
        <f>IF($Q263="","",VLOOKUP($Q263,所属・種目コード!$C$3:$E$76,3,FALSE))</f>
        <v>031103</v>
      </c>
      <c r="U263" s="715">
        <f>IF($Q263="","",VLOOKUP($Q263,所属・種目コード!$C$3:$E$76,2,FALSE))</f>
        <v>1103</v>
      </c>
      <c r="W263" s="11" t="s">
        <v>10042</v>
      </c>
    </row>
    <row r="264" spans="1:23" ht="16.7" customHeight="1">
      <c r="A264" s="704">
        <v>263</v>
      </c>
      <c r="B264" s="704">
        <v>263</v>
      </c>
      <c r="C264" s="705" t="s">
        <v>10824</v>
      </c>
      <c r="D264" s="704" t="str">
        <f t="shared" si="8"/>
        <v>ﾐｳﾗ ﾌｳ</v>
      </c>
      <c r="E264" s="704" t="s">
        <v>11404</v>
      </c>
      <c r="F264" s="704" t="s">
        <v>9329</v>
      </c>
      <c r="G264" s="11">
        <v>3</v>
      </c>
      <c r="H264" s="708" t="str">
        <f>IF($E264="","",VLOOKUP($E264,所属・種目コード!$C$3:$E$76,3,FALSE))</f>
        <v>031058</v>
      </c>
      <c r="I264" s="708">
        <f>IF($E264="","",VLOOKUP($E264,所属・種目コード!$C$3:$E$76,2,FALSE))</f>
        <v>1058</v>
      </c>
      <c r="J264" s="704" t="s">
        <v>9444</v>
      </c>
      <c r="K264" s="706"/>
      <c r="L264" s="705">
        <v>263</v>
      </c>
      <c r="M264" s="11">
        <v>263</v>
      </c>
      <c r="N264" s="11" t="s">
        <v>11938</v>
      </c>
      <c r="O264" s="704" t="s">
        <v>11549</v>
      </c>
      <c r="P264" s="704" t="str">
        <f t="shared" si="9"/>
        <v>ｸﾄﾞｳ ｱﾔﾉ</v>
      </c>
      <c r="Q264" s="11" t="s">
        <v>295</v>
      </c>
      <c r="R264" s="704" t="s">
        <v>9351</v>
      </c>
      <c r="S264" s="11">
        <v>2</v>
      </c>
      <c r="T264" s="715" t="str">
        <f>IF($Q264="","",VLOOKUP($Q264,所属・種目コード!$C$3:$E$76,3,FALSE))</f>
        <v>031103</v>
      </c>
      <c r="U264" s="715">
        <f>IF($Q264="","",VLOOKUP($Q264,所属・種目コード!$C$3:$E$76,2,FALSE))</f>
        <v>1103</v>
      </c>
      <c r="W264" s="11" t="s">
        <v>10046</v>
      </c>
    </row>
    <row r="265" spans="1:23" ht="16.7" customHeight="1">
      <c r="A265" s="704">
        <v>264</v>
      </c>
      <c r="B265" s="704">
        <v>264</v>
      </c>
      <c r="C265" s="705" t="s">
        <v>10825</v>
      </c>
      <c r="D265" s="704" t="str">
        <f t="shared" si="8"/>
        <v>ﾐｳﾗ ﾔﾓﾝ</v>
      </c>
      <c r="E265" s="704" t="s">
        <v>11404</v>
      </c>
      <c r="F265" s="704" t="s">
        <v>9329</v>
      </c>
      <c r="G265" s="11">
        <v>3</v>
      </c>
      <c r="H265" s="708" t="str">
        <f>IF($E265="","",VLOOKUP($E265,所属・種目コード!$C$3:$E$76,3,FALSE))</f>
        <v>031058</v>
      </c>
      <c r="I265" s="708">
        <f>IF($E265="","",VLOOKUP($E265,所属・種目コード!$C$3:$E$76,2,FALSE))</f>
        <v>1058</v>
      </c>
      <c r="J265" s="704" t="s">
        <v>9445</v>
      </c>
      <c r="K265" s="706"/>
      <c r="L265" s="705">
        <v>264</v>
      </c>
      <c r="M265" s="11">
        <v>264</v>
      </c>
      <c r="N265" s="11" t="s">
        <v>11938</v>
      </c>
      <c r="O265" s="704" t="s">
        <v>11550</v>
      </c>
      <c r="P265" s="704" t="str">
        <f t="shared" si="9"/>
        <v>ﾆｻｾ ｱｲ</v>
      </c>
      <c r="Q265" s="11" t="s">
        <v>295</v>
      </c>
      <c r="R265" s="704" t="s">
        <v>9351</v>
      </c>
      <c r="S265" s="11">
        <v>2</v>
      </c>
      <c r="T265" s="715" t="str">
        <f>IF($Q265="","",VLOOKUP($Q265,所属・種目コード!$C$3:$E$76,3,FALSE))</f>
        <v>031103</v>
      </c>
      <c r="U265" s="715">
        <f>IF($Q265="","",VLOOKUP($Q265,所属・種目コード!$C$3:$E$76,2,FALSE))</f>
        <v>1103</v>
      </c>
      <c r="W265" s="11" t="s">
        <v>10051</v>
      </c>
    </row>
    <row r="266" spans="1:23" ht="16.7" customHeight="1">
      <c r="A266" s="704">
        <v>265</v>
      </c>
      <c r="B266" s="704">
        <v>265</v>
      </c>
      <c r="C266" s="705" t="s">
        <v>11227</v>
      </c>
      <c r="D266" s="704" t="str">
        <f t="shared" si="8"/>
        <v>ｴﾝﾄﾞｳ ｺﾞｳ</v>
      </c>
      <c r="E266" s="704" t="s">
        <v>11404</v>
      </c>
      <c r="F266" s="704" t="s">
        <v>9329</v>
      </c>
      <c r="G266" s="11">
        <v>2</v>
      </c>
      <c r="H266" s="708" t="str">
        <f>IF($E266="","",VLOOKUP($E266,所属・種目コード!$C$3:$E$76,3,FALSE))</f>
        <v>031058</v>
      </c>
      <c r="I266" s="708">
        <f>IF($E266="","",VLOOKUP($E266,所属・種目コード!$C$3:$E$76,2,FALSE))</f>
        <v>1058</v>
      </c>
      <c r="J266" s="704" t="s">
        <v>9424</v>
      </c>
      <c r="K266" s="706"/>
      <c r="L266" s="705">
        <v>265</v>
      </c>
      <c r="M266" s="11">
        <v>265</v>
      </c>
      <c r="N266" s="11" t="s">
        <v>11938</v>
      </c>
      <c r="O266" s="704" t="s">
        <v>11551</v>
      </c>
      <c r="P266" s="704" t="str">
        <f t="shared" si="9"/>
        <v>ﾐｽﾞｻﾜ ﾓｶ</v>
      </c>
      <c r="Q266" s="11" t="s">
        <v>295</v>
      </c>
      <c r="R266" s="704" t="s">
        <v>9351</v>
      </c>
      <c r="S266" s="11">
        <v>2</v>
      </c>
      <c r="T266" s="715" t="str">
        <f>IF($Q266="","",VLOOKUP($Q266,所属・種目コード!$C$3:$E$76,3,FALSE))</f>
        <v>031103</v>
      </c>
      <c r="U266" s="715">
        <f>IF($Q266="","",VLOOKUP($Q266,所属・種目コード!$C$3:$E$76,2,FALSE))</f>
        <v>1103</v>
      </c>
      <c r="W266" s="11" t="s">
        <v>10056</v>
      </c>
    </row>
    <row r="267" spans="1:23" ht="16.7" customHeight="1">
      <c r="A267" s="704">
        <v>266</v>
      </c>
      <c r="B267" s="704">
        <v>266</v>
      </c>
      <c r="C267" s="705" t="s">
        <v>11311</v>
      </c>
      <c r="D267" s="704" t="str">
        <f t="shared" si="8"/>
        <v>ﾌｼﾞﾉ ﾘｸﾄ</v>
      </c>
      <c r="E267" s="704" t="s">
        <v>11404</v>
      </c>
      <c r="F267" s="704" t="s">
        <v>9329</v>
      </c>
      <c r="G267" s="11">
        <v>2</v>
      </c>
      <c r="H267" s="708" t="str">
        <f>IF($E267="","",VLOOKUP($E267,所属・種目コード!$C$3:$E$76,3,FALSE))</f>
        <v>031058</v>
      </c>
      <c r="I267" s="708">
        <f>IF($E267="","",VLOOKUP($E267,所属・種目コード!$C$3:$E$76,2,FALSE))</f>
        <v>1058</v>
      </c>
      <c r="J267" s="704" t="s">
        <v>9442</v>
      </c>
      <c r="K267" s="706"/>
      <c r="L267" s="705">
        <v>266</v>
      </c>
      <c r="M267" s="11">
        <v>266</v>
      </c>
      <c r="N267" s="11" t="s">
        <v>11939</v>
      </c>
      <c r="O267" s="704" t="s">
        <v>11552</v>
      </c>
      <c r="P267" s="704" t="str">
        <f t="shared" si="9"/>
        <v>ｱｻｸﾗ ｶﾝﾅ</v>
      </c>
      <c r="Q267" s="11" t="s">
        <v>257</v>
      </c>
      <c r="R267" s="704" t="s">
        <v>9351</v>
      </c>
      <c r="S267" s="11">
        <v>3</v>
      </c>
      <c r="T267" s="715" t="str">
        <f>IF($Q267="","",VLOOKUP($Q267,所属・種目コード!$C$3:$E$76,3,FALSE))</f>
        <v>031092</v>
      </c>
      <c r="U267" s="715">
        <f>IF($Q267="","",VLOOKUP($Q267,所属・種目コード!$C$3:$E$76,2,FALSE))</f>
        <v>1092</v>
      </c>
      <c r="W267" s="11" t="s">
        <v>10395</v>
      </c>
    </row>
    <row r="268" spans="1:23" ht="16.7" customHeight="1">
      <c r="A268" s="704">
        <v>267</v>
      </c>
      <c r="B268" s="704">
        <v>267</v>
      </c>
      <c r="C268" s="705" t="s">
        <v>10826</v>
      </c>
      <c r="D268" s="704" t="str">
        <f t="shared" si="8"/>
        <v>ﾖｼﾀﾞ ﾔﾏﾄ</v>
      </c>
      <c r="E268" s="704" t="s">
        <v>11404</v>
      </c>
      <c r="F268" s="704" t="s">
        <v>9329</v>
      </c>
      <c r="G268" s="11">
        <v>2</v>
      </c>
      <c r="H268" s="708" t="str">
        <f>IF($E268="","",VLOOKUP($E268,所属・種目コード!$C$3:$E$76,3,FALSE))</f>
        <v>031058</v>
      </c>
      <c r="I268" s="708">
        <f>IF($E268="","",VLOOKUP($E268,所属・種目コード!$C$3:$E$76,2,FALSE))</f>
        <v>1058</v>
      </c>
      <c r="J268" s="704" t="s">
        <v>9447</v>
      </c>
      <c r="K268" s="706"/>
      <c r="L268" s="705">
        <v>267</v>
      </c>
      <c r="M268" s="11">
        <v>267</v>
      </c>
      <c r="N268" s="11" t="s">
        <v>11939</v>
      </c>
      <c r="O268" s="704" t="s">
        <v>11793</v>
      </c>
      <c r="P268" s="704" t="str">
        <f t="shared" si="9"/>
        <v>ｵﾊﾞﾗ ﾉﾉｺ</v>
      </c>
      <c r="Q268" s="11" t="s">
        <v>257</v>
      </c>
      <c r="R268" s="704" t="s">
        <v>9351</v>
      </c>
      <c r="S268" s="11">
        <v>3</v>
      </c>
      <c r="T268" s="715" t="str">
        <f>IF($Q268="","",VLOOKUP($Q268,所属・種目コード!$C$3:$E$76,3,FALSE))</f>
        <v>031092</v>
      </c>
      <c r="U268" s="715">
        <f>IF($Q268="","",VLOOKUP($Q268,所属・種目コード!$C$3:$E$76,2,FALSE))</f>
        <v>1092</v>
      </c>
      <c r="W268" s="11" t="s">
        <v>10407</v>
      </c>
    </row>
    <row r="269" spans="1:23" ht="16.7" customHeight="1">
      <c r="A269" s="704">
        <v>268</v>
      </c>
      <c r="B269" s="704">
        <v>268</v>
      </c>
      <c r="C269" s="705" t="s">
        <v>10827</v>
      </c>
      <c r="D269" s="704" t="str">
        <f t="shared" si="8"/>
        <v>ｱﾍﾞ ｾｲｱ</v>
      </c>
      <c r="E269" s="704" t="s">
        <v>10151</v>
      </c>
      <c r="F269" s="704" t="s">
        <v>9329</v>
      </c>
      <c r="G269" s="11">
        <v>3</v>
      </c>
      <c r="H269" s="708" t="str">
        <f>IF($E269="","",VLOOKUP($E269,所属・種目コード!$C$3:$E$76,3,FALSE))</f>
        <v>031112</v>
      </c>
      <c r="I269" s="708">
        <f>IF($E269="","",VLOOKUP($E269,所属・種目コード!$C$3:$E$76,2,FALSE))</f>
        <v>1112</v>
      </c>
      <c r="J269" s="704" t="s">
        <v>10150</v>
      </c>
      <c r="K269" s="706"/>
      <c r="L269" s="705">
        <v>268</v>
      </c>
      <c r="M269" s="11">
        <v>268</v>
      </c>
      <c r="N269" s="11" t="s">
        <v>11939</v>
      </c>
      <c r="O269" s="704" t="s">
        <v>7161</v>
      </c>
      <c r="P269" s="704" t="str">
        <f t="shared" si="9"/>
        <v>ｶﾏﾀﾞ ﾙﾙ</v>
      </c>
      <c r="Q269" s="11" t="s">
        <v>257</v>
      </c>
      <c r="R269" s="704" t="s">
        <v>9351</v>
      </c>
      <c r="S269" s="11">
        <v>3</v>
      </c>
      <c r="T269" s="715" t="str">
        <f>IF($Q269="","",VLOOKUP($Q269,所属・種目コード!$C$3:$E$76,3,FALSE))</f>
        <v>031092</v>
      </c>
      <c r="U269" s="715">
        <f>IF($Q269="","",VLOOKUP($Q269,所属・種目コード!$C$3:$E$76,2,FALSE))</f>
        <v>1092</v>
      </c>
      <c r="W269" s="11" t="s">
        <v>10409</v>
      </c>
    </row>
    <row r="270" spans="1:23" ht="16.7" customHeight="1">
      <c r="A270" s="704">
        <v>269</v>
      </c>
      <c r="B270" s="704">
        <v>269</v>
      </c>
      <c r="C270" s="705" t="s">
        <v>11312</v>
      </c>
      <c r="D270" s="704" t="str">
        <f t="shared" si="8"/>
        <v>ｲﾜﾌﾞﾁ ｿｳｲﾁﾛｳ</v>
      </c>
      <c r="E270" s="704" t="s">
        <v>10151</v>
      </c>
      <c r="F270" s="704" t="s">
        <v>9329</v>
      </c>
      <c r="G270" s="11">
        <v>3</v>
      </c>
      <c r="H270" s="708" t="str">
        <f>IF($E270="","",VLOOKUP($E270,所属・種目コード!$C$3:$E$76,3,FALSE))</f>
        <v>031112</v>
      </c>
      <c r="I270" s="708">
        <f>IF($E270="","",VLOOKUP($E270,所属・種目コード!$C$3:$E$76,2,FALSE))</f>
        <v>1112</v>
      </c>
      <c r="J270" s="704" t="s">
        <v>10158</v>
      </c>
      <c r="K270" s="706"/>
      <c r="L270" s="705">
        <v>269</v>
      </c>
      <c r="M270" s="11">
        <v>269</v>
      </c>
      <c r="N270" s="11" t="s">
        <v>11939</v>
      </c>
      <c r="O270" s="704" t="s">
        <v>11553</v>
      </c>
      <c r="P270" s="704" t="str">
        <f t="shared" si="9"/>
        <v>ﾅｶﾞｻﾜ ﾚｲﾅ</v>
      </c>
      <c r="Q270" s="11" t="s">
        <v>257</v>
      </c>
      <c r="R270" s="704" t="s">
        <v>9351</v>
      </c>
      <c r="S270" s="11">
        <v>3</v>
      </c>
      <c r="T270" s="715" t="str">
        <f>IF($Q270="","",VLOOKUP($Q270,所属・種目コード!$C$3:$E$76,3,FALSE))</f>
        <v>031092</v>
      </c>
      <c r="U270" s="715">
        <f>IF($Q270="","",VLOOKUP($Q270,所属・種目コード!$C$3:$E$76,2,FALSE))</f>
        <v>1092</v>
      </c>
      <c r="W270" s="11" t="s">
        <v>10438</v>
      </c>
    </row>
    <row r="271" spans="1:23" ht="16.7" customHeight="1">
      <c r="A271" s="704">
        <v>270</v>
      </c>
      <c r="B271" s="704">
        <v>270</v>
      </c>
      <c r="C271" s="705" t="s">
        <v>7998</v>
      </c>
      <c r="D271" s="704" t="str">
        <f t="shared" si="8"/>
        <v>ｵｵｼﾀﾞ ﾂﾊﾞｻ</v>
      </c>
      <c r="E271" s="704" t="s">
        <v>10151</v>
      </c>
      <c r="F271" s="704" t="s">
        <v>9329</v>
      </c>
      <c r="G271" s="11">
        <v>3</v>
      </c>
      <c r="H271" s="708" t="str">
        <f>IF($E271="","",VLOOKUP($E271,所属・種目コード!$C$3:$E$76,3,FALSE))</f>
        <v>031112</v>
      </c>
      <c r="I271" s="708">
        <f>IF($E271="","",VLOOKUP($E271,所属・種目コード!$C$3:$E$76,2,FALSE))</f>
        <v>1112</v>
      </c>
      <c r="J271" s="704" t="s">
        <v>10160</v>
      </c>
      <c r="K271" s="706"/>
      <c r="L271" s="705">
        <v>270</v>
      </c>
      <c r="M271" s="11">
        <v>270</v>
      </c>
      <c r="N271" s="11" t="s">
        <v>11939</v>
      </c>
      <c r="O271" s="704" t="s">
        <v>11554</v>
      </c>
      <c r="P271" s="704" t="str">
        <f t="shared" si="9"/>
        <v>ﾊｼﾓﾄ ｾﾅ</v>
      </c>
      <c r="Q271" s="11" t="s">
        <v>257</v>
      </c>
      <c r="R271" s="704" t="s">
        <v>9351</v>
      </c>
      <c r="S271" s="11">
        <v>3</v>
      </c>
      <c r="T271" s="715" t="str">
        <f>IF($Q271="","",VLOOKUP($Q271,所属・種目コード!$C$3:$E$76,3,FALSE))</f>
        <v>031092</v>
      </c>
      <c r="U271" s="715">
        <f>IF($Q271="","",VLOOKUP($Q271,所属・種目コード!$C$3:$E$76,2,FALSE))</f>
        <v>1092</v>
      </c>
      <c r="W271" s="11" t="s">
        <v>10442</v>
      </c>
    </row>
    <row r="272" spans="1:23" ht="16.7" customHeight="1">
      <c r="A272" s="704">
        <v>271</v>
      </c>
      <c r="B272" s="704">
        <v>271</v>
      </c>
      <c r="C272" s="705" t="s">
        <v>7873</v>
      </c>
      <c r="D272" s="704" t="str">
        <f t="shared" si="8"/>
        <v>ｵﾉ ｿｳﾀ</v>
      </c>
      <c r="E272" s="704" t="s">
        <v>10151</v>
      </c>
      <c r="F272" s="704" t="s">
        <v>9329</v>
      </c>
      <c r="G272" s="11">
        <v>3</v>
      </c>
      <c r="H272" s="708" t="str">
        <f>IF($E272="","",VLOOKUP($E272,所属・種目コード!$C$3:$E$76,3,FALSE))</f>
        <v>031112</v>
      </c>
      <c r="I272" s="708">
        <f>IF($E272="","",VLOOKUP($E272,所属・種目コード!$C$3:$E$76,2,FALSE))</f>
        <v>1112</v>
      </c>
      <c r="J272" s="704" t="s">
        <v>10163</v>
      </c>
      <c r="K272" s="706"/>
      <c r="L272" s="705">
        <v>271</v>
      </c>
      <c r="M272" s="11">
        <v>271</v>
      </c>
      <c r="N272" s="11" t="s">
        <v>11939</v>
      </c>
      <c r="O272" s="704" t="s">
        <v>6956</v>
      </c>
      <c r="P272" s="704" t="str">
        <f t="shared" si="9"/>
        <v>ﾋﾗﾌｼﾞ ﾅﾅ</v>
      </c>
      <c r="Q272" s="11" t="s">
        <v>257</v>
      </c>
      <c r="R272" s="704" t="s">
        <v>9351</v>
      </c>
      <c r="S272" s="11">
        <v>3</v>
      </c>
      <c r="T272" s="715" t="str">
        <f>IF($Q272="","",VLOOKUP($Q272,所属・種目コード!$C$3:$E$76,3,FALSE))</f>
        <v>031092</v>
      </c>
      <c r="U272" s="715">
        <f>IF($Q272="","",VLOOKUP($Q272,所属・種目コード!$C$3:$E$76,2,FALSE))</f>
        <v>1092</v>
      </c>
      <c r="W272" s="11" t="s">
        <v>10445</v>
      </c>
    </row>
    <row r="273" spans="1:23" ht="16.7" customHeight="1">
      <c r="A273" s="704">
        <v>272</v>
      </c>
      <c r="B273" s="704">
        <v>272</v>
      </c>
      <c r="C273" s="705" t="s">
        <v>7597</v>
      </c>
      <c r="D273" s="704" t="str">
        <f t="shared" si="8"/>
        <v>ｸﾆｻｷ ｿｳﾀ</v>
      </c>
      <c r="E273" s="704" t="s">
        <v>10151</v>
      </c>
      <c r="F273" s="704" t="s">
        <v>9329</v>
      </c>
      <c r="G273" s="11">
        <v>3</v>
      </c>
      <c r="H273" s="708" t="str">
        <f>IF($E273="","",VLOOKUP($E273,所属・種目コード!$C$3:$E$76,3,FALSE))</f>
        <v>031112</v>
      </c>
      <c r="I273" s="708">
        <f>IF($E273="","",VLOOKUP($E273,所属・種目コード!$C$3:$E$76,2,FALSE))</f>
        <v>1112</v>
      </c>
      <c r="J273" s="704" t="s">
        <v>10168</v>
      </c>
      <c r="K273" s="706"/>
      <c r="L273" s="705">
        <v>272</v>
      </c>
      <c r="M273" s="11">
        <v>272</v>
      </c>
      <c r="N273" s="11" t="s">
        <v>11939</v>
      </c>
      <c r="O273" s="704" t="s">
        <v>6519</v>
      </c>
      <c r="P273" s="704" t="str">
        <f t="shared" si="9"/>
        <v>ﾏﾂﾀﾞ ｺｺﾅ</v>
      </c>
      <c r="Q273" s="11" t="s">
        <v>257</v>
      </c>
      <c r="R273" s="704" t="s">
        <v>9351</v>
      </c>
      <c r="S273" s="11">
        <v>3</v>
      </c>
      <c r="T273" s="715" t="str">
        <f>IF($Q273="","",VLOOKUP($Q273,所属・種目コード!$C$3:$E$76,3,FALSE))</f>
        <v>031092</v>
      </c>
      <c r="U273" s="715">
        <f>IF($Q273="","",VLOOKUP($Q273,所属・種目コード!$C$3:$E$76,2,FALSE))</f>
        <v>1092</v>
      </c>
      <c r="W273" s="11" t="s">
        <v>10450</v>
      </c>
    </row>
    <row r="274" spans="1:23" ht="16.7" customHeight="1">
      <c r="A274" s="704">
        <v>273</v>
      </c>
      <c r="B274" s="704">
        <v>273</v>
      </c>
      <c r="C274" s="705" t="s">
        <v>10828</v>
      </c>
      <c r="D274" s="704" t="str">
        <f t="shared" si="8"/>
        <v>ｻｲﾄｳ ｼｭｳｺﾞ</v>
      </c>
      <c r="E274" s="704" t="s">
        <v>10151</v>
      </c>
      <c r="F274" s="704" t="s">
        <v>9329</v>
      </c>
      <c r="G274" s="11">
        <v>3</v>
      </c>
      <c r="H274" s="708" t="str">
        <f>IF($E274="","",VLOOKUP($E274,所属・種目コード!$C$3:$E$76,3,FALSE))</f>
        <v>031112</v>
      </c>
      <c r="I274" s="708">
        <f>IF($E274="","",VLOOKUP($E274,所属・種目コード!$C$3:$E$76,2,FALSE))</f>
        <v>1112</v>
      </c>
      <c r="J274" s="704" t="s">
        <v>10169</v>
      </c>
      <c r="K274" s="706"/>
      <c r="L274" s="705">
        <v>273</v>
      </c>
      <c r="M274" s="11">
        <v>273</v>
      </c>
      <c r="N274" s="11" t="s">
        <v>11939</v>
      </c>
      <c r="O274" s="704" t="s">
        <v>6139</v>
      </c>
      <c r="P274" s="704" t="str">
        <f t="shared" si="9"/>
        <v>ﾐﾔﾊﾞﾔｼ ｻﾗ</v>
      </c>
      <c r="Q274" s="11" t="s">
        <v>257</v>
      </c>
      <c r="R274" s="704" t="s">
        <v>9351</v>
      </c>
      <c r="S274" s="11">
        <v>3</v>
      </c>
      <c r="T274" s="715" t="str">
        <f>IF($Q274="","",VLOOKUP($Q274,所属・種目コード!$C$3:$E$76,3,FALSE))</f>
        <v>031092</v>
      </c>
      <c r="U274" s="715">
        <f>IF($Q274="","",VLOOKUP($Q274,所属・種目コード!$C$3:$E$76,2,FALSE))</f>
        <v>1092</v>
      </c>
      <c r="W274" s="11" t="s">
        <v>10453</v>
      </c>
    </row>
    <row r="275" spans="1:23" ht="16.7" customHeight="1">
      <c r="A275" s="704">
        <v>274</v>
      </c>
      <c r="B275" s="704">
        <v>274</v>
      </c>
      <c r="C275" s="705" t="s">
        <v>8082</v>
      </c>
      <c r="D275" s="704" t="str">
        <f t="shared" si="8"/>
        <v>ﾀﾁﾊﾞﾅ ﾀﾞｲｷ</v>
      </c>
      <c r="E275" s="704" t="s">
        <v>10151</v>
      </c>
      <c r="F275" s="704" t="s">
        <v>9329</v>
      </c>
      <c r="G275" s="11">
        <v>3</v>
      </c>
      <c r="H275" s="708" t="str">
        <f>IF($E275="","",VLOOKUP($E275,所属・種目コード!$C$3:$E$76,3,FALSE))</f>
        <v>031112</v>
      </c>
      <c r="I275" s="708">
        <f>IF($E275="","",VLOOKUP($E275,所属・種目コード!$C$3:$E$76,2,FALSE))</f>
        <v>1112</v>
      </c>
      <c r="J275" s="704" t="s">
        <v>10176</v>
      </c>
      <c r="K275" s="706"/>
      <c r="L275" s="705">
        <v>274</v>
      </c>
      <c r="M275" s="11">
        <v>274</v>
      </c>
      <c r="N275" s="11" t="s">
        <v>11939</v>
      </c>
      <c r="O275" s="704" t="s">
        <v>11555</v>
      </c>
      <c r="P275" s="704" t="str">
        <f t="shared" si="9"/>
        <v>ｵﾉ ﾊﾙﾅ</v>
      </c>
      <c r="Q275" s="11" t="s">
        <v>257</v>
      </c>
      <c r="R275" s="704" t="s">
        <v>9351</v>
      </c>
      <c r="S275" s="11">
        <v>2</v>
      </c>
      <c r="T275" s="715" t="str">
        <f>IF($Q275="","",VLOOKUP($Q275,所属・種目コード!$C$3:$E$76,3,FALSE))</f>
        <v>031092</v>
      </c>
      <c r="U275" s="715">
        <f>IF($Q275="","",VLOOKUP($Q275,所属・種目コード!$C$3:$E$76,2,FALSE))</f>
        <v>1092</v>
      </c>
      <c r="W275" s="11" t="s">
        <v>10405</v>
      </c>
    </row>
    <row r="276" spans="1:23" ht="16.7" customHeight="1">
      <c r="A276" s="704">
        <v>275</v>
      </c>
      <c r="B276" s="704">
        <v>275</v>
      </c>
      <c r="C276" s="705" t="s">
        <v>10829</v>
      </c>
      <c r="D276" s="704" t="str">
        <f t="shared" si="8"/>
        <v>ﾃﾙｲ ﾊﾔﾄ</v>
      </c>
      <c r="E276" s="704" t="s">
        <v>10151</v>
      </c>
      <c r="F276" s="704" t="s">
        <v>9329</v>
      </c>
      <c r="G276" s="11">
        <v>3</v>
      </c>
      <c r="H276" s="708" t="str">
        <f>IF($E276="","",VLOOKUP($E276,所属・種目コード!$C$3:$E$76,3,FALSE))</f>
        <v>031112</v>
      </c>
      <c r="I276" s="708">
        <f>IF($E276="","",VLOOKUP($E276,所属・種目コード!$C$3:$E$76,2,FALSE))</f>
        <v>1112</v>
      </c>
      <c r="J276" s="704" t="s">
        <v>10178</v>
      </c>
      <c r="K276" s="706"/>
      <c r="L276" s="705">
        <v>275</v>
      </c>
      <c r="M276" s="11">
        <v>275</v>
      </c>
      <c r="N276" s="11" t="s">
        <v>11939</v>
      </c>
      <c r="O276" s="704" t="s">
        <v>11556</v>
      </c>
      <c r="P276" s="704" t="str">
        <f t="shared" si="9"/>
        <v>ｻﾄｳ ﾓﾈ</v>
      </c>
      <c r="Q276" s="11" t="s">
        <v>257</v>
      </c>
      <c r="R276" s="704" t="s">
        <v>9351</v>
      </c>
      <c r="S276" s="11">
        <v>2</v>
      </c>
      <c r="T276" s="715" t="str">
        <f>IF($Q276="","",VLOOKUP($Q276,所属・種目コード!$C$3:$E$76,3,FALSE))</f>
        <v>031092</v>
      </c>
      <c r="U276" s="715">
        <f>IF($Q276="","",VLOOKUP($Q276,所属・種目コード!$C$3:$E$76,2,FALSE))</f>
        <v>1092</v>
      </c>
      <c r="W276" s="11" t="s">
        <v>10423</v>
      </c>
    </row>
    <row r="277" spans="1:23" ht="16.7" customHeight="1">
      <c r="A277" s="704">
        <v>276</v>
      </c>
      <c r="B277" s="704">
        <v>276</v>
      </c>
      <c r="C277" s="705" t="s">
        <v>6109</v>
      </c>
      <c r="D277" s="704" t="str">
        <f t="shared" si="8"/>
        <v>ﾄﾂﾞｶ ﾖｼﾋｻ</v>
      </c>
      <c r="E277" s="704" t="s">
        <v>10151</v>
      </c>
      <c r="F277" s="704" t="s">
        <v>9329</v>
      </c>
      <c r="G277" s="11">
        <v>3</v>
      </c>
      <c r="H277" s="708" t="str">
        <f>IF($E277="","",VLOOKUP($E277,所属・種目コード!$C$3:$E$76,3,FALSE))</f>
        <v>031112</v>
      </c>
      <c r="I277" s="708">
        <f>IF($E277="","",VLOOKUP($E277,所属・種目コード!$C$3:$E$76,2,FALSE))</f>
        <v>1112</v>
      </c>
      <c r="J277" s="704" t="s">
        <v>10179</v>
      </c>
      <c r="K277" s="706"/>
      <c r="L277" s="705">
        <v>276</v>
      </c>
      <c r="M277" s="11">
        <v>276</v>
      </c>
      <c r="N277" s="11" t="s">
        <v>11939</v>
      </c>
      <c r="O277" s="704" t="s">
        <v>11794</v>
      </c>
      <c r="P277" s="704" t="str">
        <f t="shared" si="9"/>
        <v>ｻﾜｻﾄ ｱﾕｶ</v>
      </c>
      <c r="Q277" s="11" t="s">
        <v>257</v>
      </c>
      <c r="R277" s="704" t="s">
        <v>9351</v>
      </c>
      <c r="S277" s="11">
        <v>2</v>
      </c>
      <c r="T277" s="715" t="str">
        <f>IF($Q277="","",VLOOKUP($Q277,所属・種目コード!$C$3:$E$76,3,FALSE))</f>
        <v>031092</v>
      </c>
      <c r="U277" s="715">
        <f>IF($Q277="","",VLOOKUP($Q277,所属・種目コード!$C$3:$E$76,2,FALSE))</f>
        <v>1092</v>
      </c>
      <c r="W277" s="11" t="s">
        <v>10424</v>
      </c>
    </row>
    <row r="278" spans="1:23" ht="16.7" customHeight="1">
      <c r="A278" s="704">
        <v>277</v>
      </c>
      <c r="B278" s="704">
        <v>277</v>
      </c>
      <c r="C278" s="705" t="s">
        <v>10830</v>
      </c>
      <c r="D278" s="704" t="str">
        <f t="shared" si="8"/>
        <v>ﾌﾙﾀﾞﾃ ﾅｵﾄ</v>
      </c>
      <c r="E278" s="704" t="s">
        <v>10151</v>
      </c>
      <c r="F278" s="704" t="s">
        <v>9329</v>
      </c>
      <c r="G278" s="11">
        <v>3</v>
      </c>
      <c r="H278" s="708" t="str">
        <f>IF($E278="","",VLOOKUP($E278,所属・種目コード!$C$3:$E$76,3,FALSE))</f>
        <v>031112</v>
      </c>
      <c r="I278" s="708">
        <f>IF($E278="","",VLOOKUP($E278,所属・種目コード!$C$3:$E$76,2,FALSE))</f>
        <v>1112</v>
      </c>
      <c r="J278" s="704" t="s">
        <v>10185</v>
      </c>
      <c r="K278" s="706"/>
      <c r="L278" s="705">
        <v>277</v>
      </c>
      <c r="M278" s="11">
        <v>277</v>
      </c>
      <c r="N278" s="11" t="s">
        <v>11939</v>
      </c>
      <c r="O278" s="704" t="s">
        <v>11557</v>
      </c>
      <c r="P278" s="704" t="str">
        <f t="shared" si="9"/>
        <v>ﾀｶﾊｼ ｱｵｲ</v>
      </c>
      <c r="Q278" s="11" t="s">
        <v>257</v>
      </c>
      <c r="R278" s="704" t="s">
        <v>9351</v>
      </c>
      <c r="S278" s="11">
        <v>2</v>
      </c>
      <c r="T278" s="715" t="str">
        <f>IF($Q278="","",VLOOKUP($Q278,所属・種目コード!$C$3:$E$76,3,FALSE))</f>
        <v>031092</v>
      </c>
      <c r="U278" s="715">
        <f>IF($Q278="","",VLOOKUP($Q278,所属・種目コード!$C$3:$E$76,2,FALSE))</f>
        <v>1092</v>
      </c>
      <c r="W278" s="11" t="s">
        <v>10429</v>
      </c>
    </row>
    <row r="279" spans="1:23" ht="16.7" customHeight="1">
      <c r="A279" s="704">
        <v>278</v>
      </c>
      <c r="B279" s="704">
        <v>278</v>
      </c>
      <c r="C279" s="705" t="s">
        <v>11228</v>
      </c>
      <c r="D279" s="704" t="str">
        <f t="shared" si="8"/>
        <v>ｲｼｲ ｻﾄﾙ</v>
      </c>
      <c r="E279" s="704" t="s">
        <v>10151</v>
      </c>
      <c r="F279" s="704" t="s">
        <v>9329</v>
      </c>
      <c r="G279" s="11">
        <v>2</v>
      </c>
      <c r="H279" s="708" t="str">
        <f>IF($E279="","",VLOOKUP($E279,所属・種目コード!$C$3:$E$76,3,FALSE))</f>
        <v>031112</v>
      </c>
      <c r="I279" s="708">
        <f>IF($E279="","",VLOOKUP($E279,所属・種目コード!$C$3:$E$76,2,FALSE))</f>
        <v>1112</v>
      </c>
      <c r="J279" s="704" t="s">
        <v>10153</v>
      </c>
      <c r="K279" s="706"/>
      <c r="L279" s="705">
        <v>278</v>
      </c>
      <c r="M279" s="11">
        <v>278</v>
      </c>
      <c r="N279" s="11" t="s">
        <v>11939</v>
      </c>
      <c r="O279" s="704" t="s">
        <v>11558</v>
      </c>
      <c r="P279" s="704" t="str">
        <f t="shared" si="9"/>
        <v>ﾀｶﾊｼ ﾁﾋﾛ</v>
      </c>
      <c r="Q279" s="11" t="s">
        <v>257</v>
      </c>
      <c r="R279" s="704" t="s">
        <v>9351</v>
      </c>
      <c r="S279" s="11">
        <v>2</v>
      </c>
      <c r="T279" s="715" t="str">
        <f>IF($Q279="","",VLOOKUP($Q279,所属・種目コード!$C$3:$E$76,3,FALSE))</f>
        <v>031092</v>
      </c>
      <c r="U279" s="715">
        <f>IF($Q279="","",VLOOKUP($Q279,所属・種目コード!$C$3:$E$76,2,FALSE))</f>
        <v>1092</v>
      </c>
      <c r="W279" s="11" t="s">
        <v>10430</v>
      </c>
    </row>
    <row r="280" spans="1:23" ht="16.7" customHeight="1">
      <c r="A280" s="704">
        <v>279</v>
      </c>
      <c r="B280" s="704">
        <v>279</v>
      </c>
      <c r="C280" s="705" t="s">
        <v>10831</v>
      </c>
      <c r="D280" s="704" t="str">
        <f t="shared" si="8"/>
        <v>ｲｿﾍﾞ ｵｳｼﾞ</v>
      </c>
      <c r="E280" s="704" t="s">
        <v>10151</v>
      </c>
      <c r="F280" s="704" t="s">
        <v>9329</v>
      </c>
      <c r="G280" s="11">
        <v>2</v>
      </c>
      <c r="H280" s="708" t="str">
        <f>IF($E280="","",VLOOKUP($E280,所属・種目コード!$C$3:$E$76,3,FALSE))</f>
        <v>031112</v>
      </c>
      <c r="I280" s="708">
        <f>IF($E280="","",VLOOKUP($E280,所属・種目コード!$C$3:$E$76,2,FALSE))</f>
        <v>1112</v>
      </c>
      <c r="J280" s="704" t="s">
        <v>10154</v>
      </c>
      <c r="K280" s="706"/>
      <c r="L280" s="705">
        <v>279</v>
      </c>
      <c r="M280" s="11">
        <v>279</v>
      </c>
      <c r="N280" s="11" t="s">
        <v>11939</v>
      </c>
      <c r="O280" s="704" t="s">
        <v>5723</v>
      </c>
      <c r="P280" s="704" t="str">
        <f t="shared" si="9"/>
        <v>ﾁﾊﾞ ﾐｵ</v>
      </c>
      <c r="Q280" s="11" t="s">
        <v>257</v>
      </c>
      <c r="R280" s="704" t="s">
        <v>9351</v>
      </c>
      <c r="S280" s="11">
        <v>2</v>
      </c>
      <c r="T280" s="715" t="str">
        <f>IF($Q280="","",VLOOKUP($Q280,所属・種目コード!$C$3:$E$76,3,FALSE))</f>
        <v>031092</v>
      </c>
      <c r="U280" s="715">
        <f>IF($Q280="","",VLOOKUP($Q280,所属・種目コード!$C$3:$E$76,2,FALSE))</f>
        <v>1092</v>
      </c>
      <c r="W280" s="11" t="s">
        <v>10436</v>
      </c>
    </row>
    <row r="281" spans="1:23" ht="16.7" customHeight="1">
      <c r="A281" s="704">
        <v>280</v>
      </c>
      <c r="B281" s="704">
        <v>280</v>
      </c>
      <c r="C281" s="705" t="s">
        <v>11229</v>
      </c>
      <c r="D281" s="704" t="str">
        <f t="shared" si="8"/>
        <v>ｲﾄｳ ﾊﾙ</v>
      </c>
      <c r="E281" s="704" t="s">
        <v>10151</v>
      </c>
      <c r="F281" s="704" t="s">
        <v>9329</v>
      </c>
      <c r="G281" s="11">
        <v>2</v>
      </c>
      <c r="H281" s="708" t="str">
        <f>IF($E281="","",VLOOKUP($E281,所属・種目コード!$C$3:$E$76,3,FALSE))</f>
        <v>031112</v>
      </c>
      <c r="I281" s="708">
        <f>IF($E281="","",VLOOKUP($E281,所属・種目コード!$C$3:$E$76,2,FALSE))</f>
        <v>1112</v>
      </c>
      <c r="J281" s="704" t="s">
        <v>10156</v>
      </c>
      <c r="K281" s="706"/>
      <c r="L281" s="705">
        <v>280</v>
      </c>
      <c r="M281" s="11">
        <v>280</v>
      </c>
      <c r="N281" s="11" t="s">
        <v>11939</v>
      </c>
      <c r="O281" s="704" t="s">
        <v>11559</v>
      </c>
      <c r="P281" s="704" t="str">
        <f t="shared" si="9"/>
        <v>ﾃﾙｲ ﾐｵ</v>
      </c>
      <c r="Q281" s="11" t="s">
        <v>257</v>
      </c>
      <c r="R281" s="704" t="s">
        <v>9351</v>
      </c>
      <c r="S281" s="11">
        <v>2</v>
      </c>
      <c r="T281" s="715" t="str">
        <f>IF($Q281="","",VLOOKUP($Q281,所属・種目コード!$C$3:$E$76,3,FALSE))</f>
        <v>031092</v>
      </c>
      <c r="U281" s="715">
        <f>IF($Q281="","",VLOOKUP($Q281,所属・種目コード!$C$3:$E$76,2,FALSE))</f>
        <v>1092</v>
      </c>
      <c r="W281" s="11" t="s">
        <v>10437</v>
      </c>
    </row>
    <row r="282" spans="1:23" ht="16.7" customHeight="1">
      <c r="A282" s="704">
        <v>281</v>
      </c>
      <c r="B282" s="704">
        <v>281</v>
      </c>
      <c r="C282" s="705" t="s">
        <v>10832</v>
      </c>
      <c r="D282" s="704" t="str">
        <f t="shared" si="8"/>
        <v>ｲﾅｶﾞｷ ｾｲﾘｭｳ</v>
      </c>
      <c r="E282" s="704" t="s">
        <v>10151</v>
      </c>
      <c r="F282" s="704" t="s">
        <v>9329</v>
      </c>
      <c r="G282" s="11">
        <v>2</v>
      </c>
      <c r="H282" s="708" t="str">
        <f>IF($E282="","",VLOOKUP($E282,所属・種目コード!$C$3:$E$76,3,FALSE))</f>
        <v>031112</v>
      </c>
      <c r="I282" s="708">
        <f>IF($E282="","",VLOOKUP($E282,所属・種目コード!$C$3:$E$76,2,FALSE))</f>
        <v>1112</v>
      </c>
      <c r="J282" s="704" t="s">
        <v>10157</v>
      </c>
      <c r="K282" s="706"/>
      <c r="L282" s="705">
        <v>281</v>
      </c>
      <c r="M282" s="11">
        <v>281</v>
      </c>
      <c r="N282" s="11" t="s">
        <v>11939</v>
      </c>
      <c r="O282" s="704" t="s">
        <v>11560</v>
      </c>
      <c r="P282" s="704" t="str">
        <f t="shared" si="9"/>
        <v>ﾊﾘﾏ ﾕﾅ</v>
      </c>
      <c r="Q282" s="11" t="s">
        <v>257</v>
      </c>
      <c r="R282" s="704" t="s">
        <v>9351</v>
      </c>
      <c r="S282" s="11">
        <v>2</v>
      </c>
      <c r="T282" s="715" t="str">
        <f>IF($Q282="","",VLOOKUP($Q282,所属・種目コード!$C$3:$E$76,3,FALSE))</f>
        <v>031092</v>
      </c>
      <c r="U282" s="715">
        <f>IF($Q282="","",VLOOKUP($Q282,所属・種目コード!$C$3:$E$76,2,FALSE))</f>
        <v>1092</v>
      </c>
      <c r="W282" s="11" t="s">
        <v>10444</v>
      </c>
    </row>
    <row r="283" spans="1:23" ht="16.7" customHeight="1">
      <c r="A283" s="704">
        <v>282</v>
      </c>
      <c r="B283" s="704">
        <v>282</v>
      </c>
      <c r="C283" s="705" t="s">
        <v>10833</v>
      </c>
      <c r="D283" s="704" t="str">
        <f t="shared" si="8"/>
        <v>ｵｸﾞﾗ ﾅｵﾋﾛ</v>
      </c>
      <c r="E283" s="704" t="s">
        <v>10151</v>
      </c>
      <c r="F283" s="704" t="s">
        <v>9329</v>
      </c>
      <c r="G283" s="11">
        <v>2</v>
      </c>
      <c r="H283" s="708" t="str">
        <f>IF($E283="","",VLOOKUP($E283,所属・種目コード!$C$3:$E$76,3,FALSE))</f>
        <v>031112</v>
      </c>
      <c r="I283" s="708">
        <f>IF($E283="","",VLOOKUP($E283,所属・種目コード!$C$3:$E$76,2,FALSE))</f>
        <v>1112</v>
      </c>
      <c r="J283" s="704" t="s">
        <v>10162</v>
      </c>
      <c r="K283" s="706"/>
      <c r="L283" s="705">
        <v>282</v>
      </c>
      <c r="M283" s="11">
        <v>282</v>
      </c>
      <c r="N283" s="11" t="s">
        <v>11939</v>
      </c>
      <c r="O283" s="704" t="s">
        <v>11561</v>
      </c>
      <c r="P283" s="704" t="str">
        <f t="shared" si="9"/>
        <v>ﾔﾏｸﾞﾁ ｾｲﾗ</v>
      </c>
      <c r="Q283" s="11" t="s">
        <v>257</v>
      </c>
      <c r="R283" s="704" t="s">
        <v>9351</v>
      </c>
      <c r="S283" s="11">
        <v>2</v>
      </c>
      <c r="T283" s="715" t="str">
        <f>IF($Q283="","",VLOOKUP($Q283,所属・種目コード!$C$3:$E$76,3,FALSE))</f>
        <v>031092</v>
      </c>
      <c r="U283" s="715">
        <f>IF($Q283="","",VLOOKUP($Q283,所属・種目コード!$C$3:$E$76,2,FALSE))</f>
        <v>1092</v>
      </c>
      <c r="W283" s="11" t="s">
        <v>10457</v>
      </c>
    </row>
    <row r="284" spans="1:23" ht="16.7" customHeight="1">
      <c r="A284" s="704">
        <v>283</v>
      </c>
      <c r="B284" s="704">
        <v>283</v>
      </c>
      <c r="C284" s="705" t="s">
        <v>10834</v>
      </c>
      <c r="D284" s="704" t="str">
        <f t="shared" si="8"/>
        <v>ｸﾄﾞｳ ﾅｵｷ</v>
      </c>
      <c r="E284" s="704" t="s">
        <v>10151</v>
      </c>
      <c r="F284" s="704" t="s">
        <v>9329</v>
      </c>
      <c r="G284" s="11">
        <v>2</v>
      </c>
      <c r="H284" s="708" t="str">
        <f>IF($E284="","",VLOOKUP($E284,所属・種目コード!$C$3:$E$76,3,FALSE))</f>
        <v>031112</v>
      </c>
      <c r="I284" s="708">
        <f>IF($E284="","",VLOOKUP($E284,所属・種目コード!$C$3:$E$76,2,FALSE))</f>
        <v>1112</v>
      </c>
      <c r="J284" s="704" t="s">
        <v>9738</v>
      </c>
      <c r="K284" s="706"/>
      <c r="L284" s="705">
        <v>283</v>
      </c>
      <c r="M284" s="11">
        <v>283</v>
      </c>
      <c r="N284" s="11" t="s">
        <v>11939</v>
      </c>
      <c r="O284" s="704" t="s">
        <v>11562</v>
      </c>
      <c r="P284" s="704" t="str">
        <f t="shared" si="9"/>
        <v>ﾜﾀﾅﾍﾞ ﾕｳｷ</v>
      </c>
      <c r="Q284" s="11" t="s">
        <v>257</v>
      </c>
      <c r="R284" s="704" t="s">
        <v>9351</v>
      </c>
      <c r="S284" s="11">
        <v>2</v>
      </c>
      <c r="T284" s="715" t="str">
        <f>IF($Q284="","",VLOOKUP($Q284,所属・種目コード!$C$3:$E$76,3,FALSE))</f>
        <v>031092</v>
      </c>
      <c r="U284" s="715">
        <f>IF($Q284="","",VLOOKUP($Q284,所属・種目コード!$C$3:$E$76,2,FALSE))</f>
        <v>1092</v>
      </c>
      <c r="W284" s="11" t="s">
        <v>10459</v>
      </c>
    </row>
    <row r="285" spans="1:23" ht="16.7" customHeight="1">
      <c r="A285" s="704">
        <v>284</v>
      </c>
      <c r="B285" s="704">
        <v>284</v>
      </c>
      <c r="C285" s="705" t="s">
        <v>10835</v>
      </c>
      <c r="D285" s="704" t="str">
        <f t="shared" si="8"/>
        <v>ﾊﾞﾝﾅｲ ｱｵｿﾞﾗ</v>
      </c>
      <c r="E285" s="704" t="s">
        <v>10151</v>
      </c>
      <c r="F285" s="704" t="s">
        <v>9329</v>
      </c>
      <c r="G285" s="11">
        <v>2</v>
      </c>
      <c r="H285" s="708" t="str">
        <f>IF($E285="","",VLOOKUP($E285,所属・種目コード!$C$3:$E$76,3,FALSE))</f>
        <v>031112</v>
      </c>
      <c r="I285" s="708">
        <f>IF($E285="","",VLOOKUP($E285,所属・種目コード!$C$3:$E$76,2,FALSE))</f>
        <v>1112</v>
      </c>
      <c r="J285" s="704" t="s">
        <v>10183</v>
      </c>
      <c r="K285" s="706"/>
      <c r="L285" s="705">
        <v>284</v>
      </c>
      <c r="M285" s="11">
        <v>284</v>
      </c>
      <c r="N285" s="11" t="s">
        <v>11939</v>
      </c>
      <c r="O285" s="704" t="s">
        <v>11563</v>
      </c>
      <c r="P285" s="704" t="str">
        <f t="shared" si="9"/>
        <v>ｱｻﾉ ﾏﾅﾎ</v>
      </c>
      <c r="Q285" s="11" t="s">
        <v>257</v>
      </c>
      <c r="R285" s="704" t="s">
        <v>9351</v>
      </c>
      <c r="S285" s="11">
        <v>1</v>
      </c>
      <c r="T285" s="715" t="str">
        <f>IF($Q285="","",VLOOKUP($Q285,所属・種目コード!$C$3:$E$76,3,FALSE))</f>
        <v>031092</v>
      </c>
      <c r="U285" s="715">
        <f>IF($Q285="","",VLOOKUP($Q285,所属・種目コード!$C$3:$E$76,2,FALSE))</f>
        <v>1092</v>
      </c>
      <c r="W285" s="11" t="s">
        <v>10396</v>
      </c>
    </row>
    <row r="286" spans="1:23" ht="16.7" customHeight="1">
      <c r="A286" s="704">
        <v>285</v>
      </c>
      <c r="B286" s="704">
        <v>285</v>
      </c>
      <c r="C286" s="705" t="s">
        <v>10836</v>
      </c>
      <c r="D286" s="704" t="str">
        <f t="shared" si="8"/>
        <v>ﾏｴｶﾜ ﾔﾏﾄ</v>
      </c>
      <c r="E286" s="704" t="s">
        <v>10151</v>
      </c>
      <c r="F286" s="704" t="s">
        <v>9329</v>
      </c>
      <c r="G286" s="11">
        <v>2</v>
      </c>
      <c r="H286" s="708" t="str">
        <f>IF($E286="","",VLOOKUP($E286,所属・種目コード!$C$3:$E$76,3,FALSE))</f>
        <v>031112</v>
      </c>
      <c r="I286" s="708">
        <f>IF($E286="","",VLOOKUP($E286,所属・種目コード!$C$3:$E$76,2,FALSE))</f>
        <v>1112</v>
      </c>
      <c r="J286" s="704" t="s">
        <v>10186</v>
      </c>
      <c r="K286" s="706"/>
      <c r="L286" s="705">
        <v>285</v>
      </c>
      <c r="M286" s="11">
        <v>285</v>
      </c>
      <c r="N286" s="11" t="s">
        <v>11939</v>
      </c>
      <c r="O286" s="704" t="s">
        <v>11564</v>
      </c>
      <c r="P286" s="704" t="str">
        <f t="shared" si="9"/>
        <v>ｵｲｶﾜ ｾﾅ</v>
      </c>
      <c r="Q286" s="11" t="s">
        <v>257</v>
      </c>
      <c r="R286" s="704" t="s">
        <v>9351</v>
      </c>
      <c r="S286" s="11">
        <v>1</v>
      </c>
      <c r="T286" s="715" t="str">
        <f>IF($Q286="","",VLOOKUP($Q286,所属・種目コード!$C$3:$E$76,3,FALSE))</f>
        <v>031092</v>
      </c>
      <c r="U286" s="715">
        <f>IF($Q286="","",VLOOKUP($Q286,所属・種目コード!$C$3:$E$76,2,FALSE))</f>
        <v>1092</v>
      </c>
      <c r="W286" s="11" t="s">
        <v>10402</v>
      </c>
    </row>
    <row r="287" spans="1:23" ht="16.7" customHeight="1">
      <c r="A287" s="704">
        <v>286</v>
      </c>
      <c r="B287" s="704">
        <v>286</v>
      </c>
      <c r="C287" s="705" t="s">
        <v>10837</v>
      </c>
      <c r="D287" s="704" t="str">
        <f t="shared" si="8"/>
        <v>ﾀﾀﾞ ｸｳﾏ</v>
      </c>
      <c r="E287" s="704" t="s">
        <v>120</v>
      </c>
      <c r="F287" s="704" t="s">
        <v>9329</v>
      </c>
      <c r="G287" s="11">
        <v>3</v>
      </c>
      <c r="H287" s="708" t="str">
        <f>IF($E287="","",VLOOKUP($E287,所属・種目コード!$C$3:$E$76,3,FALSE))</f>
        <v>031061</v>
      </c>
      <c r="I287" s="708">
        <f>IF($E287="","",VLOOKUP($E287,所属・種目コード!$C$3:$E$76,2,FALSE))</f>
        <v>1061</v>
      </c>
      <c r="J287" s="704" t="s">
        <v>10307</v>
      </c>
      <c r="K287" s="706"/>
      <c r="L287" s="705">
        <v>286</v>
      </c>
      <c r="M287" s="11">
        <v>286</v>
      </c>
      <c r="N287" s="11" t="s">
        <v>11939</v>
      </c>
      <c r="O287" s="704" t="s">
        <v>11565</v>
      </c>
      <c r="P287" s="704" t="str">
        <f t="shared" si="9"/>
        <v>ｷﾔﾅｷﾞ ﾚｲﾑ</v>
      </c>
      <c r="Q287" s="11" t="s">
        <v>257</v>
      </c>
      <c r="R287" s="704" t="s">
        <v>9351</v>
      </c>
      <c r="S287" s="11">
        <v>1</v>
      </c>
      <c r="T287" s="715" t="str">
        <f>IF($Q287="","",VLOOKUP($Q287,所属・種目コード!$C$3:$E$76,3,FALSE))</f>
        <v>031092</v>
      </c>
      <c r="U287" s="715">
        <f>IF($Q287="","",VLOOKUP($Q287,所属・種目コード!$C$3:$E$76,2,FALSE))</f>
        <v>1092</v>
      </c>
      <c r="W287" s="11" t="s">
        <v>10413</v>
      </c>
    </row>
    <row r="288" spans="1:23" ht="16.7" customHeight="1">
      <c r="A288" s="704">
        <v>287</v>
      </c>
      <c r="B288" s="704">
        <v>287</v>
      </c>
      <c r="C288" s="705" t="s">
        <v>11313</v>
      </c>
      <c r="D288" s="704" t="str">
        <f t="shared" si="8"/>
        <v>ｱﾗﾋﾞｨ･ｴﾑﾃﾞｨ･ ﾌｧﾋﾝ</v>
      </c>
      <c r="E288" s="704" t="s">
        <v>120</v>
      </c>
      <c r="F288" s="704" t="s">
        <v>9329</v>
      </c>
      <c r="G288" s="11">
        <v>2</v>
      </c>
      <c r="H288" s="708" t="str">
        <f>IF($E288="","",VLOOKUP($E288,所属・種目コード!$C$3:$E$76,3,FALSE))</f>
        <v>031061</v>
      </c>
      <c r="I288" s="708">
        <f>IF($E288="","",VLOOKUP($E288,所属・種目コード!$C$3:$E$76,2,FALSE))</f>
        <v>1061</v>
      </c>
      <c r="J288" s="704" t="s">
        <v>10303</v>
      </c>
      <c r="K288" s="706"/>
      <c r="L288" s="705">
        <v>287</v>
      </c>
      <c r="M288" s="11">
        <v>287</v>
      </c>
      <c r="N288" s="11" t="s">
        <v>11939</v>
      </c>
      <c r="O288" s="704" t="s">
        <v>11795</v>
      </c>
      <c r="P288" s="704" t="str">
        <f t="shared" si="9"/>
        <v>ｻｻｷ ｱｻﾋ</v>
      </c>
      <c r="Q288" s="11" t="s">
        <v>257</v>
      </c>
      <c r="R288" s="704" t="s">
        <v>9351</v>
      </c>
      <c r="S288" s="11">
        <v>1</v>
      </c>
      <c r="T288" s="715" t="str">
        <f>IF($Q288="","",VLOOKUP($Q288,所属・種目コード!$C$3:$E$76,3,FALSE))</f>
        <v>031092</v>
      </c>
      <c r="U288" s="715">
        <f>IF($Q288="","",VLOOKUP($Q288,所属・種目コード!$C$3:$E$76,2,FALSE))</f>
        <v>1092</v>
      </c>
      <c r="W288" s="11" t="s">
        <v>10418</v>
      </c>
    </row>
    <row r="289" spans="1:23" ht="16.7" customHeight="1">
      <c r="A289" s="704">
        <v>288</v>
      </c>
      <c r="B289" s="704">
        <v>288</v>
      </c>
      <c r="C289" s="705" t="s">
        <v>10838</v>
      </c>
      <c r="D289" s="704" t="str">
        <f t="shared" si="8"/>
        <v>ｲﾜﾌﾞﾁ ﾊﾙﾄ</v>
      </c>
      <c r="E289" s="704" t="s">
        <v>120</v>
      </c>
      <c r="F289" s="704" t="s">
        <v>9329</v>
      </c>
      <c r="G289" s="11">
        <v>2</v>
      </c>
      <c r="H289" s="708" t="str">
        <f>IF($E289="","",VLOOKUP($E289,所属・種目コード!$C$3:$E$76,3,FALSE))</f>
        <v>031061</v>
      </c>
      <c r="I289" s="708">
        <f>IF($E289="","",VLOOKUP($E289,所属・種目コード!$C$3:$E$76,2,FALSE))</f>
        <v>1061</v>
      </c>
      <c r="J289" s="704" t="s">
        <v>10304</v>
      </c>
      <c r="K289" s="706"/>
      <c r="L289" s="705">
        <v>288</v>
      </c>
      <c r="M289" s="11">
        <v>288</v>
      </c>
      <c r="N289" s="11" t="s">
        <v>11939</v>
      </c>
      <c r="O289" s="704" t="s">
        <v>11878</v>
      </c>
      <c r="P289" s="704" t="str">
        <f t="shared" si="9"/>
        <v>ｻﾄｳ ｻﾁ</v>
      </c>
      <c r="Q289" s="11" t="s">
        <v>257</v>
      </c>
      <c r="R289" s="704" t="s">
        <v>9351</v>
      </c>
      <c r="S289" s="11">
        <v>1</v>
      </c>
      <c r="T289" s="715" t="str">
        <f>IF($Q289="","",VLOOKUP($Q289,所属・種目コード!$C$3:$E$76,3,FALSE))</f>
        <v>031092</v>
      </c>
      <c r="U289" s="715">
        <f>IF($Q289="","",VLOOKUP($Q289,所属・種目コード!$C$3:$E$76,2,FALSE))</f>
        <v>1092</v>
      </c>
      <c r="W289" s="11" t="s">
        <v>10422</v>
      </c>
    </row>
    <row r="290" spans="1:23" ht="16.7" customHeight="1">
      <c r="A290" s="704">
        <v>289</v>
      </c>
      <c r="B290" s="704">
        <v>289</v>
      </c>
      <c r="C290" s="705" t="s">
        <v>10839</v>
      </c>
      <c r="D290" s="704" t="str">
        <f t="shared" si="8"/>
        <v>ﾃﾙｲ ﾕｳｷ</v>
      </c>
      <c r="E290" s="704" t="s">
        <v>120</v>
      </c>
      <c r="F290" s="704" t="s">
        <v>9329</v>
      </c>
      <c r="G290" s="11">
        <v>2</v>
      </c>
      <c r="H290" s="708" t="str">
        <f>IF($E290="","",VLOOKUP($E290,所属・種目コード!$C$3:$E$76,3,FALSE))</f>
        <v>031061</v>
      </c>
      <c r="I290" s="708">
        <f>IF($E290="","",VLOOKUP($E290,所属・種目コード!$C$3:$E$76,2,FALSE))</f>
        <v>1061</v>
      </c>
      <c r="J290" s="704" t="s">
        <v>10308</v>
      </c>
      <c r="K290" s="706"/>
      <c r="L290" s="705">
        <v>289</v>
      </c>
      <c r="M290" s="11">
        <v>289</v>
      </c>
      <c r="N290" s="11" t="s">
        <v>11939</v>
      </c>
      <c r="O290" s="704" t="s">
        <v>11566</v>
      </c>
      <c r="P290" s="704" t="str">
        <f t="shared" si="9"/>
        <v>ｻﾜﾀﾞ ｶﾎ</v>
      </c>
      <c r="Q290" s="11" t="s">
        <v>257</v>
      </c>
      <c r="R290" s="704" t="s">
        <v>9351</v>
      </c>
      <c r="S290" s="11">
        <v>1</v>
      </c>
      <c r="T290" s="715" t="str">
        <f>IF($Q290="","",VLOOKUP($Q290,所属・種目コード!$C$3:$E$76,3,FALSE))</f>
        <v>031092</v>
      </c>
      <c r="U290" s="715">
        <f>IF($Q290="","",VLOOKUP($Q290,所属・種目コード!$C$3:$E$76,2,FALSE))</f>
        <v>1092</v>
      </c>
      <c r="W290" s="11" t="s">
        <v>10425</v>
      </c>
    </row>
    <row r="291" spans="1:23" ht="16.7" customHeight="1">
      <c r="A291" s="704">
        <v>290</v>
      </c>
      <c r="B291" s="704">
        <v>290</v>
      </c>
      <c r="C291" s="705" t="s">
        <v>10840</v>
      </c>
      <c r="D291" s="704" t="str">
        <f t="shared" si="8"/>
        <v>ﾅﾂﾎﾞﾘ ｲｸﾄ</v>
      </c>
      <c r="E291" s="704" t="s">
        <v>120</v>
      </c>
      <c r="F291" s="704" t="s">
        <v>9329</v>
      </c>
      <c r="G291" s="11">
        <v>2</v>
      </c>
      <c r="H291" s="708" t="str">
        <f>IF($E291="","",VLOOKUP($E291,所属・種目コード!$C$3:$E$76,3,FALSE))</f>
        <v>031061</v>
      </c>
      <c r="I291" s="708">
        <f>IF($E291="","",VLOOKUP($E291,所属・種目コード!$C$3:$E$76,2,FALSE))</f>
        <v>1061</v>
      </c>
      <c r="J291" s="704" t="s">
        <v>10310</v>
      </c>
      <c r="K291" s="706"/>
      <c r="L291" s="705">
        <v>290</v>
      </c>
      <c r="M291" s="11">
        <v>290</v>
      </c>
      <c r="N291" s="11" t="s">
        <v>11939</v>
      </c>
      <c r="O291" s="704" t="s">
        <v>11796</v>
      </c>
      <c r="P291" s="704" t="str">
        <f t="shared" si="9"/>
        <v>ｻﾜﾑﾗ ﾘｵﾅ</v>
      </c>
      <c r="Q291" s="11" t="s">
        <v>257</v>
      </c>
      <c r="R291" s="704" t="s">
        <v>9351</v>
      </c>
      <c r="S291" s="11">
        <v>1</v>
      </c>
      <c r="T291" s="715" t="str">
        <f>IF($Q291="","",VLOOKUP($Q291,所属・種目コード!$C$3:$E$76,3,FALSE))</f>
        <v>031092</v>
      </c>
      <c r="U291" s="715">
        <f>IF($Q291="","",VLOOKUP($Q291,所属・種目コード!$C$3:$E$76,2,FALSE))</f>
        <v>1092</v>
      </c>
      <c r="W291" s="11" t="s">
        <v>10426</v>
      </c>
    </row>
    <row r="292" spans="1:23" ht="16.7" customHeight="1">
      <c r="A292" s="704">
        <v>291</v>
      </c>
      <c r="B292" s="704">
        <v>291</v>
      </c>
      <c r="C292" s="705" t="s">
        <v>11230</v>
      </c>
      <c r="D292" s="704" t="str">
        <f t="shared" si="8"/>
        <v>ﾋｶﾞｼ ﾀｹﾉﾘ</v>
      </c>
      <c r="E292" s="704" t="s">
        <v>120</v>
      </c>
      <c r="F292" s="704" t="s">
        <v>9329</v>
      </c>
      <c r="G292" s="11">
        <v>2</v>
      </c>
      <c r="H292" s="708" t="str">
        <f>IF($E292="","",VLOOKUP($E292,所属・種目コード!$C$3:$E$76,3,FALSE))</f>
        <v>031061</v>
      </c>
      <c r="I292" s="708">
        <f>IF($E292="","",VLOOKUP($E292,所属・種目コード!$C$3:$E$76,2,FALSE))</f>
        <v>1061</v>
      </c>
      <c r="J292" s="704" t="s">
        <v>10311</v>
      </c>
      <c r="K292" s="706"/>
      <c r="L292" s="705">
        <v>291</v>
      </c>
      <c r="M292" s="11">
        <v>291</v>
      </c>
      <c r="N292" s="11" t="s">
        <v>11939</v>
      </c>
      <c r="O292" s="704" t="s">
        <v>11567</v>
      </c>
      <c r="P292" s="704" t="str">
        <f t="shared" si="9"/>
        <v>ｼﾗｷ ﾐｷ</v>
      </c>
      <c r="Q292" s="11" t="s">
        <v>257</v>
      </c>
      <c r="R292" s="704" t="s">
        <v>9351</v>
      </c>
      <c r="S292" s="11">
        <v>1</v>
      </c>
      <c r="T292" s="715" t="str">
        <f>IF($Q292="","",VLOOKUP($Q292,所属・種目コード!$C$3:$E$76,3,FALSE))</f>
        <v>031092</v>
      </c>
      <c r="U292" s="715">
        <f>IF($Q292="","",VLOOKUP($Q292,所属・種目コード!$C$3:$E$76,2,FALSE))</f>
        <v>1092</v>
      </c>
      <c r="W292" s="11" t="s">
        <v>10427</v>
      </c>
    </row>
    <row r="293" spans="1:23" ht="16.7" customHeight="1">
      <c r="A293" s="704">
        <v>292</v>
      </c>
      <c r="B293" s="704">
        <v>292</v>
      </c>
      <c r="C293" s="705" t="s">
        <v>5212</v>
      </c>
      <c r="D293" s="704" t="str">
        <f t="shared" si="8"/>
        <v>ﾏｴﾔﾏ ｶｲﾄ</v>
      </c>
      <c r="E293" s="704" t="s">
        <v>120</v>
      </c>
      <c r="F293" s="704" t="s">
        <v>9329</v>
      </c>
      <c r="G293" s="11">
        <v>2</v>
      </c>
      <c r="H293" s="708" t="str">
        <f>IF($E293="","",VLOOKUP($E293,所属・種目コード!$C$3:$E$76,3,FALSE))</f>
        <v>031061</v>
      </c>
      <c r="I293" s="708">
        <f>IF($E293="","",VLOOKUP($E293,所属・種目コード!$C$3:$E$76,2,FALSE))</f>
        <v>1061</v>
      </c>
      <c r="J293" s="704" t="s">
        <v>10312</v>
      </c>
      <c r="K293" s="706"/>
      <c r="L293" s="705">
        <v>292</v>
      </c>
      <c r="M293" s="11">
        <v>292</v>
      </c>
      <c r="N293" s="11" t="s">
        <v>11939</v>
      </c>
      <c r="O293" s="704" t="s">
        <v>11568</v>
      </c>
      <c r="P293" s="704" t="str">
        <f t="shared" si="9"/>
        <v>ﾁﾊﾞ ｺﾄﾐ</v>
      </c>
      <c r="Q293" s="11" t="s">
        <v>257</v>
      </c>
      <c r="R293" s="704" t="s">
        <v>9351</v>
      </c>
      <c r="S293" s="11">
        <v>1</v>
      </c>
      <c r="T293" s="715" t="str">
        <f>IF($Q293="","",VLOOKUP($Q293,所属・種目コード!$C$3:$E$76,3,FALSE))</f>
        <v>031092</v>
      </c>
      <c r="U293" s="715">
        <f>IF($Q293="","",VLOOKUP($Q293,所属・種目コード!$C$3:$E$76,2,FALSE))</f>
        <v>1092</v>
      </c>
      <c r="W293" s="11" t="s">
        <v>10434</v>
      </c>
    </row>
    <row r="294" spans="1:23" ht="16.7" customHeight="1">
      <c r="A294" s="704">
        <v>293</v>
      </c>
      <c r="B294" s="704">
        <v>293</v>
      </c>
      <c r="C294" s="705" t="s">
        <v>10841</v>
      </c>
      <c r="D294" s="704" t="str">
        <f t="shared" si="8"/>
        <v>ｲﾁｲ ﾘｭｳｶﾞ</v>
      </c>
      <c r="E294" s="704" t="s">
        <v>10669</v>
      </c>
      <c r="F294" s="704" t="s">
        <v>9329</v>
      </c>
      <c r="G294" s="11">
        <v>3</v>
      </c>
      <c r="H294" s="708" t="str">
        <f>IF($E294="","",VLOOKUP($E294,所属・種目コード!$C$3:$E$76,3,FALSE))</f>
        <v>031104</v>
      </c>
      <c r="I294" s="708">
        <f>IF($E294="","",VLOOKUP($E294,所属・種目コード!$C$3:$E$76,2,FALSE))</f>
        <v>1104</v>
      </c>
      <c r="J294" s="704" t="s">
        <v>10063</v>
      </c>
      <c r="K294" s="706"/>
      <c r="L294" s="705">
        <v>293</v>
      </c>
      <c r="M294" s="11">
        <v>293</v>
      </c>
      <c r="N294" s="11" t="s">
        <v>11939</v>
      </c>
      <c r="O294" s="704" t="s">
        <v>11569</v>
      </c>
      <c r="P294" s="704" t="str">
        <f t="shared" si="9"/>
        <v>ﾁﾊﾞ ﾉｱ</v>
      </c>
      <c r="Q294" s="11" t="s">
        <v>257</v>
      </c>
      <c r="R294" s="704" t="s">
        <v>9351</v>
      </c>
      <c r="S294" s="11">
        <v>1</v>
      </c>
      <c r="T294" s="715" t="str">
        <f>IF($Q294="","",VLOOKUP($Q294,所属・種目コード!$C$3:$E$76,3,FALSE))</f>
        <v>031092</v>
      </c>
      <c r="U294" s="715">
        <f>IF($Q294="","",VLOOKUP($Q294,所属・種目コード!$C$3:$E$76,2,FALSE))</f>
        <v>1092</v>
      </c>
      <c r="W294" s="11" t="s">
        <v>10435</v>
      </c>
    </row>
    <row r="295" spans="1:23" ht="16.7" customHeight="1">
      <c r="A295" s="704">
        <v>294</v>
      </c>
      <c r="B295" s="704">
        <v>294</v>
      </c>
      <c r="C295" s="705" t="s">
        <v>10842</v>
      </c>
      <c r="D295" s="704" t="str">
        <f t="shared" si="8"/>
        <v>ｲﾅﾍﾞ ﾚｲﾔ</v>
      </c>
      <c r="E295" s="704" t="s">
        <v>10669</v>
      </c>
      <c r="F295" s="704" t="s">
        <v>9329</v>
      </c>
      <c r="G295" s="11">
        <v>3</v>
      </c>
      <c r="H295" s="708" t="str">
        <f>IF($E295="","",VLOOKUP($E295,所属・種目コード!$C$3:$E$76,3,FALSE))</f>
        <v>031104</v>
      </c>
      <c r="I295" s="708">
        <f>IF($E295="","",VLOOKUP($E295,所属・種目コード!$C$3:$E$76,2,FALSE))</f>
        <v>1104</v>
      </c>
      <c r="J295" s="704" t="s">
        <v>10064</v>
      </c>
      <c r="K295" s="706"/>
      <c r="L295" s="705">
        <v>294</v>
      </c>
      <c r="M295" s="11">
        <v>294</v>
      </c>
      <c r="N295" s="11" t="s">
        <v>11939</v>
      </c>
      <c r="O295" s="704" t="s">
        <v>11570</v>
      </c>
      <c r="P295" s="704" t="str">
        <f t="shared" si="9"/>
        <v>ﾅﾘﾀ ﾕｱ</v>
      </c>
      <c r="Q295" s="11" t="s">
        <v>257</v>
      </c>
      <c r="R295" s="704" t="s">
        <v>9351</v>
      </c>
      <c r="S295" s="11">
        <v>1</v>
      </c>
      <c r="T295" s="715" t="str">
        <f>IF($Q295="","",VLOOKUP($Q295,所属・種目コード!$C$3:$E$76,3,FALSE))</f>
        <v>031092</v>
      </c>
      <c r="U295" s="715">
        <f>IF($Q295="","",VLOOKUP($Q295,所属・種目コード!$C$3:$E$76,2,FALSE))</f>
        <v>1092</v>
      </c>
      <c r="W295" s="11" t="s">
        <v>10440</v>
      </c>
    </row>
    <row r="296" spans="1:23" ht="16.7" customHeight="1">
      <c r="A296" s="704">
        <v>295</v>
      </c>
      <c r="B296" s="704">
        <v>295</v>
      </c>
      <c r="C296" s="705" t="s">
        <v>10843</v>
      </c>
      <c r="D296" s="704" t="str">
        <f t="shared" si="8"/>
        <v>ｴﾝﾄﾞｳ ｶｽﾞﾏ</v>
      </c>
      <c r="E296" s="704" t="s">
        <v>10669</v>
      </c>
      <c r="F296" s="704" t="s">
        <v>9329</v>
      </c>
      <c r="G296" s="11">
        <v>3</v>
      </c>
      <c r="H296" s="708" t="str">
        <f>IF($E296="","",VLOOKUP($E296,所属・種目コード!$C$3:$E$76,3,FALSE))</f>
        <v>031104</v>
      </c>
      <c r="I296" s="708">
        <f>IF($E296="","",VLOOKUP($E296,所属・種目コード!$C$3:$E$76,2,FALSE))</f>
        <v>1104</v>
      </c>
      <c r="J296" s="704" t="s">
        <v>10066</v>
      </c>
      <c r="K296" s="706"/>
      <c r="L296" s="705">
        <v>295</v>
      </c>
      <c r="M296" s="11">
        <v>295</v>
      </c>
      <c r="N296" s="11" t="s">
        <v>11939</v>
      </c>
      <c r="O296" s="704" t="s">
        <v>11571</v>
      </c>
      <c r="P296" s="704" t="str">
        <f t="shared" si="9"/>
        <v>ﾌｸｼﾏ ｺｺﾅ</v>
      </c>
      <c r="Q296" s="11" t="s">
        <v>257</v>
      </c>
      <c r="R296" s="704" t="s">
        <v>9351</v>
      </c>
      <c r="S296" s="11">
        <v>1</v>
      </c>
      <c r="T296" s="715" t="str">
        <f>IF($Q296="","",VLOOKUP($Q296,所属・種目コード!$C$3:$E$76,3,FALSE))</f>
        <v>031092</v>
      </c>
      <c r="U296" s="715">
        <f>IF($Q296="","",VLOOKUP($Q296,所属・種目コード!$C$3:$E$76,2,FALSE))</f>
        <v>1092</v>
      </c>
      <c r="W296" s="11" t="s">
        <v>10446</v>
      </c>
    </row>
    <row r="297" spans="1:23" ht="16.7" customHeight="1">
      <c r="A297" s="704">
        <v>296</v>
      </c>
      <c r="B297" s="704">
        <v>296</v>
      </c>
      <c r="C297" s="705" t="s">
        <v>10844</v>
      </c>
      <c r="D297" s="704" t="str">
        <f t="shared" si="8"/>
        <v>ｴﾝﾄﾞｳ ﾊﾔﾄ</v>
      </c>
      <c r="E297" s="704" t="s">
        <v>10669</v>
      </c>
      <c r="F297" s="704" t="s">
        <v>9329</v>
      </c>
      <c r="G297" s="11">
        <v>3</v>
      </c>
      <c r="H297" s="708" t="str">
        <f>IF($E297="","",VLOOKUP($E297,所属・種目コード!$C$3:$E$76,3,FALSE))</f>
        <v>031104</v>
      </c>
      <c r="I297" s="708">
        <f>IF($E297="","",VLOOKUP($E297,所属・種目コード!$C$3:$E$76,2,FALSE))</f>
        <v>1104</v>
      </c>
      <c r="J297" s="704" t="s">
        <v>10067</v>
      </c>
      <c r="K297" s="706"/>
      <c r="L297" s="705">
        <v>296</v>
      </c>
      <c r="M297" s="11">
        <v>296</v>
      </c>
      <c r="N297" s="11" t="s">
        <v>11939</v>
      </c>
      <c r="O297" s="704" t="s">
        <v>11572</v>
      </c>
      <c r="P297" s="704" t="str">
        <f t="shared" si="9"/>
        <v>ﾌｼﾞﾀ ﾅﾘ</v>
      </c>
      <c r="Q297" s="11" t="s">
        <v>257</v>
      </c>
      <c r="R297" s="704" t="s">
        <v>9351</v>
      </c>
      <c r="S297" s="11">
        <v>1</v>
      </c>
      <c r="T297" s="715" t="str">
        <f>IF($Q297="","",VLOOKUP($Q297,所属・種目コード!$C$3:$E$76,3,FALSE))</f>
        <v>031092</v>
      </c>
      <c r="U297" s="715">
        <f>IF($Q297="","",VLOOKUP($Q297,所属・種目コード!$C$3:$E$76,2,FALSE))</f>
        <v>1092</v>
      </c>
      <c r="W297" s="11" t="s">
        <v>10447</v>
      </c>
    </row>
    <row r="298" spans="1:23" ht="16.7" customHeight="1">
      <c r="A298" s="704">
        <v>297</v>
      </c>
      <c r="B298" s="704">
        <v>297</v>
      </c>
      <c r="C298" s="705" t="s">
        <v>11314</v>
      </c>
      <c r="D298" s="704" t="str">
        <f t="shared" si="8"/>
        <v>ｵｶﾞｻﾜﾗ ﾀｸﾐ</v>
      </c>
      <c r="E298" s="704" t="s">
        <v>10669</v>
      </c>
      <c r="F298" s="704" t="s">
        <v>9329</v>
      </c>
      <c r="G298" s="11">
        <v>3</v>
      </c>
      <c r="H298" s="708" t="str">
        <f>IF($E298="","",VLOOKUP($E298,所属・種目コード!$C$3:$E$76,3,FALSE))</f>
        <v>031104</v>
      </c>
      <c r="I298" s="708">
        <f>IF($E298="","",VLOOKUP($E298,所属・種目コード!$C$3:$E$76,2,FALSE))</f>
        <v>1104</v>
      </c>
      <c r="J298" s="704" t="s">
        <v>10072</v>
      </c>
      <c r="K298" s="706"/>
      <c r="L298" s="705">
        <v>297</v>
      </c>
      <c r="M298" s="11">
        <v>297</v>
      </c>
      <c r="N298" s="11" t="s">
        <v>11939</v>
      </c>
      <c r="O298" s="704" t="s">
        <v>11573</v>
      </c>
      <c r="P298" s="704" t="str">
        <f t="shared" si="9"/>
        <v>ﾔﾏｳﾁ ｱﾝﾋ</v>
      </c>
      <c r="Q298" s="11" t="s">
        <v>257</v>
      </c>
      <c r="R298" s="704" t="s">
        <v>9351</v>
      </c>
      <c r="S298" s="11">
        <v>1</v>
      </c>
      <c r="T298" s="715" t="str">
        <f>IF($Q298="","",VLOOKUP($Q298,所属・種目コード!$C$3:$E$76,3,FALSE))</f>
        <v>031092</v>
      </c>
      <c r="U298" s="715">
        <f>IF($Q298="","",VLOOKUP($Q298,所属・種目コード!$C$3:$E$76,2,FALSE))</f>
        <v>1092</v>
      </c>
      <c r="W298" s="11" t="s">
        <v>10456</v>
      </c>
    </row>
    <row r="299" spans="1:23" ht="16.7" customHeight="1">
      <c r="A299" s="704">
        <v>298</v>
      </c>
      <c r="B299" s="704">
        <v>298</v>
      </c>
      <c r="C299" s="705" t="s">
        <v>10845</v>
      </c>
      <c r="D299" s="704" t="str">
        <f t="shared" si="8"/>
        <v>ｶﾜﾊﾗ ﾗｲﾊ</v>
      </c>
      <c r="E299" s="704" t="s">
        <v>10669</v>
      </c>
      <c r="F299" s="704" t="s">
        <v>9329</v>
      </c>
      <c r="G299" s="11">
        <v>3</v>
      </c>
      <c r="H299" s="708" t="str">
        <f>IF($E299="","",VLOOKUP($E299,所属・種目コード!$C$3:$E$76,3,FALSE))</f>
        <v>031104</v>
      </c>
      <c r="I299" s="708">
        <f>IF($E299="","",VLOOKUP($E299,所属・種目コード!$C$3:$E$76,2,FALSE))</f>
        <v>1104</v>
      </c>
      <c r="J299" s="704" t="s">
        <v>10074</v>
      </c>
      <c r="K299" s="706"/>
      <c r="L299" s="705">
        <v>298</v>
      </c>
      <c r="M299" s="11">
        <v>298</v>
      </c>
      <c r="N299" s="11" t="s">
        <v>11940</v>
      </c>
      <c r="O299" s="704" t="s">
        <v>5166</v>
      </c>
      <c r="P299" s="704" t="str">
        <f t="shared" si="9"/>
        <v>ｺﾝﾉ ｱﾐ</v>
      </c>
      <c r="Q299" s="11" t="s">
        <v>11903</v>
      </c>
      <c r="R299" s="704" t="s">
        <v>9351</v>
      </c>
      <c r="S299" s="11">
        <v>3</v>
      </c>
      <c r="T299" s="715" t="str">
        <f>IF($Q299="","",VLOOKUP($Q299,所属・種目コード!$C$3:$E$76,3,FALSE))</f>
        <v>031057</v>
      </c>
      <c r="U299" s="715">
        <f>IF($Q299="","",VLOOKUP($Q299,所属・種目コード!$C$3:$E$76,2,FALSE))</f>
        <v>1057</v>
      </c>
      <c r="W299" s="11" t="s">
        <v>9382</v>
      </c>
    </row>
    <row r="300" spans="1:23" ht="16.7" customHeight="1">
      <c r="A300" s="704">
        <v>299</v>
      </c>
      <c r="B300" s="704">
        <v>299</v>
      </c>
      <c r="C300" s="705" t="s">
        <v>10846</v>
      </c>
      <c r="D300" s="704" t="str">
        <f t="shared" si="8"/>
        <v>ﾁﾊﾞ ﾋｭｳｶﾞ</v>
      </c>
      <c r="E300" s="704" t="s">
        <v>10669</v>
      </c>
      <c r="F300" s="704" t="s">
        <v>9329</v>
      </c>
      <c r="G300" s="11">
        <v>3</v>
      </c>
      <c r="H300" s="708" t="str">
        <f>IF($E300="","",VLOOKUP($E300,所属・種目コード!$C$3:$E$76,3,FALSE))</f>
        <v>031104</v>
      </c>
      <c r="I300" s="708">
        <f>IF($E300="","",VLOOKUP($E300,所属・種目コード!$C$3:$E$76,2,FALSE))</f>
        <v>1104</v>
      </c>
      <c r="J300" s="704" t="s">
        <v>10089</v>
      </c>
      <c r="K300" s="706"/>
      <c r="L300" s="705">
        <v>299</v>
      </c>
      <c r="M300" s="11">
        <v>299</v>
      </c>
      <c r="N300" s="11" t="s">
        <v>11940</v>
      </c>
      <c r="O300" s="704" t="s">
        <v>11797</v>
      </c>
      <c r="P300" s="704" t="str">
        <f t="shared" si="9"/>
        <v>ﾀｶﾊｼ ｻｸﾗ</v>
      </c>
      <c r="Q300" s="11" t="s">
        <v>11903</v>
      </c>
      <c r="R300" s="704" t="s">
        <v>9351</v>
      </c>
      <c r="S300" s="11">
        <v>3</v>
      </c>
      <c r="T300" s="715" t="str">
        <f>IF($Q300="","",VLOOKUP($Q300,所属・種目コード!$C$3:$E$76,3,FALSE))</f>
        <v>031057</v>
      </c>
      <c r="U300" s="715">
        <f>IF($Q300="","",VLOOKUP($Q300,所属・種目コード!$C$3:$E$76,2,FALSE))</f>
        <v>1057</v>
      </c>
      <c r="W300" s="11" t="s">
        <v>9391</v>
      </c>
    </row>
    <row r="301" spans="1:23" ht="16.7" customHeight="1">
      <c r="A301" s="704">
        <v>300</v>
      </c>
      <c r="B301" s="704">
        <v>300</v>
      </c>
      <c r="C301" s="705" t="s">
        <v>10847</v>
      </c>
      <c r="D301" s="704" t="str">
        <f t="shared" si="8"/>
        <v>ﾐﾁｼﾀ ﾋﾛﾑ</v>
      </c>
      <c r="E301" s="704" t="s">
        <v>10669</v>
      </c>
      <c r="F301" s="704" t="s">
        <v>9329</v>
      </c>
      <c r="G301" s="11">
        <v>3</v>
      </c>
      <c r="H301" s="708" t="str">
        <f>IF($E301="","",VLOOKUP($E301,所属・種目コード!$C$3:$E$76,3,FALSE))</f>
        <v>031104</v>
      </c>
      <c r="I301" s="708">
        <f>IF($E301="","",VLOOKUP($E301,所属・種目コード!$C$3:$E$76,2,FALSE))</f>
        <v>1104</v>
      </c>
      <c r="J301" s="704" t="s">
        <v>10093</v>
      </c>
      <c r="K301" s="706"/>
      <c r="L301" s="705">
        <v>300</v>
      </c>
      <c r="M301" s="11">
        <v>300</v>
      </c>
      <c r="N301" s="11" t="s">
        <v>11940</v>
      </c>
      <c r="O301" s="704" t="s">
        <v>11574</v>
      </c>
      <c r="P301" s="704" t="str">
        <f t="shared" si="9"/>
        <v>ｱｵｴ ﾁﾅﾂ</v>
      </c>
      <c r="Q301" s="11" t="s">
        <v>11903</v>
      </c>
      <c r="R301" s="704" t="s">
        <v>9351</v>
      </c>
      <c r="S301" s="11">
        <v>2</v>
      </c>
      <c r="T301" s="715" t="str">
        <f>IF($Q301="","",VLOOKUP($Q301,所属・種目コード!$C$3:$E$76,3,FALSE))</f>
        <v>031057</v>
      </c>
      <c r="U301" s="715">
        <f>IF($Q301="","",VLOOKUP($Q301,所属・種目コード!$C$3:$E$76,2,FALSE))</f>
        <v>1057</v>
      </c>
      <c r="W301" s="11" t="s">
        <v>9367</v>
      </c>
    </row>
    <row r="302" spans="1:23" ht="16.7" customHeight="1">
      <c r="A302" s="704">
        <v>301</v>
      </c>
      <c r="B302" s="704">
        <v>301</v>
      </c>
      <c r="C302" s="705" t="s">
        <v>10848</v>
      </c>
      <c r="D302" s="704" t="str">
        <f t="shared" si="8"/>
        <v>ﾔﾏｸﾞﾁ ｷﾞﾝ</v>
      </c>
      <c r="E302" s="704" t="s">
        <v>10669</v>
      </c>
      <c r="F302" s="704" t="s">
        <v>9329</v>
      </c>
      <c r="G302" s="11">
        <v>3</v>
      </c>
      <c r="H302" s="708" t="str">
        <f>IF($E302="","",VLOOKUP($E302,所属・種目コード!$C$3:$E$76,3,FALSE))</f>
        <v>031104</v>
      </c>
      <c r="I302" s="708">
        <f>IF($E302="","",VLOOKUP($E302,所属・種目コード!$C$3:$E$76,2,FALSE))</f>
        <v>1104</v>
      </c>
      <c r="J302" s="704" t="s">
        <v>10094</v>
      </c>
      <c r="K302" s="706"/>
      <c r="L302" s="705">
        <v>301</v>
      </c>
      <c r="M302" s="11">
        <v>301</v>
      </c>
      <c r="N302" s="11" t="s">
        <v>11940</v>
      </c>
      <c r="O302" s="704" t="s">
        <v>11575</v>
      </c>
      <c r="P302" s="704" t="str">
        <f t="shared" si="9"/>
        <v>ｲｼｶﾜ ﾕｲﾅ</v>
      </c>
      <c r="Q302" s="11" t="s">
        <v>11903</v>
      </c>
      <c r="R302" s="704" t="s">
        <v>9351</v>
      </c>
      <c r="S302" s="11">
        <v>2</v>
      </c>
      <c r="T302" s="715" t="str">
        <f>IF($Q302="","",VLOOKUP($Q302,所属・種目コード!$C$3:$E$76,3,FALSE))</f>
        <v>031057</v>
      </c>
      <c r="U302" s="715">
        <f>IF($Q302="","",VLOOKUP($Q302,所属・種目コード!$C$3:$E$76,2,FALSE))</f>
        <v>1057</v>
      </c>
      <c r="W302" s="11" t="s">
        <v>9369</v>
      </c>
    </row>
    <row r="303" spans="1:23" ht="16.7" customHeight="1">
      <c r="A303" s="704">
        <v>302</v>
      </c>
      <c r="B303" s="704">
        <v>302</v>
      </c>
      <c r="C303" s="705" t="s">
        <v>10849</v>
      </c>
      <c r="D303" s="704" t="str">
        <f t="shared" si="8"/>
        <v>ﾖｼﾀﾞ ﾊﾔﾄ</v>
      </c>
      <c r="E303" s="704" t="s">
        <v>10669</v>
      </c>
      <c r="F303" s="704" t="s">
        <v>9329</v>
      </c>
      <c r="G303" s="11">
        <v>3</v>
      </c>
      <c r="H303" s="708" t="str">
        <f>IF($E303="","",VLOOKUP($E303,所属・種目コード!$C$3:$E$76,3,FALSE))</f>
        <v>031104</v>
      </c>
      <c r="I303" s="708">
        <f>IF($E303="","",VLOOKUP($E303,所属・種目コード!$C$3:$E$76,2,FALSE))</f>
        <v>1104</v>
      </c>
      <c r="J303" s="704" t="s">
        <v>10098</v>
      </c>
      <c r="K303" s="706"/>
      <c r="L303" s="705">
        <v>302</v>
      </c>
      <c r="M303" s="11">
        <v>302</v>
      </c>
      <c r="N303" s="11" t="s">
        <v>11940</v>
      </c>
      <c r="O303" s="704" t="s">
        <v>11576</v>
      </c>
      <c r="P303" s="704" t="str">
        <f t="shared" si="9"/>
        <v>ｲﾜﾓﾄ ﾓｴｶ</v>
      </c>
      <c r="Q303" s="11" t="s">
        <v>11903</v>
      </c>
      <c r="R303" s="704" t="s">
        <v>9351</v>
      </c>
      <c r="S303" s="11">
        <v>2</v>
      </c>
      <c r="T303" s="715" t="str">
        <f>IF($Q303="","",VLOOKUP($Q303,所属・種目コード!$C$3:$E$76,3,FALSE))</f>
        <v>031057</v>
      </c>
      <c r="U303" s="715">
        <f>IF($Q303="","",VLOOKUP($Q303,所属・種目コード!$C$3:$E$76,2,FALSE))</f>
        <v>1057</v>
      </c>
      <c r="W303" s="11" t="s">
        <v>9371</v>
      </c>
    </row>
    <row r="304" spans="1:23" ht="16.7" customHeight="1">
      <c r="A304" s="704">
        <v>303</v>
      </c>
      <c r="B304" s="704">
        <v>303</v>
      </c>
      <c r="C304" s="705" t="s">
        <v>10850</v>
      </c>
      <c r="D304" s="704" t="str">
        <f t="shared" si="8"/>
        <v>ｵｵｼﾀ ﾘｮｳﾏ</v>
      </c>
      <c r="E304" s="704" t="s">
        <v>10669</v>
      </c>
      <c r="F304" s="704" t="s">
        <v>9329</v>
      </c>
      <c r="G304" s="11">
        <v>2</v>
      </c>
      <c r="H304" s="708" t="str">
        <f>IF($E304="","",VLOOKUP($E304,所属・種目コード!$C$3:$E$76,3,FALSE))</f>
        <v>031104</v>
      </c>
      <c r="I304" s="708">
        <f>IF($E304="","",VLOOKUP($E304,所属・種目コード!$C$3:$E$76,2,FALSE))</f>
        <v>1104</v>
      </c>
      <c r="J304" s="704" t="s">
        <v>10068</v>
      </c>
      <c r="K304" s="706"/>
      <c r="L304" s="705">
        <v>303</v>
      </c>
      <c r="M304" s="11">
        <v>303</v>
      </c>
      <c r="N304" s="11" t="s">
        <v>11940</v>
      </c>
      <c r="O304" s="704" t="s">
        <v>11577</v>
      </c>
      <c r="P304" s="704" t="str">
        <f t="shared" si="9"/>
        <v>ｵｷﾞﾊﾗ ﾕｶ</v>
      </c>
      <c r="Q304" s="11" t="s">
        <v>11903</v>
      </c>
      <c r="R304" s="704" t="s">
        <v>9351</v>
      </c>
      <c r="S304" s="11">
        <v>2</v>
      </c>
      <c r="T304" s="715" t="str">
        <f>IF($Q304="","",VLOOKUP($Q304,所属・種目コード!$C$3:$E$76,3,FALSE))</f>
        <v>031057</v>
      </c>
      <c r="U304" s="715">
        <f>IF($Q304="","",VLOOKUP($Q304,所属・種目コード!$C$3:$E$76,2,FALSE))</f>
        <v>1057</v>
      </c>
      <c r="W304" s="11" t="s">
        <v>9374</v>
      </c>
    </row>
    <row r="305" spans="1:23" ht="16.7" customHeight="1">
      <c r="A305" s="704">
        <v>304</v>
      </c>
      <c r="B305" s="704">
        <v>304</v>
      </c>
      <c r="C305" s="705" t="s">
        <v>10851</v>
      </c>
      <c r="D305" s="704" t="str">
        <f t="shared" si="8"/>
        <v>ｵﾉﾃﾞﾗ ｱｵｲ</v>
      </c>
      <c r="E305" s="704" t="s">
        <v>10669</v>
      </c>
      <c r="F305" s="704" t="s">
        <v>9329</v>
      </c>
      <c r="G305" s="11">
        <v>2</v>
      </c>
      <c r="H305" s="708" t="str">
        <f>IF($E305="","",VLOOKUP($E305,所属・種目コード!$C$3:$E$76,3,FALSE))</f>
        <v>031104</v>
      </c>
      <c r="I305" s="708">
        <f>IF($E305="","",VLOOKUP($E305,所属・種目コード!$C$3:$E$76,2,FALSE))</f>
        <v>1104</v>
      </c>
      <c r="J305" s="704" t="s">
        <v>10073</v>
      </c>
      <c r="K305" s="706"/>
      <c r="L305" s="705">
        <v>304</v>
      </c>
      <c r="M305" s="11">
        <v>304</v>
      </c>
      <c r="N305" s="11" t="s">
        <v>11940</v>
      </c>
      <c r="O305" s="704" t="s">
        <v>11798</v>
      </c>
      <c r="P305" s="704" t="str">
        <f t="shared" si="9"/>
        <v>ｶﾂﾏﾀ ﾚﾌｱ</v>
      </c>
      <c r="Q305" s="11" t="s">
        <v>11903</v>
      </c>
      <c r="R305" s="704" t="s">
        <v>9351</v>
      </c>
      <c r="S305" s="11">
        <v>2</v>
      </c>
      <c r="T305" s="715" t="str">
        <f>IF($Q305="","",VLOOKUP($Q305,所属・種目コード!$C$3:$E$76,3,FALSE))</f>
        <v>031057</v>
      </c>
      <c r="U305" s="715">
        <f>IF($Q305="","",VLOOKUP($Q305,所属・種目コード!$C$3:$E$76,2,FALSE))</f>
        <v>1057</v>
      </c>
      <c r="W305" s="11" t="s">
        <v>9376</v>
      </c>
    </row>
    <row r="306" spans="1:23" ht="16.7" customHeight="1">
      <c r="A306" s="704">
        <v>305</v>
      </c>
      <c r="B306" s="704">
        <v>305</v>
      </c>
      <c r="C306" s="705" t="s">
        <v>10852</v>
      </c>
      <c r="D306" s="704" t="str">
        <f t="shared" si="8"/>
        <v>ｷｸﾁ ｼｮｳ</v>
      </c>
      <c r="E306" s="704" t="s">
        <v>10669</v>
      </c>
      <c r="F306" s="704" t="s">
        <v>9329</v>
      </c>
      <c r="G306" s="11">
        <v>2</v>
      </c>
      <c r="H306" s="708" t="str">
        <f>IF($E306="","",VLOOKUP($E306,所属・種目コード!$C$3:$E$76,3,FALSE))</f>
        <v>031104</v>
      </c>
      <c r="I306" s="708">
        <f>IF($E306="","",VLOOKUP($E306,所属・種目コード!$C$3:$E$76,2,FALSE))</f>
        <v>1104</v>
      </c>
      <c r="J306" s="704" t="s">
        <v>10075</v>
      </c>
      <c r="K306" s="706"/>
      <c r="L306" s="705">
        <v>305</v>
      </c>
      <c r="M306" s="11">
        <v>305</v>
      </c>
      <c r="N306" s="11" t="s">
        <v>11940</v>
      </c>
      <c r="O306" s="704" t="s">
        <v>11578</v>
      </c>
      <c r="P306" s="704" t="str">
        <f t="shared" si="9"/>
        <v>ｶﾜﾉ ﾅﾂｷ</v>
      </c>
      <c r="Q306" s="11" t="s">
        <v>11903</v>
      </c>
      <c r="R306" s="704" t="s">
        <v>9351</v>
      </c>
      <c r="S306" s="11">
        <v>2</v>
      </c>
      <c r="T306" s="715" t="str">
        <f>IF($Q306="","",VLOOKUP($Q306,所属・種目コード!$C$3:$E$76,3,FALSE))</f>
        <v>031057</v>
      </c>
      <c r="U306" s="715">
        <f>IF($Q306="","",VLOOKUP($Q306,所属・種目コード!$C$3:$E$76,2,FALSE))</f>
        <v>1057</v>
      </c>
      <c r="W306" s="11" t="s">
        <v>9377</v>
      </c>
    </row>
    <row r="307" spans="1:23" ht="16.7" customHeight="1">
      <c r="A307" s="704">
        <v>306</v>
      </c>
      <c r="B307" s="704">
        <v>306</v>
      </c>
      <c r="C307" s="705" t="s">
        <v>10853</v>
      </c>
      <c r="D307" s="704" t="str">
        <f t="shared" si="8"/>
        <v>ｺｳﾍｲ ﾏｻﾕｷ</v>
      </c>
      <c r="E307" s="704" t="s">
        <v>10669</v>
      </c>
      <c r="F307" s="704" t="s">
        <v>9329</v>
      </c>
      <c r="G307" s="11">
        <v>2</v>
      </c>
      <c r="H307" s="708" t="str">
        <f>IF($E307="","",VLOOKUP($E307,所属・種目コード!$C$3:$E$76,3,FALSE))</f>
        <v>031104</v>
      </c>
      <c r="I307" s="708">
        <f>IF($E307="","",VLOOKUP($E307,所属・種目コード!$C$3:$E$76,2,FALSE))</f>
        <v>1104</v>
      </c>
      <c r="J307" s="704" t="s">
        <v>10077</v>
      </c>
      <c r="K307" s="706"/>
      <c r="L307" s="705">
        <v>306</v>
      </c>
      <c r="M307" s="11">
        <v>306</v>
      </c>
      <c r="N307" s="11" t="s">
        <v>11940</v>
      </c>
      <c r="O307" s="704" t="s">
        <v>11579</v>
      </c>
      <c r="P307" s="704" t="str">
        <f t="shared" si="9"/>
        <v>ｶﾝｻﾞｷ ﾊﾅ</v>
      </c>
      <c r="Q307" s="11" t="s">
        <v>11903</v>
      </c>
      <c r="R307" s="704" t="s">
        <v>9351</v>
      </c>
      <c r="S307" s="11">
        <v>2</v>
      </c>
      <c r="T307" s="715" t="str">
        <f>IF($Q307="","",VLOOKUP($Q307,所属・種目コード!$C$3:$E$76,3,FALSE))</f>
        <v>031057</v>
      </c>
      <c r="U307" s="715">
        <f>IF($Q307="","",VLOOKUP($Q307,所属・種目コード!$C$3:$E$76,2,FALSE))</f>
        <v>1057</v>
      </c>
      <c r="W307" s="11" t="s">
        <v>9378</v>
      </c>
    </row>
    <row r="308" spans="1:23" ht="16.7" customHeight="1">
      <c r="A308" s="704">
        <v>307</v>
      </c>
      <c r="B308" s="704">
        <v>307</v>
      </c>
      <c r="C308" s="705" t="s">
        <v>11315</v>
      </c>
      <c r="D308" s="704" t="str">
        <f t="shared" si="8"/>
        <v>ｻｻｷ ｼｭﾝﾀ</v>
      </c>
      <c r="E308" s="704" t="s">
        <v>10669</v>
      </c>
      <c r="F308" s="704" t="s">
        <v>9329</v>
      </c>
      <c r="G308" s="11">
        <v>2</v>
      </c>
      <c r="H308" s="708" t="str">
        <f>IF($E308="","",VLOOKUP($E308,所属・種目コード!$C$3:$E$76,3,FALSE))</f>
        <v>031104</v>
      </c>
      <c r="I308" s="708">
        <f>IF($E308="","",VLOOKUP($E308,所属・種目コード!$C$3:$E$76,2,FALSE))</f>
        <v>1104</v>
      </c>
      <c r="J308" s="704" t="s">
        <v>10078</v>
      </c>
      <c r="K308" s="711"/>
      <c r="L308" s="705">
        <v>307</v>
      </c>
      <c r="M308" s="11">
        <v>307</v>
      </c>
      <c r="N308" s="11" t="s">
        <v>11940</v>
      </c>
      <c r="O308" s="704" t="s">
        <v>11580</v>
      </c>
      <c r="P308" s="704" t="str">
        <f t="shared" si="9"/>
        <v>ｻﾄｳ ﾎﾉｶ</v>
      </c>
      <c r="Q308" s="11" t="s">
        <v>11903</v>
      </c>
      <c r="R308" s="704" t="s">
        <v>9351</v>
      </c>
      <c r="S308" s="11">
        <v>2</v>
      </c>
      <c r="T308" s="715" t="str">
        <f>IF($Q308="","",VLOOKUP($Q308,所属・種目コード!$C$3:$E$76,3,FALSE))</f>
        <v>031057</v>
      </c>
      <c r="U308" s="715">
        <f>IF($Q308="","",VLOOKUP($Q308,所属・種目コード!$C$3:$E$76,2,FALSE))</f>
        <v>1057</v>
      </c>
      <c r="W308" s="11" t="s">
        <v>9385</v>
      </c>
    </row>
    <row r="309" spans="1:23" ht="16.7" customHeight="1">
      <c r="A309" s="704">
        <v>308</v>
      </c>
      <c r="B309" s="704">
        <v>308</v>
      </c>
      <c r="C309" s="705" t="s">
        <v>10854</v>
      </c>
      <c r="D309" s="704" t="str">
        <f t="shared" si="8"/>
        <v>ｽｶﾞﾜﾗ ｺｳﾀ</v>
      </c>
      <c r="E309" s="704" t="s">
        <v>10669</v>
      </c>
      <c r="F309" s="704" t="s">
        <v>9329</v>
      </c>
      <c r="G309" s="11">
        <v>2</v>
      </c>
      <c r="H309" s="708" t="str">
        <f>IF($E309="","",VLOOKUP($E309,所属・種目コード!$C$3:$E$76,3,FALSE))</f>
        <v>031104</v>
      </c>
      <c r="I309" s="708">
        <f>IF($E309="","",VLOOKUP($E309,所属・種目コード!$C$3:$E$76,2,FALSE))</f>
        <v>1104</v>
      </c>
      <c r="J309" s="704" t="s">
        <v>10080</v>
      </c>
      <c r="K309" s="711"/>
      <c r="L309" s="705">
        <v>308</v>
      </c>
      <c r="M309" s="11">
        <v>308</v>
      </c>
      <c r="N309" s="11" t="s">
        <v>11940</v>
      </c>
      <c r="O309" s="704" t="s">
        <v>11581</v>
      </c>
      <c r="P309" s="704" t="str">
        <f t="shared" si="9"/>
        <v>ﾀｶﾊｼ ﾜｶﾅ</v>
      </c>
      <c r="Q309" s="11" t="s">
        <v>11903</v>
      </c>
      <c r="R309" s="704" t="s">
        <v>9351</v>
      </c>
      <c r="S309" s="11">
        <v>2</v>
      </c>
      <c r="T309" s="715" t="str">
        <f>IF($Q309="","",VLOOKUP($Q309,所属・種目コード!$C$3:$E$76,3,FALSE))</f>
        <v>031057</v>
      </c>
      <c r="U309" s="715">
        <f>IF($Q309="","",VLOOKUP($Q309,所属・種目コード!$C$3:$E$76,2,FALSE))</f>
        <v>1057</v>
      </c>
      <c r="W309" s="11" t="s">
        <v>9392</v>
      </c>
    </row>
    <row r="310" spans="1:23" ht="16.7" customHeight="1">
      <c r="A310" s="704">
        <v>309</v>
      </c>
      <c r="B310" s="704">
        <v>309</v>
      </c>
      <c r="C310" s="705" t="s">
        <v>11316</v>
      </c>
      <c r="D310" s="704" t="str">
        <f t="shared" si="8"/>
        <v>ﾀｶﾊｼ ﾀｸﾐ</v>
      </c>
      <c r="E310" s="704" t="s">
        <v>10669</v>
      </c>
      <c r="F310" s="704" t="s">
        <v>9329</v>
      </c>
      <c r="G310" s="11">
        <v>2</v>
      </c>
      <c r="H310" s="708" t="str">
        <f>IF($E310="","",VLOOKUP($E310,所属・種目コード!$C$3:$E$76,3,FALSE))</f>
        <v>031104</v>
      </c>
      <c r="I310" s="708">
        <f>IF($E310="","",VLOOKUP($E310,所属・種目コード!$C$3:$E$76,2,FALSE))</f>
        <v>1104</v>
      </c>
      <c r="J310" s="704" t="s">
        <v>10082</v>
      </c>
      <c r="K310" s="711"/>
      <c r="L310" s="705">
        <v>309</v>
      </c>
      <c r="M310" s="11">
        <v>309</v>
      </c>
      <c r="N310" s="11" t="s">
        <v>11940</v>
      </c>
      <c r="O310" s="704" t="s">
        <v>11582</v>
      </c>
      <c r="P310" s="704" t="str">
        <f t="shared" si="9"/>
        <v>ﾎｼﾉ ﾅﾅ</v>
      </c>
      <c r="Q310" s="11" t="s">
        <v>11903</v>
      </c>
      <c r="R310" s="704" t="s">
        <v>9351</v>
      </c>
      <c r="S310" s="11">
        <v>2</v>
      </c>
      <c r="T310" s="715" t="str">
        <f>IF($Q310="","",VLOOKUP($Q310,所属・種目コード!$C$3:$E$76,3,FALSE))</f>
        <v>031057</v>
      </c>
      <c r="U310" s="715">
        <f>IF($Q310="","",VLOOKUP($Q310,所属・種目コード!$C$3:$E$76,2,FALSE))</f>
        <v>1057</v>
      </c>
      <c r="W310" s="11" t="s">
        <v>9398</v>
      </c>
    </row>
    <row r="311" spans="1:23" ht="16.7" customHeight="1">
      <c r="A311" s="704">
        <v>310</v>
      </c>
      <c r="B311" s="704">
        <v>310</v>
      </c>
      <c r="C311" s="705" t="s">
        <v>10855</v>
      </c>
      <c r="D311" s="704" t="str">
        <f t="shared" si="8"/>
        <v>ﾀｶﾊｼ ﾘｭｳｲ</v>
      </c>
      <c r="E311" s="704" t="s">
        <v>10669</v>
      </c>
      <c r="F311" s="704" t="s">
        <v>9329</v>
      </c>
      <c r="G311" s="11">
        <v>2</v>
      </c>
      <c r="H311" s="708" t="str">
        <f>IF($E311="","",VLOOKUP($E311,所属・種目コード!$C$3:$E$76,3,FALSE))</f>
        <v>031104</v>
      </c>
      <c r="I311" s="708">
        <f>IF($E311="","",VLOOKUP($E311,所属・種目コード!$C$3:$E$76,2,FALSE))</f>
        <v>1104</v>
      </c>
      <c r="J311" s="704" t="s">
        <v>10083</v>
      </c>
      <c r="K311" s="711"/>
      <c r="L311" s="705">
        <v>310</v>
      </c>
      <c r="M311" s="11">
        <v>310</v>
      </c>
      <c r="N311" s="11" t="s">
        <v>11940</v>
      </c>
      <c r="O311" s="704" t="s">
        <v>11799</v>
      </c>
      <c r="P311" s="704" t="str">
        <f t="shared" si="9"/>
        <v>ﾜｶﾂｷ ﾉﾄﾞｶ</v>
      </c>
      <c r="Q311" s="11" t="s">
        <v>11903</v>
      </c>
      <c r="R311" s="704" t="s">
        <v>9351</v>
      </c>
      <c r="S311" s="11">
        <v>2</v>
      </c>
      <c r="T311" s="715" t="str">
        <f>IF($Q311="","",VLOOKUP($Q311,所属・種目コード!$C$3:$E$76,3,FALSE))</f>
        <v>031057</v>
      </c>
      <c r="U311" s="715">
        <f>IF($Q311="","",VLOOKUP($Q311,所属・種目コード!$C$3:$E$76,2,FALSE))</f>
        <v>1057</v>
      </c>
      <c r="W311" s="11" t="s">
        <v>9402</v>
      </c>
    </row>
    <row r="312" spans="1:23" ht="16.7" customHeight="1">
      <c r="A312" s="704">
        <v>311</v>
      </c>
      <c r="B312" s="704">
        <v>311</v>
      </c>
      <c r="C312" s="705" t="s">
        <v>10856</v>
      </c>
      <c r="D312" s="704" t="str">
        <f t="shared" si="8"/>
        <v>ﾀｶﾌｼﾞ ｱｲｺｳ</v>
      </c>
      <c r="E312" s="704" t="s">
        <v>10669</v>
      </c>
      <c r="F312" s="704" t="s">
        <v>9329</v>
      </c>
      <c r="G312" s="11">
        <v>2</v>
      </c>
      <c r="H312" s="713" t="str">
        <f>IF($E312="","",VLOOKUP($E312,所属・種目コード!$C$3:$E$76,3,FALSE))</f>
        <v>031104</v>
      </c>
      <c r="I312" s="713">
        <f>IF($E312="","",VLOOKUP($E312,所属・種目コード!$C$3:$E$76,2,FALSE))</f>
        <v>1104</v>
      </c>
      <c r="J312" s="704" t="s">
        <v>10084</v>
      </c>
      <c r="K312" s="711"/>
      <c r="L312" s="705">
        <v>311</v>
      </c>
      <c r="M312" s="829">
        <v>311</v>
      </c>
      <c r="N312" s="11" t="s">
        <v>11941</v>
      </c>
      <c r="O312" s="704" t="s">
        <v>11727</v>
      </c>
      <c r="P312" s="704" t="str">
        <f t="shared" si="9"/>
        <v>ｳｴﾉ ﾕｳｷ</v>
      </c>
      <c r="Q312" s="11" t="s">
        <v>136</v>
      </c>
      <c r="R312" s="704" t="s">
        <v>9351</v>
      </c>
      <c r="S312" s="11">
        <v>3</v>
      </c>
      <c r="T312" s="715" t="str">
        <f>IF($Q312="","",VLOOKUP($Q312,所属・種目コード!$C$3:$E$76,3,FALSE))</f>
        <v>031065</v>
      </c>
      <c r="U312" s="715">
        <f>IF($Q312="","",VLOOKUP($Q312,所属・種目コード!$C$3:$E$76,2,FALSE))</f>
        <v>1065</v>
      </c>
      <c r="W312" s="11" t="s">
        <v>10317</v>
      </c>
    </row>
    <row r="313" spans="1:23" ht="16.7" customHeight="1">
      <c r="A313" s="704">
        <v>312</v>
      </c>
      <c r="B313" s="704">
        <v>312</v>
      </c>
      <c r="C313" s="705" t="s">
        <v>11231</v>
      </c>
      <c r="D313" s="704" t="str">
        <f t="shared" si="8"/>
        <v>ﾀﾀﾞ ﾕｳ</v>
      </c>
      <c r="E313" s="704" t="s">
        <v>10669</v>
      </c>
      <c r="F313" s="704" t="s">
        <v>9329</v>
      </c>
      <c r="G313" s="11">
        <v>2</v>
      </c>
      <c r="H313" s="713" t="str">
        <f>IF($E313="","",VLOOKUP($E313,所属・種目コード!$C$3:$E$76,3,FALSE))</f>
        <v>031104</v>
      </c>
      <c r="I313" s="713">
        <f>IF($E313="","",VLOOKUP($E313,所属・種目コード!$C$3:$E$76,2,FALSE))</f>
        <v>1104</v>
      </c>
      <c r="J313" s="704" t="s">
        <v>10085</v>
      </c>
      <c r="K313" s="711"/>
      <c r="L313" s="705">
        <v>312</v>
      </c>
      <c r="M313" s="829">
        <v>312</v>
      </c>
      <c r="N313" s="11" t="s">
        <v>11941</v>
      </c>
      <c r="O313" s="704" t="s">
        <v>11732</v>
      </c>
      <c r="P313" s="704" t="str">
        <f t="shared" si="9"/>
        <v>ｶﾝﾉ ﾋﾅ</v>
      </c>
      <c r="Q313" s="11" t="s">
        <v>136</v>
      </c>
      <c r="R313" s="704" t="s">
        <v>9351</v>
      </c>
      <c r="S313" s="11">
        <v>3</v>
      </c>
      <c r="T313" s="715" t="str">
        <f>IF($Q313="","",VLOOKUP($Q313,所属・種目コード!$C$3:$E$76,3,FALSE))</f>
        <v>031065</v>
      </c>
      <c r="U313" s="715">
        <f>IF($Q313="","",VLOOKUP($Q313,所属・種目コード!$C$3:$E$76,2,FALSE))</f>
        <v>1065</v>
      </c>
      <c r="W313" s="11" t="s">
        <v>10322</v>
      </c>
    </row>
    <row r="314" spans="1:23" ht="16.7" customHeight="1">
      <c r="A314" s="704">
        <v>313</v>
      </c>
      <c r="B314" s="704">
        <v>313</v>
      </c>
      <c r="C314" s="705" t="s">
        <v>11232</v>
      </c>
      <c r="D314" s="704" t="str">
        <f t="shared" si="8"/>
        <v>ﾀﾁﾊﾞﾅ ﾁｶﾗ</v>
      </c>
      <c r="E314" s="704" t="s">
        <v>10669</v>
      </c>
      <c r="F314" s="704" t="s">
        <v>9329</v>
      </c>
      <c r="G314" s="11">
        <v>2</v>
      </c>
      <c r="H314" s="713" t="str">
        <f>IF($E314="","",VLOOKUP($E314,所属・種目コード!$C$3:$E$76,3,FALSE))</f>
        <v>031104</v>
      </c>
      <c r="I314" s="713">
        <f>IF($E314="","",VLOOKUP($E314,所属・種目コード!$C$3:$E$76,2,FALSE))</f>
        <v>1104</v>
      </c>
      <c r="J314" s="704" t="s">
        <v>10086</v>
      </c>
      <c r="K314" s="711"/>
      <c r="L314" s="705">
        <v>313</v>
      </c>
      <c r="M314" s="829">
        <v>313</v>
      </c>
      <c r="N314" s="11" t="s">
        <v>11941</v>
      </c>
      <c r="O314" s="704" t="s">
        <v>11733</v>
      </c>
      <c r="P314" s="704" t="str">
        <f t="shared" si="9"/>
        <v>ｷｸﾁ ﾊﾙｷ</v>
      </c>
      <c r="Q314" s="11" t="s">
        <v>136</v>
      </c>
      <c r="R314" s="704" t="s">
        <v>9351</v>
      </c>
      <c r="S314" s="11">
        <v>3</v>
      </c>
      <c r="T314" s="715" t="str">
        <f>IF($Q314="","",VLOOKUP($Q314,所属・種目コード!$C$3:$E$76,3,FALSE))</f>
        <v>031065</v>
      </c>
      <c r="U314" s="715">
        <f>IF($Q314="","",VLOOKUP($Q314,所属・種目コード!$C$3:$E$76,2,FALSE))</f>
        <v>1065</v>
      </c>
      <c r="W314" s="11" t="s">
        <v>10323</v>
      </c>
    </row>
    <row r="315" spans="1:23" ht="16.7" customHeight="1">
      <c r="A315" s="704">
        <v>314</v>
      </c>
      <c r="B315" s="704">
        <v>314</v>
      </c>
      <c r="C315" s="705" t="s">
        <v>10857</v>
      </c>
      <c r="D315" s="704" t="str">
        <f t="shared" si="8"/>
        <v>ﾁﾀﾞ ﾘｭｳﾄ</v>
      </c>
      <c r="E315" s="704" t="s">
        <v>10669</v>
      </c>
      <c r="F315" s="704" t="s">
        <v>9329</v>
      </c>
      <c r="G315" s="11">
        <v>2</v>
      </c>
      <c r="H315" s="713" t="str">
        <f>IF($E315="","",VLOOKUP($E315,所属・種目コード!$C$3:$E$76,3,FALSE))</f>
        <v>031104</v>
      </c>
      <c r="I315" s="713">
        <f>IF($E315="","",VLOOKUP($E315,所属・種目コード!$C$3:$E$76,2,FALSE))</f>
        <v>1104</v>
      </c>
      <c r="J315" s="704" t="s">
        <v>10087</v>
      </c>
      <c r="K315" s="711"/>
      <c r="L315" s="705">
        <v>314</v>
      </c>
      <c r="M315" s="829">
        <v>314</v>
      </c>
      <c r="N315" s="11" t="s">
        <v>11941</v>
      </c>
      <c r="O315" s="704" t="s">
        <v>11850</v>
      </c>
      <c r="P315" s="704" t="str">
        <f t="shared" si="9"/>
        <v>ｻｻｷ ﾕﾘ</v>
      </c>
      <c r="Q315" s="11" t="s">
        <v>136</v>
      </c>
      <c r="R315" s="704" t="s">
        <v>9351</v>
      </c>
      <c r="S315" s="11">
        <v>3</v>
      </c>
      <c r="T315" s="715" t="str">
        <f>IF($Q315="","",VLOOKUP($Q315,所属・種目コード!$C$3:$E$76,3,FALSE))</f>
        <v>031065</v>
      </c>
      <c r="U315" s="715">
        <f>IF($Q315="","",VLOOKUP($Q315,所属・種目コード!$C$3:$E$76,2,FALSE))</f>
        <v>1065</v>
      </c>
      <c r="W315" s="11" t="s">
        <v>10326</v>
      </c>
    </row>
    <row r="316" spans="1:23" ht="16.7" customHeight="1">
      <c r="A316" s="704">
        <v>315</v>
      </c>
      <c r="B316" s="704">
        <v>315</v>
      </c>
      <c r="C316" s="705" t="s">
        <v>10858</v>
      </c>
      <c r="D316" s="704" t="str">
        <f t="shared" si="8"/>
        <v>ﾊﾀｹﾔﾏ ﾘｭｳｺﾞ</v>
      </c>
      <c r="E316" s="704" t="s">
        <v>10669</v>
      </c>
      <c r="F316" s="704" t="s">
        <v>9329</v>
      </c>
      <c r="G316" s="11">
        <v>2</v>
      </c>
      <c r="H316" s="713" t="str">
        <f>IF($E316="","",VLOOKUP($E316,所属・種目コード!$C$3:$E$76,3,FALSE))</f>
        <v>031104</v>
      </c>
      <c r="I316" s="713">
        <f>IF($E316="","",VLOOKUP($E316,所属・種目コード!$C$3:$E$76,2,FALSE))</f>
        <v>1104</v>
      </c>
      <c r="J316" s="704" t="s">
        <v>10090</v>
      </c>
      <c r="K316" s="711"/>
      <c r="L316" s="705">
        <v>315</v>
      </c>
      <c r="M316" s="829">
        <v>315</v>
      </c>
      <c r="N316" s="11" t="s">
        <v>11941</v>
      </c>
      <c r="O316" s="704" t="s">
        <v>11734</v>
      </c>
      <c r="P316" s="704" t="str">
        <f t="shared" si="9"/>
        <v>ｼﾀﾞ ｾﾗ</v>
      </c>
      <c r="Q316" s="11" t="s">
        <v>136</v>
      </c>
      <c r="R316" s="704" t="s">
        <v>9351</v>
      </c>
      <c r="S316" s="11">
        <v>3</v>
      </c>
      <c r="T316" s="715" t="str">
        <f>IF($Q316="","",VLOOKUP($Q316,所属・種目コード!$C$3:$E$76,3,FALSE))</f>
        <v>031065</v>
      </c>
      <c r="U316" s="715">
        <f>IF($Q316="","",VLOOKUP($Q316,所属・種目コード!$C$3:$E$76,2,FALSE))</f>
        <v>1065</v>
      </c>
      <c r="W316" s="11" t="s">
        <v>10327</v>
      </c>
    </row>
    <row r="317" spans="1:23" ht="16.7" customHeight="1">
      <c r="A317" s="704">
        <v>316</v>
      </c>
      <c r="B317" s="704">
        <v>316</v>
      </c>
      <c r="C317" s="705" t="s">
        <v>10859</v>
      </c>
      <c r="D317" s="704" t="str">
        <f t="shared" si="8"/>
        <v>ﾌｼﾞﾑﾗ ｱﾔﾄ</v>
      </c>
      <c r="E317" s="704" t="s">
        <v>10669</v>
      </c>
      <c r="F317" s="704" t="s">
        <v>9329</v>
      </c>
      <c r="G317" s="11">
        <v>2</v>
      </c>
      <c r="H317" s="713" t="str">
        <f>IF($E317="","",VLOOKUP($E317,所属・種目コード!$C$3:$E$76,3,FALSE))</f>
        <v>031104</v>
      </c>
      <c r="I317" s="713">
        <f>IF($E317="","",VLOOKUP($E317,所属・種目コード!$C$3:$E$76,2,FALSE))</f>
        <v>1104</v>
      </c>
      <c r="J317" s="704" t="s">
        <v>10091</v>
      </c>
      <c r="K317" s="711"/>
      <c r="L317" s="705">
        <v>316</v>
      </c>
      <c r="M317" s="829">
        <v>316</v>
      </c>
      <c r="N317" s="11" t="s">
        <v>11941</v>
      </c>
      <c r="O317" s="704" t="s">
        <v>11735</v>
      </c>
      <c r="P317" s="704" t="str">
        <f t="shared" si="9"/>
        <v>ﾊﾅﾜ ﾐﾕｳ</v>
      </c>
      <c r="Q317" s="11" t="s">
        <v>136</v>
      </c>
      <c r="R317" s="704" t="s">
        <v>9351</v>
      </c>
      <c r="S317" s="11">
        <v>3</v>
      </c>
      <c r="T317" s="715" t="str">
        <f>IF($Q317="","",VLOOKUP($Q317,所属・種目コード!$C$3:$E$76,3,FALSE))</f>
        <v>031065</v>
      </c>
      <c r="U317" s="715">
        <f>IF($Q317="","",VLOOKUP($Q317,所属・種目コード!$C$3:$E$76,2,FALSE))</f>
        <v>1065</v>
      </c>
      <c r="W317" s="11" t="s">
        <v>10333</v>
      </c>
    </row>
    <row r="318" spans="1:23" ht="16.7" customHeight="1">
      <c r="A318" s="704">
        <v>317</v>
      </c>
      <c r="B318" s="704">
        <v>317</v>
      </c>
      <c r="C318" s="705" t="s">
        <v>10860</v>
      </c>
      <c r="D318" s="704" t="str">
        <f t="shared" si="8"/>
        <v>ﾎﾘｲ ﾘｮｳｾｲ</v>
      </c>
      <c r="E318" s="704" t="s">
        <v>10669</v>
      </c>
      <c r="F318" s="704" t="s">
        <v>9329</v>
      </c>
      <c r="G318" s="11">
        <v>2</v>
      </c>
      <c r="H318" s="713" t="str">
        <f>IF($E318="","",VLOOKUP($E318,所属・種目コード!$C$3:$E$76,3,FALSE))</f>
        <v>031104</v>
      </c>
      <c r="I318" s="713">
        <f>IF($E318="","",VLOOKUP($E318,所属・種目コード!$C$3:$E$76,2,FALSE))</f>
        <v>1104</v>
      </c>
      <c r="J318" s="704" t="s">
        <v>10092</v>
      </c>
      <c r="K318" s="711"/>
      <c r="L318" s="705">
        <v>317</v>
      </c>
      <c r="M318" s="829">
        <v>317</v>
      </c>
      <c r="N318" s="11" t="s">
        <v>11941</v>
      </c>
      <c r="O318" s="704" t="s">
        <v>11728</v>
      </c>
      <c r="P318" s="704" t="str">
        <f t="shared" si="9"/>
        <v>ｵｵﾓﾘ ｱﾝﾅ</v>
      </c>
      <c r="Q318" s="11" t="s">
        <v>136</v>
      </c>
      <c r="R318" s="704" t="s">
        <v>9351</v>
      </c>
      <c r="S318" s="11">
        <v>2</v>
      </c>
      <c r="T318" s="715" t="str">
        <f>IF($Q318="","",VLOOKUP($Q318,所属・種目コード!$C$3:$E$76,3,FALSE))</f>
        <v>031065</v>
      </c>
      <c r="U318" s="715">
        <f>IF($Q318="","",VLOOKUP($Q318,所属・種目コード!$C$3:$E$76,2,FALSE))</f>
        <v>1065</v>
      </c>
      <c r="W318" s="11" t="s">
        <v>10318</v>
      </c>
    </row>
    <row r="319" spans="1:23" ht="16.7" customHeight="1">
      <c r="A319" s="704">
        <v>318</v>
      </c>
      <c r="B319" s="704">
        <v>318</v>
      </c>
      <c r="C319" s="705" t="s">
        <v>10861</v>
      </c>
      <c r="D319" s="704" t="str">
        <f t="shared" si="8"/>
        <v>ﾖｼｶﾜ ﾀﾛｳ</v>
      </c>
      <c r="E319" s="704" t="s">
        <v>10669</v>
      </c>
      <c r="F319" s="704" t="s">
        <v>9329</v>
      </c>
      <c r="G319" s="11">
        <v>2</v>
      </c>
      <c r="H319" s="713" t="str">
        <f>IF($E319="","",VLOOKUP($E319,所属・種目コード!$C$3:$E$76,3,FALSE))</f>
        <v>031104</v>
      </c>
      <c r="I319" s="713">
        <f>IF($E319="","",VLOOKUP($E319,所属・種目コード!$C$3:$E$76,2,FALSE))</f>
        <v>1104</v>
      </c>
      <c r="J319" s="704" t="s">
        <v>10096</v>
      </c>
      <c r="K319" s="711"/>
      <c r="L319" s="705">
        <v>318</v>
      </c>
      <c r="M319" s="829">
        <v>318</v>
      </c>
      <c r="N319" s="11" t="s">
        <v>11941</v>
      </c>
      <c r="O319" s="704" t="s">
        <v>11729</v>
      </c>
      <c r="P319" s="704" t="str">
        <f t="shared" si="9"/>
        <v>ｵｻﾞﾜ ｱﾔｶ</v>
      </c>
      <c r="Q319" s="11" t="s">
        <v>136</v>
      </c>
      <c r="R319" s="704" t="s">
        <v>9351</v>
      </c>
      <c r="S319" s="11">
        <v>2</v>
      </c>
      <c r="T319" s="715" t="str">
        <f>IF($Q319="","",VLOOKUP($Q319,所属・種目コード!$C$3:$E$76,3,FALSE))</f>
        <v>031065</v>
      </c>
      <c r="U319" s="715">
        <f>IF($Q319="","",VLOOKUP($Q319,所属・種目コード!$C$3:$E$76,2,FALSE))</f>
        <v>1065</v>
      </c>
      <c r="W319" s="11" t="s">
        <v>10319</v>
      </c>
    </row>
    <row r="320" spans="1:23" ht="16.7" customHeight="1">
      <c r="A320" s="704">
        <v>319</v>
      </c>
      <c r="B320" s="704">
        <v>319</v>
      </c>
      <c r="C320" s="705" t="s">
        <v>10862</v>
      </c>
      <c r="D320" s="704" t="str">
        <f t="shared" si="8"/>
        <v>ﾖｼﾀﾞ ｶｲﾘ</v>
      </c>
      <c r="E320" s="704" t="s">
        <v>10669</v>
      </c>
      <c r="F320" s="704" t="s">
        <v>9329</v>
      </c>
      <c r="G320" s="11">
        <v>2</v>
      </c>
      <c r="H320" s="713" t="str">
        <f>IF($E320="","",VLOOKUP($E320,所属・種目コード!$C$3:$E$76,3,FALSE))</f>
        <v>031104</v>
      </c>
      <c r="I320" s="713">
        <f>IF($E320="","",VLOOKUP($E320,所属・種目コード!$C$3:$E$76,2,FALSE))</f>
        <v>1104</v>
      </c>
      <c r="J320" s="704" t="s">
        <v>10097</v>
      </c>
      <c r="K320" s="711"/>
      <c r="L320" s="705">
        <v>319</v>
      </c>
      <c r="M320" s="829">
        <v>319</v>
      </c>
      <c r="N320" s="11" t="s">
        <v>11941</v>
      </c>
      <c r="O320" s="704" t="s">
        <v>11730</v>
      </c>
      <c r="P320" s="704" t="str">
        <f t="shared" si="9"/>
        <v>ｵﾉﾃﾞﾗ ﾋﾋﾞｷ</v>
      </c>
      <c r="Q320" s="11" t="s">
        <v>136</v>
      </c>
      <c r="R320" s="704" t="s">
        <v>9351</v>
      </c>
      <c r="S320" s="11">
        <v>2</v>
      </c>
      <c r="T320" s="715" t="str">
        <f>IF($Q320="","",VLOOKUP($Q320,所属・種目コード!$C$3:$E$76,3,FALSE))</f>
        <v>031065</v>
      </c>
      <c r="U320" s="715">
        <f>IF($Q320="","",VLOOKUP($Q320,所属・種目コード!$C$3:$E$76,2,FALSE))</f>
        <v>1065</v>
      </c>
      <c r="W320" s="11" t="s">
        <v>10320</v>
      </c>
    </row>
    <row r="321" spans="1:23" ht="16.7" customHeight="1">
      <c r="A321" s="704">
        <v>320</v>
      </c>
      <c r="B321" s="704">
        <v>320</v>
      </c>
      <c r="C321" s="705" t="s">
        <v>10863</v>
      </c>
      <c r="D321" s="704" t="str">
        <f t="shared" si="8"/>
        <v>ｱｶｻﾞﾜ ｴｲﾄ</v>
      </c>
      <c r="E321" s="704" t="s">
        <v>10669</v>
      </c>
      <c r="F321" s="704" t="s">
        <v>9329</v>
      </c>
      <c r="G321" s="11">
        <v>1</v>
      </c>
      <c r="H321" s="713" t="str">
        <f>IF($E321="","",VLOOKUP($E321,所属・種目コード!$C$3:$E$76,3,FALSE))</f>
        <v>031104</v>
      </c>
      <c r="I321" s="713">
        <f>IF($E321="","",VLOOKUP($E321,所属・種目コード!$C$3:$E$76,2,FALSE))</f>
        <v>1104</v>
      </c>
      <c r="J321" s="704" t="s">
        <v>10059</v>
      </c>
      <c r="K321" s="706"/>
      <c r="L321" s="705">
        <v>320</v>
      </c>
      <c r="M321" s="829">
        <v>320</v>
      </c>
      <c r="N321" s="11" t="s">
        <v>11941</v>
      </c>
      <c r="O321" s="704" t="s">
        <v>11736</v>
      </c>
      <c r="P321" s="704" t="str">
        <f t="shared" si="9"/>
        <v>ﾊﾅﾜ ﾐﾗｲ</v>
      </c>
      <c r="Q321" s="11" t="s">
        <v>136</v>
      </c>
      <c r="R321" s="704" t="s">
        <v>9351</v>
      </c>
      <c r="S321" s="11">
        <v>2</v>
      </c>
      <c r="T321" s="715" t="str">
        <f>IF($Q321="","",VLOOKUP($Q321,所属・種目コード!$C$3:$E$76,3,FALSE))</f>
        <v>031065</v>
      </c>
      <c r="U321" s="715">
        <f>IF($Q321="","",VLOOKUP($Q321,所属・種目コード!$C$3:$E$76,2,FALSE))</f>
        <v>1065</v>
      </c>
      <c r="W321" s="11" t="s">
        <v>10334</v>
      </c>
    </row>
    <row r="322" spans="1:23" ht="16.7" customHeight="1">
      <c r="A322" s="704">
        <v>321</v>
      </c>
      <c r="B322" s="704">
        <v>321</v>
      </c>
      <c r="C322" s="705" t="s">
        <v>11317</v>
      </c>
      <c r="D322" s="704" t="str">
        <f t="shared" ref="D322:D385" si="10">ASC(J322)</f>
        <v>ｳｴﾉ ｱｱﾄ</v>
      </c>
      <c r="E322" s="704" t="s">
        <v>10669</v>
      </c>
      <c r="F322" s="704" t="s">
        <v>9329</v>
      </c>
      <c r="G322" s="11">
        <v>1</v>
      </c>
      <c r="H322" s="713" t="str">
        <f>IF($E322="","",VLOOKUP($E322,所属・種目コード!$C$3:$E$76,3,FALSE))</f>
        <v>031104</v>
      </c>
      <c r="I322" s="713">
        <f>IF($E322="","",VLOOKUP($E322,所属・種目コード!$C$3:$E$76,2,FALSE))</f>
        <v>1104</v>
      </c>
      <c r="J322" s="704" t="s">
        <v>10065</v>
      </c>
      <c r="K322" s="706"/>
      <c r="L322" s="705">
        <v>321</v>
      </c>
      <c r="M322" s="11">
        <v>321</v>
      </c>
      <c r="N322" s="11" t="s">
        <v>11917</v>
      </c>
      <c r="O322" s="704" t="s">
        <v>11583</v>
      </c>
      <c r="P322" s="704" t="str">
        <f t="shared" ref="P322:P385" si="11">ASC(W322)</f>
        <v>ｱﾗｷ ﾕﾅ</v>
      </c>
      <c r="Q322" s="11" t="s">
        <v>309</v>
      </c>
      <c r="R322" s="704" t="s">
        <v>9351</v>
      </c>
      <c r="S322" s="11">
        <v>1</v>
      </c>
      <c r="T322" s="715" t="str">
        <f>IF($Q322="","",VLOOKUP($Q322,所属・種目コード!$C$3:$E$76,3,FALSE))</f>
        <v>031107</v>
      </c>
      <c r="U322" s="715">
        <f>IF($Q322="","",VLOOKUP($Q322,所属・種目コード!$C$3:$E$76,2,FALSE))</f>
        <v>1107</v>
      </c>
      <c r="W322" s="11" t="s">
        <v>10529</v>
      </c>
    </row>
    <row r="323" spans="1:23" ht="16.7" customHeight="1">
      <c r="A323" s="704">
        <v>322</v>
      </c>
      <c r="B323" s="704">
        <v>322</v>
      </c>
      <c r="C323" s="705" t="s">
        <v>11318</v>
      </c>
      <c r="D323" s="704" t="str">
        <f t="shared" si="10"/>
        <v>ｵｶﾞｻﾜﾗ ｼﾞｭﾝﾍﾟｲ</v>
      </c>
      <c r="E323" s="704" t="s">
        <v>10669</v>
      </c>
      <c r="F323" s="704" t="s">
        <v>9329</v>
      </c>
      <c r="G323" s="11">
        <v>1</v>
      </c>
      <c r="H323" s="713" t="str">
        <f>IF($E323="","",VLOOKUP($E323,所属・種目コード!$C$3:$E$76,3,FALSE))</f>
        <v>031104</v>
      </c>
      <c r="I323" s="713">
        <f>IF($E323="","",VLOOKUP($E323,所属・種目コード!$C$3:$E$76,2,FALSE))</f>
        <v>1104</v>
      </c>
      <c r="J323" s="704" t="s">
        <v>10071</v>
      </c>
      <c r="K323" s="706"/>
      <c r="L323" s="705">
        <v>322</v>
      </c>
      <c r="M323" s="11">
        <v>322</v>
      </c>
      <c r="N323" s="11" t="s">
        <v>11917</v>
      </c>
      <c r="O323" s="704" t="s">
        <v>11584</v>
      </c>
      <c r="P323" s="704" t="str">
        <f t="shared" si="11"/>
        <v>ｲｼｶﾜ ｱｵﾊﾞ</v>
      </c>
      <c r="Q323" s="11" t="s">
        <v>309</v>
      </c>
      <c r="R323" s="704" t="s">
        <v>9351</v>
      </c>
      <c r="S323" s="11">
        <v>1</v>
      </c>
      <c r="T323" s="715" t="str">
        <f>IF($Q323="","",VLOOKUP($Q323,所属・種目コード!$C$3:$E$76,3,FALSE))</f>
        <v>031107</v>
      </c>
      <c r="U323" s="715">
        <f>IF($Q323="","",VLOOKUP($Q323,所属・種目コード!$C$3:$E$76,2,FALSE))</f>
        <v>1107</v>
      </c>
      <c r="W323" s="11" t="s">
        <v>10531</v>
      </c>
    </row>
    <row r="324" spans="1:23" ht="16.7" customHeight="1">
      <c r="A324" s="704">
        <v>323</v>
      </c>
      <c r="B324" s="704">
        <v>323</v>
      </c>
      <c r="C324" s="705" t="s">
        <v>10864</v>
      </c>
      <c r="D324" s="704" t="str">
        <f t="shared" si="10"/>
        <v>ｻﾄｳ ﾕｳｷ</v>
      </c>
      <c r="E324" s="704" t="s">
        <v>10669</v>
      </c>
      <c r="F324" s="704" t="s">
        <v>9329</v>
      </c>
      <c r="G324" s="11">
        <v>1</v>
      </c>
      <c r="H324" s="713" t="str">
        <f>IF($E324="","",VLOOKUP($E324,所属・種目コード!$C$3:$E$76,3,FALSE))</f>
        <v>031104</v>
      </c>
      <c r="I324" s="713">
        <f>IF($E324="","",VLOOKUP($E324,所属・種目コード!$C$3:$E$76,2,FALSE))</f>
        <v>1104</v>
      </c>
      <c r="J324" s="704" t="s">
        <v>9463</v>
      </c>
      <c r="K324" s="706"/>
      <c r="L324" s="705">
        <v>323</v>
      </c>
      <c r="M324" s="11">
        <v>323</v>
      </c>
      <c r="N324" s="11" t="s">
        <v>11917</v>
      </c>
      <c r="O324" s="704" t="s">
        <v>11585</v>
      </c>
      <c r="P324" s="704" t="str">
        <f t="shared" si="11"/>
        <v>ｻｸﾔﾏ ｶｴﾃﾞ</v>
      </c>
      <c r="Q324" s="11" t="s">
        <v>309</v>
      </c>
      <c r="R324" s="704" t="s">
        <v>9351</v>
      </c>
      <c r="S324" s="11">
        <v>1</v>
      </c>
      <c r="T324" s="715" t="str">
        <f>IF($Q324="","",VLOOKUP($Q324,所属・種目コード!$C$3:$E$76,3,FALSE))</f>
        <v>031107</v>
      </c>
      <c r="U324" s="715">
        <f>IF($Q324="","",VLOOKUP($Q324,所属・種目コード!$C$3:$E$76,2,FALSE))</f>
        <v>1107</v>
      </c>
      <c r="W324" s="11" t="s">
        <v>10553</v>
      </c>
    </row>
    <row r="325" spans="1:23" ht="16.7" customHeight="1">
      <c r="A325" s="704">
        <v>324</v>
      </c>
      <c r="B325" s="704">
        <v>324</v>
      </c>
      <c r="C325" s="705" t="s">
        <v>11233</v>
      </c>
      <c r="D325" s="704" t="str">
        <f t="shared" si="10"/>
        <v>ｾｲﾉ ｱｷﾗ</v>
      </c>
      <c r="E325" s="704" t="s">
        <v>10669</v>
      </c>
      <c r="F325" s="704" t="s">
        <v>9329</v>
      </c>
      <c r="G325" s="11">
        <v>1</v>
      </c>
      <c r="H325" s="708" t="str">
        <f>IF($E325="","",VLOOKUP($E325,所属・種目コード!$C$3:$E$76,3,FALSE))</f>
        <v>031104</v>
      </c>
      <c r="I325" s="708">
        <f>IF($E325="","",VLOOKUP($E325,所属・種目コード!$C$3:$E$76,2,FALSE))</f>
        <v>1104</v>
      </c>
      <c r="J325" s="704" t="s">
        <v>10081</v>
      </c>
      <c r="K325" s="706"/>
      <c r="L325" s="705">
        <v>324</v>
      </c>
      <c r="M325" s="11">
        <v>324</v>
      </c>
      <c r="N325" s="11" t="s">
        <v>11917</v>
      </c>
      <c r="O325" s="704" t="s">
        <v>11586</v>
      </c>
      <c r="P325" s="704" t="str">
        <f t="shared" si="11"/>
        <v>ｾｶﾞﾜ ﾉﾄﾞｶ</v>
      </c>
      <c r="Q325" s="11" t="s">
        <v>309</v>
      </c>
      <c r="R325" s="704" t="s">
        <v>9351</v>
      </c>
      <c r="S325" s="11">
        <v>1</v>
      </c>
      <c r="T325" s="715" t="str">
        <f>IF($Q325="","",VLOOKUP($Q325,所属・種目コード!$C$3:$E$76,3,FALSE))</f>
        <v>031107</v>
      </c>
      <c r="U325" s="715">
        <f>IF($Q325="","",VLOOKUP($Q325,所属・種目コード!$C$3:$E$76,2,FALSE))</f>
        <v>1107</v>
      </c>
      <c r="W325" s="11" t="s">
        <v>10567</v>
      </c>
    </row>
    <row r="326" spans="1:23" ht="16.7" customHeight="1">
      <c r="A326" s="704">
        <v>325</v>
      </c>
      <c r="B326" s="704">
        <v>325</v>
      </c>
      <c r="C326" s="705" t="s">
        <v>6153</v>
      </c>
      <c r="D326" s="704" t="str">
        <f t="shared" si="10"/>
        <v>ﾖｼﾀﾞ ﾘｭｳｶ</v>
      </c>
      <c r="E326" s="704" t="s">
        <v>316</v>
      </c>
      <c r="F326" s="704" t="s">
        <v>9329</v>
      </c>
      <c r="G326" s="11">
        <v>3</v>
      </c>
      <c r="H326" s="708" t="str">
        <f>IF($E326="","",VLOOKUP($E326,所属・種目コード!$C$3:$E$76,3,FALSE))</f>
        <v>031109</v>
      </c>
      <c r="I326" s="708">
        <f>IF($E326="","",VLOOKUP($E326,所属・種目コード!$C$3:$E$76,2,FALSE))</f>
        <v>1109</v>
      </c>
      <c r="J326" s="704" t="s">
        <v>10622</v>
      </c>
      <c r="K326" s="706"/>
      <c r="L326" s="705">
        <v>325</v>
      </c>
      <c r="M326" s="11">
        <v>325</v>
      </c>
      <c r="N326" s="11" t="s">
        <v>11917</v>
      </c>
      <c r="O326" s="704" t="s">
        <v>11587</v>
      </c>
      <c r="P326" s="704" t="str">
        <f t="shared" si="11"/>
        <v>ｾｷ ﾘﾘｶ</v>
      </c>
      <c r="Q326" s="11" t="s">
        <v>309</v>
      </c>
      <c r="R326" s="704" t="s">
        <v>9351</v>
      </c>
      <c r="S326" s="11">
        <v>1</v>
      </c>
      <c r="T326" s="715" t="str">
        <f>IF($Q326="","",VLOOKUP($Q326,所属・種目コード!$C$3:$E$76,3,FALSE))</f>
        <v>031107</v>
      </c>
      <c r="U326" s="715">
        <f>IF($Q326="","",VLOOKUP($Q326,所属・種目コード!$C$3:$E$76,2,FALSE))</f>
        <v>1107</v>
      </c>
      <c r="W326" s="11" t="s">
        <v>10568</v>
      </c>
    </row>
    <row r="327" spans="1:23" ht="16.7" customHeight="1">
      <c r="A327" s="704">
        <v>326</v>
      </c>
      <c r="B327" s="704">
        <v>326</v>
      </c>
      <c r="C327" s="705" t="s">
        <v>11234</v>
      </c>
      <c r="D327" s="704" t="str">
        <f t="shared" si="10"/>
        <v>ﾀﾏﾔﾏ ﾘｸ</v>
      </c>
      <c r="E327" s="704" t="s">
        <v>316</v>
      </c>
      <c r="F327" s="704" t="s">
        <v>9329</v>
      </c>
      <c r="G327" s="11">
        <v>2</v>
      </c>
      <c r="H327" s="708" t="str">
        <f>IF($E327="","",VLOOKUP($E327,所属・種目コード!$C$3:$E$76,3,FALSE))</f>
        <v>031109</v>
      </c>
      <c r="I327" s="708">
        <f>IF($E327="","",VLOOKUP($E327,所属・種目コード!$C$3:$E$76,2,FALSE))</f>
        <v>1109</v>
      </c>
      <c r="J327" s="704" t="s">
        <v>10613</v>
      </c>
      <c r="K327" s="706"/>
      <c r="L327" s="705">
        <v>326</v>
      </c>
      <c r="M327" s="11">
        <v>326</v>
      </c>
      <c r="N327" s="11" t="s">
        <v>11917</v>
      </c>
      <c r="O327" s="704" t="s">
        <v>11800</v>
      </c>
      <c r="P327" s="704" t="str">
        <f t="shared" si="11"/>
        <v>ﾖｼﾀﾞ ｶﾘﾝ</v>
      </c>
      <c r="Q327" s="11" t="s">
        <v>309</v>
      </c>
      <c r="R327" s="704" t="s">
        <v>9351</v>
      </c>
      <c r="S327" s="11">
        <v>1</v>
      </c>
      <c r="T327" s="715" t="str">
        <f>IF($Q327="","",VLOOKUP($Q327,所属・種目コード!$C$3:$E$76,3,FALSE))</f>
        <v>031107</v>
      </c>
      <c r="U327" s="715">
        <f>IF($Q327="","",VLOOKUP($Q327,所属・種目コード!$C$3:$E$76,2,FALSE))</f>
        <v>1107</v>
      </c>
      <c r="W327" s="11" t="s">
        <v>10590</v>
      </c>
    </row>
    <row r="328" spans="1:23" ht="16.7" customHeight="1">
      <c r="A328" s="704">
        <v>327</v>
      </c>
      <c r="B328" s="704">
        <v>327</v>
      </c>
      <c r="C328" s="705" t="s">
        <v>11319</v>
      </c>
      <c r="D328" s="704" t="str">
        <f t="shared" si="10"/>
        <v>ｱﾍﾞ ﾕｳﾀﾛｳ</v>
      </c>
      <c r="E328" s="704" t="s">
        <v>295</v>
      </c>
      <c r="F328" s="704" t="s">
        <v>9329</v>
      </c>
      <c r="G328" s="11">
        <v>3</v>
      </c>
      <c r="H328" s="708" t="str">
        <f>IF($E328="","",VLOOKUP($E328,所属・種目コード!$C$3:$E$76,3,FALSE))</f>
        <v>031103</v>
      </c>
      <c r="I328" s="708">
        <f>IF($E328="","",VLOOKUP($E328,所属・種目コード!$C$3:$E$76,2,FALSE))</f>
        <v>1103</v>
      </c>
      <c r="J328" s="704" t="s">
        <v>10036</v>
      </c>
      <c r="K328" s="706"/>
      <c r="L328" s="705">
        <v>327</v>
      </c>
      <c r="M328" s="11">
        <v>327</v>
      </c>
      <c r="N328" s="11" t="s">
        <v>11942</v>
      </c>
      <c r="O328" s="704" t="s">
        <v>11588</v>
      </c>
      <c r="P328" s="704" t="str">
        <f t="shared" si="11"/>
        <v>ｶﾄｳ ｱﾐ</v>
      </c>
      <c r="Q328" s="11" t="s">
        <v>114</v>
      </c>
      <c r="R328" s="704" t="s">
        <v>9351</v>
      </c>
      <c r="S328" s="11">
        <v>3</v>
      </c>
      <c r="T328" s="715" t="str">
        <f>IF($Q328="","",VLOOKUP($Q328,所属・種目コード!$C$3:$E$76,3,FALSE))</f>
        <v>031060</v>
      </c>
      <c r="U328" s="715">
        <f>IF($Q328="","",VLOOKUP($Q328,所属・種目コード!$C$3:$E$76,2,FALSE))</f>
        <v>1060</v>
      </c>
      <c r="W328" s="11" t="s">
        <v>9405</v>
      </c>
    </row>
    <row r="329" spans="1:23" ht="16.7" customHeight="1">
      <c r="A329" s="704">
        <v>328</v>
      </c>
      <c r="B329" s="704">
        <v>328</v>
      </c>
      <c r="C329" s="705" t="s">
        <v>10865</v>
      </c>
      <c r="D329" s="704" t="str">
        <f t="shared" si="10"/>
        <v>ｲﾄｳ ｼｭｳﾄ</v>
      </c>
      <c r="E329" s="704" t="s">
        <v>295</v>
      </c>
      <c r="F329" s="704" t="s">
        <v>9329</v>
      </c>
      <c r="G329" s="11">
        <v>3</v>
      </c>
      <c r="H329" s="708" t="str">
        <f>IF($E329="","",VLOOKUP($E329,所属・種目コード!$C$3:$E$76,3,FALSE))</f>
        <v>031103</v>
      </c>
      <c r="I329" s="708">
        <f>IF($E329="","",VLOOKUP($E329,所属・種目コード!$C$3:$E$76,2,FALSE))</f>
        <v>1103</v>
      </c>
      <c r="J329" s="704" t="s">
        <v>10037</v>
      </c>
      <c r="K329" s="706"/>
      <c r="L329" s="705">
        <v>328</v>
      </c>
      <c r="M329" s="11">
        <v>328</v>
      </c>
      <c r="N329" s="11" t="s">
        <v>11943</v>
      </c>
      <c r="O329" s="704" t="s">
        <v>11589</v>
      </c>
      <c r="P329" s="704" t="str">
        <f t="shared" si="11"/>
        <v>ｵｲｶﾜ ｱｷﾅ</v>
      </c>
      <c r="Q329" s="11" t="s">
        <v>10239</v>
      </c>
      <c r="R329" s="704" t="s">
        <v>9351</v>
      </c>
      <c r="S329" s="11">
        <v>3</v>
      </c>
      <c r="T329" s="715" t="str">
        <f>IF($Q329="","",VLOOKUP($Q329,所属・種目コード!$C$3:$E$76,3,FALSE))</f>
        <v>031116</v>
      </c>
      <c r="U329" s="715">
        <f>IF($Q329="","",VLOOKUP($Q329,所属・種目コード!$C$3:$E$76,2,FALSE))</f>
        <v>1116</v>
      </c>
      <c r="W329" s="11" t="s">
        <v>10240</v>
      </c>
    </row>
    <row r="330" spans="1:23" ht="16.7" customHeight="1">
      <c r="A330" s="704">
        <v>329</v>
      </c>
      <c r="B330" s="704">
        <v>329</v>
      </c>
      <c r="C330" s="705" t="s">
        <v>10866</v>
      </c>
      <c r="D330" s="704" t="str">
        <f t="shared" si="10"/>
        <v>ｵﾊﾞﾀ ﾀｸﾐ</v>
      </c>
      <c r="E330" s="704" t="s">
        <v>295</v>
      </c>
      <c r="F330" s="704" t="s">
        <v>9329</v>
      </c>
      <c r="G330" s="11">
        <v>3</v>
      </c>
      <c r="H330" s="708" t="str">
        <f>IF($E330="","",VLOOKUP($E330,所属・種目コード!$C$3:$E$76,3,FALSE))</f>
        <v>031103</v>
      </c>
      <c r="I330" s="708">
        <f>IF($E330="","",VLOOKUP($E330,所属・種目コード!$C$3:$E$76,2,FALSE))</f>
        <v>1103</v>
      </c>
      <c r="J330" s="704" t="s">
        <v>10043</v>
      </c>
      <c r="K330" s="706"/>
      <c r="L330" s="705">
        <v>329</v>
      </c>
      <c r="M330" s="11">
        <v>329</v>
      </c>
      <c r="N330" s="11" t="s">
        <v>11943</v>
      </c>
      <c r="O330" s="704" t="s">
        <v>11590</v>
      </c>
      <c r="P330" s="704" t="str">
        <f t="shared" si="11"/>
        <v>ｷﾝﾉ ﾏﾕ</v>
      </c>
      <c r="Q330" s="11" t="s">
        <v>10239</v>
      </c>
      <c r="R330" s="704" t="s">
        <v>9351</v>
      </c>
      <c r="S330" s="11">
        <v>3</v>
      </c>
      <c r="T330" s="715" t="str">
        <f>IF($Q330="","",VLOOKUP($Q330,所属・種目コード!$C$3:$E$76,3,FALSE))</f>
        <v>031116</v>
      </c>
      <c r="U330" s="715">
        <f>IF($Q330="","",VLOOKUP($Q330,所属・種目コード!$C$3:$E$76,2,FALSE))</f>
        <v>1116</v>
      </c>
      <c r="W330" s="11" t="s">
        <v>10244</v>
      </c>
    </row>
    <row r="331" spans="1:23" ht="16.7" customHeight="1">
      <c r="A331" s="704">
        <v>330</v>
      </c>
      <c r="B331" s="704">
        <v>330</v>
      </c>
      <c r="C331" s="705" t="s">
        <v>6273</v>
      </c>
      <c r="D331" s="704" t="str">
        <f t="shared" si="10"/>
        <v>ｷｸﾁ ﾀﾞｲ</v>
      </c>
      <c r="E331" s="704" t="s">
        <v>295</v>
      </c>
      <c r="F331" s="704" t="s">
        <v>9329</v>
      </c>
      <c r="G331" s="11">
        <v>3</v>
      </c>
      <c r="H331" s="708" t="str">
        <f>IF($E331="","",VLOOKUP($E331,所属・種目コード!$C$3:$E$76,3,FALSE))</f>
        <v>031103</v>
      </c>
      <c r="I331" s="708">
        <f>IF($E331="","",VLOOKUP($E331,所属・種目コード!$C$3:$E$76,2,FALSE))</f>
        <v>1103</v>
      </c>
      <c r="J331" s="704" t="s">
        <v>10044</v>
      </c>
      <c r="K331" s="706"/>
      <c r="L331" s="705">
        <v>330</v>
      </c>
      <c r="M331" s="11">
        <v>330</v>
      </c>
      <c r="N331" s="11" t="s">
        <v>11943</v>
      </c>
      <c r="O331" s="704" t="s">
        <v>4454</v>
      </c>
      <c r="P331" s="704" t="str">
        <f t="shared" si="11"/>
        <v>ﾁﾊﾞ ﾋﾅ</v>
      </c>
      <c r="Q331" s="11" t="s">
        <v>10239</v>
      </c>
      <c r="R331" s="704" t="s">
        <v>9351</v>
      </c>
      <c r="S331" s="11">
        <v>3</v>
      </c>
      <c r="T331" s="715" t="str">
        <f>IF($Q331="","",VLOOKUP($Q331,所属・種目コード!$C$3:$E$76,3,FALSE))</f>
        <v>031116</v>
      </c>
      <c r="U331" s="715">
        <f>IF($Q331="","",VLOOKUP($Q331,所属・種目コード!$C$3:$E$76,2,FALSE))</f>
        <v>1116</v>
      </c>
      <c r="W331" s="11" t="s">
        <v>10249</v>
      </c>
    </row>
    <row r="332" spans="1:23" ht="16.7" customHeight="1">
      <c r="A332" s="704">
        <v>331</v>
      </c>
      <c r="B332" s="704">
        <v>331</v>
      </c>
      <c r="C332" s="705" t="s">
        <v>10867</v>
      </c>
      <c r="D332" s="704" t="str">
        <f t="shared" si="10"/>
        <v>ﾌｸｼ ｺｳｽｹ</v>
      </c>
      <c r="E332" s="704" t="s">
        <v>295</v>
      </c>
      <c r="F332" s="704" t="s">
        <v>9329</v>
      </c>
      <c r="G332" s="11">
        <v>3</v>
      </c>
      <c r="H332" s="708" t="str">
        <f>IF($E332="","",VLOOKUP($E332,所属・種目コード!$C$3:$E$76,3,FALSE))</f>
        <v>031103</v>
      </c>
      <c r="I332" s="708">
        <f>IF($E332="","",VLOOKUP($E332,所属・種目コード!$C$3:$E$76,2,FALSE))</f>
        <v>1103</v>
      </c>
      <c r="J332" s="704" t="s">
        <v>10052</v>
      </c>
      <c r="K332" s="706"/>
      <c r="L332" s="705">
        <v>331</v>
      </c>
      <c r="M332" s="11">
        <v>331</v>
      </c>
      <c r="N332" s="11" t="s">
        <v>11943</v>
      </c>
      <c r="O332" s="704" t="s">
        <v>11591</v>
      </c>
      <c r="P332" s="704" t="str">
        <f t="shared" si="11"/>
        <v>ﾅｶﾉ ﾐｸ</v>
      </c>
      <c r="Q332" s="11" t="s">
        <v>10239</v>
      </c>
      <c r="R332" s="704" t="s">
        <v>9351</v>
      </c>
      <c r="S332" s="11">
        <v>3</v>
      </c>
      <c r="T332" s="715" t="str">
        <f>IF($Q332="","",VLOOKUP($Q332,所属・種目コード!$C$3:$E$76,3,FALSE))</f>
        <v>031116</v>
      </c>
      <c r="U332" s="715">
        <f>IF($Q332="","",VLOOKUP($Q332,所属・種目コード!$C$3:$E$76,2,FALSE))</f>
        <v>1116</v>
      </c>
      <c r="W332" s="11" t="s">
        <v>10250</v>
      </c>
    </row>
    <row r="333" spans="1:23" ht="16.7" customHeight="1">
      <c r="A333" s="704">
        <v>332</v>
      </c>
      <c r="B333" s="704">
        <v>332</v>
      </c>
      <c r="C333" s="705" t="s">
        <v>10868</v>
      </c>
      <c r="D333" s="704" t="str">
        <f t="shared" si="10"/>
        <v>ﾌｼﾞﾀ ﾊﾙﾄ</v>
      </c>
      <c r="E333" s="704" t="s">
        <v>295</v>
      </c>
      <c r="F333" s="704" t="s">
        <v>9329</v>
      </c>
      <c r="G333" s="11">
        <v>3</v>
      </c>
      <c r="H333" s="708" t="str">
        <f>IF($E333="","",VLOOKUP($E333,所属・種目コード!$C$3:$E$76,3,FALSE))</f>
        <v>031103</v>
      </c>
      <c r="I333" s="708">
        <f>IF($E333="","",VLOOKUP($E333,所属・種目コード!$C$3:$E$76,2,FALSE))</f>
        <v>1103</v>
      </c>
      <c r="J333" s="704" t="s">
        <v>10053</v>
      </c>
      <c r="K333" s="706"/>
      <c r="L333" s="705">
        <v>332</v>
      </c>
      <c r="M333" s="11">
        <v>332</v>
      </c>
      <c r="N333" s="11" t="s">
        <v>11943</v>
      </c>
      <c r="O333" s="704" t="s">
        <v>11801</v>
      </c>
      <c r="P333" s="704" t="str">
        <f t="shared" si="11"/>
        <v>ﾔﾏﾈ ｼｽﾞﾎ</v>
      </c>
      <c r="Q333" s="11" t="s">
        <v>10239</v>
      </c>
      <c r="R333" s="704" t="s">
        <v>9351</v>
      </c>
      <c r="S333" s="11">
        <v>3</v>
      </c>
      <c r="T333" s="715" t="str">
        <f>IF($Q333="","",VLOOKUP($Q333,所属・種目コード!$C$3:$E$76,3,FALSE))</f>
        <v>031116</v>
      </c>
      <c r="U333" s="715">
        <f>IF($Q333="","",VLOOKUP($Q333,所属・種目コード!$C$3:$E$76,2,FALSE))</f>
        <v>1116</v>
      </c>
      <c r="W333" s="11" t="s">
        <v>10257</v>
      </c>
    </row>
    <row r="334" spans="1:23" ht="16.7" customHeight="1">
      <c r="A334" s="704">
        <v>333</v>
      </c>
      <c r="B334" s="704">
        <v>333</v>
      </c>
      <c r="C334" s="705" t="s">
        <v>11320</v>
      </c>
      <c r="D334" s="704" t="str">
        <f t="shared" si="10"/>
        <v>ﾏﾂﾓﾄ ｶﾝｲﾁﾛｳ</v>
      </c>
      <c r="E334" s="704" t="s">
        <v>295</v>
      </c>
      <c r="F334" s="704" t="s">
        <v>9329</v>
      </c>
      <c r="G334" s="11">
        <v>3</v>
      </c>
      <c r="H334" s="708" t="str">
        <f>IF($E334="","",VLOOKUP($E334,所属・種目コード!$C$3:$E$76,3,FALSE))</f>
        <v>031103</v>
      </c>
      <c r="I334" s="708">
        <f>IF($E334="","",VLOOKUP($E334,所属・種目コード!$C$3:$E$76,2,FALSE))</f>
        <v>1103</v>
      </c>
      <c r="J334" s="704" t="s">
        <v>10055</v>
      </c>
      <c r="K334" s="706"/>
      <c r="L334" s="705">
        <v>333</v>
      </c>
      <c r="M334" s="11">
        <v>333</v>
      </c>
      <c r="N334" s="11" t="s">
        <v>11943</v>
      </c>
      <c r="O334" s="704" t="s">
        <v>11592</v>
      </c>
      <c r="P334" s="704" t="str">
        <f t="shared" si="11"/>
        <v>ﾀｹﾊﾅ ｿﾗ</v>
      </c>
      <c r="Q334" s="11" t="s">
        <v>10239</v>
      </c>
      <c r="R334" s="704" t="s">
        <v>9351</v>
      </c>
      <c r="S334" s="11">
        <v>2</v>
      </c>
      <c r="T334" s="715" t="str">
        <f>IF($Q334="","",VLOOKUP($Q334,所属・種目コード!$C$3:$E$76,3,FALSE))</f>
        <v>031116</v>
      </c>
      <c r="U334" s="715">
        <f>IF($Q334="","",VLOOKUP($Q334,所属・種目コード!$C$3:$E$76,2,FALSE))</f>
        <v>1116</v>
      </c>
      <c r="W334" s="11" t="s">
        <v>10248</v>
      </c>
    </row>
    <row r="335" spans="1:23" ht="16.7" customHeight="1">
      <c r="A335" s="704">
        <v>334</v>
      </c>
      <c r="B335" s="704">
        <v>334</v>
      </c>
      <c r="C335" s="705" t="s">
        <v>6288</v>
      </c>
      <c r="D335" s="704" t="str">
        <f t="shared" si="10"/>
        <v>ﾔﾅｲ ﾁﾋﾛ</v>
      </c>
      <c r="E335" s="704" t="s">
        <v>295</v>
      </c>
      <c r="F335" s="704" t="s">
        <v>9329</v>
      </c>
      <c r="G335" s="11">
        <v>3</v>
      </c>
      <c r="H335" s="708" t="str">
        <f>IF($E335="","",VLOOKUP($E335,所属・種目コード!$C$3:$E$76,3,FALSE))</f>
        <v>031103</v>
      </c>
      <c r="I335" s="708">
        <f>IF($E335="","",VLOOKUP($E335,所属・種目コード!$C$3:$E$76,2,FALSE))</f>
        <v>1103</v>
      </c>
      <c r="J335" s="704" t="s">
        <v>10057</v>
      </c>
      <c r="K335" s="706"/>
      <c r="L335" s="705">
        <v>334</v>
      </c>
      <c r="M335" s="11">
        <v>334</v>
      </c>
      <c r="N335" s="11" t="s">
        <v>11944</v>
      </c>
      <c r="O335" s="704" t="s">
        <v>11593</v>
      </c>
      <c r="P335" s="704" t="str">
        <f t="shared" si="11"/>
        <v>ｲﾄｳ ﾙﾅ</v>
      </c>
      <c r="Q335" s="11" t="s">
        <v>132</v>
      </c>
      <c r="R335" s="704" t="s">
        <v>9351</v>
      </c>
      <c r="S335" s="11">
        <v>3</v>
      </c>
      <c r="T335" s="715" t="str">
        <f>IF($Q335="","",VLOOKUP($Q335,所属・種目コード!$C$3:$E$76,3,FALSE))</f>
        <v>031064</v>
      </c>
      <c r="U335" s="715">
        <f>IF($Q335="","",VLOOKUP($Q335,所属・種目コード!$C$3:$E$76,2,FALSE))</f>
        <v>1064</v>
      </c>
      <c r="W335" s="11" t="s">
        <v>9452</v>
      </c>
    </row>
    <row r="336" spans="1:23" ht="16.7" customHeight="1">
      <c r="A336" s="704">
        <v>335</v>
      </c>
      <c r="B336" s="704">
        <v>335</v>
      </c>
      <c r="C336" s="705" t="s">
        <v>10869</v>
      </c>
      <c r="D336" s="704" t="str">
        <f t="shared" si="10"/>
        <v>ｲﾄｳ ﾑｻｼ</v>
      </c>
      <c r="E336" s="704" t="s">
        <v>295</v>
      </c>
      <c r="F336" s="704" t="s">
        <v>9329</v>
      </c>
      <c r="G336" s="11">
        <v>2</v>
      </c>
      <c r="H336" s="708" t="str">
        <f>IF($E336="","",VLOOKUP($E336,所属・種目コード!$C$3:$E$76,3,FALSE))</f>
        <v>031103</v>
      </c>
      <c r="I336" s="708">
        <f>IF($E336="","",VLOOKUP($E336,所属・種目コード!$C$3:$E$76,2,FALSE))</f>
        <v>1103</v>
      </c>
      <c r="J336" s="704" t="s">
        <v>10038</v>
      </c>
      <c r="K336" s="706"/>
      <c r="L336" s="705">
        <v>335</v>
      </c>
      <c r="M336" s="11">
        <v>335</v>
      </c>
      <c r="N336" s="11" t="s">
        <v>11944</v>
      </c>
      <c r="O336" s="704" t="s">
        <v>11879</v>
      </c>
      <c r="P336" s="704" t="str">
        <f t="shared" si="11"/>
        <v>ｶﾜｶﾐ ﾊﾙｶ</v>
      </c>
      <c r="Q336" s="11" t="s">
        <v>132</v>
      </c>
      <c r="R336" s="704" t="s">
        <v>9351</v>
      </c>
      <c r="S336" s="11">
        <v>3</v>
      </c>
      <c r="T336" s="715" t="str">
        <f>IF($Q336="","",VLOOKUP($Q336,所属・種目コード!$C$3:$E$76,3,FALSE))</f>
        <v>031064</v>
      </c>
      <c r="U336" s="715">
        <f>IF($Q336="","",VLOOKUP($Q336,所属・種目コード!$C$3:$E$76,2,FALSE))</f>
        <v>1064</v>
      </c>
      <c r="W336" s="11" t="s">
        <v>9454</v>
      </c>
    </row>
    <row r="337" spans="1:23" ht="16.7" customHeight="1">
      <c r="A337" s="704">
        <v>336</v>
      </c>
      <c r="B337" s="704">
        <v>336</v>
      </c>
      <c r="C337" s="705" t="s">
        <v>10870</v>
      </c>
      <c r="D337" s="704" t="str">
        <f t="shared" si="10"/>
        <v>ｵｵﾓﾘ ｺｳｽｹ</v>
      </c>
      <c r="E337" s="704" t="s">
        <v>295</v>
      </c>
      <c r="F337" s="704" t="s">
        <v>9329</v>
      </c>
      <c r="G337" s="11">
        <v>2</v>
      </c>
      <c r="H337" s="708" t="str">
        <f>IF($E337="","",VLOOKUP($E337,所属・種目コード!$C$3:$E$76,3,FALSE))</f>
        <v>031103</v>
      </c>
      <c r="I337" s="708">
        <f>IF($E337="","",VLOOKUP($E337,所属・種目コード!$C$3:$E$76,2,FALSE))</f>
        <v>1103</v>
      </c>
      <c r="J337" s="704" t="s">
        <v>10040</v>
      </c>
      <c r="K337" s="706"/>
      <c r="L337" s="705">
        <v>336</v>
      </c>
      <c r="M337" s="11">
        <v>336</v>
      </c>
      <c r="N337" s="11" t="s">
        <v>11944</v>
      </c>
      <c r="O337" s="704" t="s">
        <v>11594</v>
      </c>
      <c r="P337" s="704" t="str">
        <f t="shared" si="11"/>
        <v>ｲｿｶﾞｲ ｻﾕ</v>
      </c>
      <c r="Q337" s="11" t="s">
        <v>132</v>
      </c>
      <c r="R337" s="704" t="s">
        <v>9351</v>
      </c>
      <c r="S337" s="11">
        <v>2</v>
      </c>
      <c r="T337" s="715" t="str">
        <f>IF($Q337="","",VLOOKUP($Q337,所属・種目コード!$C$3:$E$76,3,FALSE))</f>
        <v>031064</v>
      </c>
      <c r="U337" s="715">
        <f>IF($Q337="","",VLOOKUP($Q337,所属・種目コード!$C$3:$E$76,2,FALSE))</f>
        <v>1064</v>
      </c>
      <c r="W337" s="11" t="s">
        <v>9451</v>
      </c>
    </row>
    <row r="338" spans="1:23" ht="16.7" customHeight="1">
      <c r="A338" s="704">
        <v>337</v>
      </c>
      <c r="B338" s="704">
        <v>337</v>
      </c>
      <c r="C338" s="705" t="s">
        <v>10871</v>
      </c>
      <c r="D338" s="704" t="str">
        <f t="shared" si="10"/>
        <v>ｷﾀﾀﾞ ｶﾂﾊﾙ</v>
      </c>
      <c r="E338" s="704" t="s">
        <v>295</v>
      </c>
      <c r="F338" s="704" t="s">
        <v>9329</v>
      </c>
      <c r="G338" s="11">
        <v>2</v>
      </c>
      <c r="H338" s="708" t="str">
        <f>IF($E338="","",VLOOKUP($E338,所属・種目コード!$C$3:$E$76,3,FALSE))</f>
        <v>031103</v>
      </c>
      <c r="I338" s="708">
        <f>IF($E338="","",VLOOKUP($E338,所属・種目コード!$C$3:$E$76,2,FALSE))</f>
        <v>1103</v>
      </c>
      <c r="J338" s="704" t="s">
        <v>10045</v>
      </c>
      <c r="K338" s="706"/>
      <c r="L338" s="705">
        <v>337</v>
      </c>
      <c r="M338" s="11">
        <v>337</v>
      </c>
      <c r="N338" s="11" t="s">
        <v>11944</v>
      </c>
      <c r="O338" s="704" t="s">
        <v>11802</v>
      </c>
      <c r="P338" s="704" t="str">
        <f t="shared" si="11"/>
        <v>ｵｵﾜﾀﾞ ﾅｵ</v>
      </c>
      <c r="Q338" s="11" t="s">
        <v>132</v>
      </c>
      <c r="R338" s="704" t="s">
        <v>9351</v>
      </c>
      <c r="S338" s="11">
        <v>2</v>
      </c>
      <c r="T338" s="715" t="str">
        <f>IF($Q338="","",VLOOKUP($Q338,所属・種目コード!$C$3:$E$76,3,FALSE))</f>
        <v>031064</v>
      </c>
      <c r="U338" s="715">
        <f>IF($Q338="","",VLOOKUP($Q338,所属・種目コード!$C$3:$E$76,2,FALSE))</f>
        <v>1064</v>
      </c>
      <c r="W338" s="11" t="s">
        <v>9453</v>
      </c>
    </row>
    <row r="339" spans="1:23" ht="16.7" customHeight="1">
      <c r="A339" s="704">
        <v>338</v>
      </c>
      <c r="B339" s="704">
        <v>338</v>
      </c>
      <c r="C339" s="705" t="s">
        <v>10872</v>
      </c>
      <c r="D339" s="704" t="str">
        <f t="shared" si="10"/>
        <v>ｻｲﾄｳ ｵｳﾀ</v>
      </c>
      <c r="E339" s="704" t="s">
        <v>295</v>
      </c>
      <c r="F339" s="704" t="s">
        <v>9329</v>
      </c>
      <c r="G339" s="11">
        <v>2</v>
      </c>
      <c r="H339" s="708" t="str">
        <f>IF($E339="","",VLOOKUP($E339,所属・種目コード!$C$3:$E$76,3,FALSE))</f>
        <v>031103</v>
      </c>
      <c r="I339" s="708">
        <f>IF($E339="","",VLOOKUP($E339,所属・種目コード!$C$3:$E$76,2,FALSE))</f>
        <v>1103</v>
      </c>
      <c r="J339" s="704" t="s">
        <v>10047</v>
      </c>
      <c r="K339" s="706"/>
      <c r="L339" s="705">
        <v>338</v>
      </c>
      <c r="M339" s="11">
        <v>338</v>
      </c>
      <c r="N339" s="11" t="s">
        <v>11944</v>
      </c>
      <c r="O339" s="704" t="s">
        <v>11595</v>
      </c>
      <c r="P339" s="704" t="str">
        <f t="shared" si="11"/>
        <v>ｷｸﾁ ﾏﾕ</v>
      </c>
      <c r="Q339" s="11" t="s">
        <v>132</v>
      </c>
      <c r="R339" s="704" t="s">
        <v>9351</v>
      </c>
      <c r="S339" s="11">
        <v>2</v>
      </c>
      <c r="T339" s="715" t="str">
        <f>IF($Q339="","",VLOOKUP($Q339,所属・種目コード!$C$3:$E$76,3,FALSE))</f>
        <v>031064</v>
      </c>
      <c r="U339" s="715">
        <f>IF($Q339="","",VLOOKUP($Q339,所属・種目コード!$C$3:$E$76,2,FALSE))</f>
        <v>1064</v>
      </c>
      <c r="W339" s="11" t="s">
        <v>9456</v>
      </c>
    </row>
    <row r="340" spans="1:23" ht="16.7" customHeight="1">
      <c r="A340" s="704">
        <v>339</v>
      </c>
      <c r="B340" s="704">
        <v>339</v>
      </c>
      <c r="C340" s="705" t="s">
        <v>10873</v>
      </c>
      <c r="D340" s="704" t="str">
        <f t="shared" si="10"/>
        <v>ﾏﾂｵ ｼｭﾝﾄ</v>
      </c>
      <c r="E340" s="704" t="s">
        <v>295</v>
      </c>
      <c r="F340" s="704" t="s">
        <v>9329</v>
      </c>
      <c r="G340" s="11">
        <v>2</v>
      </c>
      <c r="H340" s="708" t="str">
        <f>IF($E340="","",VLOOKUP($E340,所属・種目コード!$C$3:$E$76,3,FALSE))</f>
        <v>031103</v>
      </c>
      <c r="I340" s="708">
        <f>IF($E340="","",VLOOKUP($E340,所属・種目コード!$C$3:$E$76,2,FALSE))</f>
        <v>1103</v>
      </c>
      <c r="J340" s="704" t="s">
        <v>10054</v>
      </c>
      <c r="K340" s="706"/>
      <c r="L340" s="705">
        <v>339</v>
      </c>
      <c r="M340" s="11">
        <v>339</v>
      </c>
      <c r="N340" s="11" t="s">
        <v>11944</v>
      </c>
      <c r="O340" s="704" t="s">
        <v>11596</v>
      </c>
      <c r="P340" s="704" t="str">
        <f t="shared" si="11"/>
        <v>ｺﾞﾄｳ ﾋﾅ</v>
      </c>
      <c r="Q340" s="11" t="s">
        <v>132</v>
      </c>
      <c r="R340" s="704" t="s">
        <v>9351</v>
      </c>
      <c r="S340" s="11">
        <v>2</v>
      </c>
      <c r="T340" s="715" t="str">
        <f>IF($Q340="","",VLOOKUP($Q340,所属・種目コード!$C$3:$E$76,3,FALSE))</f>
        <v>031064</v>
      </c>
      <c r="U340" s="715">
        <f>IF($Q340="","",VLOOKUP($Q340,所属・種目コード!$C$3:$E$76,2,FALSE))</f>
        <v>1064</v>
      </c>
      <c r="W340" s="11" t="s">
        <v>9457</v>
      </c>
    </row>
    <row r="341" spans="1:23" ht="16.7" customHeight="1">
      <c r="A341" s="704">
        <v>340</v>
      </c>
      <c r="B341" s="704">
        <v>340</v>
      </c>
      <c r="C341" s="705" t="s">
        <v>10874</v>
      </c>
      <c r="D341" s="704" t="str">
        <f t="shared" si="10"/>
        <v>ﾜﾀﾅﾍﾞ ﾎﾀｶ</v>
      </c>
      <c r="E341" s="704" t="s">
        <v>295</v>
      </c>
      <c r="F341" s="704" t="s">
        <v>9329</v>
      </c>
      <c r="G341" s="11">
        <v>2</v>
      </c>
      <c r="H341" s="708" t="str">
        <f>IF($E341="","",VLOOKUP($E341,所属・種目コード!$C$3:$E$76,3,FALSE))</f>
        <v>031103</v>
      </c>
      <c r="I341" s="708">
        <f>IF($E341="","",VLOOKUP($E341,所属・種目コード!$C$3:$E$76,2,FALSE))</f>
        <v>1103</v>
      </c>
      <c r="J341" s="704" t="s">
        <v>10058</v>
      </c>
      <c r="K341" s="706"/>
      <c r="L341" s="705">
        <v>340</v>
      </c>
      <c r="M341" s="11">
        <v>340</v>
      </c>
      <c r="N341" s="11" t="s">
        <v>11944</v>
      </c>
      <c r="O341" s="704" t="s">
        <v>5395</v>
      </c>
      <c r="P341" s="704" t="str">
        <f t="shared" si="11"/>
        <v>ｺﾝﾉ ｱﾔｶ</v>
      </c>
      <c r="Q341" s="11" t="s">
        <v>132</v>
      </c>
      <c r="R341" s="704" t="s">
        <v>9351</v>
      </c>
      <c r="S341" s="11">
        <v>2</v>
      </c>
      <c r="T341" s="715" t="str">
        <f>IF($Q341="","",VLOOKUP($Q341,所属・種目コード!$C$3:$E$76,3,FALSE))</f>
        <v>031064</v>
      </c>
      <c r="U341" s="715">
        <f>IF($Q341="","",VLOOKUP($Q341,所属・種目コード!$C$3:$E$76,2,FALSE))</f>
        <v>1064</v>
      </c>
      <c r="W341" s="11" t="s">
        <v>9458</v>
      </c>
    </row>
    <row r="342" spans="1:23" ht="16.7" customHeight="1">
      <c r="A342" s="704">
        <v>341</v>
      </c>
      <c r="B342" s="704">
        <v>341</v>
      </c>
      <c r="C342" s="705" t="s">
        <v>11235</v>
      </c>
      <c r="D342" s="704" t="str">
        <f t="shared" si="10"/>
        <v>ｲﾜﾌﾞﾁ ﾚﾝ</v>
      </c>
      <c r="E342" s="704" t="s">
        <v>257</v>
      </c>
      <c r="F342" s="704" t="s">
        <v>9329</v>
      </c>
      <c r="G342" s="11">
        <v>3</v>
      </c>
      <c r="H342" s="708" t="str">
        <f>IF($E342="","",VLOOKUP($E342,所属・種目コード!$C$3:$E$76,3,FALSE))</f>
        <v>031092</v>
      </c>
      <c r="I342" s="708">
        <f>IF($E342="","",VLOOKUP($E342,所属・種目コード!$C$3:$E$76,2,FALSE))</f>
        <v>1092</v>
      </c>
      <c r="J342" s="704" t="s">
        <v>10401</v>
      </c>
      <c r="K342" s="706"/>
      <c r="L342" s="705">
        <v>341</v>
      </c>
      <c r="M342" s="11">
        <v>341</v>
      </c>
      <c r="N342" s="11" t="s">
        <v>11944</v>
      </c>
      <c r="O342" s="704" t="s">
        <v>11597</v>
      </c>
      <c r="P342" s="704" t="str">
        <f t="shared" si="11"/>
        <v>ﾅｶﾞﾉ ｻﾎ</v>
      </c>
      <c r="Q342" s="11" t="s">
        <v>132</v>
      </c>
      <c r="R342" s="704" t="s">
        <v>9351</v>
      </c>
      <c r="S342" s="11">
        <v>2</v>
      </c>
      <c r="T342" s="715" t="str">
        <f>IF($Q342="","",VLOOKUP($Q342,所属・種目コード!$C$3:$E$76,3,FALSE))</f>
        <v>031064</v>
      </c>
      <c r="U342" s="715">
        <f>IF($Q342="","",VLOOKUP($Q342,所属・種目コード!$C$3:$E$76,2,FALSE))</f>
        <v>1064</v>
      </c>
      <c r="W342" s="11" t="s">
        <v>9466</v>
      </c>
    </row>
    <row r="343" spans="1:23" ht="16.7" customHeight="1">
      <c r="A343" s="704">
        <v>342</v>
      </c>
      <c r="B343" s="704">
        <v>342</v>
      </c>
      <c r="C343" s="705" t="s">
        <v>6892</v>
      </c>
      <c r="D343" s="704" t="str">
        <f t="shared" si="10"/>
        <v>ｵｸﾞﾆ ﾕｳｷ</v>
      </c>
      <c r="E343" s="704" t="s">
        <v>257</v>
      </c>
      <c r="F343" s="704" t="s">
        <v>9329</v>
      </c>
      <c r="G343" s="11">
        <v>3</v>
      </c>
      <c r="H343" s="708" t="str">
        <f>IF($E343="","",VLOOKUP($E343,所属・種目コード!$C$3:$E$76,3,FALSE))</f>
        <v>031092</v>
      </c>
      <c r="I343" s="708">
        <f>IF($E343="","",VLOOKUP($E343,所属・種目コード!$C$3:$E$76,2,FALSE))</f>
        <v>1092</v>
      </c>
      <c r="J343" s="704" t="s">
        <v>10404</v>
      </c>
      <c r="K343" s="706"/>
      <c r="L343" s="705">
        <v>342</v>
      </c>
      <c r="M343" s="11">
        <v>342</v>
      </c>
      <c r="N343" s="11" t="s">
        <v>11944</v>
      </c>
      <c r="O343" s="704" t="s">
        <v>11598</v>
      </c>
      <c r="P343" s="704" t="str">
        <f t="shared" si="11"/>
        <v>ﾆｲﾇﾏ ﾏｻﾐ</v>
      </c>
      <c r="Q343" s="11" t="s">
        <v>132</v>
      </c>
      <c r="R343" s="704" t="s">
        <v>9351</v>
      </c>
      <c r="S343" s="11">
        <v>2</v>
      </c>
      <c r="T343" s="715" t="str">
        <f>IF($Q343="","",VLOOKUP($Q343,所属・種目コード!$C$3:$E$76,3,FALSE))</f>
        <v>031064</v>
      </c>
      <c r="U343" s="715">
        <f>IF($Q343="","",VLOOKUP($Q343,所属・種目コード!$C$3:$E$76,2,FALSE))</f>
        <v>1064</v>
      </c>
      <c r="W343" s="11" t="s">
        <v>9467</v>
      </c>
    </row>
    <row r="344" spans="1:23" ht="16.7" customHeight="1">
      <c r="A344" s="704">
        <v>343</v>
      </c>
      <c r="B344" s="704">
        <v>343</v>
      </c>
      <c r="C344" s="705" t="s">
        <v>11236</v>
      </c>
      <c r="D344" s="704" t="str">
        <f t="shared" si="10"/>
        <v>ｷｸﾁ ｼｮｳ</v>
      </c>
      <c r="E344" s="704" t="s">
        <v>257</v>
      </c>
      <c r="F344" s="704" t="s">
        <v>9329</v>
      </c>
      <c r="G344" s="11">
        <v>3</v>
      </c>
      <c r="H344" s="708" t="str">
        <f>IF($E344="","",VLOOKUP($E344,所属・種目コード!$C$3:$E$76,3,FALSE))</f>
        <v>031092</v>
      </c>
      <c r="I344" s="708">
        <f>IF($E344="","",VLOOKUP($E344,所属・種目コード!$C$3:$E$76,2,FALSE))</f>
        <v>1092</v>
      </c>
      <c r="J344" s="704" t="s">
        <v>10075</v>
      </c>
      <c r="K344" s="706"/>
      <c r="L344" s="705">
        <v>343</v>
      </c>
      <c r="M344" s="11">
        <v>343</v>
      </c>
      <c r="N344" s="11" t="s">
        <v>11944</v>
      </c>
      <c r="O344" s="704" t="s">
        <v>11599</v>
      </c>
      <c r="P344" s="704" t="str">
        <f t="shared" si="11"/>
        <v>ﾆｲﾔﾏ ﾊﾙｶ</v>
      </c>
      <c r="Q344" s="11" t="s">
        <v>132</v>
      </c>
      <c r="R344" s="704" t="s">
        <v>9351</v>
      </c>
      <c r="S344" s="11">
        <v>2</v>
      </c>
      <c r="T344" s="715" t="str">
        <f>IF($Q344="","",VLOOKUP($Q344,所属・種目コード!$C$3:$E$76,3,FALSE))</f>
        <v>031064</v>
      </c>
      <c r="U344" s="715">
        <f>IF($Q344="","",VLOOKUP($Q344,所属・種目コード!$C$3:$E$76,2,FALSE))</f>
        <v>1064</v>
      </c>
      <c r="W344" s="11" t="s">
        <v>9468</v>
      </c>
    </row>
    <row r="345" spans="1:23" ht="16.7" customHeight="1">
      <c r="A345" s="704">
        <v>344</v>
      </c>
      <c r="B345" s="704">
        <v>344</v>
      </c>
      <c r="C345" s="705" t="s">
        <v>10875</v>
      </c>
      <c r="D345" s="704" t="str">
        <f t="shared" si="10"/>
        <v>ｸﾏｶﾞｲ ｺｳﾀ</v>
      </c>
      <c r="E345" s="704" t="s">
        <v>257</v>
      </c>
      <c r="F345" s="704" t="s">
        <v>9329</v>
      </c>
      <c r="G345" s="11">
        <v>3</v>
      </c>
      <c r="H345" s="708" t="str">
        <f>IF($E345="","",VLOOKUP($E345,所属・種目コード!$C$3:$E$76,3,FALSE))</f>
        <v>031092</v>
      </c>
      <c r="I345" s="708">
        <f>IF($E345="","",VLOOKUP($E345,所属・種目コード!$C$3:$E$76,2,FALSE))</f>
        <v>1092</v>
      </c>
      <c r="J345" s="704" t="s">
        <v>10414</v>
      </c>
      <c r="K345" s="706"/>
      <c r="L345" s="705">
        <v>344</v>
      </c>
      <c r="M345" s="11">
        <v>344</v>
      </c>
      <c r="N345" s="11" t="s">
        <v>11945</v>
      </c>
      <c r="O345" s="704" t="s">
        <v>6333</v>
      </c>
      <c r="P345" s="704" t="str">
        <f t="shared" si="11"/>
        <v>ｻｲﾄｳ ﾐﾂｷ</v>
      </c>
      <c r="Q345" s="11" t="s">
        <v>9277</v>
      </c>
      <c r="R345" s="704" t="s">
        <v>9351</v>
      </c>
      <c r="S345" s="11">
        <v>3</v>
      </c>
      <c r="T345" s="715" t="str">
        <f>IF($Q345="","",VLOOKUP($Q345,所属・種目コード!$C$3:$E$76,3,FALSE))</f>
        <v>031062</v>
      </c>
      <c r="U345" s="715">
        <f>IF($Q345="","",VLOOKUP($Q345,所属・種目コード!$C$3:$E$76,2,FALSE))</f>
        <v>1062</v>
      </c>
      <c r="W345" s="11" t="s">
        <v>10338</v>
      </c>
    </row>
    <row r="346" spans="1:23" ht="16.7" customHeight="1">
      <c r="A346" s="704">
        <v>345</v>
      </c>
      <c r="B346" s="704">
        <v>345</v>
      </c>
      <c r="C346" s="705" t="s">
        <v>11237</v>
      </c>
      <c r="D346" s="704" t="str">
        <f t="shared" si="10"/>
        <v>ｸﾏｶﾞｲ ﾘｭｳ</v>
      </c>
      <c r="E346" s="704" t="s">
        <v>257</v>
      </c>
      <c r="F346" s="704" t="s">
        <v>9329</v>
      </c>
      <c r="G346" s="11">
        <v>3</v>
      </c>
      <c r="H346" s="708" t="str">
        <f>IF($E346="","",VLOOKUP($E346,所属・種目コード!$C$3:$E$76,3,FALSE))</f>
        <v>031092</v>
      </c>
      <c r="I346" s="708">
        <f>IF($E346="","",VLOOKUP($E346,所属・種目コード!$C$3:$E$76,2,FALSE))</f>
        <v>1092</v>
      </c>
      <c r="J346" s="704" t="s">
        <v>10415</v>
      </c>
      <c r="K346" s="706"/>
      <c r="L346" s="705">
        <v>345</v>
      </c>
      <c r="M346" s="11">
        <v>345</v>
      </c>
      <c r="N346" s="11" t="s">
        <v>11945</v>
      </c>
      <c r="O346" s="704" t="s">
        <v>11803</v>
      </c>
      <c r="P346" s="704" t="str">
        <f t="shared" si="11"/>
        <v>ﾊｾｶﾞﾜ ﾊﾙｶ</v>
      </c>
      <c r="Q346" s="11" t="s">
        <v>9277</v>
      </c>
      <c r="R346" s="704" t="s">
        <v>9351</v>
      </c>
      <c r="S346" s="11">
        <v>2</v>
      </c>
      <c r="T346" s="715" t="str">
        <f>IF($Q346="","",VLOOKUP($Q346,所属・種目コード!$C$3:$E$76,3,FALSE))</f>
        <v>031062</v>
      </c>
      <c r="U346" s="715">
        <f>IF($Q346="","",VLOOKUP($Q346,所属・種目コード!$C$3:$E$76,2,FALSE))</f>
        <v>1062</v>
      </c>
      <c r="W346" s="11" t="s">
        <v>10340</v>
      </c>
    </row>
    <row r="347" spans="1:23" ht="16.7" customHeight="1">
      <c r="A347" s="704">
        <v>346</v>
      </c>
      <c r="B347" s="704">
        <v>346</v>
      </c>
      <c r="C347" s="705" t="s">
        <v>11321</v>
      </c>
      <c r="D347" s="704" t="str">
        <f t="shared" si="10"/>
        <v>ｸﾜﾊﾀ ﾋｶﾙ</v>
      </c>
      <c r="E347" s="704" t="s">
        <v>257</v>
      </c>
      <c r="F347" s="704" t="s">
        <v>9329</v>
      </c>
      <c r="G347" s="11">
        <v>3</v>
      </c>
      <c r="H347" s="708" t="str">
        <f>IF($E347="","",VLOOKUP($E347,所属・種目コード!$C$3:$E$76,3,FALSE))</f>
        <v>031092</v>
      </c>
      <c r="I347" s="708">
        <f>IF($E347="","",VLOOKUP($E347,所属・種目コード!$C$3:$E$76,2,FALSE))</f>
        <v>1092</v>
      </c>
      <c r="J347" s="704" t="s">
        <v>10416</v>
      </c>
      <c r="K347" s="706"/>
      <c r="L347" s="705">
        <v>346</v>
      </c>
      <c r="M347" s="11">
        <v>346</v>
      </c>
      <c r="N347" s="11" t="s">
        <v>11946</v>
      </c>
      <c r="O347" s="704" t="s">
        <v>11880</v>
      </c>
      <c r="P347" s="704" t="str">
        <f t="shared" si="11"/>
        <v>ｶﾝﾉ ﾘﾝ</v>
      </c>
      <c r="Q347" s="11" t="s">
        <v>169</v>
      </c>
      <c r="R347" s="704" t="s">
        <v>9351</v>
      </c>
      <c r="S347" s="11">
        <v>3</v>
      </c>
      <c r="T347" s="715" t="str">
        <f>IF($Q347="","",VLOOKUP($Q347,所属・種目コード!$C$3:$E$76,3,FALSE))</f>
        <v>031071</v>
      </c>
      <c r="U347" s="715">
        <f>IF($Q347="","",VLOOKUP($Q347,所属・種目コード!$C$3:$E$76,2,FALSE))</f>
        <v>1071</v>
      </c>
      <c r="W347" s="11" t="s">
        <v>9559</v>
      </c>
    </row>
    <row r="348" spans="1:23" ht="16.7" customHeight="1">
      <c r="A348" s="704">
        <v>347</v>
      </c>
      <c r="B348" s="704">
        <v>347</v>
      </c>
      <c r="C348" s="705" t="s">
        <v>11322</v>
      </c>
      <c r="D348" s="704" t="str">
        <f t="shared" si="10"/>
        <v>ｻｻｷ ｼｭｳﾀ</v>
      </c>
      <c r="E348" s="704" t="s">
        <v>257</v>
      </c>
      <c r="F348" s="704" t="s">
        <v>9329</v>
      </c>
      <c r="G348" s="11">
        <v>3</v>
      </c>
      <c r="H348" s="708" t="str">
        <f>IF($E348="","",VLOOKUP($E348,所属・種目コード!$C$3:$E$76,3,FALSE))</f>
        <v>031092</v>
      </c>
      <c r="I348" s="708">
        <f>IF($E348="","",VLOOKUP($E348,所属・種目コード!$C$3:$E$76,2,FALSE))</f>
        <v>1092</v>
      </c>
      <c r="J348" s="704" t="s">
        <v>10420</v>
      </c>
      <c r="K348" s="706"/>
      <c r="L348" s="705">
        <v>347</v>
      </c>
      <c r="M348" s="11">
        <v>347</v>
      </c>
      <c r="N348" s="11" t="s">
        <v>11946</v>
      </c>
      <c r="O348" s="704" t="s">
        <v>5856</v>
      </c>
      <c r="P348" s="704" t="str">
        <f t="shared" si="11"/>
        <v>ｸﾜﾀ ﾘﾝｶ</v>
      </c>
      <c r="Q348" s="11" t="s">
        <v>169</v>
      </c>
      <c r="R348" s="704" t="s">
        <v>9351</v>
      </c>
      <c r="S348" s="11">
        <v>3</v>
      </c>
      <c r="T348" s="715" t="str">
        <f>IF($Q348="","",VLOOKUP($Q348,所属・種目コード!$C$3:$E$76,3,FALSE))</f>
        <v>031071</v>
      </c>
      <c r="U348" s="715">
        <f>IF($Q348="","",VLOOKUP($Q348,所属・種目コード!$C$3:$E$76,2,FALSE))</f>
        <v>1071</v>
      </c>
      <c r="W348" s="11" t="s">
        <v>9561</v>
      </c>
    </row>
    <row r="349" spans="1:23" ht="16.7" customHeight="1">
      <c r="A349" s="704">
        <v>348</v>
      </c>
      <c r="B349" s="704">
        <v>348</v>
      </c>
      <c r="C349" s="705" t="s">
        <v>11323</v>
      </c>
      <c r="D349" s="704" t="str">
        <f t="shared" si="10"/>
        <v>ｻｻｷ ﾂﾊﾞｻ</v>
      </c>
      <c r="E349" s="704" t="s">
        <v>257</v>
      </c>
      <c r="F349" s="704" t="s">
        <v>9329</v>
      </c>
      <c r="G349" s="11">
        <v>3</v>
      </c>
      <c r="H349" s="708" t="str">
        <f>IF($E349="","",VLOOKUP($E349,所属・種目コード!$C$3:$E$76,3,FALSE))</f>
        <v>031092</v>
      </c>
      <c r="I349" s="708">
        <f>IF($E349="","",VLOOKUP($E349,所属・種目コード!$C$3:$E$76,2,FALSE))</f>
        <v>1092</v>
      </c>
      <c r="J349" s="704" t="s">
        <v>10421</v>
      </c>
      <c r="K349" s="706"/>
      <c r="L349" s="705">
        <v>348</v>
      </c>
      <c r="M349" s="11">
        <v>348</v>
      </c>
      <c r="N349" s="11" t="s">
        <v>11946</v>
      </c>
      <c r="O349" s="704" t="s">
        <v>11804</v>
      </c>
      <c r="P349" s="704" t="str">
        <f t="shared" si="11"/>
        <v>ﾀｶﾔｼｷ ﾐｻｷ</v>
      </c>
      <c r="Q349" s="11" t="s">
        <v>169</v>
      </c>
      <c r="R349" s="704" t="s">
        <v>9351</v>
      </c>
      <c r="S349" s="11">
        <v>3</v>
      </c>
      <c r="T349" s="715" t="str">
        <f>IF($Q349="","",VLOOKUP($Q349,所属・種目コード!$C$3:$E$76,3,FALSE))</f>
        <v>031071</v>
      </c>
      <c r="U349" s="715">
        <f>IF($Q349="","",VLOOKUP($Q349,所属・種目コード!$C$3:$E$76,2,FALSE))</f>
        <v>1071</v>
      </c>
      <c r="W349" s="11" t="s">
        <v>9563</v>
      </c>
    </row>
    <row r="350" spans="1:23" ht="16.7" customHeight="1">
      <c r="A350" s="704">
        <v>349</v>
      </c>
      <c r="B350" s="704">
        <v>349</v>
      </c>
      <c r="C350" s="705" t="s">
        <v>7059</v>
      </c>
      <c r="D350" s="704" t="str">
        <f t="shared" si="10"/>
        <v>ﾎｼﾉ ﾀｲｾｲ</v>
      </c>
      <c r="E350" s="704" t="s">
        <v>257</v>
      </c>
      <c r="F350" s="704" t="s">
        <v>9329</v>
      </c>
      <c r="G350" s="11">
        <v>3</v>
      </c>
      <c r="H350" s="708" t="str">
        <f>IF($E350="","",VLOOKUP($E350,所属・種目コード!$C$3:$E$76,3,FALSE))</f>
        <v>031092</v>
      </c>
      <c r="I350" s="708">
        <f>IF($E350="","",VLOOKUP($E350,所属・種目コード!$C$3:$E$76,2,FALSE))</f>
        <v>1092</v>
      </c>
      <c r="J350" s="704" t="s">
        <v>10449</v>
      </c>
      <c r="K350" s="706"/>
      <c r="L350" s="705">
        <v>349</v>
      </c>
      <c r="M350" s="11">
        <v>349</v>
      </c>
      <c r="N350" s="11" t="s">
        <v>11946</v>
      </c>
      <c r="O350" s="704" t="s">
        <v>11881</v>
      </c>
      <c r="P350" s="704" t="str">
        <f t="shared" si="11"/>
        <v>ﾆｼ ﾘｵﾝ</v>
      </c>
      <c r="Q350" s="11" t="s">
        <v>169</v>
      </c>
      <c r="R350" s="704" t="s">
        <v>9351</v>
      </c>
      <c r="S350" s="11">
        <v>2</v>
      </c>
      <c r="T350" s="715" t="str">
        <f>IF($Q350="","",VLOOKUP($Q350,所属・種目コード!$C$3:$E$76,3,FALSE))</f>
        <v>031071</v>
      </c>
      <c r="U350" s="715">
        <f>IF($Q350="","",VLOOKUP($Q350,所属・種目コード!$C$3:$E$76,2,FALSE))</f>
        <v>1071</v>
      </c>
      <c r="W350" s="11" t="s">
        <v>9568</v>
      </c>
    </row>
    <row r="351" spans="1:23" ht="16.7" customHeight="1">
      <c r="A351" s="704">
        <v>350</v>
      </c>
      <c r="B351" s="704">
        <v>350</v>
      </c>
      <c r="C351" s="705" t="s">
        <v>10876</v>
      </c>
      <c r="D351" s="704" t="str">
        <f t="shared" si="10"/>
        <v>ｱﾍﾞ ﾊﾙｷ</v>
      </c>
      <c r="E351" s="704" t="s">
        <v>257</v>
      </c>
      <c r="F351" s="704" t="s">
        <v>9329</v>
      </c>
      <c r="G351" s="11">
        <v>2</v>
      </c>
      <c r="H351" s="708" t="str">
        <f>IF($E351="","",VLOOKUP($E351,所属・種目コード!$C$3:$E$76,3,FALSE))</f>
        <v>031092</v>
      </c>
      <c r="I351" s="708">
        <f>IF($E351="","",VLOOKUP($E351,所属・種目コード!$C$3:$E$76,2,FALSE))</f>
        <v>1092</v>
      </c>
      <c r="J351" s="704" t="s">
        <v>10397</v>
      </c>
      <c r="K351" s="706"/>
      <c r="L351" s="705">
        <v>350</v>
      </c>
      <c r="M351" s="11">
        <v>350</v>
      </c>
      <c r="N351" s="11" t="s">
        <v>11946</v>
      </c>
      <c r="O351" s="704" t="s">
        <v>11600</v>
      </c>
      <c r="P351" s="704" t="str">
        <f t="shared" si="11"/>
        <v>ﾐｳﾗ ﾓﾓ</v>
      </c>
      <c r="Q351" s="11" t="s">
        <v>169</v>
      </c>
      <c r="R351" s="704" t="s">
        <v>9351</v>
      </c>
      <c r="S351" s="11">
        <v>2</v>
      </c>
      <c r="T351" s="715" t="str">
        <f>IF($Q351="","",VLOOKUP($Q351,所属・種目コード!$C$3:$E$76,3,FALSE))</f>
        <v>031071</v>
      </c>
      <c r="U351" s="715">
        <f>IF($Q351="","",VLOOKUP($Q351,所属・種目コード!$C$3:$E$76,2,FALSE))</f>
        <v>1071</v>
      </c>
      <c r="W351" s="11" t="s">
        <v>9570</v>
      </c>
    </row>
    <row r="352" spans="1:23" ht="16.7" customHeight="1">
      <c r="A352" s="704">
        <v>351</v>
      </c>
      <c r="B352" s="704">
        <v>351</v>
      </c>
      <c r="C352" s="705" t="s">
        <v>10877</v>
      </c>
      <c r="D352" s="704" t="str">
        <f t="shared" si="10"/>
        <v>ｲｼﾀﾞ ﾘｭｳﾄ</v>
      </c>
      <c r="E352" s="704" t="s">
        <v>257</v>
      </c>
      <c r="F352" s="704" t="s">
        <v>9329</v>
      </c>
      <c r="G352" s="11">
        <v>2</v>
      </c>
      <c r="H352" s="708" t="str">
        <f>IF($E352="","",VLOOKUP($E352,所属・種目コード!$C$3:$E$76,3,FALSE))</f>
        <v>031092</v>
      </c>
      <c r="I352" s="708">
        <f>IF($E352="","",VLOOKUP($E352,所属・種目コード!$C$3:$E$76,2,FALSE))</f>
        <v>1092</v>
      </c>
      <c r="J352" s="704" t="s">
        <v>10400</v>
      </c>
      <c r="K352" s="706"/>
      <c r="L352" s="705">
        <v>351</v>
      </c>
      <c r="M352" s="11">
        <v>351</v>
      </c>
      <c r="N352" s="11" t="s">
        <v>11946</v>
      </c>
      <c r="O352" s="704" t="s">
        <v>11601</v>
      </c>
      <c r="P352" s="704" t="str">
        <f t="shared" si="11"/>
        <v>ﾐｶﾐ ｱｵｲ</v>
      </c>
      <c r="Q352" s="11" t="s">
        <v>169</v>
      </c>
      <c r="R352" s="704" t="s">
        <v>9351</v>
      </c>
      <c r="S352" s="11">
        <v>2</v>
      </c>
      <c r="T352" s="715" t="str">
        <f>IF($Q352="","",VLOOKUP($Q352,所属・種目コード!$C$3:$E$76,3,FALSE))</f>
        <v>031071</v>
      </c>
      <c r="U352" s="715">
        <f>IF($Q352="","",VLOOKUP($Q352,所属・種目コード!$C$3:$E$76,2,FALSE))</f>
        <v>1071</v>
      </c>
      <c r="W352" s="11" t="s">
        <v>9571</v>
      </c>
    </row>
    <row r="353" spans="1:23" ht="16.7" customHeight="1">
      <c r="A353" s="704">
        <v>352</v>
      </c>
      <c r="B353" s="704">
        <v>352</v>
      </c>
      <c r="C353" s="705" t="s">
        <v>10878</v>
      </c>
      <c r="D353" s="704" t="str">
        <f t="shared" si="10"/>
        <v>ｵｵﾑﾗ ｹﾝｼﾞ</v>
      </c>
      <c r="E353" s="704" t="s">
        <v>257</v>
      </c>
      <c r="F353" s="704" t="s">
        <v>9329</v>
      </c>
      <c r="G353" s="11">
        <v>2</v>
      </c>
      <c r="H353" s="708" t="str">
        <f>IF($E353="","",VLOOKUP($E353,所属・種目コード!$C$3:$E$76,3,FALSE))</f>
        <v>031092</v>
      </c>
      <c r="I353" s="708">
        <f>IF($E353="","",VLOOKUP($E353,所属・種目コード!$C$3:$E$76,2,FALSE))</f>
        <v>1092</v>
      </c>
      <c r="J353" s="704" t="s">
        <v>10403</v>
      </c>
      <c r="K353" s="706"/>
      <c r="L353" s="705">
        <v>352</v>
      </c>
      <c r="M353" s="11">
        <v>352</v>
      </c>
      <c r="N353" s="11" t="s">
        <v>11947</v>
      </c>
      <c r="O353" s="704" t="s">
        <v>11805</v>
      </c>
      <c r="P353" s="704" t="str">
        <f t="shared" si="11"/>
        <v>ｱﾍﾞ ﾉｴﾙ</v>
      </c>
      <c r="Q353" s="11" t="s">
        <v>151</v>
      </c>
      <c r="R353" s="704" t="s">
        <v>9351</v>
      </c>
      <c r="S353" s="11">
        <v>2</v>
      </c>
      <c r="T353" s="715" t="str">
        <f>IF($Q353="","",VLOOKUP($Q353,所属・種目コード!$C$3:$E$76,3,FALSE))</f>
        <v>031068</v>
      </c>
      <c r="U353" s="715">
        <f>IF($Q353="","",VLOOKUP($Q353,所属・種目コード!$C$3:$E$76,2,FALSE))</f>
        <v>1068</v>
      </c>
      <c r="W353" s="11" t="s">
        <v>9503</v>
      </c>
    </row>
    <row r="354" spans="1:23" ht="16.7" customHeight="1">
      <c r="A354" s="704">
        <v>353</v>
      </c>
      <c r="B354" s="704">
        <v>353</v>
      </c>
      <c r="C354" s="705" t="s">
        <v>11324</v>
      </c>
      <c r="D354" s="704" t="str">
        <f t="shared" si="10"/>
        <v>ｵﾉﾃﾞﾗ ｿｳﾀ</v>
      </c>
      <c r="E354" s="704" t="s">
        <v>257</v>
      </c>
      <c r="F354" s="704" t="s">
        <v>9329</v>
      </c>
      <c r="G354" s="11">
        <v>2</v>
      </c>
      <c r="H354" s="708" t="str">
        <f>IF($E354="","",VLOOKUP($E354,所属・種目コード!$C$3:$E$76,3,FALSE))</f>
        <v>031092</v>
      </c>
      <c r="I354" s="708">
        <f>IF($E354="","",VLOOKUP($E354,所属・種目コード!$C$3:$E$76,2,FALSE))</f>
        <v>1092</v>
      </c>
      <c r="J354" s="704" t="s">
        <v>10406</v>
      </c>
      <c r="K354" s="706"/>
      <c r="L354" s="705">
        <v>353</v>
      </c>
      <c r="M354" s="11">
        <v>353</v>
      </c>
      <c r="N354" s="11" t="s">
        <v>11947</v>
      </c>
      <c r="O354" s="704" t="s">
        <v>11806</v>
      </c>
      <c r="P354" s="704" t="str">
        <f t="shared" si="11"/>
        <v>ｷｸﾁ ﾘﾖﾅ</v>
      </c>
      <c r="Q354" s="11" t="s">
        <v>151</v>
      </c>
      <c r="R354" s="704" t="s">
        <v>9351</v>
      </c>
      <c r="S354" s="11">
        <v>2</v>
      </c>
      <c r="T354" s="715" t="str">
        <f>IF($Q354="","",VLOOKUP($Q354,所属・種目コード!$C$3:$E$76,3,FALSE))</f>
        <v>031068</v>
      </c>
      <c r="U354" s="715">
        <f>IF($Q354="","",VLOOKUP($Q354,所属・種目コード!$C$3:$E$76,2,FALSE))</f>
        <v>1068</v>
      </c>
      <c r="W354" s="11" t="s">
        <v>9506</v>
      </c>
    </row>
    <row r="355" spans="1:23" ht="16.7" customHeight="1">
      <c r="A355" s="704">
        <v>354</v>
      </c>
      <c r="B355" s="704">
        <v>354</v>
      </c>
      <c r="C355" s="705" t="s">
        <v>6652</v>
      </c>
      <c r="D355" s="704" t="str">
        <f t="shared" si="10"/>
        <v>ｶｹﾊﾀ ﾊﾙﾄ</v>
      </c>
      <c r="E355" s="704" t="s">
        <v>257</v>
      </c>
      <c r="F355" s="704" t="s">
        <v>9329</v>
      </c>
      <c r="G355" s="11">
        <v>2</v>
      </c>
      <c r="H355" s="708" t="str">
        <f>IF($E355="","",VLOOKUP($E355,所属・種目コード!$C$3:$E$76,3,FALSE))</f>
        <v>031092</v>
      </c>
      <c r="I355" s="708">
        <f>IF($E355="","",VLOOKUP($E355,所属・種目コード!$C$3:$E$76,2,FALSE))</f>
        <v>1092</v>
      </c>
      <c r="J355" s="704" t="s">
        <v>10408</v>
      </c>
      <c r="K355" s="706"/>
      <c r="L355" s="705">
        <v>354</v>
      </c>
      <c r="M355" s="11">
        <v>354</v>
      </c>
      <c r="N355" s="11" t="s">
        <v>11947</v>
      </c>
      <c r="O355" s="704" t="s">
        <v>5125</v>
      </c>
      <c r="P355" s="704" t="str">
        <f t="shared" si="11"/>
        <v>ｻｻｷ ﾘﾝ</v>
      </c>
      <c r="Q355" s="11" t="s">
        <v>151</v>
      </c>
      <c r="R355" s="704" t="s">
        <v>9351</v>
      </c>
      <c r="S355" s="11">
        <v>2</v>
      </c>
      <c r="T355" s="715" t="str">
        <f>IF($Q355="","",VLOOKUP($Q355,所属・種目コード!$C$3:$E$76,3,FALSE))</f>
        <v>031068</v>
      </c>
      <c r="U355" s="715">
        <f>IF($Q355="","",VLOOKUP($Q355,所属・種目コード!$C$3:$E$76,2,FALSE))</f>
        <v>1068</v>
      </c>
      <c r="W355" s="11" t="s">
        <v>9508</v>
      </c>
    </row>
    <row r="356" spans="1:23" ht="16.7" customHeight="1">
      <c r="A356" s="704">
        <v>355</v>
      </c>
      <c r="B356" s="704">
        <v>355</v>
      </c>
      <c r="C356" s="705" t="s">
        <v>10879</v>
      </c>
      <c r="D356" s="704" t="str">
        <f t="shared" si="10"/>
        <v>ｷﾁｶﾜ ｼﾞﾝｺﾞ</v>
      </c>
      <c r="E356" s="704" t="s">
        <v>257</v>
      </c>
      <c r="F356" s="704" t="s">
        <v>9329</v>
      </c>
      <c r="G356" s="11">
        <v>2</v>
      </c>
      <c r="H356" s="708" t="str">
        <f>IF($E356="","",VLOOKUP($E356,所属・種目コード!$C$3:$E$76,3,FALSE))</f>
        <v>031092</v>
      </c>
      <c r="I356" s="708">
        <f>IF($E356="","",VLOOKUP($E356,所属・種目コード!$C$3:$E$76,2,FALSE))</f>
        <v>1092</v>
      </c>
      <c r="J356" s="704" t="s">
        <v>10412</v>
      </c>
      <c r="K356" s="706"/>
      <c r="L356" s="705">
        <v>355</v>
      </c>
      <c r="M356" s="11">
        <v>355</v>
      </c>
      <c r="N356" s="11" t="s">
        <v>11948</v>
      </c>
      <c r="O356" s="704" t="s">
        <v>11602</v>
      </c>
      <c r="P356" s="704" t="str">
        <f t="shared" si="11"/>
        <v>ｶﾏﾀ ﾎﾉｶ</v>
      </c>
      <c r="Q356" s="11" t="s">
        <v>9273</v>
      </c>
      <c r="R356" s="704" t="s">
        <v>9351</v>
      </c>
      <c r="S356" s="11">
        <v>3</v>
      </c>
      <c r="T356" s="715" t="str">
        <f>IF($Q356="","",VLOOKUP($Q356,所属・種目コード!$C$3:$E$76,3,FALSE))</f>
        <v>031056</v>
      </c>
      <c r="U356" s="715">
        <f>IF($Q356="","",VLOOKUP($Q356,所属・種目コード!$C$3:$E$76,2,FALSE))</f>
        <v>1056</v>
      </c>
      <c r="W356" s="11" t="s">
        <v>9353</v>
      </c>
    </row>
    <row r="357" spans="1:23" ht="16.7" customHeight="1">
      <c r="A357" s="704">
        <v>356</v>
      </c>
      <c r="B357" s="704">
        <v>356</v>
      </c>
      <c r="C357" s="705" t="s">
        <v>10880</v>
      </c>
      <c r="D357" s="704" t="str">
        <f t="shared" si="10"/>
        <v>ﾅｶｼﾏ ﾀﾞｲﾋ</v>
      </c>
      <c r="E357" s="704" t="s">
        <v>257</v>
      </c>
      <c r="F357" s="704" t="s">
        <v>9329</v>
      </c>
      <c r="G357" s="11">
        <v>2</v>
      </c>
      <c r="H357" s="708" t="str">
        <f>IF($E357="","",VLOOKUP($E357,所属・種目コード!$C$3:$E$76,3,FALSE))</f>
        <v>031092</v>
      </c>
      <c r="I357" s="708">
        <f>IF($E357="","",VLOOKUP($E357,所属・種目コード!$C$3:$E$76,2,FALSE))</f>
        <v>1092</v>
      </c>
      <c r="J357" s="704" t="s">
        <v>10439</v>
      </c>
      <c r="K357" s="706"/>
      <c r="L357" s="705">
        <v>356</v>
      </c>
      <c r="M357" s="11">
        <v>356</v>
      </c>
      <c r="N357" s="11" t="s">
        <v>11948</v>
      </c>
      <c r="O357" s="704" t="s">
        <v>11603</v>
      </c>
      <c r="P357" s="704" t="str">
        <f t="shared" si="11"/>
        <v>ﾏﾂﾓﾄ ﾕｷﾉ</v>
      </c>
      <c r="Q357" s="11" t="s">
        <v>9273</v>
      </c>
      <c r="R357" s="704" t="s">
        <v>9351</v>
      </c>
      <c r="S357" s="11">
        <v>3</v>
      </c>
      <c r="T357" s="715" t="str">
        <f>IF($Q357="","",VLOOKUP($Q357,所属・種目コード!$C$3:$E$76,3,FALSE))</f>
        <v>031056</v>
      </c>
      <c r="U357" s="715">
        <f>IF($Q357="","",VLOOKUP($Q357,所属・種目コード!$C$3:$E$76,2,FALSE))</f>
        <v>1056</v>
      </c>
      <c r="W357" s="11" t="s">
        <v>9362</v>
      </c>
    </row>
    <row r="358" spans="1:23" ht="16.7" customHeight="1">
      <c r="A358" s="704">
        <v>357</v>
      </c>
      <c r="B358" s="704">
        <v>357</v>
      </c>
      <c r="C358" s="705" t="s">
        <v>10881</v>
      </c>
      <c r="D358" s="704" t="str">
        <f t="shared" si="10"/>
        <v>ﾆｲﾌﾞﾁ ｿｳﾀ</v>
      </c>
      <c r="E358" s="704" t="s">
        <v>257</v>
      </c>
      <c r="F358" s="704" t="s">
        <v>9329</v>
      </c>
      <c r="G358" s="11">
        <v>2</v>
      </c>
      <c r="H358" s="708" t="str">
        <f>IF($E358="","",VLOOKUP($E358,所属・種目コード!$C$3:$E$76,3,FALSE))</f>
        <v>031092</v>
      </c>
      <c r="I358" s="708">
        <f>IF($E358="","",VLOOKUP($E358,所属・種目コード!$C$3:$E$76,2,FALSE))</f>
        <v>1092</v>
      </c>
      <c r="J358" s="704" t="s">
        <v>10441</v>
      </c>
      <c r="K358" s="706"/>
      <c r="L358" s="705">
        <v>357</v>
      </c>
      <c r="M358" s="11">
        <v>357</v>
      </c>
      <c r="N358" s="11" t="s">
        <v>11948</v>
      </c>
      <c r="O358" s="704" t="s">
        <v>11604</v>
      </c>
      <c r="P358" s="704" t="str">
        <f t="shared" si="11"/>
        <v>ｱﾍﾞ ﾐｻﾄ</v>
      </c>
      <c r="Q358" s="11" t="s">
        <v>9273</v>
      </c>
      <c r="R358" s="704" t="s">
        <v>9351</v>
      </c>
      <c r="S358" s="11">
        <v>2</v>
      </c>
      <c r="T358" s="715" t="str">
        <f>IF($Q358="","",VLOOKUP($Q358,所属・種目コード!$C$3:$E$76,3,FALSE))</f>
        <v>031056</v>
      </c>
      <c r="U358" s="715">
        <f>IF($Q358="","",VLOOKUP($Q358,所属・種目コード!$C$3:$E$76,2,FALSE))</f>
        <v>1056</v>
      </c>
      <c r="W358" s="11" t="s">
        <v>9350</v>
      </c>
    </row>
    <row r="359" spans="1:23" ht="16.7" customHeight="1">
      <c r="A359" s="704">
        <v>358</v>
      </c>
      <c r="B359" s="704">
        <v>358</v>
      </c>
      <c r="C359" s="705" t="s">
        <v>10882</v>
      </c>
      <c r="D359" s="704" t="str">
        <f t="shared" si="10"/>
        <v>ﾊｼﾓﾄ ﾕｳｾｲ</v>
      </c>
      <c r="E359" s="704" t="s">
        <v>257</v>
      </c>
      <c r="F359" s="704" t="s">
        <v>9329</v>
      </c>
      <c r="G359" s="11">
        <v>2</v>
      </c>
      <c r="H359" s="708" t="str">
        <f>IF($E359="","",VLOOKUP($E359,所属・種目コード!$C$3:$E$76,3,FALSE))</f>
        <v>031092</v>
      </c>
      <c r="I359" s="708">
        <f>IF($E359="","",VLOOKUP($E359,所属・種目コード!$C$3:$E$76,2,FALSE))</f>
        <v>1092</v>
      </c>
      <c r="J359" s="704" t="s">
        <v>10443</v>
      </c>
      <c r="K359" s="706"/>
      <c r="L359" s="705">
        <v>358</v>
      </c>
      <c r="M359" s="11">
        <v>358</v>
      </c>
      <c r="N359" s="11" t="s">
        <v>11949</v>
      </c>
      <c r="O359" s="704" t="s">
        <v>11605</v>
      </c>
      <c r="P359" s="704" t="str">
        <f t="shared" si="11"/>
        <v>ｶﾀﾋﾞﾗ ｱｲﾊ</v>
      </c>
      <c r="Q359" s="11" t="s">
        <v>10342</v>
      </c>
      <c r="R359" s="704" t="s">
        <v>9351</v>
      </c>
      <c r="S359" s="11">
        <v>3</v>
      </c>
      <c r="T359" s="715" t="str">
        <f>IF($Q359="","",VLOOKUP($Q359,所属・種目コード!$C$3:$E$76,3,FALSE))</f>
        <v>031111</v>
      </c>
      <c r="U359" s="715">
        <f>IF($Q359="","",VLOOKUP($Q359,所属・種目コード!$C$3:$E$76,2,FALSE))</f>
        <v>1111</v>
      </c>
      <c r="W359" s="11" t="s">
        <v>10350</v>
      </c>
    </row>
    <row r="360" spans="1:23" ht="16.7" customHeight="1">
      <c r="A360" s="704">
        <v>359</v>
      </c>
      <c r="B360" s="704">
        <v>359</v>
      </c>
      <c r="C360" s="705" t="s">
        <v>6521</v>
      </c>
      <c r="D360" s="704" t="str">
        <f t="shared" si="10"/>
        <v>ﾏﾂﾀﾞ ｼｭｳﾄ</v>
      </c>
      <c r="E360" s="704" t="s">
        <v>257</v>
      </c>
      <c r="F360" s="704" t="s">
        <v>9329</v>
      </c>
      <c r="G360" s="11">
        <v>2</v>
      </c>
      <c r="H360" s="708" t="str">
        <f>IF($E360="","",VLOOKUP($E360,所属・種目コード!$C$3:$E$76,3,FALSE))</f>
        <v>031092</v>
      </c>
      <c r="I360" s="708">
        <f>IF($E360="","",VLOOKUP($E360,所属・種目コード!$C$3:$E$76,2,FALSE))</f>
        <v>1092</v>
      </c>
      <c r="J360" s="704" t="s">
        <v>10451</v>
      </c>
      <c r="K360" s="706"/>
      <c r="L360" s="705">
        <v>359</v>
      </c>
      <c r="M360" s="11">
        <v>359</v>
      </c>
      <c r="N360" s="11" t="s">
        <v>11949</v>
      </c>
      <c r="O360" s="704" t="s">
        <v>11807</v>
      </c>
      <c r="P360" s="704" t="str">
        <f t="shared" si="11"/>
        <v>ｷﾉｼﾀ ﾅﾅ</v>
      </c>
      <c r="Q360" s="11" t="s">
        <v>10342</v>
      </c>
      <c r="R360" s="704" t="s">
        <v>9351</v>
      </c>
      <c r="S360" s="11">
        <v>2</v>
      </c>
      <c r="T360" s="715" t="str">
        <f>IF($Q360="","",VLOOKUP($Q360,所属・種目コード!$C$3:$E$76,3,FALSE))</f>
        <v>031111</v>
      </c>
      <c r="U360" s="715">
        <f>IF($Q360="","",VLOOKUP($Q360,所属・種目コード!$C$3:$E$76,2,FALSE))</f>
        <v>1111</v>
      </c>
      <c r="W360" s="11" t="s">
        <v>10354</v>
      </c>
    </row>
    <row r="361" spans="1:23" ht="16.7" customHeight="1">
      <c r="A361" s="704">
        <v>360</v>
      </c>
      <c r="B361" s="704">
        <v>360</v>
      </c>
      <c r="C361" s="705" t="s">
        <v>10883</v>
      </c>
      <c r="D361" s="704" t="str">
        <f t="shared" si="10"/>
        <v>ﾐﾀ ﾀｲｶﾞ</v>
      </c>
      <c r="E361" s="704" t="s">
        <v>257</v>
      </c>
      <c r="F361" s="704" t="s">
        <v>9329</v>
      </c>
      <c r="G361" s="11">
        <v>2</v>
      </c>
      <c r="H361" s="708" t="str">
        <f>IF($E361="","",VLOOKUP($E361,所属・種目コード!$C$3:$E$76,3,FALSE))</f>
        <v>031092</v>
      </c>
      <c r="I361" s="708">
        <f>IF($E361="","",VLOOKUP($E361,所属・種目コード!$C$3:$E$76,2,FALSE))</f>
        <v>1092</v>
      </c>
      <c r="J361" s="704" t="s">
        <v>10452</v>
      </c>
      <c r="K361" s="706"/>
      <c r="L361" s="705">
        <v>360</v>
      </c>
      <c r="M361" s="11">
        <v>360</v>
      </c>
      <c r="N361" s="11" t="s">
        <v>11949</v>
      </c>
      <c r="O361" s="704" t="s">
        <v>11606</v>
      </c>
      <c r="P361" s="704" t="str">
        <f t="shared" si="11"/>
        <v>ｻﾄｳ ﾅﾂｷ</v>
      </c>
      <c r="Q361" s="11" t="s">
        <v>10342</v>
      </c>
      <c r="R361" s="704" t="s">
        <v>9351</v>
      </c>
      <c r="S361" s="11">
        <v>2</v>
      </c>
      <c r="T361" s="715" t="str">
        <f>IF($Q361="","",VLOOKUP($Q361,所属・種目コード!$C$3:$E$76,3,FALSE))</f>
        <v>031111</v>
      </c>
      <c r="U361" s="715">
        <f>IF($Q361="","",VLOOKUP($Q361,所属・種目コード!$C$3:$E$76,2,FALSE))</f>
        <v>1111</v>
      </c>
      <c r="W361" s="11" t="s">
        <v>10359</v>
      </c>
    </row>
    <row r="362" spans="1:23" ht="16.7" customHeight="1">
      <c r="A362" s="704">
        <v>361</v>
      </c>
      <c r="B362" s="704">
        <v>361</v>
      </c>
      <c r="C362" s="705" t="s">
        <v>10884</v>
      </c>
      <c r="D362" s="704" t="str">
        <f t="shared" si="10"/>
        <v>ﾓﾘﾔ ｼｭｳﾔ</v>
      </c>
      <c r="E362" s="704" t="s">
        <v>257</v>
      </c>
      <c r="F362" s="704" t="s">
        <v>9329</v>
      </c>
      <c r="G362" s="11">
        <v>2</v>
      </c>
      <c r="H362" s="708" t="str">
        <f>IF($E362="","",VLOOKUP($E362,所属・種目コード!$C$3:$E$76,3,FALSE))</f>
        <v>031092</v>
      </c>
      <c r="I362" s="708">
        <f>IF($E362="","",VLOOKUP($E362,所属・種目コード!$C$3:$E$76,2,FALSE))</f>
        <v>1092</v>
      </c>
      <c r="J362" s="704" t="s">
        <v>10454</v>
      </c>
      <c r="K362" s="706"/>
      <c r="L362" s="705">
        <v>361</v>
      </c>
      <c r="M362" s="11">
        <v>361</v>
      </c>
      <c r="N362" s="11" t="s">
        <v>11949</v>
      </c>
      <c r="O362" s="704" t="s">
        <v>11882</v>
      </c>
      <c r="P362" s="704" t="str">
        <f t="shared" si="11"/>
        <v>ｳｴﾊﾗ ﾉｿﾞﾐ</v>
      </c>
      <c r="Q362" s="11" t="s">
        <v>10342</v>
      </c>
      <c r="R362" s="704" t="s">
        <v>9351</v>
      </c>
      <c r="S362" s="11">
        <v>1</v>
      </c>
      <c r="T362" s="715" t="str">
        <f>IF($Q362="","",VLOOKUP($Q362,所属・種目コード!$C$3:$E$76,3,FALSE))</f>
        <v>031111</v>
      </c>
      <c r="U362" s="715">
        <f>IF($Q362="","",VLOOKUP($Q362,所属・種目コード!$C$3:$E$76,2,FALSE))</f>
        <v>1111</v>
      </c>
      <c r="W362" s="11" t="s">
        <v>10345</v>
      </c>
    </row>
    <row r="363" spans="1:23" ht="16.7" customHeight="1">
      <c r="A363" s="704">
        <v>362</v>
      </c>
      <c r="B363" s="704">
        <v>362</v>
      </c>
      <c r="C363" s="705" t="s">
        <v>11325</v>
      </c>
      <c r="D363" s="704" t="str">
        <f t="shared" si="10"/>
        <v>ﾔｴｶﾞｼ ﾕｳﾘ</v>
      </c>
      <c r="E363" s="704" t="s">
        <v>257</v>
      </c>
      <c r="F363" s="704" t="s">
        <v>9329</v>
      </c>
      <c r="G363" s="11">
        <v>2</v>
      </c>
      <c r="H363" s="708" t="str">
        <f>IF($E363="","",VLOOKUP($E363,所属・種目コード!$C$3:$E$76,3,FALSE))</f>
        <v>031092</v>
      </c>
      <c r="I363" s="708">
        <f>IF($E363="","",VLOOKUP($E363,所属・種目コード!$C$3:$E$76,2,FALSE))</f>
        <v>1092</v>
      </c>
      <c r="J363" s="704" t="s">
        <v>10455</v>
      </c>
      <c r="K363" s="706"/>
      <c r="L363" s="705">
        <v>362</v>
      </c>
      <c r="M363" s="11">
        <v>362</v>
      </c>
      <c r="N363" s="11" t="s">
        <v>11949</v>
      </c>
      <c r="O363" s="704" t="s">
        <v>11883</v>
      </c>
      <c r="P363" s="704" t="str">
        <f t="shared" si="11"/>
        <v>ｳｴﾊﾗ ﾋﾄﾐ</v>
      </c>
      <c r="Q363" s="11" t="s">
        <v>10342</v>
      </c>
      <c r="R363" s="704" t="s">
        <v>9351</v>
      </c>
      <c r="S363" s="11">
        <v>1</v>
      </c>
      <c r="T363" s="715" t="str">
        <f>IF($Q363="","",VLOOKUP($Q363,所属・種目コード!$C$3:$E$76,3,FALSE))</f>
        <v>031111</v>
      </c>
      <c r="U363" s="715">
        <f>IF($Q363="","",VLOOKUP($Q363,所属・種目コード!$C$3:$E$76,2,FALSE))</f>
        <v>1111</v>
      </c>
      <c r="W363" s="11" t="s">
        <v>10346</v>
      </c>
    </row>
    <row r="364" spans="1:23" ht="16.7" customHeight="1">
      <c r="A364" s="704">
        <v>363</v>
      </c>
      <c r="B364" s="704">
        <v>363</v>
      </c>
      <c r="C364" s="705" t="s">
        <v>10885</v>
      </c>
      <c r="D364" s="704" t="str">
        <f t="shared" si="10"/>
        <v>ﾔﾏﾓﾄ ｺｳﾖｳ</v>
      </c>
      <c r="E364" s="704" t="s">
        <v>257</v>
      </c>
      <c r="F364" s="704" t="s">
        <v>9329</v>
      </c>
      <c r="G364" s="11">
        <v>2</v>
      </c>
      <c r="H364" s="708" t="str">
        <f>IF($E364="","",VLOOKUP($E364,所属・種目コード!$C$3:$E$76,3,FALSE))</f>
        <v>031092</v>
      </c>
      <c r="I364" s="708">
        <f>IF($E364="","",VLOOKUP($E364,所属・種目コード!$C$3:$E$76,2,FALSE))</f>
        <v>1092</v>
      </c>
      <c r="J364" s="704" t="s">
        <v>10458</v>
      </c>
      <c r="K364" s="706"/>
      <c r="L364" s="705">
        <v>363</v>
      </c>
      <c r="M364" s="11">
        <v>363</v>
      </c>
      <c r="N364" s="11" t="s">
        <v>11949</v>
      </c>
      <c r="O364" s="704" t="s">
        <v>11607</v>
      </c>
      <c r="P364" s="704" t="str">
        <f t="shared" si="11"/>
        <v>ｸﾄﾞｳ ｻﾗ</v>
      </c>
      <c r="Q364" s="11" t="s">
        <v>10342</v>
      </c>
      <c r="R364" s="704" t="s">
        <v>9351</v>
      </c>
      <c r="S364" s="11">
        <v>1</v>
      </c>
      <c r="T364" s="715" t="str">
        <f>IF($Q364="","",VLOOKUP($Q364,所属・種目コード!$C$3:$E$76,3,FALSE))</f>
        <v>031111</v>
      </c>
      <c r="U364" s="715">
        <f>IF($Q364="","",VLOOKUP($Q364,所属・種目コード!$C$3:$E$76,2,FALSE))</f>
        <v>1111</v>
      </c>
      <c r="W364" s="11" t="s">
        <v>10355</v>
      </c>
    </row>
    <row r="365" spans="1:23" ht="16.7" customHeight="1">
      <c r="A365" s="704">
        <v>364</v>
      </c>
      <c r="B365" s="704">
        <v>364</v>
      </c>
      <c r="C365" s="705" t="s">
        <v>10886</v>
      </c>
      <c r="D365" s="704" t="str">
        <f t="shared" si="10"/>
        <v>ｱﾝﾄﾞｳ ﾌｳｶﾞ</v>
      </c>
      <c r="E365" s="704" t="s">
        <v>257</v>
      </c>
      <c r="F365" s="704" t="s">
        <v>9329</v>
      </c>
      <c r="G365" s="11">
        <v>1</v>
      </c>
      <c r="H365" s="708" t="str">
        <f>IF($E365="","",VLOOKUP($E365,所属・種目コード!$C$3:$E$76,3,FALSE))</f>
        <v>031092</v>
      </c>
      <c r="I365" s="708">
        <f>IF($E365="","",VLOOKUP($E365,所属・種目コード!$C$3:$E$76,2,FALSE))</f>
        <v>1092</v>
      </c>
      <c r="J365" s="704" t="s">
        <v>10398</v>
      </c>
      <c r="K365" s="706"/>
      <c r="L365" s="705">
        <v>364</v>
      </c>
      <c r="M365" s="11">
        <v>364</v>
      </c>
      <c r="N365" s="11" t="s">
        <v>11949</v>
      </c>
      <c r="O365" s="704" t="s">
        <v>11884</v>
      </c>
      <c r="P365" s="704" t="str">
        <f t="shared" si="11"/>
        <v>ｻﾄｳ ﾊﾅ</v>
      </c>
      <c r="Q365" s="11" t="s">
        <v>10342</v>
      </c>
      <c r="R365" s="704" t="s">
        <v>9351</v>
      </c>
      <c r="S365" s="11">
        <v>1</v>
      </c>
      <c r="T365" s="715" t="str">
        <f>IF($Q365="","",VLOOKUP($Q365,所属・種目コード!$C$3:$E$76,3,FALSE))</f>
        <v>031111</v>
      </c>
      <c r="U365" s="715">
        <f>IF($Q365="","",VLOOKUP($Q365,所属・種目コード!$C$3:$E$76,2,FALSE))</f>
        <v>1111</v>
      </c>
      <c r="W365" s="11" t="s">
        <v>9971</v>
      </c>
    </row>
    <row r="366" spans="1:23" ht="16.7" customHeight="1">
      <c r="A366" s="704">
        <v>365</v>
      </c>
      <c r="B366" s="704">
        <v>365</v>
      </c>
      <c r="C366" s="705" t="s">
        <v>10887</v>
      </c>
      <c r="D366" s="704" t="str">
        <f t="shared" si="10"/>
        <v>ｲｼｶﾜ ｺｳﾍｲ</v>
      </c>
      <c r="E366" s="704" t="s">
        <v>257</v>
      </c>
      <c r="F366" s="704" t="s">
        <v>9329</v>
      </c>
      <c r="G366" s="11">
        <v>1</v>
      </c>
      <c r="H366" s="708" t="str">
        <f>IF($E366="","",VLOOKUP($E366,所属・種目コード!$C$3:$E$76,3,FALSE))</f>
        <v>031092</v>
      </c>
      <c r="I366" s="708">
        <f>IF($E366="","",VLOOKUP($E366,所属・種目コード!$C$3:$E$76,2,FALSE))</f>
        <v>1092</v>
      </c>
      <c r="J366" s="704" t="s">
        <v>10399</v>
      </c>
      <c r="K366" s="706"/>
      <c r="L366" s="705">
        <v>365</v>
      </c>
      <c r="M366" s="11">
        <v>365</v>
      </c>
      <c r="N366" s="11" t="s">
        <v>11949</v>
      </c>
      <c r="O366" s="704" t="s">
        <v>11608</v>
      </c>
      <c r="P366" s="704" t="str">
        <f t="shared" si="11"/>
        <v>ｼｮｳｼﾞ ﾊﾅ</v>
      </c>
      <c r="Q366" s="11" t="s">
        <v>10342</v>
      </c>
      <c r="R366" s="704" t="s">
        <v>9351</v>
      </c>
      <c r="S366" s="11">
        <v>1</v>
      </c>
      <c r="T366" s="715" t="str">
        <f>IF($Q366="","",VLOOKUP($Q366,所属・種目コード!$C$3:$E$76,3,FALSE))</f>
        <v>031111</v>
      </c>
      <c r="U366" s="715">
        <f>IF($Q366="","",VLOOKUP($Q366,所属・種目コード!$C$3:$E$76,2,FALSE))</f>
        <v>1111</v>
      </c>
      <c r="W366" s="11" t="s">
        <v>10361</v>
      </c>
    </row>
    <row r="367" spans="1:23" ht="16.7" customHeight="1">
      <c r="A367" s="704">
        <v>366</v>
      </c>
      <c r="B367" s="704">
        <v>366</v>
      </c>
      <c r="C367" s="705" t="s">
        <v>10888</v>
      </c>
      <c r="D367" s="704" t="str">
        <f t="shared" si="10"/>
        <v>ｶﾜｻｷ ﾀｸﾏ</v>
      </c>
      <c r="E367" s="704" t="s">
        <v>257</v>
      </c>
      <c r="F367" s="704" t="s">
        <v>9329</v>
      </c>
      <c r="G367" s="11">
        <v>1</v>
      </c>
      <c r="H367" s="708" t="str">
        <f>IF($E367="","",VLOOKUP($E367,所属・種目コード!$C$3:$E$76,3,FALSE))</f>
        <v>031092</v>
      </c>
      <c r="I367" s="708">
        <f>IF($E367="","",VLOOKUP($E367,所属・種目コード!$C$3:$E$76,2,FALSE))</f>
        <v>1092</v>
      </c>
      <c r="J367" s="704" t="s">
        <v>10410</v>
      </c>
      <c r="K367" s="706"/>
      <c r="L367" s="705">
        <v>366</v>
      </c>
      <c r="M367" s="829">
        <v>366</v>
      </c>
      <c r="N367" s="11" t="s">
        <v>11950</v>
      </c>
      <c r="O367" s="704" t="s">
        <v>11853</v>
      </c>
      <c r="P367" s="704" t="str">
        <f t="shared" si="11"/>
        <v>ｲﾄｳ ﾋﾏﾘ</v>
      </c>
      <c r="Q367" s="11" t="s">
        <v>222</v>
      </c>
      <c r="R367" s="704" t="s">
        <v>9351</v>
      </c>
      <c r="S367" s="11">
        <v>3</v>
      </c>
      <c r="T367" s="715" t="str">
        <f>IF($Q367="","",VLOOKUP($Q367,所属・種目コード!$C$3:$E$76,3,FALSE))</f>
        <v>031083</v>
      </c>
      <c r="U367" s="715">
        <f>IF($Q367="","",VLOOKUP($Q367,所属・種目コード!$C$3:$E$76,2,FALSE))</f>
        <v>1083</v>
      </c>
      <c r="W367" s="11" t="s">
        <v>9734</v>
      </c>
    </row>
    <row r="368" spans="1:23" ht="16.7" customHeight="1">
      <c r="A368" s="704">
        <v>367</v>
      </c>
      <c r="B368" s="704">
        <v>367</v>
      </c>
      <c r="C368" s="705" t="s">
        <v>10889</v>
      </c>
      <c r="D368" s="704" t="str">
        <f t="shared" si="10"/>
        <v>ｷｸﾁ ﾄﾑ</v>
      </c>
      <c r="E368" s="704" t="s">
        <v>257</v>
      </c>
      <c r="F368" s="704" t="s">
        <v>9329</v>
      </c>
      <c r="G368" s="11">
        <v>1</v>
      </c>
      <c r="H368" s="708" t="str">
        <f>IF($E368="","",VLOOKUP($E368,所属・種目コード!$C$3:$E$76,3,FALSE))</f>
        <v>031092</v>
      </c>
      <c r="I368" s="708">
        <f>IF($E368="","",VLOOKUP($E368,所属・種目コード!$C$3:$E$76,2,FALSE))</f>
        <v>1092</v>
      </c>
      <c r="J368" s="704" t="s">
        <v>10411</v>
      </c>
      <c r="K368" s="706"/>
      <c r="L368" s="705">
        <v>367</v>
      </c>
      <c r="M368" s="829">
        <v>367</v>
      </c>
      <c r="N368" s="11" t="s">
        <v>11950</v>
      </c>
      <c r="O368" s="704" t="s">
        <v>11738</v>
      </c>
      <c r="P368" s="704" t="str">
        <f t="shared" si="11"/>
        <v>ﾋｶﾞｼﾑｶｲ ﾅﾅ</v>
      </c>
      <c r="Q368" s="11" t="s">
        <v>222</v>
      </c>
      <c r="R368" s="704" t="s">
        <v>9351</v>
      </c>
      <c r="S368" s="11">
        <v>3</v>
      </c>
      <c r="T368" s="715" t="str">
        <f>IF($Q368="","",VLOOKUP($Q368,所属・種目コード!$C$3:$E$76,3,FALSE))</f>
        <v>031083</v>
      </c>
      <c r="U368" s="715">
        <f>IF($Q368="","",VLOOKUP($Q368,所属・種目コード!$C$3:$E$76,2,FALSE))</f>
        <v>1083</v>
      </c>
      <c r="W368" s="11" t="s">
        <v>9743</v>
      </c>
    </row>
    <row r="369" spans="1:23" ht="16.7" customHeight="1">
      <c r="A369" s="704">
        <v>368</v>
      </c>
      <c r="B369" s="704">
        <v>368</v>
      </c>
      <c r="C369" s="705" t="s">
        <v>10890</v>
      </c>
      <c r="D369" s="704" t="str">
        <f t="shared" si="10"/>
        <v>ｺﾝﾉ ﾀｲﾁ</v>
      </c>
      <c r="E369" s="704" t="s">
        <v>257</v>
      </c>
      <c r="F369" s="704" t="s">
        <v>9329</v>
      </c>
      <c r="G369" s="11">
        <v>1</v>
      </c>
      <c r="H369" s="708" t="str">
        <f>IF($E369="","",VLOOKUP($E369,所属・種目コード!$C$3:$E$76,3,FALSE))</f>
        <v>031092</v>
      </c>
      <c r="I369" s="708">
        <f>IF($E369="","",VLOOKUP($E369,所属・種目コード!$C$3:$E$76,2,FALSE))</f>
        <v>1092</v>
      </c>
      <c r="J369" s="704" t="s">
        <v>10417</v>
      </c>
      <c r="K369" s="711"/>
      <c r="L369" s="705">
        <v>368</v>
      </c>
      <c r="M369" s="11">
        <v>368</v>
      </c>
      <c r="N369" s="11" t="s">
        <v>11951</v>
      </c>
      <c r="O369" s="704" t="s">
        <v>11808</v>
      </c>
      <c r="P369" s="704" t="str">
        <f t="shared" si="11"/>
        <v>ｷﾘｱｹ ﾐｲｼｬ</v>
      </c>
      <c r="Q369" s="11" t="s">
        <v>265</v>
      </c>
      <c r="R369" s="704" t="s">
        <v>9351</v>
      </c>
      <c r="S369" s="11">
        <v>3</v>
      </c>
      <c r="T369" s="715" t="str">
        <f>IF($Q369="","",VLOOKUP($Q369,所属・種目コード!$C$3:$E$76,3,FALSE))</f>
        <v>031094</v>
      </c>
      <c r="U369" s="715">
        <f>IF($Q369="","",VLOOKUP($Q369,所属・種目コード!$C$3:$E$76,2,FALSE))</f>
        <v>1094</v>
      </c>
      <c r="W369" s="11" t="s">
        <v>9935</v>
      </c>
    </row>
    <row r="370" spans="1:23" ht="16.7" customHeight="1">
      <c r="A370" s="704">
        <v>369</v>
      </c>
      <c r="B370" s="704">
        <v>369</v>
      </c>
      <c r="C370" s="705" t="s">
        <v>11326</v>
      </c>
      <c r="D370" s="704" t="str">
        <f t="shared" si="10"/>
        <v>ｻｻｷ ｴｲﾄ</v>
      </c>
      <c r="E370" s="704" t="s">
        <v>257</v>
      </c>
      <c r="F370" s="704" t="s">
        <v>9329</v>
      </c>
      <c r="G370" s="11">
        <v>1</v>
      </c>
      <c r="H370" s="708" t="str">
        <f>IF($E370="","",VLOOKUP($E370,所属・種目コード!$C$3:$E$76,3,FALSE))</f>
        <v>031092</v>
      </c>
      <c r="I370" s="708">
        <f>IF($E370="","",VLOOKUP($E370,所属・種目コード!$C$3:$E$76,2,FALSE))</f>
        <v>1092</v>
      </c>
      <c r="J370" s="704" t="s">
        <v>10419</v>
      </c>
      <c r="K370" s="711"/>
      <c r="L370" s="705">
        <v>369</v>
      </c>
      <c r="M370" s="11">
        <v>369</v>
      </c>
      <c r="N370" s="11" t="s">
        <v>11951</v>
      </c>
      <c r="O370" s="704" t="s">
        <v>11885</v>
      </c>
      <c r="P370" s="704" t="str">
        <f t="shared" si="11"/>
        <v>ｻｶﾓﾄ ﾋﾅﾀ</v>
      </c>
      <c r="Q370" s="11" t="s">
        <v>265</v>
      </c>
      <c r="R370" s="704" t="s">
        <v>9351</v>
      </c>
      <c r="S370" s="11">
        <v>3</v>
      </c>
      <c r="T370" s="715" t="str">
        <f>IF($Q370="","",VLOOKUP($Q370,所属・種目コード!$C$3:$E$76,3,FALSE))</f>
        <v>031094</v>
      </c>
      <c r="U370" s="715">
        <f>IF($Q370="","",VLOOKUP($Q370,所属・種目コード!$C$3:$E$76,2,FALSE))</f>
        <v>1094</v>
      </c>
      <c r="W370" s="11" t="s">
        <v>9938</v>
      </c>
    </row>
    <row r="371" spans="1:23" ht="16.7" customHeight="1">
      <c r="A371" s="704">
        <v>370</v>
      </c>
      <c r="B371" s="704">
        <v>370</v>
      </c>
      <c r="C371" s="705" t="s">
        <v>10891</v>
      </c>
      <c r="D371" s="704" t="str">
        <f t="shared" si="10"/>
        <v>ｽｸﾞﾏﾁ ﾋﾛﾄ</v>
      </c>
      <c r="E371" s="704" t="s">
        <v>257</v>
      </c>
      <c r="F371" s="704" t="s">
        <v>9329</v>
      </c>
      <c r="G371" s="11">
        <v>1</v>
      </c>
      <c r="H371" s="708" t="str">
        <f>IF($E371="","",VLOOKUP($E371,所属・種目コード!$C$3:$E$76,3,FALSE))</f>
        <v>031092</v>
      </c>
      <c r="I371" s="708">
        <f>IF($E371="","",VLOOKUP($E371,所属・種目コード!$C$3:$E$76,2,FALSE))</f>
        <v>1092</v>
      </c>
      <c r="J371" s="704" t="s">
        <v>10428</v>
      </c>
      <c r="K371" s="711"/>
      <c r="L371" s="705">
        <v>370</v>
      </c>
      <c r="M371" s="11">
        <v>370</v>
      </c>
      <c r="N371" s="11" t="s">
        <v>11951</v>
      </c>
      <c r="O371" s="704" t="s">
        <v>11809</v>
      </c>
      <c r="P371" s="704" t="str">
        <f t="shared" si="11"/>
        <v>ｻｻｷ ﾁﾋﾛ</v>
      </c>
      <c r="Q371" s="11" t="s">
        <v>265</v>
      </c>
      <c r="R371" s="704" t="s">
        <v>9351</v>
      </c>
      <c r="S371" s="11">
        <v>3</v>
      </c>
      <c r="T371" s="715" t="str">
        <f>IF($Q371="","",VLOOKUP($Q371,所属・種目コード!$C$3:$E$76,3,FALSE))</f>
        <v>031094</v>
      </c>
      <c r="U371" s="715">
        <f>IF($Q371="","",VLOOKUP($Q371,所属・種目コード!$C$3:$E$76,2,FALSE))</f>
        <v>1094</v>
      </c>
      <c r="W371" s="11" t="s">
        <v>9939</v>
      </c>
    </row>
    <row r="372" spans="1:23" ht="16.7" customHeight="1">
      <c r="A372" s="704">
        <v>371</v>
      </c>
      <c r="B372" s="704">
        <v>371</v>
      </c>
      <c r="C372" s="705" t="s">
        <v>10892</v>
      </c>
      <c r="D372" s="704" t="str">
        <f t="shared" si="10"/>
        <v>ﾀﾀﾞ ｼﾞｭﾝﾀ</v>
      </c>
      <c r="E372" s="704" t="s">
        <v>257</v>
      </c>
      <c r="F372" s="704" t="s">
        <v>9329</v>
      </c>
      <c r="G372" s="11">
        <v>1</v>
      </c>
      <c r="H372" s="708" t="str">
        <f>IF($E372="","",VLOOKUP($E372,所属・種目コード!$C$3:$E$76,3,FALSE))</f>
        <v>031092</v>
      </c>
      <c r="I372" s="708">
        <f>IF($E372="","",VLOOKUP($E372,所属・種目コード!$C$3:$E$76,2,FALSE))</f>
        <v>1092</v>
      </c>
      <c r="J372" s="704" t="s">
        <v>10431</v>
      </c>
      <c r="K372" s="711"/>
      <c r="L372" s="705">
        <v>371</v>
      </c>
      <c r="M372" s="11">
        <v>371</v>
      </c>
      <c r="N372" s="11" t="s">
        <v>11951</v>
      </c>
      <c r="O372" s="704" t="s">
        <v>11609</v>
      </c>
      <c r="P372" s="704" t="str">
        <f t="shared" si="11"/>
        <v>ｽｶﾞﾜﾗ ﾏﾕ</v>
      </c>
      <c r="Q372" s="11" t="s">
        <v>265</v>
      </c>
      <c r="R372" s="704" t="s">
        <v>9351</v>
      </c>
      <c r="S372" s="11">
        <v>3</v>
      </c>
      <c r="T372" s="715" t="str">
        <f>IF($Q372="","",VLOOKUP($Q372,所属・種目コード!$C$3:$E$76,3,FALSE))</f>
        <v>031094</v>
      </c>
      <c r="U372" s="715">
        <f>IF($Q372="","",VLOOKUP($Q372,所属・種目コード!$C$3:$E$76,2,FALSE))</f>
        <v>1094</v>
      </c>
      <c r="W372" s="11" t="s">
        <v>9941</v>
      </c>
    </row>
    <row r="373" spans="1:23" ht="16.7" customHeight="1">
      <c r="A373" s="704">
        <v>372</v>
      </c>
      <c r="B373" s="704">
        <v>372</v>
      </c>
      <c r="C373" s="705" t="s">
        <v>10893</v>
      </c>
      <c r="D373" s="704" t="str">
        <f t="shared" si="10"/>
        <v>ﾀﾅｶ ﾕｳｶﾞ</v>
      </c>
      <c r="E373" s="704" t="s">
        <v>257</v>
      </c>
      <c r="F373" s="704" t="s">
        <v>9329</v>
      </c>
      <c r="G373" s="11">
        <v>1</v>
      </c>
      <c r="H373" s="713" t="str">
        <f>IF($E373="","",VLOOKUP($E373,所属・種目コード!$C$3:$E$76,3,FALSE))</f>
        <v>031092</v>
      </c>
      <c r="I373" s="713">
        <f>IF($E373="","",VLOOKUP($E373,所属・種目コード!$C$3:$E$76,2,FALSE))</f>
        <v>1092</v>
      </c>
      <c r="J373" s="704" t="s">
        <v>10432</v>
      </c>
      <c r="K373" s="711"/>
      <c r="L373" s="705">
        <v>372</v>
      </c>
      <c r="M373" s="11">
        <v>372</v>
      </c>
      <c r="N373" s="11" t="s">
        <v>11951</v>
      </c>
      <c r="O373" s="704" t="s">
        <v>11610</v>
      </c>
      <c r="P373" s="704" t="str">
        <f t="shared" si="11"/>
        <v>ﾀｲﾗ ｴﾐｶ</v>
      </c>
      <c r="Q373" s="11" t="s">
        <v>265</v>
      </c>
      <c r="R373" s="704" t="s">
        <v>9351</v>
      </c>
      <c r="S373" s="11">
        <v>2</v>
      </c>
      <c r="T373" s="715" t="str">
        <f>IF($Q373="","",VLOOKUP($Q373,所属・種目コード!$C$3:$E$76,3,FALSE))</f>
        <v>031094</v>
      </c>
      <c r="U373" s="715">
        <f>IF($Q373="","",VLOOKUP($Q373,所属・種目コード!$C$3:$E$76,2,FALSE))</f>
        <v>1094</v>
      </c>
      <c r="W373" s="11" t="s">
        <v>9943</v>
      </c>
    </row>
    <row r="374" spans="1:23" ht="16.7" customHeight="1">
      <c r="A374" s="704">
        <v>373</v>
      </c>
      <c r="B374" s="704">
        <v>373</v>
      </c>
      <c r="C374" s="705" t="s">
        <v>10894</v>
      </c>
      <c r="D374" s="704" t="str">
        <f t="shared" si="10"/>
        <v>ﾁﾀﾞ ｶｲﾄ</v>
      </c>
      <c r="E374" s="704" t="s">
        <v>257</v>
      </c>
      <c r="F374" s="704" t="s">
        <v>9329</v>
      </c>
      <c r="G374" s="11">
        <v>1</v>
      </c>
      <c r="H374" s="713" t="str">
        <f>IF($E374="","",VLOOKUP($E374,所属・種目コード!$C$3:$E$76,3,FALSE))</f>
        <v>031092</v>
      </c>
      <c r="I374" s="713">
        <f>IF($E374="","",VLOOKUP($E374,所属・種目コード!$C$3:$E$76,2,FALSE))</f>
        <v>1092</v>
      </c>
      <c r="J374" s="704" t="s">
        <v>10433</v>
      </c>
      <c r="K374" s="711"/>
      <c r="L374" s="705">
        <v>373</v>
      </c>
      <c r="M374" s="11">
        <v>373</v>
      </c>
      <c r="N374" s="11" t="s">
        <v>11952</v>
      </c>
      <c r="O374" s="704" t="s">
        <v>11886</v>
      </c>
      <c r="P374" s="704" t="str">
        <f t="shared" si="11"/>
        <v>ｵｶﾞﾀ ﾘﾝ</v>
      </c>
      <c r="Q374" s="11" t="s">
        <v>285</v>
      </c>
      <c r="R374" s="704" t="s">
        <v>9351</v>
      </c>
      <c r="S374" s="11">
        <v>3</v>
      </c>
      <c r="T374" s="715" t="str">
        <f>IF($Q374="","",VLOOKUP($Q374,所属・種目コード!$C$3:$E$76,3,FALSE))</f>
        <v>031100</v>
      </c>
      <c r="U374" s="715">
        <f>IF($Q374="","",VLOOKUP($Q374,所属・種目コード!$C$3:$E$76,2,FALSE))</f>
        <v>1100</v>
      </c>
      <c r="W374" s="11" t="s">
        <v>10006</v>
      </c>
    </row>
    <row r="375" spans="1:23" ht="16.7" customHeight="1">
      <c r="A375" s="704">
        <v>374</v>
      </c>
      <c r="B375" s="704">
        <v>374</v>
      </c>
      <c r="C375" s="705" t="s">
        <v>10895</v>
      </c>
      <c r="D375" s="704" t="str">
        <f t="shared" si="10"/>
        <v>ﾌﾅﾜﾀﾘ ﾄｵﾔ</v>
      </c>
      <c r="E375" s="704" t="s">
        <v>257</v>
      </c>
      <c r="F375" s="704" t="s">
        <v>9329</v>
      </c>
      <c r="G375" s="11">
        <v>1</v>
      </c>
      <c r="H375" s="713" t="str">
        <f>IF($E375="","",VLOOKUP($E375,所属・種目コード!$C$3:$E$76,3,FALSE))</f>
        <v>031092</v>
      </c>
      <c r="I375" s="713">
        <f>IF($E375="","",VLOOKUP($E375,所属・種目コード!$C$3:$E$76,2,FALSE))</f>
        <v>1092</v>
      </c>
      <c r="J375" s="704" t="s">
        <v>10448</v>
      </c>
      <c r="K375" s="711"/>
      <c r="L375" s="705">
        <v>374</v>
      </c>
      <c r="M375" s="11">
        <v>374</v>
      </c>
      <c r="N375" s="11" t="s">
        <v>11952</v>
      </c>
      <c r="O375" s="704" t="s">
        <v>11810</v>
      </c>
      <c r="P375" s="704" t="str">
        <f t="shared" si="11"/>
        <v>ｵﾉﾃﾞﾗ ﾕﾅ</v>
      </c>
      <c r="Q375" s="11" t="s">
        <v>285</v>
      </c>
      <c r="R375" s="704" t="s">
        <v>9351</v>
      </c>
      <c r="S375" s="11">
        <v>3</v>
      </c>
      <c r="T375" s="715" t="str">
        <f>IF($Q375="","",VLOOKUP($Q375,所属・種目コード!$C$3:$E$76,3,FALSE))</f>
        <v>031100</v>
      </c>
      <c r="U375" s="715">
        <f>IF($Q375="","",VLOOKUP($Q375,所属・種目コード!$C$3:$E$76,2,FALSE))</f>
        <v>1100</v>
      </c>
      <c r="W375" s="11" t="s">
        <v>10007</v>
      </c>
    </row>
    <row r="376" spans="1:23" ht="16.7" customHeight="1">
      <c r="A376" s="704">
        <v>375</v>
      </c>
      <c r="B376" s="704">
        <v>375</v>
      </c>
      <c r="C376" s="705" t="s">
        <v>5155</v>
      </c>
      <c r="D376" s="704" t="str">
        <f t="shared" si="10"/>
        <v>ｵｵｽｷﾞ ﾘｭｳﾔ</v>
      </c>
      <c r="E376" s="704" t="s">
        <v>11387</v>
      </c>
      <c r="F376" s="704" t="s">
        <v>9329</v>
      </c>
      <c r="G376" s="11">
        <v>3</v>
      </c>
      <c r="H376" s="713" t="str">
        <f>IF($E376="","",VLOOKUP($E376,所属・種目コード!$C$3:$E$76,3,FALSE))</f>
        <v>031057</v>
      </c>
      <c r="I376" s="713">
        <f>IF($E376="","",VLOOKUP($E376,所属・種目コード!$C$3:$E$76,2,FALSE))</f>
        <v>1057</v>
      </c>
      <c r="J376" s="704" t="s">
        <v>9373</v>
      </c>
      <c r="K376" s="711"/>
      <c r="L376" s="705">
        <v>375</v>
      </c>
      <c r="M376" s="11">
        <v>375</v>
      </c>
      <c r="N376" s="11" t="s">
        <v>11952</v>
      </c>
      <c r="O376" s="704" t="s">
        <v>11811</v>
      </c>
      <c r="P376" s="704" t="str">
        <f t="shared" si="11"/>
        <v>ｷﾑﾗ ﾋﾏﾘ</v>
      </c>
      <c r="Q376" s="11" t="s">
        <v>285</v>
      </c>
      <c r="R376" s="704" t="s">
        <v>9351</v>
      </c>
      <c r="S376" s="11">
        <v>3</v>
      </c>
      <c r="T376" s="715" t="str">
        <f>IF($Q376="","",VLOOKUP($Q376,所属・種目コード!$C$3:$E$76,3,FALSE))</f>
        <v>031100</v>
      </c>
      <c r="U376" s="715">
        <f>IF($Q376="","",VLOOKUP($Q376,所属・種目コード!$C$3:$E$76,2,FALSE))</f>
        <v>1100</v>
      </c>
      <c r="W376" s="11" t="s">
        <v>10010</v>
      </c>
    </row>
    <row r="377" spans="1:23" ht="16.7" customHeight="1">
      <c r="A377" s="704">
        <v>376</v>
      </c>
      <c r="B377" s="704">
        <v>376</v>
      </c>
      <c r="C377" s="705" t="s">
        <v>11238</v>
      </c>
      <c r="D377" s="704" t="str">
        <f t="shared" si="10"/>
        <v>ｷﾖﾉ ｼｮｳ</v>
      </c>
      <c r="E377" s="704" t="s">
        <v>11387</v>
      </c>
      <c r="F377" s="704" t="s">
        <v>9329</v>
      </c>
      <c r="G377" s="11">
        <v>3</v>
      </c>
      <c r="H377" s="713" t="str">
        <f>IF($E377="","",VLOOKUP($E377,所属・種目コード!$C$3:$E$76,3,FALSE))</f>
        <v>031057</v>
      </c>
      <c r="I377" s="713">
        <f>IF($E377="","",VLOOKUP($E377,所属・種目コード!$C$3:$E$76,2,FALSE))</f>
        <v>1057</v>
      </c>
      <c r="J377" s="704" t="s">
        <v>9380</v>
      </c>
      <c r="K377" s="706"/>
      <c r="L377" s="705">
        <v>376</v>
      </c>
      <c r="M377" s="11">
        <v>376</v>
      </c>
      <c r="N377" s="11" t="s">
        <v>11952</v>
      </c>
      <c r="O377" s="704" t="s">
        <v>11812</v>
      </c>
      <c r="P377" s="704" t="str">
        <f t="shared" si="11"/>
        <v>ｺﾎﾞﾘﾅｲ ｾﾅ</v>
      </c>
      <c r="Q377" s="11" t="s">
        <v>285</v>
      </c>
      <c r="R377" s="704" t="s">
        <v>9351</v>
      </c>
      <c r="S377" s="11">
        <v>3</v>
      </c>
      <c r="T377" s="715" t="str">
        <f>IF($Q377="","",VLOOKUP($Q377,所属・種目コード!$C$3:$E$76,3,FALSE))</f>
        <v>031100</v>
      </c>
      <c r="U377" s="715">
        <f>IF($Q377="","",VLOOKUP($Q377,所属・種目コード!$C$3:$E$76,2,FALSE))</f>
        <v>1100</v>
      </c>
      <c r="W377" s="11" t="s">
        <v>10012</v>
      </c>
    </row>
    <row r="378" spans="1:23" ht="16.7" customHeight="1">
      <c r="A378" s="704">
        <v>377</v>
      </c>
      <c r="B378" s="704">
        <v>377</v>
      </c>
      <c r="C378" s="705" t="s">
        <v>5334</v>
      </c>
      <c r="D378" s="704" t="str">
        <f t="shared" si="10"/>
        <v>ｺﾞﾄｳ ﾀﾞｲｽｹ</v>
      </c>
      <c r="E378" s="704" t="s">
        <v>11387</v>
      </c>
      <c r="F378" s="704" t="s">
        <v>9329</v>
      </c>
      <c r="G378" s="11">
        <v>3</v>
      </c>
      <c r="H378" s="713" t="str">
        <f>IF($E378="","",VLOOKUP($E378,所属・種目コード!$C$3:$E$76,3,FALSE))</f>
        <v>031057</v>
      </c>
      <c r="I378" s="713">
        <f>IF($E378="","",VLOOKUP($E378,所属・種目コード!$C$3:$E$76,2,FALSE))</f>
        <v>1057</v>
      </c>
      <c r="J378" s="704" t="s">
        <v>9381</v>
      </c>
      <c r="K378" s="706"/>
      <c r="L378" s="705">
        <v>377</v>
      </c>
      <c r="M378" s="11">
        <v>377</v>
      </c>
      <c r="N378" s="11" t="s">
        <v>11952</v>
      </c>
      <c r="O378" s="704" t="s">
        <v>11887</v>
      </c>
      <c r="P378" s="704" t="str">
        <f t="shared" si="11"/>
        <v>ﾉｻﾞｷ ｽﾐﾚ</v>
      </c>
      <c r="Q378" s="11" t="s">
        <v>285</v>
      </c>
      <c r="R378" s="704" t="s">
        <v>9351</v>
      </c>
      <c r="S378" s="11">
        <v>3</v>
      </c>
      <c r="T378" s="715" t="str">
        <f>IF($Q378="","",VLOOKUP($Q378,所属・種目コード!$C$3:$E$76,3,FALSE))</f>
        <v>031100</v>
      </c>
      <c r="U378" s="715">
        <f>IF($Q378="","",VLOOKUP($Q378,所属・種目コード!$C$3:$E$76,2,FALSE))</f>
        <v>1100</v>
      </c>
      <c r="W378" s="11" t="s">
        <v>10025</v>
      </c>
    </row>
    <row r="379" spans="1:23" ht="16.7" customHeight="1">
      <c r="A379" s="704">
        <v>378</v>
      </c>
      <c r="B379" s="704">
        <v>378</v>
      </c>
      <c r="C379" s="705" t="s">
        <v>11327</v>
      </c>
      <c r="D379" s="704" t="str">
        <f t="shared" si="10"/>
        <v>ｻｻｷ ﾙｲ</v>
      </c>
      <c r="E379" s="704" t="s">
        <v>11387</v>
      </c>
      <c r="F379" s="704" t="s">
        <v>9329</v>
      </c>
      <c r="G379" s="11">
        <v>3</v>
      </c>
      <c r="H379" s="713" t="str">
        <f>IF($E379="","",VLOOKUP($E379,所属・種目コード!$C$3:$E$76,3,FALSE))</f>
        <v>031057</v>
      </c>
      <c r="I379" s="713">
        <f>IF($E379="","",VLOOKUP($E379,所属・種目コード!$C$3:$E$76,2,FALSE))</f>
        <v>1057</v>
      </c>
      <c r="J379" s="704" t="s">
        <v>9384</v>
      </c>
      <c r="K379" s="706"/>
      <c r="L379" s="705">
        <v>378</v>
      </c>
      <c r="M379" s="11">
        <v>378</v>
      </c>
      <c r="N379" s="11" t="s">
        <v>11952</v>
      </c>
      <c r="O379" s="704" t="s">
        <v>11611</v>
      </c>
      <c r="P379" s="704" t="str">
        <f t="shared" si="11"/>
        <v>ﾌﾙﾀﾞﾃ ﾊﾙｶ</v>
      </c>
      <c r="Q379" s="11" t="s">
        <v>285</v>
      </c>
      <c r="R379" s="704" t="s">
        <v>9351</v>
      </c>
      <c r="S379" s="11">
        <v>3</v>
      </c>
      <c r="T379" s="715" t="str">
        <f>IF($Q379="","",VLOOKUP($Q379,所属・種目コード!$C$3:$E$76,3,FALSE))</f>
        <v>031100</v>
      </c>
      <c r="U379" s="715">
        <f>IF($Q379="","",VLOOKUP($Q379,所属・種目コード!$C$3:$E$76,2,FALSE))</f>
        <v>1100</v>
      </c>
      <c r="W379" s="11" t="s">
        <v>10029</v>
      </c>
    </row>
    <row r="380" spans="1:23" ht="16.7" customHeight="1">
      <c r="A380" s="704">
        <v>379</v>
      </c>
      <c r="B380" s="704">
        <v>379</v>
      </c>
      <c r="C380" s="705" t="s">
        <v>11239</v>
      </c>
      <c r="D380" s="704" t="str">
        <f t="shared" si="10"/>
        <v>ｽｶﾞﾜﾗ ｼｭﾝ</v>
      </c>
      <c r="E380" s="704" t="s">
        <v>11387</v>
      </c>
      <c r="F380" s="704" t="s">
        <v>9329</v>
      </c>
      <c r="G380" s="11">
        <v>3</v>
      </c>
      <c r="H380" s="713" t="str">
        <f>IF($E380="","",VLOOKUP($E380,所属・種目コード!$C$3:$E$76,3,FALSE))</f>
        <v>031057</v>
      </c>
      <c r="I380" s="713">
        <f>IF($E380="","",VLOOKUP($E380,所属・種目コード!$C$3:$E$76,2,FALSE))</f>
        <v>1057</v>
      </c>
      <c r="J380" s="704" t="s">
        <v>9387</v>
      </c>
      <c r="K380" s="706"/>
      <c r="L380" s="705">
        <v>379</v>
      </c>
      <c r="M380" s="11">
        <v>379</v>
      </c>
      <c r="N380" s="11" t="s">
        <v>11952</v>
      </c>
      <c r="O380" s="704" t="s">
        <v>7403</v>
      </c>
      <c r="P380" s="704" t="str">
        <f t="shared" si="11"/>
        <v>ﾓﾘｱｲ ﾏﾔ</v>
      </c>
      <c r="Q380" s="11" t="s">
        <v>285</v>
      </c>
      <c r="R380" s="704" t="s">
        <v>9351</v>
      </c>
      <c r="S380" s="11">
        <v>3</v>
      </c>
      <c r="T380" s="715" t="str">
        <f>IF($Q380="","",VLOOKUP($Q380,所属・種目コード!$C$3:$E$76,3,FALSE))</f>
        <v>031100</v>
      </c>
      <c r="U380" s="715">
        <f>IF($Q380="","",VLOOKUP($Q380,所属・種目コード!$C$3:$E$76,2,FALSE))</f>
        <v>1100</v>
      </c>
      <c r="W380" s="11" t="s">
        <v>10031</v>
      </c>
    </row>
    <row r="381" spans="1:23" ht="16.7" customHeight="1">
      <c r="A381" s="704">
        <v>380</v>
      </c>
      <c r="B381" s="704">
        <v>380</v>
      </c>
      <c r="C381" s="705" t="s">
        <v>11240</v>
      </c>
      <c r="D381" s="704" t="str">
        <f t="shared" si="10"/>
        <v>ｽｶﾞﾜﾗ ﾚﾝ</v>
      </c>
      <c r="E381" s="704" t="s">
        <v>11387</v>
      </c>
      <c r="F381" s="704" t="s">
        <v>9329</v>
      </c>
      <c r="G381" s="11">
        <v>3</v>
      </c>
      <c r="H381" s="708" t="str">
        <f>IF($E381="","",VLOOKUP($E381,所属・種目コード!$C$3:$E$76,3,FALSE))</f>
        <v>031057</v>
      </c>
      <c r="I381" s="708">
        <f>IF($E381="","",VLOOKUP($E381,所属・種目コード!$C$3:$E$76,2,FALSE))</f>
        <v>1057</v>
      </c>
      <c r="J381" s="704" t="s">
        <v>9390</v>
      </c>
      <c r="K381" s="706"/>
      <c r="L381" s="705">
        <v>380</v>
      </c>
      <c r="M381" s="11">
        <v>380</v>
      </c>
      <c r="N381" s="11" t="s">
        <v>11952</v>
      </c>
      <c r="O381" s="704" t="s">
        <v>11612</v>
      </c>
      <c r="P381" s="704" t="str">
        <f t="shared" si="11"/>
        <v>ｺｻｶ ﾊﾙﾅ</v>
      </c>
      <c r="Q381" s="11" t="s">
        <v>285</v>
      </c>
      <c r="R381" s="704" t="s">
        <v>9351</v>
      </c>
      <c r="S381" s="11">
        <v>2</v>
      </c>
      <c r="T381" s="715" t="str">
        <f>IF($Q381="","",VLOOKUP($Q381,所属・種目コード!$C$3:$E$76,3,FALSE))</f>
        <v>031100</v>
      </c>
      <c r="U381" s="715">
        <f>IF($Q381="","",VLOOKUP($Q381,所属・種目コード!$C$3:$E$76,2,FALSE))</f>
        <v>1100</v>
      </c>
      <c r="W381" s="11" t="s">
        <v>10011</v>
      </c>
    </row>
    <row r="382" spans="1:23" ht="16.7" customHeight="1">
      <c r="A382" s="704">
        <v>381</v>
      </c>
      <c r="B382" s="704">
        <v>381</v>
      </c>
      <c r="C382" s="705" t="s">
        <v>11241</v>
      </c>
      <c r="D382" s="704" t="str">
        <f t="shared" si="10"/>
        <v>ﾁﾊﾞ ﾀｹﾙ</v>
      </c>
      <c r="E382" s="704" t="s">
        <v>11387</v>
      </c>
      <c r="F382" s="704" t="s">
        <v>9329</v>
      </c>
      <c r="G382" s="11">
        <v>3</v>
      </c>
      <c r="H382" s="708" t="str">
        <f>IF($E382="","",VLOOKUP($E382,所属・種目コード!$C$3:$E$76,3,FALSE))</f>
        <v>031057</v>
      </c>
      <c r="I382" s="708">
        <f>IF($E382="","",VLOOKUP($E382,所属・種目コード!$C$3:$E$76,2,FALSE))</f>
        <v>1057</v>
      </c>
      <c r="J382" s="704" t="s">
        <v>9394</v>
      </c>
      <c r="K382" s="706"/>
      <c r="L382" s="705">
        <v>381</v>
      </c>
      <c r="M382" s="11">
        <v>381</v>
      </c>
      <c r="N382" s="11" t="s">
        <v>11952</v>
      </c>
      <c r="O382" s="704" t="s">
        <v>11613</v>
      </c>
      <c r="P382" s="704" t="str">
        <f t="shared" si="11"/>
        <v>ﾀｼﾛ ｲﾛﾊ</v>
      </c>
      <c r="Q382" s="11" t="s">
        <v>285</v>
      </c>
      <c r="R382" s="704" t="s">
        <v>9351</v>
      </c>
      <c r="S382" s="11">
        <v>2</v>
      </c>
      <c r="T382" s="715" t="str">
        <f>IF($Q382="","",VLOOKUP($Q382,所属・種目コード!$C$3:$E$76,3,FALSE))</f>
        <v>031100</v>
      </c>
      <c r="U382" s="715">
        <f>IF($Q382="","",VLOOKUP($Q382,所属・種目コード!$C$3:$E$76,2,FALSE))</f>
        <v>1100</v>
      </c>
      <c r="W382" s="11" t="s">
        <v>10018</v>
      </c>
    </row>
    <row r="383" spans="1:23" ht="16.7" customHeight="1">
      <c r="A383" s="704">
        <v>382</v>
      </c>
      <c r="B383" s="704">
        <v>382</v>
      </c>
      <c r="C383" s="705" t="s">
        <v>11242</v>
      </c>
      <c r="D383" s="704" t="str">
        <f t="shared" si="10"/>
        <v>ﾅｶﾞｵ ｼｭﾝ</v>
      </c>
      <c r="E383" s="704" t="s">
        <v>11387</v>
      </c>
      <c r="F383" s="704" t="s">
        <v>9329</v>
      </c>
      <c r="G383" s="11">
        <v>3</v>
      </c>
      <c r="H383" s="708" t="str">
        <f>IF($E383="","",VLOOKUP($E383,所属・種目コード!$C$3:$E$76,3,FALSE))</f>
        <v>031057</v>
      </c>
      <c r="I383" s="708">
        <f>IF($E383="","",VLOOKUP($E383,所属・種目コード!$C$3:$E$76,2,FALSE))</f>
        <v>1057</v>
      </c>
      <c r="J383" s="704" t="s">
        <v>9395</v>
      </c>
      <c r="K383" s="706"/>
      <c r="L383" s="705">
        <v>382</v>
      </c>
      <c r="M383" s="11">
        <v>382</v>
      </c>
      <c r="N383" s="11" t="s">
        <v>11952</v>
      </c>
      <c r="O383" s="704" t="s">
        <v>11614</v>
      </c>
      <c r="P383" s="704" t="str">
        <f t="shared" si="11"/>
        <v>ﾌｸｼ ﾕｳﾅ</v>
      </c>
      <c r="Q383" s="11" t="s">
        <v>285</v>
      </c>
      <c r="R383" s="704" t="s">
        <v>9351</v>
      </c>
      <c r="S383" s="11">
        <v>2</v>
      </c>
      <c r="T383" s="715" t="str">
        <f>IF($Q383="","",VLOOKUP($Q383,所属・種目コード!$C$3:$E$76,3,FALSE))</f>
        <v>031100</v>
      </c>
      <c r="U383" s="715">
        <f>IF($Q383="","",VLOOKUP($Q383,所属・種目コード!$C$3:$E$76,2,FALSE))</f>
        <v>1100</v>
      </c>
      <c r="W383" s="11" t="s">
        <v>10027</v>
      </c>
    </row>
    <row r="384" spans="1:23" ht="16.7" customHeight="1">
      <c r="A384" s="704">
        <v>383</v>
      </c>
      <c r="B384" s="704">
        <v>383</v>
      </c>
      <c r="C384" s="705" t="s">
        <v>10896</v>
      </c>
      <c r="D384" s="704" t="str">
        <f t="shared" si="10"/>
        <v>ﾆｼﾔﾏ ｹｲﾀ</v>
      </c>
      <c r="E384" s="704" t="s">
        <v>11387</v>
      </c>
      <c r="F384" s="704" t="s">
        <v>9329</v>
      </c>
      <c r="G384" s="11">
        <v>3</v>
      </c>
      <c r="H384" s="708" t="str">
        <f>IF($E384="","",VLOOKUP($E384,所属・種目コード!$C$3:$E$76,3,FALSE))</f>
        <v>031057</v>
      </c>
      <c r="I384" s="708">
        <f>IF($E384="","",VLOOKUP($E384,所属・種目コード!$C$3:$E$76,2,FALSE))</f>
        <v>1057</v>
      </c>
      <c r="J384" s="704" t="s">
        <v>9396</v>
      </c>
      <c r="K384" s="706"/>
      <c r="L384" s="705">
        <v>383</v>
      </c>
      <c r="M384" s="11">
        <v>383</v>
      </c>
      <c r="N384" s="11" t="s">
        <v>11952</v>
      </c>
      <c r="O384" s="704" t="s">
        <v>11888</v>
      </c>
      <c r="P384" s="704" t="str">
        <f t="shared" si="11"/>
        <v>ﾐﾅﾄ ﾏｺ</v>
      </c>
      <c r="Q384" s="11" t="s">
        <v>285</v>
      </c>
      <c r="R384" s="704" t="s">
        <v>9351</v>
      </c>
      <c r="S384" s="11">
        <v>2</v>
      </c>
      <c r="T384" s="715" t="str">
        <f>IF($Q384="","",VLOOKUP($Q384,所属・種目コード!$C$3:$E$76,3,FALSE))</f>
        <v>031100</v>
      </c>
      <c r="U384" s="715">
        <f>IF($Q384="","",VLOOKUP($Q384,所属・種目コード!$C$3:$E$76,2,FALSE))</f>
        <v>1100</v>
      </c>
      <c r="W384" s="11" t="s">
        <v>10030</v>
      </c>
    </row>
    <row r="385" spans="1:23" ht="16.7" customHeight="1">
      <c r="A385" s="704">
        <v>384</v>
      </c>
      <c r="B385" s="704">
        <v>384</v>
      </c>
      <c r="C385" s="705" t="s">
        <v>10897</v>
      </c>
      <c r="D385" s="704" t="str">
        <f t="shared" si="10"/>
        <v>ﾌｼﾞﾉ ｺｳｽｹ</v>
      </c>
      <c r="E385" s="704" t="s">
        <v>11387</v>
      </c>
      <c r="F385" s="704" t="s">
        <v>9329</v>
      </c>
      <c r="G385" s="11">
        <v>3</v>
      </c>
      <c r="H385" s="708" t="str">
        <f>IF($E385="","",VLOOKUP($E385,所属・種目コード!$C$3:$E$76,3,FALSE))</f>
        <v>031057</v>
      </c>
      <c r="I385" s="708">
        <f>IF($E385="","",VLOOKUP($E385,所属・種目コード!$C$3:$E$76,2,FALSE))</f>
        <v>1057</v>
      </c>
      <c r="J385" s="704" t="s">
        <v>9397</v>
      </c>
      <c r="K385" s="706"/>
      <c r="L385" s="705">
        <v>384</v>
      </c>
      <c r="M385" s="11">
        <v>384</v>
      </c>
      <c r="N385" s="11" t="s">
        <v>11952</v>
      </c>
      <c r="O385" s="704" t="s">
        <v>11615</v>
      </c>
      <c r="P385" s="704" t="str">
        <f t="shared" si="11"/>
        <v>ﾔﾏﾈ ﾏﾕ</v>
      </c>
      <c r="Q385" s="11" t="s">
        <v>285</v>
      </c>
      <c r="R385" s="704" t="s">
        <v>9351</v>
      </c>
      <c r="S385" s="11">
        <v>2</v>
      </c>
      <c r="T385" s="715" t="str">
        <f>IF($Q385="","",VLOOKUP($Q385,所属・種目コード!$C$3:$E$76,3,FALSE))</f>
        <v>031100</v>
      </c>
      <c r="U385" s="715">
        <f>IF($Q385="","",VLOOKUP($Q385,所属・種目コード!$C$3:$E$76,2,FALSE))</f>
        <v>1100</v>
      </c>
      <c r="W385" s="11" t="s">
        <v>10033</v>
      </c>
    </row>
    <row r="386" spans="1:23" ht="16.7" customHeight="1">
      <c r="A386" s="704">
        <v>385</v>
      </c>
      <c r="B386" s="704">
        <v>385</v>
      </c>
      <c r="C386" s="705" t="s">
        <v>11328</v>
      </c>
      <c r="D386" s="704" t="str">
        <f t="shared" ref="D386:D449" si="12">ASC(J386)</f>
        <v>ｻｻｷ ﾊﾙﾄ</v>
      </c>
      <c r="E386" s="704" t="s">
        <v>11387</v>
      </c>
      <c r="F386" s="704" t="s">
        <v>9329</v>
      </c>
      <c r="G386" s="11">
        <v>2</v>
      </c>
      <c r="H386" s="708" t="str">
        <f>IF($E386="","",VLOOKUP($E386,所属・種目コード!$C$3:$E$76,3,FALSE))</f>
        <v>031057</v>
      </c>
      <c r="I386" s="708">
        <f>IF($E386="","",VLOOKUP($E386,所属・種目コード!$C$3:$E$76,2,FALSE))</f>
        <v>1057</v>
      </c>
      <c r="J386" s="704" t="s">
        <v>9383</v>
      </c>
      <c r="K386" s="706"/>
      <c r="L386" s="705">
        <v>385</v>
      </c>
      <c r="M386" s="11">
        <v>385</v>
      </c>
      <c r="N386" s="11" t="s">
        <v>11952</v>
      </c>
      <c r="O386" s="704" t="s">
        <v>11616</v>
      </c>
      <c r="P386" s="704" t="str">
        <f t="shared" ref="P386:P449" si="13">ASC(W386)</f>
        <v>ﾖｼﾀﾞ ﾏﾅｶ</v>
      </c>
      <c r="Q386" s="11" t="s">
        <v>285</v>
      </c>
      <c r="R386" s="704" t="s">
        <v>9351</v>
      </c>
      <c r="S386" s="11">
        <v>2</v>
      </c>
      <c r="T386" s="715" t="str">
        <f>IF($Q386="","",VLOOKUP($Q386,所属・種目コード!$C$3:$E$76,3,FALSE))</f>
        <v>031100</v>
      </c>
      <c r="U386" s="715">
        <f>IF($Q386="","",VLOOKUP($Q386,所属・種目コード!$C$3:$E$76,2,FALSE))</f>
        <v>1100</v>
      </c>
      <c r="W386" s="11" t="s">
        <v>10034</v>
      </c>
    </row>
    <row r="387" spans="1:23" ht="16.7" customHeight="1">
      <c r="A387" s="704">
        <v>386</v>
      </c>
      <c r="B387" s="704">
        <v>386</v>
      </c>
      <c r="C387" s="705" t="s">
        <v>10898</v>
      </c>
      <c r="D387" s="704" t="str">
        <f t="shared" si="12"/>
        <v>ｽｶﾞﾜﾗ ｸﾊﾞﾝ</v>
      </c>
      <c r="E387" s="704" t="s">
        <v>11387</v>
      </c>
      <c r="F387" s="704" t="s">
        <v>9329</v>
      </c>
      <c r="G387" s="11">
        <v>2</v>
      </c>
      <c r="H387" s="708" t="str">
        <f>IF($E387="","",VLOOKUP($E387,所属・種目コード!$C$3:$E$76,3,FALSE))</f>
        <v>031057</v>
      </c>
      <c r="I387" s="708">
        <f>IF($E387="","",VLOOKUP($E387,所属・種目コード!$C$3:$E$76,2,FALSE))</f>
        <v>1057</v>
      </c>
      <c r="J387" s="704" t="s">
        <v>9386</v>
      </c>
      <c r="K387" s="706"/>
      <c r="L387" s="705">
        <v>386</v>
      </c>
      <c r="M387" s="11">
        <v>386</v>
      </c>
      <c r="N387" s="11" t="s">
        <v>11953</v>
      </c>
      <c r="O387" s="704" t="s">
        <v>11813</v>
      </c>
      <c r="P387" s="704" t="str">
        <f t="shared" si="13"/>
        <v>ｲｼﾔﾏ ﾕﾘｶ</v>
      </c>
      <c r="Q387" s="11" t="s">
        <v>145</v>
      </c>
      <c r="R387" s="704" t="s">
        <v>9351</v>
      </c>
      <c r="S387" s="11">
        <v>3</v>
      </c>
      <c r="T387" s="715" t="str">
        <f>IF($Q387="","",VLOOKUP($Q387,所属・種目コード!$C$3:$E$76,3,FALSE))</f>
        <v>031067</v>
      </c>
      <c r="U387" s="715">
        <f>IF($Q387="","",VLOOKUP($Q387,所属・種目コード!$C$3:$E$76,2,FALSE))</f>
        <v>1067</v>
      </c>
      <c r="W387" s="11" t="s">
        <v>9483</v>
      </c>
    </row>
    <row r="388" spans="1:23" ht="16.7" customHeight="1">
      <c r="A388" s="704">
        <v>387</v>
      </c>
      <c r="B388" s="704">
        <v>387</v>
      </c>
      <c r="C388" s="705" t="s">
        <v>10899</v>
      </c>
      <c r="D388" s="704" t="str">
        <f t="shared" si="12"/>
        <v>ｽｶﾞﾜﾗ ﾏｻｼ</v>
      </c>
      <c r="E388" s="704" t="s">
        <v>11387</v>
      </c>
      <c r="F388" s="704" t="s">
        <v>9329</v>
      </c>
      <c r="G388" s="11">
        <v>2</v>
      </c>
      <c r="H388" s="708" t="str">
        <f>IF($E388="","",VLOOKUP($E388,所属・種目コード!$C$3:$E$76,3,FALSE))</f>
        <v>031057</v>
      </c>
      <c r="I388" s="708">
        <f>IF($E388="","",VLOOKUP($E388,所属・種目コード!$C$3:$E$76,2,FALSE))</f>
        <v>1057</v>
      </c>
      <c r="J388" s="704" t="s">
        <v>9389</v>
      </c>
      <c r="K388" s="706"/>
      <c r="L388" s="705">
        <v>387</v>
      </c>
      <c r="M388" s="11">
        <v>387</v>
      </c>
      <c r="N388" s="11" t="s">
        <v>11953</v>
      </c>
      <c r="O388" s="704" t="s">
        <v>11617</v>
      </c>
      <c r="P388" s="704" t="str">
        <f t="shared" si="13"/>
        <v>ﾌｼﾞﾜﾗ ﾅﾅ</v>
      </c>
      <c r="Q388" s="11" t="s">
        <v>145</v>
      </c>
      <c r="R388" s="704" t="s">
        <v>9351</v>
      </c>
      <c r="S388" s="11">
        <v>3</v>
      </c>
      <c r="T388" s="715" t="str">
        <f>IF($Q388="","",VLOOKUP($Q388,所属・種目コード!$C$3:$E$76,3,FALSE))</f>
        <v>031067</v>
      </c>
      <c r="U388" s="715">
        <f>IF($Q388="","",VLOOKUP($Q388,所属・種目コード!$C$3:$E$76,2,FALSE))</f>
        <v>1067</v>
      </c>
      <c r="W388" s="11" t="s">
        <v>9499</v>
      </c>
    </row>
    <row r="389" spans="1:23" ht="16.7" customHeight="1">
      <c r="A389" s="704">
        <v>388</v>
      </c>
      <c r="B389" s="704">
        <v>388</v>
      </c>
      <c r="C389" s="705" t="s">
        <v>10900</v>
      </c>
      <c r="D389" s="704" t="str">
        <f t="shared" si="12"/>
        <v>ﾖｺﾔﾏ ﾘｸ</v>
      </c>
      <c r="E389" s="704" t="s">
        <v>11387</v>
      </c>
      <c r="F389" s="704" t="s">
        <v>9329</v>
      </c>
      <c r="G389" s="11">
        <v>2</v>
      </c>
      <c r="H389" s="708" t="str">
        <f>IF($E389="","",VLOOKUP($E389,所属・種目コード!$C$3:$E$76,3,FALSE))</f>
        <v>031057</v>
      </c>
      <c r="I389" s="708">
        <f>IF($E389="","",VLOOKUP($E389,所属・種目コード!$C$3:$E$76,2,FALSE))</f>
        <v>1057</v>
      </c>
      <c r="J389" s="704" t="s">
        <v>9401</v>
      </c>
      <c r="K389" s="706"/>
      <c r="L389" s="705">
        <v>388</v>
      </c>
      <c r="M389" s="11">
        <v>388</v>
      </c>
      <c r="N389" s="11" t="s">
        <v>11953</v>
      </c>
      <c r="O389" s="704" t="s">
        <v>11889</v>
      </c>
      <c r="P389" s="704" t="str">
        <f t="shared" si="13"/>
        <v>ﾔﾅｲ ﾏｲ</v>
      </c>
      <c r="Q389" s="11" t="s">
        <v>145</v>
      </c>
      <c r="R389" s="704" t="s">
        <v>9351</v>
      </c>
      <c r="S389" s="11">
        <v>2</v>
      </c>
      <c r="T389" s="715" t="str">
        <f>IF($Q389="","",VLOOKUP($Q389,所属・種目コード!$C$3:$E$76,3,FALSE))</f>
        <v>031067</v>
      </c>
      <c r="U389" s="715">
        <f>IF($Q389="","",VLOOKUP($Q389,所属・種目コード!$C$3:$E$76,2,FALSE))</f>
        <v>1067</v>
      </c>
      <c r="W389" s="11" t="s">
        <v>9502</v>
      </c>
    </row>
    <row r="390" spans="1:23" ht="16.7" customHeight="1">
      <c r="A390" s="704">
        <v>389</v>
      </c>
      <c r="B390" s="827">
        <v>389</v>
      </c>
      <c r="C390" s="705" t="s">
        <v>11170</v>
      </c>
      <c r="D390" s="123" t="str">
        <f t="shared" si="12"/>
        <v>ｱｶｲ ﾖｼﾄﾓ</v>
      </c>
      <c r="E390" s="123" t="s">
        <v>136</v>
      </c>
      <c r="F390" s="123" t="s">
        <v>9329</v>
      </c>
      <c r="G390" s="11">
        <v>1</v>
      </c>
      <c r="H390" s="708" t="str">
        <f>IF($E390="","",VLOOKUP($E390,所属・種目コード!$C$3:$E$76,3,FALSE))</f>
        <v>031065</v>
      </c>
      <c r="I390" s="708">
        <f>IF($E390="","",VLOOKUP($E390,所属・種目コード!$C$3:$E$76,2,FALSE))</f>
        <v>1065</v>
      </c>
      <c r="J390" s="11" t="s">
        <v>10315</v>
      </c>
      <c r="K390" s="706"/>
      <c r="L390" s="705">
        <v>389</v>
      </c>
      <c r="M390" s="11">
        <v>389</v>
      </c>
      <c r="N390" s="11" t="s">
        <v>11954</v>
      </c>
      <c r="O390" s="704" t="s">
        <v>11814</v>
      </c>
      <c r="P390" s="704" t="str">
        <f t="shared" si="13"/>
        <v>ｵｵﾀ ｳﾗﾗ</v>
      </c>
      <c r="Q390" s="11" t="s">
        <v>206</v>
      </c>
      <c r="R390" s="704" t="s">
        <v>9351</v>
      </c>
      <c r="S390" s="11">
        <v>3</v>
      </c>
      <c r="T390" s="715" t="str">
        <f>IF($Q390="","",VLOOKUP($Q390,所属・種目コード!$C$3:$E$76,3,FALSE))</f>
        <v>031079</v>
      </c>
      <c r="U390" s="715">
        <f>IF($Q390="","",VLOOKUP($Q390,所属・種目コード!$C$3:$E$76,2,FALSE))</f>
        <v>1079</v>
      </c>
      <c r="W390" s="11" t="s">
        <v>9702</v>
      </c>
    </row>
    <row r="391" spans="1:23" ht="16.7" customHeight="1">
      <c r="A391" s="704">
        <v>390</v>
      </c>
      <c r="B391" s="827">
        <v>390</v>
      </c>
      <c r="C391" s="705" t="s">
        <v>11397</v>
      </c>
      <c r="D391" s="123" t="str">
        <f t="shared" si="12"/>
        <v>ｻｻｷ ｺｳｷ</v>
      </c>
      <c r="E391" s="123" t="s">
        <v>136</v>
      </c>
      <c r="F391" s="123" t="s">
        <v>9329</v>
      </c>
      <c r="G391" s="11">
        <v>2</v>
      </c>
      <c r="H391" s="708" t="str">
        <f>IF($E391="","",VLOOKUP($E391,所属・種目コード!$C$3:$E$76,3,FALSE))</f>
        <v>031065</v>
      </c>
      <c r="I391" s="708">
        <f>IF($E391="","",VLOOKUP($E391,所属・種目コード!$C$3:$E$76,2,FALSE))</f>
        <v>1065</v>
      </c>
      <c r="J391" s="11" t="s">
        <v>10325</v>
      </c>
      <c r="K391" s="706"/>
      <c r="L391" s="705">
        <v>390</v>
      </c>
      <c r="M391" s="11">
        <v>390</v>
      </c>
      <c r="N391" s="11" t="s">
        <v>11954</v>
      </c>
      <c r="O391" s="704" t="s">
        <v>5391</v>
      </c>
      <c r="P391" s="704" t="str">
        <f t="shared" si="13"/>
        <v>ｷｶﾜﾀﾞ ｼｷ</v>
      </c>
      <c r="Q391" s="11" t="s">
        <v>206</v>
      </c>
      <c r="R391" s="704" t="s">
        <v>9351</v>
      </c>
      <c r="S391" s="11">
        <v>2</v>
      </c>
      <c r="T391" s="715" t="str">
        <f>IF($Q391="","",VLOOKUP($Q391,所属・種目コード!$C$3:$E$76,3,FALSE))</f>
        <v>031079</v>
      </c>
      <c r="U391" s="715">
        <f>IF($Q391="","",VLOOKUP($Q391,所属・種目コード!$C$3:$E$76,2,FALSE))</f>
        <v>1079</v>
      </c>
      <c r="W391" s="11" t="s">
        <v>9704</v>
      </c>
    </row>
    <row r="392" spans="1:23" ht="16.7" customHeight="1">
      <c r="A392" s="704">
        <v>391</v>
      </c>
      <c r="B392" s="827">
        <v>391</v>
      </c>
      <c r="C392" s="705" t="s">
        <v>11172</v>
      </c>
      <c r="D392" s="123" t="str">
        <f t="shared" si="12"/>
        <v>ｽﾐｶﾞﾏ ﾀﾞｲﾁ</v>
      </c>
      <c r="E392" s="123" t="s">
        <v>136</v>
      </c>
      <c r="F392" s="123" t="s">
        <v>9329</v>
      </c>
      <c r="G392" s="11">
        <v>1</v>
      </c>
      <c r="H392" s="708" t="str">
        <f>IF($E392="","",VLOOKUP($E392,所属・種目コード!$C$3:$E$76,3,FALSE))</f>
        <v>031065</v>
      </c>
      <c r="I392" s="708">
        <f>IF($E392="","",VLOOKUP($E392,所属・種目コード!$C$3:$E$76,2,FALSE))</f>
        <v>1065</v>
      </c>
      <c r="J392" s="11" t="s">
        <v>10330</v>
      </c>
      <c r="K392" s="706"/>
      <c r="L392" s="705">
        <v>391</v>
      </c>
      <c r="M392" s="11">
        <v>391</v>
      </c>
      <c r="N392" s="11" t="s">
        <v>11955</v>
      </c>
      <c r="O392" s="704" t="s">
        <v>11815</v>
      </c>
      <c r="P392" s="704" t="str">
        <f t="shared" si="13"/>
        <v>ｻｻｷ ﾏｵ</v>
      </c>
      <c r="Q392" s="11" t="s">
        <v>86</v>
      </c>
      <c r="R392" s="704" t="s">
        <v>9351</v>
      </c>
      <c r="S392" s="11">
        <v>3</v>
      </c>
      <c r="T392" s="715" t="str">
        <f>IF($Q392="","",VLOOKUP($Q392,所属・種目コード!$C$3:$E$76,3,FALSE))</f>
        <v>031119</v>
      </c>
      <c r="U392" s="715">
        <f>IF($Q392="","",VLOOKUP($Q392,所属・種目コード!$C$3:$E$76,2,FALSE))</f>
        <v>1119</v>
      </c>
      <c r="W392" s="11" t="s">
        <v>10654</v>
      </c>
    </row>
    <row r="393" spans="1:23" ht="16.7" customHeight="1">
      <c r="A393" s="704">
        <v>392</v>
      </c>
      <c r="B393" s="827">
        <v>392</v>
      </c>
      <c r="C393" s="705" t="s">
        <v>11173</v>
      </c>
      <c r="D393" s="123" t="str">
        <f t="shared" si="12"/>
        <v>ﾁﾊﾞ ﾀｸﾔ</v>
      </c>
      <c r="E393" s="123" t="s">
        <v>136</v>
      </c>
      <c r="F393" s="123" t="s">
        <v>9329</v>
      </c>
      <c r="G393" s="11">
        <v>3</v>
      </c>
      <c r="H393" s="708" t="str">
        <f>IF($E393="","",VLOOKUP($E393,所属・種目コード!$C$3:$E$76,3,FALSE))</f>
        <v>031065</v>
      </c>
      <c r="I393" s="708">
        <f>IF($E393="","",VLOOKUP($E393,所属・種目コード!$C$3:$E$76,2,FALSE))</f>
        <v>1065</v>
      </c>
      <c r="J393" s="11" t="s">
        <v>10331</v>
      </c>
      <c r="K393" s="706"/>
      <c r="L393" s="705">
        <v>392</v>
      </c>
      <c r="M393" s="11">
        <v>392</v>
      </c>
      <c r="N393" s="11" t="s">
        <v>11955</v>
      </c>
      <c r="O393" s="704" t="s">
        <v>11618</v>
      </c>
      <c r="P393" s="704" t="str">
        <f t="shared" si="13"/>
        <v>ｶﾜﾑﾗ ﾕｲ</v>
      </c>
      <c r="Q393" s="11" t="s">
        <v>86</v>
      </c>
      <c r="R393" s="704" t="s">
        <v>9351</v>
      </c>
      <c r="S393" s="11">
        <v>2</v>
      </c>
      <c r="T393" s="715" t="str">
        <f>IF($Q393="","",VLOOKUP($Q393,所属・種目コード!$C$3:$E$76,3,FALSE))</f>
        <v>031119</v>
      </c>
      <c r="U393" s="715">
        <f>IF($Q393="","",VLOOKUP($Q393,所属・種目コード!$C$3:$E$76,2,FALSE))</f>
        <v>1119</v>
      </c>
      <c r="W393" s="11" t="s">
        <v>10650</v>
      </c>
    </row>
    <row r="394" spans="1:23" ht="16.7" customHeight="1">
      <c r="A394" s="704">
        <v>393</v>
      </c>
      <c r="B394" s="827">
        <v>393</v>
      </c>
      <c r="C394" s="705" t="s">
        <v>11174</v>
      </c>
      <c r="D394" s="123" t="str">
        <f t="shared" si="12"/>
        <v>ﾃﾞﾜ ﾀｸ</v>
      </c>
      <c r="E394" s="123" t="s">
        <v>136</v>
      </c>
      <c r="F394" s="123" t="s">
        <v>9329</v>
      </c>
      <c r="G394" s="11">
        <v>3</v>
      </c>
      <c r="H394" s="708" t="str">
        <f>IF($E394="","",VLOOKUP($E394,所属・種目コード!$C$3:$E$76,3,FALSE))</f>
        <v>031065</v>
      </c>
      <c r="I394" s="708">
        <f>IF($E394="","",VLOOKUP($E394,所属・種目コード!$C$3:$E$76,2,FALSE))</f>
        <v>1065</v>
      </c>
      <c r="J394" s="11" t="s">
        <v>10332</v>
      </c>
      <c r="K394" s="706"/>
      <c r="L394" s="705">
        <v>393</v>
      </c>
      <c r="M394" s="11">
        <v>393</v>
      </c>
      <c r="N394" s="11" t="s">
        <v>11955</v>
      </c>
      <c r="O394" s="704" t="s">
        <v>11619</v>
      </c>
      <c r="P394" s="704" t="str">
        <f t="shared" si="13"/>
        <v>ｻｶﾓﾄ ｼﾞｭﾝｺ</v>
      </c>
      <c r="Q394" s="11" t="s">
        <v>86</v>
      </c>
      <c r="R394" s="704" t="s">
        <v>9351</v>
      </c>
      <c r="S394" s="11">
        <v>2</v>
      </c>
      <c r="T394" s="715" t="str">
        <f>IF($Q394="","",VLOOKUP($Q394,所属・種目コード!$C$3:$E$76,3,FALSE))</f>
        <v>031119</v>
      </c>
      <c r="U394" s="715">
        <f>IF($Q394="","",VLOOKUP($Q394,所属・種目コード!$C$3:$E$76,2,FALSE))</f>
        <v>1119</v>
      </c>
      <c r="W394" s="11" t="s">
        <v>10651</v>
      </c>
    </row>
    <row r="395" spans="1:23" ht="16.7" customHeight="1">
      <c r="A395" s="704">
        <v>394</v>
      </c>
      <c r="B395" s="827">
        <v>394</v>
      </c>
      <c r="C395" s="705" t="s">
        <v>11171</v>
      </c>
      <c r="D395" s="123" t="str">
        <f t="shared" si="12"/>
        <v>ｸﾏｶﾞｲ ｿｳﾄ</v>
      </c>
      <c r="E395" s="123" t="s">
        <v>136</v>
      </c>
      <c r="F395" s="123" t="s">
        <v>9329</v>
      </c>
      <c r="G395" s="11">
        <v>3</v>
      </c>
      <c r="H395" s="708" t="str">
        <f>IF($E395="","",VLOOKUP($E395,所属・種目コード!$C$3:$E$76,3,FALSE))</f>
        <v>031065</v>
      </c>
      <c r="I395" s="708">
        <f>IF($E395="","",VLOOKUP($E395,所属・種目コード!$C$3:$E$76,2,FALSE))</f>
        <v>1065</v>
      </c>
      <c r="J395" s="11" t="s">
        <v>10324</v>
      </c>
      <c r="K395" s="706"/>
      <c r="L395" s="705">
        <v>394</v>
      </c>
      <c r="M395" s="11">
        <v>394</v>
      </c>
      <c r="N395" s="11" t="s">
        <v>11956</v>
      </c>
      <c r="O395" s="704" t="s">
        <v>11620</v>
      </c>
      <c r="P395" s="704" t="str">
        <f t="shared" si="13"/>
        <v>ｳﾁﾀﾞﾃ ｶﾝﾅ</v>
      </c>
      <c r="Q395" s="11" t="s">
        <v>261</v>
      </c>
      <c r="R395" s="704" t="s">
        <v>9351</v>
      </c>
      <c r="S395" s="11">
        <v>3</v>
      </c>
      <c r="T395" s="715" t="str">
        <f>IF($Q395="","",VLOOKUP($Q395,所属・種目コード!$C$3:$E$76,3,FALSE))</f>
        <v>031093</v>
      </c>
      <c r="U395" s="715">
        <f>IF($Q395="","",VLOOKUP($Q395,所属・種目コード!$C$3:$E$76,2,FALSE))</f>
        <v>1093</v>
      </c>
      <c r="W395" s="11" t="s">
        <v>9914</v>
      </c>
    </row>
    <row r="396" spans="1:23" ht="16.7" customHeight="1">
      <c r="A396" s="704">
        <v>395</v>
      </c>
      <c r="B396" s="704">
        <v>395</v>
      </c>
      <c r="C396" s="705" t="s">
        <v>10901</v>
      </c>
      <c r="D396" s="704" t="str">
        <f t="shared" si="12"/>
        <v>ｲｹﾀﾞ ｺｳｷ</v>
      </c>
      <c r="E396" s="704" t="s">
        <v>309</v>
      </c>
      <c r="F396" s="704" t="s">
        <v>9329</v>
      </c>
      <c r="G396" s="11">
        <v>1</v>
      </c>
      <c r="H396" s="708" t="str">
        <f>IF($E396="","",VLOOKUP($E396,所属・種目コード!$C$3:$E$76,3,FALSE))</f>
        <v>031107</v>
      </c>
      <c r="I396" s="708">
        <f>IF($E396="","",VLOOKUP($E396,所属・種目コード!$C$3:$E$76,2,FALSE))</f>
        <v>1107</v>
      </c>
      <c r="J396" s="704" t="s">
        <v>10530</v>
      </c>
      <c r="K396" s="706"/>
      <c r="L396" s="705">
        <v>395</v>
      </c>
      <c r="M396" s="11">
        <v>395</v>
      </c>
      <c r="N396" s="11" t="s">
        <v>11956</v>
      </c>
      <c r="O396" s="704" t="s">
        <v>11816</v>
      </c>
      <c r="P396" s="704" t="str">
        <f t="shared" si="13"/>
        <v>ｼﾞｭｳﾓﾝｼﾞ ﾊﾙﾅ</v>
      </c>
      <c r="Q396" s="11" t="s">
        <v>261</v>
      </c>
      <c r="R396" s="704" t="s">
        <v>9351</v>
      </c>
      <c r="S396" s="11">
        <v>3</v>
      </c>
      <c r="T396" s="715" t="str">
        <f>IF($Q396="","",VLOOKUP($Q396,所属・種目コード!$C$3:$E$76,3,FALSE))</f>
        <v>031093</v>
      </c>
      <c r="U396" s="715">
        <f>IF($Q396="","",VLOOKUP($Q396,所属・種目コード!$C$3:$E$76,2,FALSE))</f>
        <v>1093</v>
      </c>
      <c r="W396" s="11" t="s">
        <v>9925</v>
      </c>
    </row>
    <row r="397" spans="1:23" ht="16.7" customHeight="1">
      <c r="A397" s="704">
        <v>396</v>
      </c>
      <c r="B397" s="704">
        <v>396</v>
      </c>
      <c r="C397" s="705" t="s">
        <v>10902</v>
      </c>
      <c r="D397" s="704" t="str">
        <f t="shared" si="12"/>
        <v>ｶｸﾔ ｺｳｾｲ</v>
      </c>
      <c r="E397" s="704" t="s">
        <v>309</v>
      </c>
      <c r="F397" s="704" t="s">
        <v>9329</v>
      </c>
      <c r="G397" s="11">
        <v>1</v>
      </c>
      <c r="H397" s="708" t="str">
        <f>IF($E397="","",VLOOKUP($E397,所属・種目コード!$C$3:$E$76,3,FALSE))</f>
        <v>031107</v>
      </c>
      <c r="I397" s="708">
        <f>IF($E397="","",VLOOKUP($E397,所属・種目コード!$C$3:$E$76,2,FALSE))</f>
        <v>1107</v>
      </c>
      <c r="J397" s="704" t="s">
        <v>10540</v>
      </c>
      <c r="K397" s="706"/>
      <c r="L397" s="705">
        <v>396</v>
      </c>
      <c r="M397" s="11">
        <v>396</v>
      </c>
      <c r="N397" s="11" t="s">
        <v>11956</v>
      </c>
      <c r="O397" s="704" t="s">
        <v>7057</v>
      </c>
      <c r="P397" s="704" t="str">
        <f t="shared" si="13"/>
        <v>ﾌｼﾞﾜﾗ ﾕｲ</v>
      </c>
      <c r="Q397" s="11" t="s">
        <v>261</v>
      </c>
      <c r="R397" s="704" t="s">
        <v>9351</v>
      </c>
      <c r="S397" s="11">
        <v>3</v>
      </c>
      <c r="T397" s="715" t="str">
        <f>IF($Q397="","",VLOOKUP($Q397,所属・種目コード!$C$3:$E$76,3,FALSE))</f>
        <v>031093</v>
      </c>
      <c r="U397" s="715">
        <f>IF($Q397="","",VLOOKUP($Q397,所属・種目コード!$C$3:$E$76,2,FALSE))</f>
        <v>1093</v>
      </c>
      <c r="W397" s="11" t="s">
        <v>9932</v>
      </c>
    </row>
    <row r="398" spans="1:23" ht="16.7" customHeight="1">
      <c r="A398" s="704">
        <v>397</v>
      </c>
      <c r="B398" s="704">
        <v>397</v>
      </c>
      <c r="C398" s="705" t="s">
        <v>10903</v>
      </c>
      <c r="D398" s="704" t="str">
        <f t="shared" si="12"/>
        <v>ｷｸﾁ ﾗｲ</v>
      </c>
      <c r="E398" s="704" t="s">
        <v>309</v>
      </c>
      <c r="F398" s="704" t="s">
        <v>9329</v>
      </c>
      <c r="G398" s="11">
        <v>1</v>
      </c>
      <c r="H398" s="708" t="str">
        <f>IF($E398="","",VLOOKUP($E398,所属・種目コード!$C$3:$E$76,3,FALSE))</f>
        <v>031107</v>
      </c>
      <c r="I398" s="708">
        <f>IF($E398="","",VLOOKUP($E398,所属・種目コード!$C$3:$E$76,2,FALSE))</f>
        <v>1107</v>
      </c>
      <c r="J398" s="704" t="s">
        <v>10544</v>
      </c>
      <c r="K398" s="706"/>
      <c r="L398" s="705">
        <v>397</v>
      </c>
      <c r="M398" s="11">
        <v>397</v>
      </c>
      <c r="N398" s="11" t="s">
        <v>11956</v>
      </c>
      <c r="O398" s="704" t="s">
        <v>11621</v>
      </c>
      <c r="P398" s="704" t="str">
        <f t="shared" si="13"/>
        <v>ﾏﾂﾓﾄ ｱｲｶ</v>
      </c>
      <c r="Q398" s="11" t="s">
        <v>261</v>
      </c>
      <c r="R398" s="704" t="s">
        <v>9351</v>
      </c>
      <c r="S398" s="11">
        <v>3</v>
      </c>
      <c r="T398" s="715" t="str">
        <f>IF($Q398="","",VLOOKUP($Q398,所属・種目コード!$C$3:$E$76,3,FALSE))</f>
        <v>031093</v>
      </c>
      <c r="U398" s="715">
        <f>IF($Q398="","",VLOOKUP($Q398,所属・種目コード!$C$3:$E$76,2,FALSE))</f>
        <v>1093</v>
      </c>
      <c r="W398" s="11" t="s">
        <v>9933</v>
      </c>
    </row>
    <row r="399" spans="1:23" ht="16.7" customHeight="1">
      <c r="A399" s="704">
        <v>398</v>
      </c>
      <c r="B399" s="704">
        <v>398</v>
      </c>
      <c r="C399" s="705" t="s">
        <v>10904</v>
      </c>
      <c r="D399" s="704" t="str">
        <f t="shared" si="12"/>
        <v>ﾅｶﾉ ﾊｲｸ</v>
      </c>
      <c r="E399" s="704" t="s">
        <v>309</v>
      </c>
      <c r="F399" s="704" t="s">
        <v>9329</v>
      </c>
      <c r="G399" s="11">
        <v>1</v>
      </c>
      <c r="H399" s="708" t="str">
        <f>IF($E399="","",VLOOKUP($E399,所属・種目コード!$C$3:$E$76,3,FALSE))</f>
        <v>031107</v>
      </c>
      <c r="I399" s="708">
        <f>IF($E399="","",VLOOKUP($E399,所属・種目コード!$C$3:$E$76,2,FALSE))</f>
        <v>1107</v>
      </c>
      <c r="J399" s="704" t="s">
        <v>10574</v>
      </c>
      <c r="K399" s="706"/>
      <c r="L399" s="705">
        <v>398</v>
      </c>
      <c r="M399" s="11">
        <v>398</v>
      </c>
      <c r="N399" s="11" t="s">
        <v>11956</v>
      </c>
      <c r="O399" s="704" t="s">
        <v>11890</v>
      </c>
      <c r="P399" s="704" t="str">
        <f t="shared" si="13"/>
        <v>ｱｽﾞﾏ ﾜｶﾅ</v>
      </c>
      <c r="Q399" s="11" t="s">
        <v>261</v>
      </c>
      <c r="R399" s="704" t="s">
        <v>9351</v>
      </c>
      <c r="S399" s="11">
        <v>2</v>
      </c>
      <c r="T399" s="715" t="str">
        <f>IF($Q399="","",VLOOKUP($Q399,所属・種目コード!$C$3:$E$76,3,FALSE))</f>
        <v>031093</v>
      </c>
      <c r="U399" s="715">
        <f>IF($Q399="","",VLOOKUP($Q399,所属・種目コード!$C$3:$E$76,2,FALSE))</f>
        <v>1093</v>
      </c>
      <c r="W399" s="11" t="s">
        <v>9911</v>
      </c>
    </row>
    <row r="400" spans="1:23" ht="16.7" customHeight="1">
      <c r="A400" s="704">
        <v>399</v>
      </c>
      <c r="B400" s="704">
        <v>399</v>
      </c>
      <c r="C400" s="705" t="s">
        <v>11243</v>
      </c>
      <c r="D400" s="704" t="str">
        <f t="shared" si="12"/>
        <v>ﾓﾁｲ ｲｯｻ</v>
      </c>
      <c r="E400" s="704" t="s">
        <v>309</v>
      </c>
      <c r="F400" s="704" t="s">
        <v>9329</v>
      </c>
      <c r="G400" s="11">
        <v>1</v>
      </c>
      <c r="H400" s="708" t="str">
        <f>IF($E400="","",VLOOKUP($E400,所属・種目コード!$C$3:$E$76,3,FALSE))</f>
        <v>031107</v>
      </c>
      <c r="I400" s="708">
        <f>IF($E400="","",VLOOKUP($E400,所属・種目コード!$C$3:$E$76,2,FALSE))</f>
        <v>1107</v>
      </c>
      <c r="J400" s="704" t="s">
        <v>10585</v>
      </c>
      <c r="K400" s="706"/>
      <c r="L400" s="705">
        <v>399</v>
      </c>
      <c r="M400" s="11">
        <v>399</v>
      </c>
      <c r="N400" s="11" t="s">
        <v>11956</v>
      </c>
      <c r="O400" s="704" t="s">
        <v>11622</v>
      </c>
      <c r="P400" s="704" t="str">
        <f t="shared" si="13"/>
        <v>ｷｸﾁ ﾕｱﾝ</v>
      </c>
      <c r="Q400" s="11" t="s">
        <v>261</v>
      </c>
      <c r="R400" s="704" t="s">
        <v>9351</v>
      </c>
      <c r="S400" s="11">
        <v>2</v>
      </c>
      <c r="T400" s="715" t="str">
        <f>IF($Q400="","",VLOOKUP($Q400,所属・種目コード!$C$3:$E$76,3,FALSE))</f>
        <v>031093</v>
      </c>
      <c r="U400" s="715">
        <f>IF($Q400="","",VLOOKUP($Q400,所属・種目コード!$C$3:$E$76,2,FALSE))</f>
        <v>1093</v>
      </c>
      <c r="W400" s="11" t="s">
        <v>9916</v>
      </c>
    </row>
    <row r="401" spans="1:23" ht="16.7" customHeight="1">
      <c r="A401" s="704">
        <v>400</v>
      </c>
      <c r="B401" s="704">
        <v>400</v>
      </c>
      <c r="C401" s="705" t="s">
        <v>5143</v>
      </c>
      <c r="D401" s="704" t="str">
        <f t="shared" si="12"/>
        <v>ｶﾀﾔﾏ ﾋﾛﾔ</v>
      </c>
      <c r="E401" s="704" t="s">
        <v>114</v>
      </c>
      <c r="F401" s="704" t="s">
        <v>9329</v>
      </c>
      <c r="G401" s="11">
        <v>3</v>
      </c>
      <c r="H401" s="708" t="str">
        <f>IF($E401="","",VLOOKUP($E401,所属・種目コード!$C$3:$E$76,3,FALSE))</f>
        <v>031060</v>
      </c>
      <c r="I401" s="708">
        <f>IF($E401="","",VLOOKUP($E401,所属・種目コード!$C$3:$E$76,2,FALSE))</f>
        <v>1060</v>
      </c>
      <c r="J401" s="704" t="s">
        <v>9404</v>
      </c>
      <c r="K401" s="706"/>
      <c r="L401" s="705">
        <v>400</v>
      </c>
      <c r="M401" s="11">
        <v>400</v>
      </c>
      <c r="N401" s="11" t="s">
        <v>11956</v>
      </c>
      <c r="O401" s="704" t="s">
        <v>11623</v>
      </c>
      <c r="P401" s="704" t="str">
        <f t="shared" si="13"/>
        <v>ｸﾏｶﾞｲ ﾜｶ</v>
      </c>
      <c r="Q401" s="11" t="s">
        <v>261</v>
      </c>
      <c r="R401" s="704" t="s">
        <v>9351</v>
      </c>
      <c r="S401" s="11">
        <v>2</v>
      </c>
      <c r="T401" s="715" t="str">
        <f>IF($Q401="","",VLOOKUP($Q401,所属・種目コード!$C$3:$E$76,3,FALSE))</f>
        <v>031093</v>
      </c>
      <c r="U401" s="715">
        <f>IF($Q401="","",VLOOKUP($Q401,所属・種目コード!$C$3:$E$76,2,FALSE))</f>
        <v>1093</v>
      </c>
      <c r="W401" s="11" t="s">
        <v>9918</v>
      </c>
    </row>
    <row r="402" spans="1:23" ht="16.7" customHeight="1">
      <c r="A402" s="704">
        <v>401</v>
      </c>
      <c r="B402" s="704">
        <v>401</v>
      </c>
      <c r="C402" s="705" t="s">
        <v>10905</v>
      </c>
      <c r="D402" s="704" t="str">
        <f t="shared" si="12"/>
        <v>ｻｶﾈ ﾘｮｳｶﾞ</v>
      </c>
      <c r="E402" s="704" t="s">
        <v>114</v>
      </c>
      <c r="F402" s="704" t="s">
        <v>9329</v>
      </c>
      <c r="G402" s="11">
        <v>3</v>
      </c>
      <c r="H402" s="708" t="str">
        <f>IF($E402="","",VLOOKUP($E402,所属・種目コード!$C$3:$E$76,3,FALSE))</f>
        <v>031060</v>
      </c>
      <c r="I402" s="708">
        <f>IF($E402="","",VLOOKUP($E402,所属・種目コード!$C$3:$E$76,2,FALSE))</f>
        <v>1060</v>
      </c>
      <c r="J402" s="704" t="s">
        <v>9408</v>
      </c>
      <c r="K402" s="711"/>
      <c r="L402" s="705">
        <v>401</v>
      </c>
      <c r="M402" s="11">
        <v>401</v>
      </c>
      <c r="N402" s="11" t="s">
        <v>11956</v>
      </c>
      <c r="O402" s="704" t="s">
        <v>11624</v>
      </c>
      <c r="P402" s="704" t="str">
        <f t="shared" si="13"/>
        <v>ｻｶﾓﾄ ﾒｲ</v>
      </c>
      <c r="Q402" s="11" t="s">
        <v>261</v>
      </c>
      <c r="R402" s="704" t="s">
        <v>9351</v>
      </c>
      <c r="S402" s="11">
        <v>2</v>
      </c>
      <c r="T402" s="715" t="str">
        <f>IF($Q402="","",VLOOKUP($Q402,所属・種目コード!$C$3:$E$76,3,FALSE))</f>
        <v>031093</v>
      </c>
      <c r="U402" s="715">
        <f>IF($Q402="","",VLOOKUP($Q402,所属・種目コード!$C$3:$E$76,2,FALSE))</f>
        <v>1093</v>
      </c>
      <c r="W402" s="11" t="s">
        <v>9920</v>
      </c>
    </row>
    <row r="403" spans="1:23" ht="16.7" customHeight="1">
      <c r="A403" s="704">
        <v>402</v>
      </c>
      <c r="B403" s="704">
        <v>402</v>
      </c>
      <c r="C403" s="705" t="s">
        <v>5149</v>
      </c>
      <c r="D403" s="704" t="str">
        <f t="shared" si="12"/>
        <v>ﾊｺｲｼ ｺｳｾｲ</v>
      </c>
      <c r="E403" s="704" t="s">
        <v>114</v>
      </c>
      <c r="F403" s="704" t="s">
        <v>9329</v>
      </c>
      <c r="G403" s="11">
        <v>3</v>
      </c>
      <c r="H403" s="708" t="str">
        <f>IF($E403="","",VLOOKUP($E403,所属・種目コード!$C$3:$E$76,3,FALSE))</f>
        <v>031060</v>
      </c>
      <c r="I403" s="708">
        <f>IF($E403="","",VLOOKUP($E403,所属・種目コード!$C$3:$E$76,2,FALSE))</f>
        <v>1060</v>
      </c>
      <c r="J403" s="704" t="s">
        <v>9411</v>
      </c>
      <c r="K403" s="711"/>
      <c r="L403" s="705">
        <v>402</v>
      </c>
      <c r="M403" s="11">
        <v>402</v>
      </c>
      <c r="N403" s="11" t="s">
        <v>11956</v>
      </c>
      <c r="O403" s="704" t="s">
        <v>11817</v>
      </c>
      <c r="P403" s="704" t="str">
        <f t="shared" si="13"/>
        <v>ｽｶﾞﾜﾗ ｲｵﾘ</v>
      </c>
      <c r="Q403" s="11" t="s">
        <v>261</v>
      </c>
      <c r="R403" s="704" t="s">
        <v>9351</v>
      </c>
      <c r="S403" s="11">
        <v>2</v>
      </c>
      <c r="T403" s="715" t="str">
        <f>IF($Q403="","",VLOOKUP($Q403,所属・種目コード!$C$3:$E$76,3,FALSE))</f>
        <v>031093</v>
      </c>
      <c r="U403" s="715">
        <f>IF($Q403="","",VLOOKUP($Q403,所属・種目コード!$C$3:$E$76,2,FALSE))</f>
        <v>1093</v>
      </c>
      <c r="W403" s="11" t="s">
        <v>9926</v>
      </c>
    </row>
    <row r="404" spans="1:23" ht="16.7" customHeight="1">
      <c r="A404" s="704">
        <v>403</v>
      </c>
      <c r="B404" s="704">
        <v>403</v>
      </c>
      <c r="C404" s="705" t="s">
        <v>10906</v>
      </c>
      <c r="D404" s="704" t="str">
        <f t="shared" si="12"/>
        <v>ﾋﾖｼ ﾅﾙｷ</v>
      </c>
      <c r="E404" s="704" t="s">
        <v>114</v>
      </c>
      <c r="F404" s="704" t="s">
        <v>9329</v>
      </c>
      <c r="G404" s="11">
        <v>2</v>
      </c>
      <c r="H404" s="708" t="str">
        <f>IF($E404="","",VLOOKUP($E404,所属・種目コード!$C$3:$E$76,3,FALSE))</f>
        <v>031060</v>
      </c>
      <c r="I404" s="708">
        <f>IF($E404="","",VLOOKUP($E404,所属・種目コード!$C$3:$E$76,2,FALSE))</f>
        <v>1060</v>
      </c>
      <c r="J404" s="704" t="s">
        <v>9413</v>
      </c>
      <c r="K404" s="711"/>
      <c r="L404" s="705">
        <v>403</v>
      </c>
      <c r="M404" s="11">
        <v>403</v>
      </c>
      <c r="N404" s="11" t="s">
        <v>11956</v>
      </c>
      <c r="O404" s="704" t="s">
        <v>11625</v>
      </c>
      <c r="P404" s="704" t="str">
        <f t="shared" si="13"/>
        <v>ｽｶﾞﾜﾗ ｼｭｳﾅ</v>
      </c>
      <c r="Q404" s="11" t="s">
        <v>261</v>
      </c>
      <c r="R404" s="704" t="s">
        <v>9351</v>
      </c>
      <c r="S404" s="11">
        <v>2</v>
      </c>
      <c r="T404" s="715" t="str">
        <f>IF($Q404="","",VLOOKUP($Q404,所属・種目コード!$C$3:$E$76,3,FALSE))</f>
        <v>031093</v>
      </c>
      <c r="U404" s="715">
        <f>IF($Q404="","",VLOOKUP($Q404,所属・種目コード!$C$3:$E$76,2,FALSE))</f>
        <v>1093</v>
      </c>
      <c r="W404" s="11" t="s">
        <v>9927</v>
      </c>
    </row>
    <row r="405" spans="1:23" ht="16.7" customHeight="1">
      <c r="A405" s="704">
        <v>404</v>
      </c>
      <c r="B405" s="704">
        <v>404</v>
      </c>
      <c r="C405" s="705" t="s">
        <v>10907</v>
      </c>
      <c r="D405" s="704" t="str">
        <f t="shared" si="12"/>
        <v>ｵﾉ ﾄﾓｷ</v>
      </c>
      <c r="E405" s="704" t="s">
        <v>10668</v>
      </c>
      <c r="F405" s="704" t="s">
        <v>9329</v>
      </c>
      <c r="G405" s="11">
        <v>2</v>
      </c>
      <c r="H405" s="708" t="str">
        <f>IF($E405="","",VLOOKUP($E405,所属・種目コード!$C$3:$E$76,3,FALSE))</f>
        <v>031055</v>
      </c>
      <c r="I405" s="708">
        <f>IF($E405="","",VLOOKUP($E405,所属・種目コード!$C$3:$E$76,2,FALSE))</f>
        <v>1055</v>
      </c>
      <c r="J405" s="704" t="s">
        <v>9415</v>
      </c>
      <c r="K405" s="711"/>
      <c r="L405" s="705">
        <v>404</v>
      </c>
      <c r="M405" s="11">
        <v>404</v>
      </c>
      <c r="N405" s="11" t="s">
        <v>11956</v>
      </c>
      <c r="O405" s="704" t="s">
        <v>11818</v>
      </c>
      <c r="P405" s="704" t="str">
        <f t="shared" si="13"/>
        <v>ﾔｴﾊﾀ ｺﾅ</v>
      </c>
      <c r="Q405" s="11" t="s">
        <v>261</v>
      </c>
      <c r="R405" s="704" t="s">
        <v>9351</v>
      </c>
      <c r="S405" s="11">
        <v>2</v>
      </c>
      <c r="T405" s="715" t="str">
        <f>IF($Q405="","",VLOOKUP($Q405,所属・種目コード!$C$3:$E$76,3,FALSE))</f>
        <v>031093</v>
      </c>
      <c r="U405" s="715">
        <f>IF($Q405="","",VLOOKUP($Q405,所属・種目コード!$C$3:$E$76,2,FALSE))</f>
        <v>1093</v>
      </c>
      <c r="W405" s="11" t="s">
        <v>9934</v>
      </c>
    </row>
    <row r="406" spans="1:23" ht="16.7" customHeight="1">
      <c r="A406" s="704">
        <v>405</v>
      </c>
      <c r="B406" s="704">
        <v>405</v>
      </c>
      <c r="C406" s="705" t="s">
        <v>10908</v>
      </c>
      <c r="D406" s="704" t="str">
        <f t="shared" si="12"/>
        <v>ｺﾞﾄｳ ﾀｸﾑ</v>
      </c>
      <c r="E406" s="704" t="s">
        <v>10668</v>
      </c>
      <c r="F406" s="704" t="s">
        <v>9329</v>
      </c>
      <c r="G406" s="11">
        <v>2</v>
      </c>
      <c r="H406" s="708" t="str">
        <f>IF($E406="","",VLOOKUP($E406,所属・種目コード!$C$3:$E$76,3,FALSE))</f>
        <v>031055</v>
      </c>
      <c r="I406" s="708">
        <f>IF($E406="","",VLOOKUP($E406,所属・種目コード!$C$3:$E$76,2,FALSE))</f>
        <v>1055</v>
      </c>
      <c r="J406" s="704" t="s">
        <v>9418</v>
      </c>
      <c r="K406" s="711"/>
      <c r="L406" s="705">
        <v>405</v>
      </c>
      <c r="M406" s="11">
        <v>405</v>
      </c>
      <c r="N406" s="11" t="s">
        <v>11932</v>
      </c>
      <c r="O406" s="704" t="s">
        <v>11626</v>
      </c>
      <c r="P406" s="704" t="str">
        <f t="shared" si="13"/>
        <v>ｳﾌﾞｶﾀ ﾅｺﾞﾐ</v>
      </c>
      <c r="Q406" s="11" t="s">
        <v>187</v>
      </c>
      <c r="R406" s="704" t="s">
        <v>9351</v>
      </c>
      <c r="S406" s="11">
        <v>1</v>
      </c>
      <c r="T406" s="715" t="str">
        <f>IF($Q406="","",VLOOKUP($Q406,所属・種目コード!$C$3:$E$76,3,FALSE))</f>
        <v>031074</v>
      </c>
      <c r="U406" s="715">
        <f>IF($Q406="","",VLOOKUP($Q406,所属・種目コード!$C$3:$E$76,2,FALSE))</f>
        <v>1074</v>
      </c>
      <c r="W406" s="11" t="s">
        <v>9618</v>
      </c>
    </row>
    <row r="407" spans="1:23" ht="16.7" customHeight="1">
      <c r="A407" s="704">
        <v>406</v>
      </c>
      <c r="B407" s="704">
        <v>406</v>
      </c>
      <c r="C407" s="705" t="s">
        <v>11329</v>
      </c>
      <c r="D407" s="704" t="str">
        <f t="shared" si="12"/>
        <v>ｻｻｷ ﾐｽﾞｷ</v>
      </c>
      <c r="E407" s="704" t="s">
        <v>10668</v>
      </c>
      <c r="F407" s="704" t="s">
        <v>9329</v>
      </c>
      <c r="G407" s="11">
        <v>2</v>
      </c>
      <c r="H407" s="708" t="str">
        <f>IF($E407="","",VLOOKUP($E407,所属・種目コード!$C$3:$E$76,3,FALSE))</f>
        <v>031055</v>
      </c>
      <c r="I407" s="708">
        <f>IF($E407="","",VLOOKUP($E407,所属・種目コード!$C$3:$E$76,2,FALSE))</f>
        <v>1055</v>
      </c>
      <c r="J407" s="704" t="s">
        <v>9419</v>
      </c>
      <c r="K407" s="711"/>
      <c r="L407" s="705">
        <v>406</v>
      </c>
      <c r="M407" s="11">
        <v>406</v>
      </c>
      <c r="N407" s="11" t="s">
        <v>11932</v>
      </c>
      <c r="O407" s="704" t="s">
        <v>11627</v>
      </c>
      <c r="P407" s="704" t="str">
        <f t="shared" si="13"/>
        <v>ﾀｹ ｻﾜﾈ</v>
      </c>
      <c r="Q407" s="11" t="s">
        <v>187</v>
      </c>
      <c r="R407" s="704" t="s">
        <v>9351</v>
      </c>
      <c r="S407" s="11">
        <v>1</v>
      </c>
      <c r="T407" s="715" t="str">
        <f>IF($Q407="","",VLOOKUP($Q407,所属・種目コード!$C$3:$E$76,3,FALSE))</f>
        <v>031074</v>
      </c>
      <c r="U407" s="715">
        <f>IF($Q407="","",VLOOKUP($Q407,所属・種目コード!$C$3:$E$76,2,FALSE))</f>
        <v>1074</v>
      </c>
      <c r="W407" s="11" t="s">
        <v>9642</v>
      </c>
    </row>
    <row r="408" spans="1:23" ht="16.7" customHeight="1">
      <c r="A408" s="704">
        <v>407</v>
      </c>
      <c r="B408" s="704">
        <v>407</v>
      </c>
      <c r="C408" s="705" t="s">
        <v>10909</v>
      </c>
      <c r="D408" s="704" t="str">
        <f t="shared" si="12"/>
        <v>ｸﾎﾞ ﾄﾓﾔ</v>
      </c>
      <c r="E408" s="704" t="s">
        <v>10239</v>
      </c>
      <c r="F408" s="704" t="s">
        <v>9329</v>
      </c>
      <c r="G408" s="11">
        <v>3</v>
      </c>
      <c r="H408" s="708" t="str">
        <f>IF($E408="","",VLOOKUP($E408,所属・種目コード!$C$3:$E$76,3,FALSE))</f>
        <v>031116</v>
      </c>
      <c r="I408" s="708">
        <f>IF($E408="","",VLOOKUP($E408,所属・種目コード!$C$3:$E$76,2,FALSE))</f>
        <v>1116</v>
      </c>
      <c r="J408" s="704" t="s">
        <v>10245</v>
      </c>
      <c r="K408" s="711"/>
      <c r="L408" s="705">
        <v>407</v>
      </c>
      <c r="M408" s="11">
        <v>407</v>
      </c>
      <c r="N408" s="11" t="s">
        <v>11957</v>
      </c>
      <c r="O408" s="704" t="s">
        <v>11628</v>
      </c>
      <c r="P408" s="704" t="str">
        <f t="shared" si="13"/>
        <v>ﾀｶﾊｼ ｳﾀｶ</v>
      </c>
      <c r="Q408" s="11" t="s">
        <v>269</v>
      </c>
      <c r="R408" s="704" t="s">
        <v>9351</v>
      </c>
      <c r="S408" s="11">
        <v>3</v>
      </c>
      <c r="T408" s="715" t="str">
        <f>IF($Q408="","",VLOOKUP($Q408,所属・種目コード!$C$3:$E$76,3,FALSE))</f>
        <v>031095</v>
      </c>
      <c r="U408" s="715">
        <f>IF($Q408="","",VLOOKUP($Q408,所属・種目コード!$C$3:$E$76,2,FALSE))</f>
        <v>1095</v>
      </c>
      <c r="W408" s="11" t="s">
        <v>9974</v>
      </c>
    </row>
    <row r="409" spans="1:23" ht="16.7" customHeight="1">
      <c r="A409" s="704">
        <v>408</v>
      </c>
      <c r="B409" s="704">
        <v>408</v>
      </c>
      <c r="C409" s="705" t="s">
        <v>10910</v>
      </c>
      <c r="D409" s="704" t="str">
        <f t="shared" si="12"/>
        <v>ﾅｶﾑﾗ ｶｽﾞｷ</v>
      </c>
      <c r="E409" s="704" t="s">
        <v>10239</v>
      </c>
      <c r="F409" s="704" t="s">
        <v>9329</v>
      </c>
      <c r="G409" s="11">
        <v>3</v>
      </c>
      <c r="H409" s="708" t="str">
        <f>IF($E409="","",VLOOKUP($E409,所属・種目コード!$C$3:$E$76,3,FALSE))</f>
        <v>031116</v>
      </c>
      <c r="I409" s="708">
        <f>IF($E409="","",VLOOKUP($E409,所属・種目コード!$C$3:$E$76,2,FALSE))</f>
        <v>1116</v>
      </c>
      <c r="J409" s="704" t="s">
        <v>10251</v>
      </c>
      <c r="K409" s="711"/>
      <c r="L409" s="705">
        <v>408</v>
      </c>
      <c r="M409" s="11">
        <v>408</v>
      </c>
      <c r="N409" s="11" t="s">
        <v>11957</v>
      </c>
      <c r="O409" s="704" t="s">
        <v>11629</v>
      </c>
      <c r="P409" s="704" t="str">
        <f t="shared" si="13"/>
        <v>ﾁﾊﾞ ﾕｳﾘ</v>
      </c>
      <c r="Q409" s="11" t="s">
        <v>269</v>
      </c>
      <c r="R409" s="704" t="s">
        <v>9351</v>
      </c>
      <c r="S409" s="11">
        <v>3</v>
      </c>
      <c r="T409" s="715" t="str">
        <f>IF($Q409="","",VLOOKUP($Q409,所属・種目コード!$C$3:$E$76,3,FALSE))</f>
        <v>031095</v>
      </c>
      <c r="U409" s="715">
        <f>IF($Q409="","",VLOOKUP($Q409,所属・種目コード!$C$3:$E$76,2,FALSE))</f>
        <v>1095</v>
      </c>
      <c r="W409" s="11" t="s">
        <v>9978</v>
      </c>
    </row>
    <row r="410" spans="1:23" ht="16.7" customHeight="1">
      <c r="A410" s="704">
        <v>409</v>
      </c>
      <c r="B410" s="704">
        <v>409</v>
      </c>
      <c r="C410" s="705" t="s">
        <v>11244</v>
      </c>
      <c r="D410" s="704" t="str">
        <f t="shared" si="12"/>
        <v>ﾅｶﾑﾗ ｿﾗ</v>
      </c>
      <c r="E410" s="704" t="s">
        <v>10239</v>
      </c>
      <c r="F410" s="704" t="s">
        <v>9329</v>
      </c>
      <c r="G410" s="11">
        <v>3</v>
      </c>
      <c r="H410" s="708" t="str">
        <f>IF($E410="","",VLOOKUP($E410,所属・種目コード!$C$3:$E$76,3,FALSE))</f>
        <v>031116</v>
      </c>
      <c r="I410" s="708">
        <f>IF($E410="","",VLOOKUP($E410,所属・種目コード!$C$3:$E$76,2,FALSE))</f>
        <v>1116</v>
      </c>
      <c r="J410" s="704" t="s">
        <v>10252</v>
      </c>
      <c r="K410" s="711"/>
      <c r="L410" s="705">
        <v>409</v>
      </c>
      <c r="M410" s="11">
        <v>409</v>
      </c>
      <c r="N410" s="11" t="s">
        <v>11957</v>
      </c>
      <c r="O410" s="704" t="s">
        <v>11630</v>
      </c>
      <c r="P410" s="704" t="str">
        <f t="shared" si="13"/>
        <v>ｲｶﾞﾘ ｱｲﾅ</v>
      </c>
      <c r="Q410" s="11" t="s">
        <v>269</v>
      </c>
      <c r="R410" s="704" t="s">
        <v>9351</v>
      </c>
      <c r="S410" s="11">
        <v>2</v>
      </c>
      <c r="T410" s="715" t="str">
        <f>IF($Q410="","",VLOOKUP($Q410,所属・種目コード!$C$3:$E$76,3,FALSE))</f>
        <v>031095</v>
      </c>
      <c r="U410" s="715">
        <f>IF($Q410="","",VLOOKUP($Q410,所属・種目コード!$C$3:$E$76,2,FALSE))</f>
        <v>1095</v>
      </c>
      <c r="W410" s="11" t="s">
        <v>9967</v>
      </c>
    </row>
    <row r="411" spans="1:23" ht="16.7" customHeight="1">
      <c r="A411" s="704">
        <v>410</v>
      </c>
      <c r="B411" s="704">
        <v>410</v>
      </c>
      <c r="C411" s="705" t="s">
        <v>11330</v>
      </c>
      <c r="D411" s="704" t="str">
        <f t="shared" si="12"/>
        <v>ｵｵｼﾀﾞ ﾊﾙﾋ</v>
      </c>
      <c r="E411" s="704" t="s">
        <v>10239</v>
      </c>
      <c r="F411" s="704" t="s">
        <v>9329</v>
      </c>
      <c r="G411" s="11">
        <v>2</v>
      </c>
      <c r="H411" s="708" t="str">
        <f>IF($E411="","",VLOOKUP($E411,所属・種目コード!$C$3:$E$76,3,FALSE))</f>
        <v>031116</v>
      </c>
      <c r="I411" s="708">
        <f>IF($E411="","",VLOOKUP($E411,所属・種目コード!$C$3:$E$76,2,FALSE))</f>
        <v>1116</v>
      </c>
      <c r="J411" s="704" t="s">
        <v>10241</v>
      </c>
      <c r="K411" s="711"/>
      <c r="L411" s="705">
        <v>410</v>
      </c>
      <c r="M411" s="11">
        <v>410</v>
      </c>
      <c r="N411" s="11" t="s">
        <v>11957</v>
      </c>
      <c r="O411" s="704" t="s">
        <v>11631</v>
      </c>
      <c r="P411" s="704" t="str">
        <f t="shared" si="13"/>
        <v>ｵｲｶﾜ ﾐﾂﾞｷ</v>
      </c>
      <c r="Q411" s="11" t="s">
        <v>269</v>
      </c>
      <c r="R411" s="704" t="s">
        <v>9351</v>
      </c>
      <c r="S411" s="11">
        <v>2</v>
      </c>
      <c r="T411" s="715" t="str">
        <f>IF($Q411="","",VLOOKUP($Q411,所属・種目コード!$C$3:$E$76,3,FALSE))</f>
        <v>031095</v>
      </c>
      <c r="U411" s="715">
        <f>IF($Q411="","",VLOOKUP($Q411,所属・種目コード!$C$3:$E$76,2,FALSE))</f>
        <v>1095</v>
      </c>
      <c r="W411" s="11" t="s">
        <v>9968</v>
      </c>
    </row>
    <row r="412" spans="1:23" ht="16.7" customHeight="1">
      <c r="A412" s="704">
        <v>411</v>
      </c>
      <c r="B412" s="704">
        <v>411</v>
      </c>
      <c r="C412" s="705" t="s">
        <v>10911</v>
      </c>
      <c r="D412" s="704" t="str">
        <f t="shared" si="12"/>
        <v>ｱｻｲ ﾕｳﾀ</v>
      </c>
      <c r="E412" s="704" t="s">
        <v>132</v>
      </c>
      <c r="F412" s="704" t="s">
        <v>9329</v>
      </c>
      <c r="G412" s="11">
        <v>3</v>
      </c>
      <c r="H412" s="713" t="str">
        <f>IF($E412="","",VLOOKUP($E412,所属・種目コード!$C$3:$E$76,3,FALSE))</f>
        <v>031064</v>
      </c>
      <c r="I412" s="713">
        <f>IF($E412="","",VLOOKUP($E412,所属・種目コード!$C$3:$E$76,2,FALSE))</f>
        <v>1064</v>
      </c>
      <c r="J412" s="704" t="s">
        <v>9450</v>
      </c>
      <c r="K412" s="711"/>
      <c r="L412" s="705">
        <v>411</v>
      </c>
      <c r="M412" s="11">
        <v>411</v>
      </c>
      <c r="N412" s="11" t="s">
        <v>11957</v>
      </c>
      <c r="O412" s="704" t="s">
        <v>11884</v>
      </c>
      <c r="P412" s="704" t="str">
        <f t="shared" si="13"/>
        <v>ｻﾄｳ ﾊﾅ</v>
      </c>
      <c r="Q412" s="11" t="s">
        <v>269</v>
      </c>
      <c r="R412" s="704" t="s">
        <v>9351</v>
      </c>
      <c r="S412" s="11">
        <v>2</v>
      </c>
      <c r="T412" s="715" t="str">
        <f>IF($Q412="","",VLOOKUP($Q412,所属・種目コード!$C$3:$E$76,3,FALSE))</f>
        <v>031095</v>
      </c>
      <c r="U412" s="715">
        <f>IF($Q412="","",VLOOKUP($Q412,所属・種目コード!$C$3:$E$76,2,FALSE))</f>
        <v>1095</v>
      </c>
      <c r="W412" s="11" t="s">
        <v>9971</v>
      </c>
    </row>
    <row r="413" spans="1:23" ht="16.7" customHeight="1">
      <c r="A413" s="704">
        <v>412</v>
      </c>
      <c r="B413" s="704">
        <v>412</v>
      </c>
      <c r="C413" s="705" t="s">
        <v>10912</v>
      </c>
      <c r="D413" s="704" t="str">
        <f t="shared" si="12"/>
        <v>ｷｶﾜﾀﾞ ｼｭﾝ</v>
      </c>
      <c r="E413" s="704" t="s">
        <v>132</v>
      </c>
      <c r="F413" s="704" t="s">
        <v>9329</v>
      </c>
      <c r="G413" s="11">
        <v>3</v>
      </c>
      <c r="H413" s="713" t="str">
        <f>IF($E413="","",VLOOKUP($E413,所属・種目コード!$C$3:$E$76,3,FALSE))</f>
        <v>031064</v>
      </c>
      <c r="I413" s="713">
        <f>IF($E413="","",VLOOKUP($E413,所属・種目コード!$C$3:$E$76,2,FALSE))</f>
        <v>1064</v>
      </c>
      <c r="J413" s="704" t="s">
        <v>9455</v>
      </c>
      <c r="K413" s="711"/>
      <c r="L413" s="705">
        <v>412</v>
      </c>
      <c r="M413" s="11">
        <v>412</v>
      </c>
      <c r="N413" s="11" t="s">
        <v>11957</v>
      </c>
      <c r="O413" s="704" t="s">
        <v>11632</v>
      </c>
      <c r="P413" s="704" t="str">
        <f t="shared" si="13"/>
        <v>ｾｷﾔ ﾐﾕｳ</v>
      </c>
      <c r="Q413" s="11" t="s">
        <v>269</v>
      </c>
      <c r="R413" s="704" t="s">
        <v>9351</v>
      </c>
      <c r="S413" s="11">
        <v>2</v>
      </c>
      <c r="T413" s="715" t="str">
        <f>IF($Q413="","",VLOOKUP($Q413,所属・種目コード!$C$3:$E$76,3,FALSE))</f>
        <v>031095</v>
      </c>
      <c r="U413" s="715">
        <f>IF($Q413="","",VLOOKUP($Q413,所属・種目コード!$C$3:$E$76,2,FALSE))</f>
        <v>1095</v>
      </c>
      <c r="W413" s="11" t="s">
        <v>9972</v>
      </c>
    </row>
    <row r="414" spans="1:23" ht="16.7" customHeight="1">
      <c r="A414" s="704">
        <v>413</v>
      </c>
      <c r="B414" s="704">
        <v>413</v>
      </c>
      <c r="C414" s="705" t="s">
        <v>11331</v>
      </c>
      <c r="D414" s="704" t="str">
        <f t="shared" si="12"/>
        <v>ｻｻｷ ﾋﾛﾄ</v>
      </c>
      <c r="E414" s="704" t="s">
        <v>132</v>
      </c>
      <c r="F414" s="704" t="s">
        <v>9329</v>
      </c>
      <c r="G414" s="11">
        <v>3</v>
      </c>
      <c r="H414" s="713" t="str">
        <f>IF($E414="","",VLOOKUP($E414,所属・種目コード!$C$3:$E$76,3,FALSE))</f>
        <v>031064</v>
      </c>
      <c r="I414" s="713">
        <f>IF($E414="","",VLOOKUP($E414,所属・種目コード!$C$3:$E$76,2,FALSE))</f>
        <v>1064</v>
      </c>
      <c r="J414" s="704" t="s">
        <v>9460</v>
      </c>
      <c r="K414" s="711"/>
      <c r="L414" s="705">
        <v>413</v>
      </c>
      <c r="M414" s="11">
        <v>413</v>
      </c>
      <c r="N414" s="11" t="s">
        <v>11957</v>
      </c>
      <c r="O414" s="704" t="s">
        <v>11633</v>
      </c>
      <c r="P414" s="704" t="str">
        <f t="shared" si="13"/>
        <v>ﾁﾀﾞ ｻﾁｴ</v>
      </c>
      <c r="Q414" s="11" t="s">
        <v>269</v>
      </c>
      <c r="R414" s="704" t="s">
        <v>9351</v>
      </c>
      <c r="S414" s="11">
        <v>2</v>
      </c>
      <c r="T414" s="715" t="str">
        <f>IF($Q414="","",VLOOKUP($Q414,所属・種目コード!$C$3:$E$76,3,FALSE))</f>
        <v>031095</v>
      </c>
      <c r="U414" s="715">
        <f>IF($Q414="","",VLOOKUP($Q414,所属・種目コード!$C$3:$E$76,2,FALSE))</f>
        <v>1095</v>
      </c>
      <c r="W414" s="11" t="s">
        <v>9977</v>
      </c>
    </row>
    <row r="415" spans="1:23" ht="16.7" customHeight="1">
      <c r="A415" s="704">
        <v>414</v>
      </c>
      <c r="B415" s="704">
        <v>414</v>
      </c>
      <c r="C415" s="705" t="s">
        <v>10913</v>
      </c>
      <c r="D415" s="704" t="str">
        <f t="shared" si="12"/>
        <v>ｻｲﾄｳ ﾌｳﾀ</v>
      </c>
      <c r="E415" s="704" t="s">
        <v>132</v>
      </c>
      <c r="F415" s="704" t="s">
        <v>9329</v>
      </c>
      <c r="G415" s="11">
        <v>2</v>
      </c>
      <c r="H415" s="713" t="str">
        <f>IF($E415="","",VLOOKUP($E415,所属・種目コード!$C$3:$E$76,3,FALSE))</f>
        <v>031064</v>
      </c>
      <c r="I415" s="713">
        <f>IF($E415="","",VLOOKUP($E415,所属・種目コード!$C$3:$E$76,2,FALSE))</f>
        <v>1064</v>
      </c>
      <c r="J415" s="704" t="s">
        <v>9459</v>
      </c>
      <c r="K415" s="711"/>
      <c r="L415" s="705">
        <v>414</v>
      </c>
      <c r="M415" s="11">
        <v>414</v>
      </c>
      <c r="N415" s="11" t="s">
        <v>11957</v>
      </c>
      <c r="O415" s="704" t="s">
        <v>11634</v>
      </c>
      <c r="P415" s="704" t="str">
        <f t="shared" si="13"/>
        <v>ﾃﾙｲ ﾅﾂｶ</v>
      </c>
      <c r="Q415" s="11" t="s">
        <v>269</v>
      </c>
      <c r="R415" s="704" t="s">
        <v>9351</v>
      </c>
      <c r="S415" s="11">
        <v>2</v>
      </c>
      <c r="T415" s="715" t="str">
        <f>IF($Q415="","",VLOOKUP($Q415,所属・種目コード!$C$3:$E$76,3,FALSE))</f>
        <v>031095</v>
      </c>
      <c r="U415" s="715">
        <f>IF($Q415="","",VLOOKUP($Q415,所属・種目コード!$C$3:$E$76,2,FALSE))</f>
        <v>1095</v>
      </c>
      <c r="W415" s="11" t="s">
        <v>9979</v>
      </c>
    </row>
    <row r="416" spans="1:23" ht="16.7" customHeight="1">
      <c r="A416" s="704">
        <v>415</v>
      </c>
      <c r="B416" s="704">
        <v>415</v>
      </c>
      <c r="C416" s="705" t="s">
        <v>10914</v>
      </c>
      <c r="D416" s="704" t="str">
        <f t="shared" si="12"/>
        <v>ｻﾄｳ ﾀｸﾐ</v>
      </c>
      <c r="E416" s="704" t="s">
        <v>132</v>
      </c>
      <c r="F416" s="704" t="s">
        <v>9329</v>
      </c>
      <c r="G416" s="11">
        <v>2</v>
      </c>
      <c r="H416" s="713" t="str">
        <f>IF($E416="","",VLOOKUP($E416,所属・種目コード!$C$3:$E$76,3,FALSE))</f>
        <v>031064</v>
      </c>
      <c r="I416" s="713">
        <f>IF($E416="","",VLOOKUP($E416,所属・種目コード!$C$3:$E$76,2,FALSE))</f>
        <v>1064</v>
      </c>
      <c r="J416" s="704" t="s">
        <v>9461</v>
      </c>
      <c r="K416" s="711"/>
      <c r="L416" s="705">
        <v>415</v>
      </c>
      <c r="M416" s="11">
        <v>415</v>
      </c>
      <c r="N416" s="11" t="s">
        <v>11957</v>
      </c>
      <c r="O416" s="704" t="s">
        <v>11635</v>
      </c>
      <c r="P416" s="704" t="str">
        <f t="shared" si="13"/>
        <v>ﾌｼﾞﾜﾗ ﾏﾘﾝ</v>
      </c>
      <c r="Q416" s="11" t="s">
        <v>269</v>
      </c>
      <c r="R416" s="704" t="s">
        <v>9351</v>
      </c>
      <c r="S416" s="11">
        <v>2</v>
      </c>
      <c r="T416" s="715" t="str">
        <f>IF($Q416="","",VLOOKUP($Q416,所属・種目コード!$C$3:$E$76,3,FALSE))</f>
        <v>031095</v>
      </c>
      <c r="U416" s="715">
        <f>IF($Q416="","",VLOOKUP($Q416,所属・種目コード!$C$3:$E$76,2,FALSE))</f>
        <v>1095</v>
      </c>
      <c r="W416" s="11" t="s">
        <v>9980</v>
      </c>
    </row>
    <row r="417" spans="1:23" ht="16.7" customHeight="1">
      <c r="A417" s="704">
        <v>416</v>
      </c>
      <c r="B417" s="704">
        <v>416</v>
      </c>
      <c r="C417" s="705" t="s">
        <v>10915</v>
      </c>
      <c r="D417" s="704" t="str">
        <f t="shared" si="12"/>
        <v>ｻﾄｳ ﾄｼｱｷ</v>
      </c>
      <c r="E417" s="704" t="s">
        <v>132</v>
      </c>
      <c r="F417" s="704" t="s">
        <v>9329</v>
      </c>
      <c r="G417" s="11">
        <v>2</v>
      </c>
      <c r="H417" s="713" t="str">
        <f>IF($E417="","",VLOOKUP($E417,所属・種目コード!$C$3:$E$76,3,FALSE))</f>
        <v>031064</v>
      </c>
      <c r="I417" s="713">
        <f>IF($E417="","",VLOOKUP($E417,所属・種目コード!$C$3:$E$76,2,FALSE))</f>
        <v>1064</v>
      </c>
      <c r="J417" s="704" t="s">
        <v>9462</v>
      </c>
      <c r="K417" s="711"/>
      <c r="L417" s="705">
        <v>416</v>
      </c>
      <c r="M417" s="11">
        <v>416</v>
      </c>
      <c r="N417" s="11" t="s">
        <v>11958</v>
      </c>
      <c r="O417" s="704" t="s">
        <v>6259</v>
      </c>
      <c r="P417" s="704" t="str">
        <f t="shared" si="13"/>
        <v>ｲﾅﾊﾞ ｶﾅ</v>
      </c>
      <c r="Q417" s="11" t="s">
        <v>11911</v>
      </c>
      <c r="R417" s="704" t="s">
        <v>9351</v>
      </c>
      <c r="S417" s="11">
        <v>3</v>
      </c>
      <c r="T417" s="715" t="str">
        <f>IF($Q417="","",VLOOKUP($Q417,所属・種目コード!$C$3:$E$76,3,FALSE))</f>
        <v>031117</v>
      </c>
      <c r="U417" s="715">
        <f>IF($Q417="","",VLOOKUP($Q417,所属・種目コード!$C$3:$E$76,2,FALSE))</f>
        <v>1117</v>
      </c>
      <c r="W417" s="11" t="s">
        <v>10643</v>
      </c>
    </row>
    <row r="418" spans="1:23" ht="16.7" customHeight="1">
      <c r="A418" s="704">
        <v>417</v>
      </c>
      <c r="B418" s="704">
        <v>417</v>
      </c>
      <c r="C418" s="705" t="s">
        <v>10916</v>
      </c>
      <c r="D418" s="704" t="str">
        <f t="shared" si="12"/>
        <v>ｻﾄｳ ﾕｳｷ</v>
      </c>
      <c r="E418" s="704" t="s">
        <v>132</v>
      </c>
      <c r="F418" s="704" t="s">
        <v>9329</v>
      </c>
      <c r="G418" s="11">
        <v>2</v>
      </c>
      <c r="H418" s="713" t="str">
        <f>IF($E418="","",VLOOKUP($E418,所属・種目コード!$C$3:$E$76,3,FALSE))</f>
        <v>031064</v>
      </c>
      <c r="I418" s="713">
        <f>IF($E418="","",VLOOKUP($E418,所属・種目コード!$C$3:$E$76,2,FALSE))</f>
        <v>1064</v>
      </c>
      <c r="J418" s="704" t="s">
        <v>9463</v>
      </c>
      <c r="K418" s="711"/>
      <c r="L418" s="705">
        <v>417</v>
      </c>
      <c r="M418" s="11">
        <v>417</v>
      </c>
      <c r="N418" s="11" t="s">
        <v>11917</v>
      </c>
      <c r="O418" s="704" t="s">
        <v>11819</v>
      </c>
      <c r="P418" s="704" t="str">
        <f t="shared" si="13"/>
        <v>ｻｻｷ ﾋﾖﾘ</v>
      </c>
      <c r="Q418" s="11" t="s">
        <v>309</v>
      </c>
      <c r="R418" s="704" t="s">
        <v>9351</v>
      </c>
      <c r="S418" s="11">
        <v>1</v>
      </c>
      <c r="T418" s="715" t="str">
        <f>IF($Q418="","",VLOOKUP($Q418,所属・種目コード!$C$3:$E$76,3,FALSE))</f>
        <v>031107</v>
      </c>
      <c r="U418" s="715">
        <f>IF($Q418="","",VLOOKUP($Q418,所属・種目コード!$C$3:$E$76,2,FALSE))</f>
        <v>1107</v>
      </c>
      <c r="W418" s="11" t="s">
        <v>9434</v>
      </c>
    </row>
    <row r="419" spans="1:23" ht="16.7" customHeight="1">
      <c r="A419" s="704">
        <v>418</v>
      </c>
      <c r="B419" s="704">
        <v>418</v>
      </c>
      <c r="C419" s="705" t="s">
        <v>11332</v>
      </c>
      <c r="D419" s="704" t="str">
        <f t="shared" si="12"/>
        <v>ｼﾓﾑﾗ ﾄﾓﾀﾛｳ</v>
      </c>
      <c r="E419" s="704" t="s">
        <v>132</v>
      </c>
      <c r="F419" s="704" t="s">
        <v>9329</v>
      </c>
      <c r="G419" s="11">
        <v>2</v>
      </c>
      <c r="H419" s="713" t="str">
        <f>IF($E419="","",VLOOKUP($E419,所属・種目コード!$C$3:$E$76,3,FALSE))</f>
        <v>031064</v>
      </c>
      <c r="I419" s="713">
        <f>IF($E419="","",VLOOKUP($E419,所属・種目コード!$C$3:$E$76,2,FALSE))</f>
        <v>1064</v>
      </c>
      <c r="J419" s="704" t="s">
        <v>9464</v>
      </c>
      <c r="K419" s="711"/>
      <c r="L419" s="705">
        <v>418</v>
      </c>
      <c r="M419" s="11">
        <v>418</v>
      </c>
      <c r="N419" s="11" t="s">
        <v>11917</v>
      </c>
      <c r="O419" s="704" t="s">
        <v>11636</v>
      </c>
      <c r="P419" s="704" t="str">
        <f t="shared" si="13"/>
        <v>ｽｽﾞｷ ｻｴ</v>
      </c>
      <c r="Q419" s="11" t="s">
        <v>309</v>
      </c>
      <c r="R419" s="704" t="s">
        <v>9351</v>
      </c>
      <c r="S419" s="11">
        <v>1</v>
      </c>
      <c r="T419" s="715" t="str">
        <f>IF($Q419="","",VLOOKUP($Q419,所属・種目コード!$C$3:$E$76,3,FALSE))</f>
        <v>031107</v>
      </c>
      <c r="U419" s="715">
        <f>IF($Q419="","",VLOOKUP($Q419,所属・種目コード!$C$3:$E$76,2,FALSE))</f>
        <v>1107</v>
      </c>
      <c r="W419" s="11" t="s">
        <v>10565</v>
      </c>
    </row>
    <row r="420" spans="1:23" ht="16.7" customHeight="1">
      <c r="A420" s="704">
        <v>419</v>
      </c>
      <c r="B420" s="704">
        <v>419</v>
      </c>
      <c r="C420" s="705" t="s">
        <v>10917</v>
      </c>
      <c r="D420" s="704" t="str">
        <f t="shared" si="12"/>
        <v>ｻｲﾄｳ ﾕｳｷ</v>
      </c>
      <c r="E420" s="704" t="s">
        <v>10660</v>
      </c>
      <c r="F420" s="704" t="s">
        <v>9329</v>
      </c>
      <c r="G420" s="11">
        <v>3</v>
      </c>
      <c r="H420" s="713" t="str">
        <f>IF($E420="","",VLOOKUP($E420,所属・種目コード!$C$3:$E$76,3,FALSE))</f>
        <v>031105</v>
      </c>
      <c r="I420" s="713">
        <f>IF($E420="","",VLOOKUP($E420,所属・種目コード!$C$3:$E$76,2,FALSE))</f>
        <v>1105</v>
      </c>
      <c r="J420" s="704" t="s">
        <v>10105</v>
      </c>
      <c r="K420" s="706"/>
      <c r="L420" s="705">
        <v>419</v>
      </c>
      <c r="M420" s="11">
        <v>419</v>
      </c>
      <c r="N420" s="11" t="s">
        <v>11917</v>
      </c>
      <c r="O420" s="704" t="s">
        <v>11637</v>
      </c>
      <c r="P420" s="704" t="str">
        <f t="shared" si="13"/>
        <v>ﾊｷﾞﾜﾗ ﾅﾙﾐ</v>
      </c>
      <c r="Q420" s="11" t="s">
        <v>309</v>
      </c>
      <c r="R420" s="704" t="s">
        <v>9351</v>
      </c>
      <c r="S420" s="11">
        <v>1</v>
      </c>
      <c r="T420" s="715" t="str">
        <f>IF($Q420="","",VLOOKUP($Q420,所属・種目コード!$C$3:$E$76,3,FALSE))</f>
        <v>031107</v>
      </c>
      <c r="U420" s="715">
        <f>IF($Q420="","",VLOOKUP($Q420,所属・種目コード!$C$3:$E$76,2,FALSE))</f>
        <v>1107</v>
      </c>
      <c r="W420" s="11" t="s">
        <v>10577</v>
      </c>
    </row>
    <row r="421" spans="1:23" ht="16.7" customHeight="1">
      <c r="A421" s="704">
        <v>420</v>
      </c>
      <c r="B421" s="704">
        <v>420</v>
      </c>
      <c r="C421" s="705" t="s">
        <v>11245</v>
      </c>
      <c r="D421" s="704" t="str">
        <f t="shared" si="12"/>
        <v>ﾀｹﾊﾗ ｲﾂｷ</v>
      </c>
      <c r="E421" s="704" t="s">
        <v>10660</v>
      </c>
      <c r="F421" s="704" t="s">
        <v>9329</v>
      </c>
      <c r="G421" s="11">
        <v>3</v>
      </c>
      <c r="H421" s="713" t="str">
        <f>IF($E421="","",VLOOKUP($E421,所属・種目コード!$C$3:$E$76,3,FALSE))</f>
        <v>031105</v>
      </c>
      <c r="I421" s="713">
        <f>IF($E421="","",VLOOKUP($E421,所属・種目コード!$C$3:$E$76,2,FALSE))</f>
        <v>1105</v>
      </c>
      <c r="J421" s="704" t="s">
        <v>10108</v>
      </c>
      <c r="K421" s="706"/>
      <c r="L421" s="705">
        <v>420</v>
      </c>
      <c r="M421" s="11">
        <v>420</v>
      </c>
      <c r="N421" s="11" t="s">
        <v>11959</v>
      </c>
      <c r="O421" s="704" t="s">
        <v>5479</v>
      </c>
      <c r="P421" s="704" t="str">
        <f t="shared" si="13"/>
        <v>ﾔﾏｻﾞｷ ﾐｳ</v>
      </c>
      <c r="Q421" s="11" t="s">
        <v>141</v>
      </c>
      <c r="R421" s="704" t="s">
        <v>9351</v>
      </c>
      <c r="S421" s="11">
        <v>3</v>
      </c>
      <c r="T421" s="715" t="str">
        <f>IF($Q421="","",VLOOKUP($Q421,所属・種目コード!$C$3:$E$76,3,FALSE))</f>
        <v>031066</v>
      </c>
      <c r="U421" s="715">
        <f>IF($Q421="","",VLOOKUP($Q421,所属・種目コード!$C$3:$E$76,2,FALSE))</f>
        <v>1066</v>
      </c>
      <c r="W421" s="11" t="s">
        <v>9481</v>
      </c>
    </row>
    <row r="422" spans="1:23" ht="16.7" customHeight="1">
      <c r="A422" s="704">
        <v>421</v>
      </c>
      <c r="B422" s="704">
        <v>421</v>
      </c>
      <c r="C422" s="705" t="s">
        <v>11246</v>
      </c>
      <c r="D422" s="704" t="str">
        <f t="shared" si="12"/>
        <v>ﾙｲｹ ｼｭﾝ</v>
      </c>
      <c r="E422" s="704" t="s">
        <v>10660</v>
      </c>
      <c r="F422" s="704" t="s">
        <v>9329</v>
      </c>
      <c r="G422" s="11">
        <v>3</v>
      </c>
      <c r="H422" s="713" t="str">
        <f>IF($E422="","",VLOOKUP($E422,所属・種目コード!$C$3:$E$76,3,FALSE))</f>
        <v>031105</v>
      </c>
      <c r="I422" s="713">
        <f>IF($E422="","",VLOOKUP($E422,所属・種目コード!$C$3:$E$76,2,FALSE))</f>
        <v>1105</v>
      </c>
      <c r="J422" s="704" t="s">
        <v>10112</v>
      </c>
      <c r="K422" s="706"/>
      <c r="L422" s="705">
        <v>421</v>
      </c>
      <c r="M422" s="11">
        <v>421</v>
      </c>
      <c r="N422" s="11" t="s">
        <v>11959</v>
      </c>
      <c r="O422" s="704" t="s">
        <v>11638</v>
      </c>
      <c r="P422" s="704" t="str">
        <f t="shared" si="13"/>
        <v>ﾜﾀﾅﾍﾞ ﾏｵ</v>
      </c>
      <c r="Q422" s="11" t="s">
        <v>141</v>
      </c>
      <c r="R422" s="704" t="s">
        <v>9351</v>
      </c>
      <c r="S422" s="11">
        <v>3</v>
      </c>
      <c r="T422" s="715" t="str">
        <f>IF($Q422="","",VLOOKUP($Q422,所属・種目コード!$C$3:$E$76,3,FALSE))</f>
        <v>031066</v>
      </c>
      <c r="U422" s="715">
        <f>IF($Q422="","",VLOOKUP($Q422,所属・種目コード!$C$3:$E$76,2,FALSE))</f>
        <v>1066</v>
      </c>
      <c r="W422" s="11" t="s">
        <v>9482</v>
      </c>
    </row>
    <row r="423" spans="1:23" ht="16.7" customHeight="1">
      <c r="A423" s="704">
        <v>422</v>
      </c>
      <c r="B423" s="704">
        <v>422</v>
      </c>
      <c r="C423" s="705" t="s">
        <v>6783</v>
      </c>
      <c r="D423" s="704" t="str">
        <f t="shared" si="12"/>
        <v>ﾜﾀﾅﾍﾞ ﾀｲｶﾞ</v>
      </c>
      <c r="E423" s="704" t="s">
        <v>10660</v>
      </c>
      <c r="F423" s="704" t="s">
        <v>9329</v>
      </c>
      <c r="G423" s="11">
        <v>3</v>
      </c>
      <c r="H423" s="713" t="str">
        <f>IF($E423="","",VLOOKUP($E423,所属・種目コード!$C$3:$E$76,3,FALSE))</f>
        <v>031105</v>
      </c>
      <c r="I423" s="713">
        <f>IF($E423="","",VLOOKUP($E423,所属・種目コード!$C$3:$E$76,2,FALSE))</f>
        <v>1105</v>
      </c>
      <c r="J423" s="704" t="s">
        <v>10113</v>
      </c>
      <c r="K423" s="706"/>
      <c r="L423" s="705">
        <v>422</v>
      </c>
      <c r="M423" s="11">
        <v>422</v>
      </c>
      <c r="N423" s="11" t="s">
        <v>11922</v>
      </c>
      <c r="O423" s="704" t="s">
        <v>11820</v>
      </c>
      <c r="P423" s="704" t="str">
        <f t="shared" si="13"/>
        <v>ｻﾄｳ ｺｺﾊ</v>
      </c>
      <c r="Q423" s="11" t="s">
        <v>10115</v>
      </c>
      <c r="R423" s="704" t="s">
        <v>9351</v>
      </c>
      <c r="S423" s="11">
        <v>1</v>
      </c>
      <c r="T423" s="715" t="str">
        <f>IF($Q423="","",VLOOKUP($Q423,所属・種目コード!$C$3:$E$76,3,FALSE))</f>
        <v>031110</v>
      </c>
      <c r="U423" s="715">
        <f>IF($Q423="","",VLOOKUP($Q423,所属・種目コード!$C$3:$E$76,2,FALSE))</f>
        <v>1110</v>
      </c>
      <c r="W423" s="11" t="s">
        <v>10125</v>
      </c>
    </row>
    <row r="424" spans="1:23" ht="16.7" customHeight="1">
      <c r="A424" s="704">
        <v>423</v>
      </c>
      <c r="B424" s="704">
        <v>423</v>
      </c>
      <c r="C424" s="705" t="s">
        <v>10918</v>
      </c>
      <c r="D424" s="704" t="str">
        <f t="shared" si="12"/>
        <v>ｲﾜﾀﾞﾃ ﾊﾙﾔ</v>
      </c>
      <c r="E424" s="704" t="s">
        <v>10660</v>
      </c>
      <c r="F424" s="704" t="s">
        <v>9329</v>
      </c>
      <c r="G424" s="11">
        <v>2</v>
      </c>
      <c r="H424" s="713" t="str">
        <f>IF($E424="","",VLOOKUP($E424,所属・種目コード!$C$3:$E$76,3,FALSE))</f>
        <v>031105</v>
      </c>
      <c r="I424" s="713">
        <f>IF($E424="","",VLOOKUP($E424,所属・種目コード!$C$3:$E$76,2,FALSE))</f>
        <v>1105</v>
      </c>
      <c r="J424" s="704" t="s">
        <v>10099</v>
      </c>
      <c r="K424" s="706"/>
      <c r="L424" s="705">
        <v>423</v>
      </c>
      <c r="M424" s="11">
        <v>423</v>
      </c>
      <c r="N424" s="11" t="s">
        <v>11922</v>
      </c>
      <c r="O424" s="704" t="s">
        <v>11891</v>
      </c>
      <c r="P424" s="704" t="str">
        <f t="shared" si="13"/>
        <v>ｻﾄｳ ﾕｲ</v>
      </c>
      <c r="Q424" s="11" t="s">
        <v>10115</v>
      </c>
      <c r="R424" s="704" t="s">
        <v>9351</v>
      </c>
      <c r="S424" s="11">
        <v>1</v>
      </c>
      <c r="T424" s="715" t="str">
        <f>IF($Q424="","",VLOOKUP($Q424,所属・種目コード!$C$3:$E$76,3,FALSE))</f>
        <v>031110</v>
      </c>
      <c r="U424" s="715">
        <f>IF($Q424="","",VLOOKUP($Q424,所属・種目コード!$C$3:$E$76,2,FALSE))</f>
        <v>1110</v>
      </c>
      <c r="W424" s="11" t="s">
        <v>10127</v>
      </c>
    </row>
    <row r="425" spans="1:23" ht="16.7" customHeight="1">
      <c r="A425" s="704">
        <v>424</v>
      </c>
      <c r="B425" s="704">
        <v>424</v>
      </c>
      <c r="C425" s="705" t="s">
        <v>11333</v>
      </c>
      <c r="D425" s="704" t="str">
        <f t="shared" si="12"/>
        <v>ｶｶﾞﾔ ﾚｵ</v>
      </c>
      <c r="E425" s="704" t="s">
        <v>10660</v>
      </c>
      <c r="F425" s="704" t="s">
        <v>9329</v>
      </c>
      <c r="G425" s="11">
        <v>2</v>
      </c>
      <c r="H425" s="713" t="str">
        <f>IF($E425="","",VLOOKUP($E425,所属・種目コード!$C$3:$E$76,3,FALSE))</f>
        <v>031105</v>
      </c>
      <c r="I425" s="713">
        <f>IF($E425="","",VLOOKUP($E425,所属・種目コード!$C$3:$E$76,2,FALSE))</f>
        <v>1105</v>
      </c>
      <c r="J425" s="704" t="s">
        <v>10101</v>
      </c>
      <c r="K425" s="706"/>
      <c r="L425" s="705">
        <v>424</v>
      </c>
      <c r="M425" s="11">
        <v>424</v>
      </c>
      <c r="N425" s="11" t="s">
        <v>11922</v>
      </c>
      <c r="O425" s="704" t="s">
        <v>11639</v>
      </c>
      <c r="P425" s="704" t="str">
        <f t="shared" si="13"/>
        <v>ｽﾐﾖｼ ｻｷ</v>
      </c>
      <c r="Q425" s="11" t="s">
        <v>10115</v>
      </c>
      <c r="R425" s="704" t="s">
        <v>9351</v>
      </c>
      <c r="S425" s="11">
        <v>1</v>
      </c>
      <c r="T425" s="715" t="str">
        <f>IF($Q425="","",VLOOKUP($Q425,所属・種目コード!$C$3:$E$76,3,FALSE))</f>
        <v>031110</v>
      </c>
      <c r="U425" s="715">
        <f>IF($Q425="","",VLOOKUP($Q425,所属・種目コード!$C$3:$E$76,2,FALSE))</f>
        <v>1110</v>
      </c>
      <c r="W425" s="11" t="s">
        <v>10130</v>
      </c>
    </row>
    <row r="426" spans="1:23" ht="16.7" customHeight="1">
      <c r="A426" s="704">
        <v>425</v>
      </c>
      <c r="B426" s="704">
        <v>425</v>
      </c>
      <c r="C426" s="705" t="s">
        <v>10919</v>
      </c>
      <c r="D426" s="704" t="str">
        <f t="shared" si="12"/>
        <v>ｺﾆｼ ﾊﾙｷ</v>
      </c>
      <c r="E426" s="704" t="s">
        <v>10660</v>
      </c>
      <c r="F426" s="704" t="s">
        <v>9329</v>
      </c>
      <c r="G426" s="11">
        <v>2</v>
      </c>
      <c r="H426" s="713" t="str">
        <f>IF($E426="","",VLOOKUP($E426,所属・種目コード!$C$3:$E$76,3,FALSE))</f>
        <v>031105</v>
      </c>
      <c r="I426" s="713">
        <f>IF($E426="","",VLOOKUP($E426,所属・種目コード!$C$3:$E$76,2,FALSE))</f>
        <v>1105</v>
      </c>
      <c r="J426" s="704" t="s">
        <v>10103</v>
      </c>
      <c r="K426" s="706"/>
      <c r="L426" s="705">
        <v>425</v>
      </c>
      <c r="M426" s="11">
        <v>425</v>
      </c>
      <c r="N426" s="11" t="s">
        <v>11931</v>
      </c>
      <c r="O426" s="704" t="s">
        <v>11640</v>
      </c>
      <c r="P426" s="704" t="str">
        <f t="shared" si="13"/>
        <v>ｻﾜｸﾞﾁ ﾋｶﾘ</v>
      </c>
      <c r="Q426" s="11" t="s">
        <v>11908</v>
      </c>
      <c r="R426" s="704" t="s">
        <v>9351</v>
      </c>
      <c r="S426" s="11">
        <v>1</v>
      </c>
      <c r="T426" s="715" t="str">
        <f>IF($Q426="","",VLOOKUP($Q426,所属・種目コード!$C$3:$E$76,3,FALSE))</f>
        <v>031113</v>
      </c>
      <c r="U426" s="715">
        <f>IF($Q426="","",VLOOKUP($Q426,所属・種目コード!$C$3:$E$76,2,FALSE))</f>
        <v>1113</v>
      </c>
      <c r="W426" s="11" t="s">
        <v>10205</v>
      </c>
    </row>
    <row r="427" spans="1:23" ht="16.7" customHeight="1">
      <c r="A427" s="704">
        <v>426</v>
      </c>
      <c r="B427" s="704">
        <v>426</v>
      </c>
      <c r="C427" s="705" t="s">
        <v>10920</v>
      </c>
      <c r="D427" s="704" t="str">
        <f t="shared" si="12"/>
        <v>ｺﾜﾀ ﾏｻﾔ</v>
      </c>
      <c r="E427" s="704" t="s">
        <v>10660</v>
      </c>
      <c r="F427" s="704" t="s">
        <v>9329</v>
      </c>
      <c r="G427" s="11">
        <v>2</v>
      </c>
      <c r="H427" s="713" t="str">
        <f>IF($E427="","",VLOOKUP($E427,所属・種目コード!$C$3:$E$76,3,FALSE))</f>
        <v>031105</v>
      </c>
      <c r="I427" s="713">
        <f>IF($E427="","",VLOOKUP($E427,所属・種目コード!$C$3:$E$76,2,FALSE))</f>
        <v>1105</v>
      </c>
      <c r="J427" s="704" t="s">
        <v>10104</v>
      </c>
      <c r="K427" s="706"/>
      <c r="L427" s="705">
        <v>426</v>
      </c>
      <c r="M427" s="11">
        <v>426</v>
      </c>
      <c r="N427" s="11" t="s">
        <v>11960</v>
      </c>
      <c r="O427" s="704" t="s">
        <v>11641</v>
      </c>
      <c r="P427" s="704" t="str">
        <f t="shared" si="13"/>
        <v>ｶﾝﾄﾞｳ ﾗﾗ</v>
      </c>
      <c r="Q427" s="11" t="s">
        <v>9275</v>
      </c>
      <c r="R427" s="704" t="s">
        <v>9351</v>
      </c>
      <c r="S427" s="11">
        <v>2</v>
      </c>
      <c r="T427" s="715" t="str">
        <f>IF($Q427="","",VLOOKUP($Q427,所属・種目コード!$C$3:$E$76,3,FALSE))</f>
        <v>031101</v>
      </c>
      <c r="U427" s="715">
        <f>IF($Q427="","",VLOOKUP($Q427,所属・種目コード!$C$3:$E$76,2,FALSE))</f>
        <v>1101</v>
      </c>
      <c r="W427" s="11" t="s">
        <v>10520</v>
      </c>
    </row>
    <row r="428" spans="1:23" ht="16.7" customHeight="1">
      <c r="A428" s="704">
        <v>427</v>
      </c>
      <c r="B428" s="704">
        <v>427</v>
      </c>
      <c r="C428" s="705" t="s">
        <v>11334</v>
      </c>
      <c r="D428" s="704" t="str">
        <f t="shared" si="12"/>
        <v>ｻｻｷ ﾘｭｳｾｲ</v>
      </c>
      <c r="E428" s="704" t="s">
        <v>10660</v>
      </c>
      <c r="F428" s="704" t="s">
        <v>9329</v>
      </c>
      <c r="G428" s="11">
        <v>2</v>
      </c>
      <c r="H428" s="713" t="str">
        <f>IF($E428="","",VLOOKUP($E428,所属・種目コード!$C$3:$E$76,3,FALSE))</f>
        <v>031105</v>
      </c>
      <c r="I428" s="713">
        <f>IF($E428="","",VLOOKUP($E428,所属・種目コード!$C$3:$E$76,2,FALSE))</f>
        <v>1105</v>
      </c>
      <c r="J428" s="704" t="s">
        <v>10106</v>
      </c>
      <c r="K428" s="706"/>
      <c r="L428" s="705">
        <v>427</v>
      </c>
      <c r="M428" s="11">
        <v>427</v>
      </c>
      <c r="N428" s="11" t="s">
        <v>11960</v>
      </c>
      <c r="O428" s="704" t="s">
        <v>11642</v>
      </c>
      <c r="P428" s="704" t="str">
        <f t="shared" si="13"/>
        <v>ｾｷﾑﾗ ﾐｵ</v>
      </c>
      <c r="Q428" s="11" t="s">
        <v>9275</v>
      </c>
      <c r="R428" s="704" t="s">
        <v>9351</v>
      </c>
      <c r="S428" s="11">
        <v>2</v>
      </c>
      <c r="T428" s="715" t="str">
        <f>IF($Q428="","",VLOOKUP($Q428,所属・種目コード!$C$3:$E$76,3,FALSE))</f>
        <v>031101</v>
      </c>
      <c r="U428" s="715">
        <f>IF($Q428="","",VLOOKUP($Q428,所属・種目コード!$C$3:$E$76,2,FALSE))</f>
        <v>1101</v>
      </c>
      <c r="W428" s="11" t="s">
        <v>10521</v>
      </c>
    </row>
    <row r="429" spans="1:23" ht="16.7" customHeight="1">
      <c r="A429" s="704">
        <v>428</v>
      </c>
      <c r="B429" s="704">
        <v>428</v>
      </c>
      <c r="C429" s="705" t="s">
        <v>10921</v>
      </c>
      <c r="D429" s="704" t="str">
        <f t="shared" si="12"/>
        <v>ｽｶﾞﾜﾗ ﾋｭｳｶﾞ</v>
      </c>
      <c r="E429" s="704" t="s">
        <v>10660</v>
      </c>
      <c r="F429" s="704" t="s">
        <v>9329</v>
      </c>
      <c r="G429" s="11">
        <v>2</v>
      </c>
      <c r="H429" s="713" t="str">
        <f>IF($E429="","",VLOOKUP($E429,所属・種目コード!$C$3:$E$76,3,FALSE))</f>
        <v>031105</v>
      </c>
      <c r="I429" s="713">
        <f>IF($E429="","",VLOOKUP($E429,所属・種目コード!$C$3:$E$76,2,FALSE))</f>
        <v>1105</v>
      </c>
      <c r="J429" s="704" t="s">
        <v>10107</v>
      </c>
      <c r="K429" s="706"/>
      <c r="L429" s="705">
        <v>428</v>
      </c>
      <c r="M429" s="11">
        <v>428</v>
      </c>
      <c r="N429" s="11" t="s">
        <v>11943</v>
      </c>
      <c r="O429" s="704" t="s">
        <v>11643</v>
      </c>
      <c r="P429" s="704" t="str">
        <f t="shared" si="13"/>
        <v>ｲﾄｳ ﾕｷ</v>
      </c>
      <c r="Q429" s="11" t="s">
        <v>10239</v>
      </c>
      <c r="R429" s="704" t="s">
        <v>9351</v>
      </c>
      <c r="S429" s="11">
        <v>1</v>
      </c>
      <c r="T429" s="715" t="str">
        <f>IF($Q429="","",VLOOKUP($Q429,所属・種目コード!$C$3:$E$76,3,FALSE))</f>
        <v>031116</v>
      </c>
      <c r="U429" s="715">
        <f>IF($Q429="","",VLOOKUP($Q429,所属・種目コード!$C$3:$E$76,2,FALSE))</f>
        <v>1116</v>
      </c>
      <c r="W429" s="11" t="s">
        <v>10238</v>
      </c>
    </row>
    <row r="430" spans="1:23" ht="16.7" customHeight="1">
      <c r="A430" s="704">
        <v>429</v>
      </c>
      <c r="B430" s="704">
        <v>429</v>
      </c>
      <c r="C430" s="705" t="s">
        <v>10922</v>
      </c>
      <c r="D430" s="704" t="str">
        <f t="shared" si="12"/>
        <v>ﾎｿﾀﾞ ﾘｸﾄ</v>
      </c>
      <c r="E430" s="704" t="s">
        <v>10660</v>
      </c>
      <c r="F430" s="704" t="s">
        <v>9329</v>
      </c>
      <c r="G430" s="11">
        <v>2</v>
      </c>
      <c r="H430" s="708" t="str">
        <f>IF($E430="","",VLOOKUP($E430,所属・種目コード!$C$3:$E$76,3,FALSE))</f>
        <v>031105</v>
      </c>
      <c r="I430" s="708">
        <f>IF($E430="","",VLOOKUP($E430,所属・種目コード!$C$3:$E$76,2,FALSE))</f>
        <v>1105</v>
      </c>
      <c r="J430" s="704" t="s">
        <v>10109</v>
      </c>
      <c r="K430" s="706"/>
      <c r="L430" s="705">
        <v>429</v>
      </c>
      <c r="M430" s="11">
        <v>429</v>
      </c>
      <c r="N430" s="11" t="s">
        <v>11943</v>
      </c>
      <c r="O430" s="704" t="s">
        <v>11644</v>
      </c>
      <c r="P430" s="704" t="str">
        <f t="shared" si="13"/>
        <v>ｷｸﾁ ﾓﾓｶ</v>
      </c>
      <c r="Q430" s="11" t="s">
        <v>10239</v>
      </c>
      <c r="R430" s="704" t="s">
        <v>9351</v>
      </c>
      <c r="S430" s="11">
        <v>1</v>
      </c>
      <c r="T430" s="715" t="str">
        <f>IF($Q430="","",VLOOKUP($Q430,所属・種目コード!$C$3:$E$76,3,FALSE))</f>
        <v>031116</v>
      </c>
      <c r="U430" s="715">
        <f>IF($Q430="","",VLOOKUP($Q430,所属・種目コード!$C$3:$E$76,2,FALSE))</f>
        <v>1116</v>
      </c>
      <c r="W430" s="11" t="s">
        <v>10243</v>
      </c>
    </row>
    <row r="431" spans="1:23" ht="16.7" customHeight="1">
      <c r="A431" s="704">
        <v>430</v>
      </c>
      <c r="B431" s="704">
        <v>430</v>
      </c>
      <c r="C431" s="705" t="s">
        <v>10923</v>
      </c>
      <c r="D431" s="704" t="str">
        <f t="shared" si="12"/>
        <v>ﾏﾂﾑﾗ ｶｲﾄ</v>
      </c>
      <c r="E431" s="704" t="s">
        <v>10660</v>
      </c>
      <c r="F431" s="704" t="s">
        <v>9329</v>
      </c>
      <c r="G431" s="11">
        <v>2</v>
      </c>
      <c r="H431" s="708" t="str">
        <f>IF($E431="","",VLOOKUP($E431,所属・種目コード!$C$3:$E$76,3,FALSE))</f>
        <v>031105</v>
      </c>
      <c r="I431" s="708">
        <f>IF($E431="","",VLOOKUP($E431,所属・種目コード!$C$3:$E$76,2,FALSE))</f>
        <v>1105</v>
      </c>
      <c r="J431" s="704" t="s">
        <v>10110</v>
      </c>
      <c r="K431" s="706"/>
      <c r="L431" s="705">
        <v>430</v>
      </c>
      <c r="M431" s="11">
        <v>430</v>
      </c>
      <c r="N431" s="11" t="s">
        <v>11943</v>
      </c>
      <c r="O431" s="704" t="s">
        <v>11645</v>
      </c>
      <c r="P431" s="704" t="str">
        <f t="shared" si="13"/>
        <v>ｻﾄｳ ﾋﾛｶ</v>
      </c>
      <c r="Q431" s="11" t="s">
        <v>10239</v>
      </c>
      <c r="R431" s="704" t="s">
        <v>9351</v>
      </c>
      <c r="S431" s="11">
        <v>1</v>
      </c>
      <c r="T431" s="715" t="str">
        <f>IF($Q431="","",VLOOKUP($Q431,所属・種目コード!$C$3:$E$76,3,FALSE))</f>
        <v>031116</v>
      </c>
      <c r="U431" s="715">
        <f>IF($Q431="","",VLOOKUP($Q431,所属・種目コード!$C$3:$E$76,2,FALSE))</f>
        <v>1116</v>
      </c>
      <c r="W431" s="11" t="s">
        <v>10247</v>
      </c>
    </row>
    <row r="432" spans="1:23" ht="16.7" customHeight="1">
      <c r="A432" s="704">
        <v>431</v>
      </c>
      <c r="B432" s="704">
        <v>431</v>
      </c>
      <c r="C432" s="705" t="s">
        <v>10924</v>
      </c>
      <c r="D432" s="704" t="str">
        <f t="shared" si="12"/>
        <v>ﾖｼﾀﾞ ﾐｽﾞｷ</v>
      </c>
      <c r="E432" s="704" t="s">
        <v>10660</v>
      </c>
      <c r="F432" s="704" t="s">
        <v>9329</v>
      </c>
      <c r="G432" s="11">
        <v>2</v>
      </c>
      <c r="H432" s="708" t="str">
        <f>IF($E432="","",VLOOKUP($E432,所属・種目コード!$C$3:$E$76,3,FALSE))</f>
        <v>031105</v>
      </c>
      <c r="I432" s="708">
        <f>IF($E432="","",VLOOKUP($E432,所属・種目コード!$C$3:$E$76,2,FALSE))</f>
        <v>1105</v>
      </c>
      <c r="J432" s="704" t="s">
        <v>10111</v>
      </c>
      <c r="K432" s="706"/>
      <c r="L432" s="705">
        <v>431</v>
      </c>
      <c r="M432" s="11">
        <v>431</v>
      </c>
      <c r="N432" s="11" t="s">
        <v>11943</v>
      </c>
      <c r="O432" s="704" t="s">
        <v>11646</v>
      </c>
      <c r="P432" s="704" t="str">
        <f t="shared" si="13"/>
        <v>ﾊﾀｹﾔﾏ ﾜｶ</v>
      </c>
      <c r="Q432" s="11" t="s">
        <v>10239</v>
      </c>
      <c r="R432" s="704" t="s">
        <v>9351</v>
      </c>
      <c r="S432" s="11">
        <v>1</v>
      </c>
      <c r="T432" s="715" t="str">
        <f>IF($Q432="","",VLOOKUP($Q432,所属・種目コード!$C$3:$E$76,3,FALSE))</f>
        <v>031116</v>
      </c>
      <c r="U432" s="715">
        <f>IF($Q432="","",VLOOKUP($Q432,所属・種目コード!$C$3:$E$76,2,FALSE))</f>
        <v>1116</v>
      </c>
      <c r="W432" s="11" t="s">
        <v>10254</v>
      </c>
    </row>
    <row r="433" spans="1:23" ht="16.7" customHeight="1">
      <c r="A433" s="704">
        <v>432</v>
      </c>
      <c r="B433" s="704">
        <v>432</v>
      </c>
      <c r="C433" s="705" t="s">
        <v>10925</v>
      </c>
      <c r="D433" s="704" t="str">
        <f t="shared" si="12"/>
        <v>ｲﾜｻｷ ﾘｮｳﾏ</v>
      </c>
      <c r="E433" s="704" t="s">
        <v>169</v>
      </c>
      <c r="F433" s="704" t="s">
        <v>9329</v>
      </c>
      <c r="G433" s="11">
        <v>3</v>
      </c>
      <c r="H433" s="708" t="str">
        <f>IF($E433="","",VLOOKUP($E433,所属・種目コード!$C$3:$E$76,3,FALSE))</f>
        <v>031071</v>
      </c>
      <c r="I433" s="708">
        <f>IF($E433="","",VLOOKUP($E433,所属・種目コード!$C$3:$E$76,2,FALSE))</f>
        <v>1071</v>
      </c>
      <c r="J433" s="704" t="s">
        <v>9552</v>
      </c>
      <c r="K433" s="706"/>
      <c r="L433" s="705">
        <v>432</v>
      </c>
      <c r="M433" s="11">
        <v>432</v>
      </c>
      <c r="N433" s="11" t="s">
        <v>11943</v>
      </c>
      <c r="O433" s="704" t="s">
        <v>11647</v>
      </c>
      <c r="P433" s="704" t="str">
        <f t="shared" si="13"/>
        <v>ﾔﾏﾈ ｵﾄｶ</v>
      </c>
      <c r="Q433" s="11" t="s">
        <v>10239</v>
      </c>
      <c r="R433" s="704" t="s">
        <v>9351</v>
      </c>
      <c r="S433" s="11">
        <v>1</v>
      </c>
      <c r="T433" s="715" t="str">
        <f>IF($Q433="","",VLOOKUP($Q433,所属・種目コード!$C$3:$E$76,3,FALSE))</f>
        <v>031116</v>
      </c>
      <c r="U433" s="715">
        <f>IF($Q433="","",VLOOKUP($Q433,所属・種目コード!$C$3:$E$76,2,FALSE))</f>
        <v>1116</v>
      </c>
      <c r="W433" s="11" t="s">
        <v>10256</v>
      </c>
    </row>
    <row r="434" spans="1:23" ht="16.7" customHeight="1">
      <c r="A434" s="704">
        <v>433</v>
      </c>
      <c r="B434" s="704">
        <v>433</v>
      </c>
      <c r="C434" s="705" t="s">
        <v>11247</v>
      </c>
      <c r="D434" s="704" t="str">
        <f t="shared" si="12"/>
        <v>ｶﾏｸﾗ ﾚﾝ</v>
      </c>
      <c r="E434" s="704" t="s">
        <v>169</v>
      </c>
      <c r="F434" s="704" t="s">
        <v>9329</v>
      </c>
      <c r="G434" s="11">
        <v>3</v>
      </c>
      <c r="H434" s="708" t="str">
        <f>IF($E434="","",VLOOKUP($E434,所属・種目コード!$C$3:$E$76,3,FALSE))</f>
        <v>031071</v>
      </c>
      <c r="I434" s="708">
        <f>IF($E434="","",VLOOKUP($E434,所属・種目コード!$C$3:$E$76,2,FALSE))</f>
        <v>1071</v>
      </c>
      <c r="J434" s="704" t="s">
        <v>9557</v>
      </c>
      <c r="K434" s="706"/>
      <c r="L434" s="705">
        <v>433</v>
      </c>
      <c r="M434" s="11">
        <v>433</v>
      </c>
      <c r="N434" s="11" t="s">
        <v>11924</v>
      </c>
      <c r="O434" s="704" t="s">
        <v>11648</v>
      </c>
      <c r="P434" s="704" t="str">
        <f t="shared" si="13"/>
        <v>ｻﾄｳ ﾗｲｶ</v>
      </c>
      <c r="Q434" s="11" t="s">
        <v>163</v>
      </c>
      <c r="R434" s="704" t="s">
        <v>9351</v>
      </c>
      <c r="S434" s="11">
        <v>1</v>
      </c>
      <c r="T434" s="715" t="str">
        <f>IF($Q434="","",VLOOKUP($Q434,所属・種目コード!$C$3:$E$76,3,FALSE))</f>
        <v>031070</v>
      </c>
      <c r="U434" s="715">
        <f>IF($Q434="","",VLOOKUP($Q434,所属・種目コード!$C$3:$E$76,2,FALSE))</f>
        <v>1070</v>
      </c>
      <c r="W434" s="11" t="s">
        <v>9534</v>
      </c>
    </row>
    <row r="435" spans="1:23" ht="16.7" customHeight="1">
      <c r="A435" s="704">
        <v>434</v>
      </c>
      <c r="B435" s="704">
        <v>434</v>
      </c>
      <c r="C435" s="705" t="s">
        <v>10926</v>
      </c>
      <c r="D435" s="704" t="str">
        <f t="shared" si="12"/>
        <v>ｶﾐｺｳｼﾞ ﾘｸ</v>
      </c>
      <c r="E435" s="704" t="s">
        <v>169</v>
      </c>
      <c r="F435" s="704" t="s">
        <v>9329</v>
      </c>
      <c r="G435" s="11">
        <v>3</v>
      </c>
      <c r="H435" s="708" t="str">
        <f>IF($E435="","",VLOOKUP($E435,所属・種目コード!$C$3:$E$76,3,FALSE))</f>
        <v>031071</v>
      </c>
      <c r="I435" s="708">
        <f>IF($E435="","",VLOOKUP($E435,所属・種目コード!$C$3:$E$76,2,FALSE))</f>
        <v>1071</v>
      </c>
      <c r="J435" s="704" t="s">
        <v>9558</v>
      </c>
      <c r="K435" s="706"/>
      <c r="L435" s="705">
        <v>434</v>
      </c>
      <c r="M435" s="11">
        <v>434</v>
      </c>
      <c r="N435" s="11" t="s">
        <v>11961</v>
      </c>
      <c r="O435" s="704" t="s">
        <v>11649</v>
      </c>
      <c r="P435" s="704" t="str">
        <f t="shared" si="13"/>
        <v>ｻｲｼﾞｮｳ ｾﾅ</v>
      </c>
      <c r="Q435" s="11" t="s">
        <v>214</v>
      </c>
      <c r="R435" s="704" t="s">
        <v>9351</v>
      </c>
      <c r="S435" s="11">
        <v>3</v>
      </c>
      <c r="T435" s="715" t="str">
        <f>IF($Q435="","",VLOOKUP($Q435,所属・種目コード!$C$3:$E$76,3,FALSE))</f>
        <v>031081</v>
      </c>
      <c r="U435" s="715">
        <f>IF($Q435="","",VLOOKUP($Q435,所属・種目コード!$C$3:$E$76,2,FALSE))</f>
        <v>1081</v>
      </c>
      <c r="W435" s="11" t="s">
        <v>9715</v>
      </c>
    </row>
    <row r="436" spans="1:23" ht="16.7" customHeight="1">
      <c r="A436" s="704">
        <v>435</v>
      </c>
      <c r="B436" s="704">
        <v>435</v>
      </c>
      <c r="C436" s="705" t="s">
        <v>10927</v>
      </c>
      <c r="D436" s="704" t="str">
        <f t="shared" si="12"/>
        <v>ｼﾓｸﾆ ﾘｷ</v>
      </c>
      <c r="E436" s="704" t="s">
        <v>169</v>
      </c>
      <c r="F436" s="704" t="s">
        <v>9329</v>
      </c>
      <c r="G436" s="11">
        <v>3</v>
      </c>
      <c r="H436" s="708" t="str">
        <f>IF($E436="","",VLOOKUP($E436,所属・種目コード!$C$3:$E$76,3,FALSE))</f>
        <v>031071</v>
      </c>
      <c r="I436" s="708">
        <f>IF($E436="","",VLOOKUP($E436,所属・種目コード!$C$3:$E$76,2,FALSE))</f>
        <v>1071</v>
      </c>
      <c r="J436" s="704" t="s">
        <v>9562</v>
      </c>
      <c r="K436" s="706"/>
      <c r="L436" s="705">
        <v>435</v>
      </c>
      <c r="M436" s="11">
        <v>435</v>
      </c>
      <c r="N436" s="11" t="s">
        <v>11961</v>
      </c>
      <c r="O436" s="704" t="s">
        <v>11650</v>
      </c>
      <c r="P436" s="704" t="str">
        <f t="shared" si="13"/>
        <v>ｽｶﾞﾜﾗ ﾁﾋﾛ</v>
      </c>
      <c r="Q436" s="11" t="s">
        <v>214</v>
      </c>
      <c r="R436" s="704" t="s">
        <v>9351</v>
      </c>
      <c r="S436" s="11">
        <v>3</v>
      </c>
      <c r="T436" s="715" t="str">
        <f>IF($Q436="","",VLOOKUP($Q436,所属・種目コード!$C$3:$E$76,3,FALSE))</f>
        <v>031081</v>
      </c>
      <c r="U436" s="715">
        <f>IF($Q436="","",VLOOKUP($Q436,所属・種目コード!$C$3:$E$76,2,FALSE))</f>
        <v>1081</v>
      </c>
      <c r="W436" s="11" t="s">
        <v>9717</v>
      </c>
    </row>
    <row r="437" spans="1:23" ht="16.7" customHeight="1">
      <c r="A437" s="704">
        <v>436</v>
      </c>
      <c r="B437" s="704">
        <v>436</v>
      </c>
      <c r="C437" s="705" t="s">
        <v>10928</v>
      </c>
      <c r="D437" s="704" t="str">
        <f t="shared" si="12"/>
        <v>ﾑﾗﾀ ｱﾙﾄ</v>
      </c>
      <c r="E437" s="704" t="s">
        <v>169</v>
      </c>
      <c r="F437" s="704" t="s">
        <v>9329</v>
      </c>
      <c r="G437" s="11">
        <v>3</v>
      </c>
      <c r="H437" s="708" t="str">
        <f>IF($E437="","",VLOOKUP($E437,所属・種目コード!$C$3:$E$76,3,FALSE))</f>
        <v>031071</v>
      </c>
      <c r="I437" s="708">
        <f>IF($E437="","",VLOOKUP($E437,所属・種目コード!$C$3:$E$76,2,FALSE))</f>
        <v>1071</v>
      </c>
      <c r="J437" s="704" t="s">
        <v>9574</v>
      </c>
      <c r="K437" s="706"/>
      <c r="L437" s="705">
        <v>436</v>
      </c>
      <c r="M437" s="11">
        <v>436</v>
      </c>
      <c r="N437" s="11" t="s">
        <v>11961</v>
      </c>
      <c r="O437" s="704" t="s">
        <v>11651</v>
      </c>
      <c r="P437" s="704" t="str">
        <f t="shared" si="13"/>
        <v>ｵｲｶﾜ ｼｮｳｺ</v>
      </c>
      <c r="Q437" s="11" t="s">
        <v>214</v>
      </c>
      <c r="R437" s="704" t="s">
        <v>9351</v>
      </c>
      <c r="S437" s="11">
        <v>2</v>
      </c>
      <c r="T437" s="715" t="str">
        <f>IF($Q437="","",VLOOKUP($Q437,所属・種目コード!$C$3:$E$76,3,FALSE))</f>
        <v>031081</v>
      </c>
      <c r="U437" s="715">
        <f>IF($Q437="","",VLOOKUP($Q437,所属・種目コード!$C$3:$E$76,2,FALSE))</f>
        <v>1081</v>
      </c>
      <c r="W437" s="11" t="s">
        <v>9708</v>
      </c>
    </row>
    <row r="438" spans="1:23" ht="16.7" customHeight="1">
      <c r="A438" s="704">
        <v>437</v>
      </c>
      <c r="B438" s="704">
        <v>437</v>
      </c>
      <c r="C438" s="705" t="s">
        <v>10929</v>
      </c>
      <c r="D438" s="704" t="str">
        <f t="shared" si="12"/>
        <v>ｲｹﾀﾞ ﾜﾂﾞｷ</v>
      </c>
      <c r="E438" s="704" t="s">
        <v>169</v>
      </c>
      <c r="F438" s="704" t="s">
        <v>9329</v>
      </c>
      <c r="G438" s="11">
        <v>2</v>
      </c>
      <c r="H438" s="708" t="str">
        <f>IF($E438="","",VLOOKUP($E438,所属・種目コード!$C$3:$E$76,3,FALSE))</f>
        <v>031071</v>
      </c>
      <c r="I438" s="708">
        <f>IF($E438="","",VLOOKUP($E438,所属・種目コード!$C$3:$E$76,2,FALSE))</f>
        <v>1071</v>
      </c>
      <c r="J438" s="704" t="s">
        <v>9549</v>
      </c>
      <c r="K438" s="706"/>
      <c r="L438" s="705">
        <v>437</v>
      </c>
      <c r="M438" s="11">
        <v>437</v>
      </c>
      <c r="N438" s="11" t="s">
        <v>11928</v>
      </c>
      <c r="O438" s="704" t="s">
        <v>11652</v>
      </c>
      <c r="P438" s="704" t="str">
        <f t="shared" si="13"/>
        <v>ｽｶﾞﾜﾗ ﾋﾅ</v>
      </c>
      <c r="Q438" s="11" t="s">
        <v>11910</v>
      </c>
      <c r="R438" s="704" t="s">
        <v>9351</v>
      </c>
      <c r="S438" s="11">
        <v>1</v>
      </c>
      <c r="T438" s="715" t="str">
        <f>IF($Q438="","",VLOOKUP($Q438,所属・種目コード!$C$3:$E$76,3,FALSE))</f>
        <v>031097</v>
      </c>
      <c r="U438" s="715">
        <f>IF($Q438="","",VLOOKUP($Q438,所属・種目コード!$C$3:$E$76,2,FALSE))</f>
        <v>1097</v>
      </c>
      <c r="W438" s="11" t="s">
        <v>9988</v>
      </c>
    </row>
    <row r="439" spans="1:23" ht="16.7" customHeight="1">
      <c r="A439" s="704">
        <v>438</v>
      </c>
      <c r="B439" s="704">
        <v>438</v>
      </c>
      <c r="C439" s="705" t="s">
        <v>10930</v>
      </c>
      <c r="D439" s="704" t="str">
        <f t="shared" si="12"/>
        <v>ﾀｼﾛ ﾕｳﾏ</v>
      </c>
      <c r="E439" s="704" t="s">
        <v>169</v>
      </c>
      <c r="F439" s="704" t="s">
        <v>9329</v>
      </c>
      <c r="G439" s="11">
        <v>2</v>
      </c>
      <c r="H439" s="708" t="str">
        <f>IF($E439="","",VLOOKUP($E439,所属・種目コード!$C$3:$E$76,3,FALSE))</f>
        <v>031071</v>
      </c>
      <c r="I439" s="708">
        <f>IF($E439="","",VLOOKUP($E439,所属・種目コード!$C$3:$E$76,2,FALSE))</f>
        <v>1071</v>
      </c>
      <c r="J439" s="704" t="s">
        <v>9565</v>
      </c>
      <c r="K439" s="706"/>
      <c r="L439" s="705">
        <v>438</v>
      </c>
      <c r="M439" s="11">
        <v>438</v>
      </c>
      <c r="N439" s="11" t="s">
        <v>11962</v>
      </c>
      <c r="O439" s="704" t="s">
        <v>11653</v>
      </c>
      <c r="P439" s="704" t="str">
        <f t="shared" si="13"/>
        <v>ﾌｼﾞﾉ ﾐｷ</v>
      </c>
      <c r="Q439" s="11" t="s">
        <v>218</v>
      </c>
      <c r="R439" s="704" t="s">
        <v>9351</v>
      </c>
      <c r="S439" s="11">
        <v>3</v>
      </c>
      <c r="T439" s="715" t="str">
        <f>IF($Q439="","",VLOOKUP($Q439,所属・種目コード!$C$3:$E$76,3,FALSE))</f>
        <v>031082</v>
      </c>
      <c r="U439" s="715">
        <f>IF($Q439="","",VLOOKUP($Q439,所属・種目コード!$C$3:$E$76,2,FALSE))</f>
        <v>1082</v>
      </c>
      <c r="W439" s="11" t="s">
        <v>9729</v>
      </c>
    </row>
    <row r="440" spans="1:23" ht="16.7" customHeight="1">
      <c r="A440" s="704">
        <v>439</v>
      </c>
      <c r="B440" s="704">
        <v>439</v>
      </c>
      <c r="C440" s="705" t="s">
        <v>10931</v>
      </c>
      <c r="D440" s="704" t="str">
        <f t="shared" si="12"/>
        <v>ﾐｶﾜ ﾖｼﾄ</v>
      </c>
      <c r="E440" s="704" t="s">
        <v>169</v>
      </c>
      <c r="F440" s="704" t="s">
        <v>9329</v>
      </c>
      <c r="G440" s="11">
        <v>2</v>
      </c>
      <c r="H440" s="708" t="str">
        <f>IF($E440="","",VLOOKUP($E440,所属・種目コード!$C$3:$E$76,3,FALSE))</f>
        <v>031071</v>
      </c>
      <c r="I440" s="708">
        <f>IF($E440="","",VLOOKUP($E440,所属・種目コード!$C$3:$E$76,2,FALSE))</f>
        <v>1071</v>
      </c>
      <c r="J440" s="704" t="s">
        <v>9572</v>
      </c>
      <c r="K440" s="706"/>
      <c r="L440" s="705">
        <v>439</v>
      </c>
      <c r="M440" s="11">
        <v>439</v>
      </c>
      <c r="N440" s="11" t="s">
        <v>11962</v>
      </c>
      <c r="O440" s="704" t="s">
        <v>11654</v>
      </c>
      <c r="P440" s="704" t="str">
        <f t="shared" si="13"/>
        <v>ﾑﾗｶﾐ ﾅｵ</v>
      </c>
      <c r="Q440" s="11" t="s">
        <v>218</v>
      </c>
      <c r="R440" s="704" t="s">
        <v>9351</v>
      </c>
      <c r="S440" s="11">
        <v>3</v>
      </c>
      <c r="T440" s="715" t="str">
        <f>IF($Q440="","",VLOOKUP($Q440,所属・種目コード!$C$3:$E$76,3,FALSE))</f>
        <v>031082</v>
      </c>
      <c r="U440" s="715">
        <f>IF($Q440="","",VLOOKUP($Q440,所属・種目コード!$C$3:$E$76,2,FALSE))</f>
        <v>1082</v>
      </c>
      <c r="W440" s="11" t="s">
        <v>9730</v>
      </c>
    </row>
    <row r="441" spans="1:23" ht="16.7" customHeight="1">
      <c r="A441" s="704">
        <v>440</v>
      </c>
      <c r="B441" s="704">
        <v>440</v>
      </c>
      <c r="C441" s="705" t="s">
        <v>10932</v>
      </c>
      <c r="D441" s="704" t="str">
        <f t="shared" si="12"/>
        <v>ﾔﾏｸﾞﾁ ﾀｸﾑ</v>
      </c>
      <c r="E441" s="704" t="s">
        <v>169</v>
      </c>
      <c r="F441" s="704" t="s">
        <v>9329</v>
      </c>
      <c r="G441" s="11">
        <v>2</v>
      </c>
      <c r="H441" s="708" t="str">
        <f>IF($E441="","",VLOOKUP($E441,所属・種目コード!$C$3:$E$76,3,FALSE))</f>
        <v>031071</v>
      </c>
      <c r="I441" s="708">
        <f>IF($E441="","",VLOOKUP($E441,所属・種目コード!$C$3:$E$76,2,FALSE))</f>
        <v>1071</v>
      </c>
      <c r="J441" s="704" t="s">
        <v>9575</v>
      </c>
      <c r="K441" s="706"/>
      <c r="L441" s="705">
        <v>440</v>
      </c>
      <c r="M441" s="11">
        <v>440</v>
      </c>
      <c r="N441" s="11" t="s">
        <v>11962</v>
      </c>
      <c r="O441" s="704" t="s">
        <v>11655</v>
      </c>
      <c r="P441" s="704" t="str">
        <f t="shared" si="13"/>
        <v>ｲﾜﾌﾞﾁ ｱﾐ</v>
      </c>
      <c r="Q441" s="11" t="s">
        <v>218</v>
      </c>
      <c r="R441" s="704" t="s">
        <v>9351</v>
      </c>
      <c r="S441" s="11">
        <v>2</v>
      </c>
      <c r="T441" s="715" t="str">
        <f>IF($Q441="","",VLOOKUP($Q441,所属・種目コード!$C$3:$E$76,3,FALSE))</f>
        <v>031082</v>
      </c>
      <c r="U441" s="715">
        <f>IF($Q441="","",VLOOKUP($Q441,所属・種目コード!$C$3:$E$76,2,FALSE))</f>
        <v>1082</v>
      </c>
      <c r="W441" s="11" t="s">
        <v>9725</v>
      </c>
    </row>
    <row r="442" spans="1:23" ht="16.7" customHeight="1">
      <c r="A442" s="704">
        <v>441</v>
      </c>
      <c r="B442" s="704">
        <v>441</v>
      </c>
      <c r="C442" s="705" t="s">
        <v>10933</v>
      </c>
      <c r="D442" s="704" t="str">
        <f t="shared" si="12"/>
        <v>ｵｵｻｷ ｶｲﾄ</v>
      </c>
      <c r="E442" s="704" t="s">
        <v>169</v>
      </c>
      <c r="F442" s="704" t="s">
        <v>9329</v>
      </c>
      <c r="G442" s="11">
        <v>1</v>
      </c>
      <c r="H442" s="708" t="str">
        <f>IF($E442="","",VLOOKUP($E442,所属・種目コード!$C$3:$E$76,3,FALSE))</f>
        <v>031071</v>
      </c>
      <c r="I442" s="708">
        <f>IF($E442="","",VLOOKUP($E442,所属・種目コード!$C$3:$E$76,2,FALSE))</f>
        <v>1071</v>
      </c>
      <c r="J442" s="704" t="s">
        <v>9553</v>
      </c>
      <c r="K442" s="706"/>
      <c r="L442" s="705">
        <v>441</v>
      </c>
      <c r="M442" s="11">
        <v>441</v>
      </c>
      <c r="N442" s="11" t="s">
        <v>11962</v>
      </c>
      <c r="O442" s="704" t="s">
        <v>11656</v>
      </c>
      <c r="P442" s="704" t="str">
        <f t="shared" si="13"/>
        <v>ｻﾄｳ ﾋﾛﾐ</v>
      </c>
      <c r="Q442" s="11" t="s">
        <v>218</v>
      </c>
      <c r="R442" s="704" t="s">
        <v>9351</v>
      </c>
      <c r="S442" s="11">
        <v>2</v>
      </c>
      <c r="T442" s="715" t="str">
        <f>IF($Q442="","",VLOOKUP($Q442,所属・種目コード!$C$3:$E$76,3,FALSE))</f>
        <v>031082</v>
      </c>
      <c r="U442" s="715">
        <f>IF($Q442="","",VLOOKUP($Q442,所属・種目コード!$C$3:$E$76,2,FALSE))</f>
        <v>1082</v>
      </c>
      <c r="W442" s="11" t="s">
        <v>9728</v>
      </c>
    </row>
    <row r="443" spans="1:23" ht="16.7" customHeight="1">
      <c r="A443" s="704">
        <v>442</v>
      </c>
      <c r="B443" s="704">
        <v>442</v>
      </c>
      <c r="C443" s="705" t="s">
        <v>10934</v>
      </c>
      <c r="D443" s="704" t="str">
        <f t="shared" si="12"/>
        <v>ｲｼﾑﾗ ｶｽﾞｷ</v>
      </c>
      <c r="E443" s="704" t="s">
        <v>151</v>
      </c>
      <c r="F443" s="704" t="s">
        <v>9329</v>
      </c>
      <c r="G443" s="11">
        <v>3</v>
      </c>
      <c r="H443" s="708" t="str">
        <f>IF($E443="","",VLOOKUP($E443,所属・種目コード!$C$3:$E$76,3,FALSE))</f>
        <v>031068</v>
      </c>
      <c r="I443" s="708">
        <f>IF($E443="","",VLOOKUP($E443,所属・種目コード!$C$3:$E$76,2,FALSE))</f>
        <v>1068</v>
      </c>
      <c r="J443" s="704" t="s">
        <v>9504</v>
      </c>
      <c r="K443" s="706"/>
      <c r="L443" s="705">
        <v>442</v>
      </c>
      <c r="M443" s="11">
        <v>442</v>
      </c>
      <c r="N443" s="11" t="s">
        <v>11944</v>
      </c>
      <c r="O443" s="704" t="s">
        <v>11657</v>
      </c>
      <c r="P443" s="704" t="str">
        <f t="shared" si="13"/>
        <v>ﾅｶﾞｻﾜ ﾄﾓｶ</v>
      </c>
      <c r="Q443" s="11" t="s">
        <v>132</v>
      </c>
      <c r="R443" s="704" t="s">
        <v>9351</v>
      </c>
      <c r="S443" s="11">
        <v>1</v>
      </c>
      <c r="T443" s="715" t="str">
        <f>IF($Q443="","",VLOOKUP($Q443,所属・種目コード!$C$3:$E$76,3,FALSE))</f>
        <v>031064</v>
      </c>
      <c r="U443" s="715">
        <f>IF($Q443="","",VLOOKUP($Q443,所属・種目コード!$C$3:$E$76,2,FALSE))</f>
        <v>1064</v>
      </c>
      <c r="W443" s="11" t="s">
        <v>9465</v>
      </c>
    </row>
    <row r="444" spans="1:23" ht="16.7" customHeight="1">
      <c r="A444" s="704">
        <v>443</v>
      </c>
      <c r="B444" s="704">
        <v>443</v>
      </c>
      <c r="C444" s="705" t="s">
        <v>11335</v>
      </c>
      <c r="D444" s="704" t="str">
        <f t="shared" si="12"/>
        <v>ｻｻｷ ﾄﾜ</v>
      </c>
      <c r="E444" s="704" t="s">
        <v>151</v>
      </c>
      <c r="F444" s="704" t="s">
        <v>9329</v>
      </c>
      <c r="G444" s="11">
        <v>3</v>
      </c>
      <c r="H444" s="708" t="str">
        <f>IF($E444="","",VLOOKUP($E444,所属・種目コード!$C$3:$E$76,3,FALSE))</f>
        <v>031068</v>
      </c>
      <c r="I444" s="708">
        <f>IF($E444="","",VLOOKUP($E444,所属・種目コード!$C$3:$E$76,2,FALSE))</f>
        <v>1068</v>
      </c>
      <c r="J444" s="704" t="s">
        <v>9507</v>
      </c>
      <c r="K444" s="706"/>
      <c r="L444" s="705">
        <v>443</v>
      </c>
      <c r="M444" s="829">
        <v>443</v>
      </c>
      <c r="N444" s="11" t="s">
        <v>11916</v>
      </c>
      <c r="O444" s="704" t="s">
        <v>11848</v>
      </c>
      <c r="P444" s="704" t="str">
        <f t="shared" si="13"/>
        <v>ｶﾓﾝ ﾋﾅﾀ</v>
      </c>
      <c r="Q444" s="11" t="s">
        <v>242</v>
      </c>
      <c r="R444" s="704" t="s">
        <v>9351</v>
      </c>
      <c r="S444" s="11">
        <v>1</v>
      </c>
      <c r="T444" s="715" t="str">
        <f>IF($Q444="","",VLOOKUP($Q444,所属・種目コード!$C$3:$E$76,3,FALSE))</f>
        <v>031088</v>
      </c>
      <c r="U444" s="715">
        <f>IF($Q444="","",VLOOKUP($Q444,所属・種目コード!$C$3:$E$76,2,FALSE))</f>
        <v>1088</v>
      </c>
      <c r="W444" s="11" t="s">
        <v>9827</v>
      </c>
    </row>
    <row r="445" spans="1:23" ht="16.7" customHeight="1">
      <c r="A445" s="704">
        <v>444</v>
      </c>
      <c r="B445" s="704">
        <v>444</v>
      </c>
      <c r="C445" s="705" t="s">
        <v>11336</v>
      </c>
      <c r="D445" s="704" t="str">
        <f t="shared" si="12"/>
        <v>ｵｶﾞｻﾜﾗ ｹﾝｼﾝ</v>
      </c>
      <c r="E445" s="704" t="s">
        <v>151</v>
      </c>
      <c r="F445" s="704" t="s">
        <v>9329</v>
      </c>
      <c r="G445" s="11">
        <v>2</v>
      </c>
      <c r="H445" s="708" t="str">
        <f>IF($E445="","",VLOOKUP($E445,所属・種目コード!$C$3:$E$76,3,FALSE))</f>
        <v>031068</v>
      </c>
      <c r="I445" s="708">
        <f>IF($E445="","",VLOOKUP($E445,所属・種目コード!$C$3:$E$76,2,FALSE))</f>
        <v>1068</v>
      </c>
      <c r="J445" s="704" t="s">
        <v>9505</v>
      </c>
      <c r="K445" s="706"/>
      <c r="L445" s="705">
        <v>444</v>
      </c>
      <c r="M445" s="829">
        <v>444</v>
      </c>
      <c r="N445" s="11" t="s">
        <v>11916</v>
      </c>
      <c r="O445" s="704" t="s">
        <v>11724</v>
      </c>
      <c r="P445" s="704" t="str">
        <f t="shared" si="13"/>
        <v>ｸﾎﾞ ﾕﾒ</v>
      </c>
      <c r="Q445" s="11" t="s">
        <v>242</v>
      </c>
      <c r="R445" s="704" t="s">
        <v>9351</v>
      </c>
      <c r="S445" s="11">
        <v>1</v>
      </c>
      <c r="T445" s="715" t="str">
        <f>IF($Q445="","",VLOOKUP($Q445,所属・種目コード!$C$3:$E$76,3,FALSE))</f>
        <v>031088</v>
      </c>
      <c r="U445" s="715">
        <f>IF($Q445="","",VLOOKUP($Q445,所属・種目コード!$C$3:$E$76,2,FALSE))</f>
        <v>1088</v>
      </c>
      <c r="W445" s="11" t="s">
        <v>9829</v>
      </c>
    </row>
    <row r="446" spans="1:23" ht="16.7" customHeight="1">
      <c r="A446" s="704">
        <v>445</v>
      </c>
      <c r="B446" s="704">
        <v>445</v>
      </c>
      <c r="C446" s="705" t="s">
        <v>10935</v>
      </c>
      <c r="D446" s="704" t="str">
        <f t="shared" si="12"/>
        <v>ｽｽﾞｷ ﾀｸﾏ</v>
      </c>
      <c r="E446" s="704" t="s">
        <v>151</v>
      </c>
      <c r="F446" s="704" t="s">
        <v>9329</v>
      </c>
      <c r="G446" s="11">
        <v>2</v>
      </c>
      <c r="H446" s="708" t="str">
        <f>IF($E446="","",VLOOKUP($E446,所属・種目コード!$C$3:$E$76,3,FALSE))</f>
        <v>031068</v>
      </c>
      <c r="I446" s="708">
        <f>IF($E446="","",VLOOKUP($E446,所属・種目コード!$C$3:$E$76,2,FALSE))</f>
        <v>1068</v>
      </c>
      <c r="J446" s="704" t="s">
        <v>9510</v>
      </c>
      <c r="K446" s="706"/>
      <c r="L446" s="705">
        <v>445</v>
      </c>
      <c r="M446" s="11">
        <v>445</v>
      </c>
      <c r="N446" s="11" t="s">
        <v>11932</v>
      </c>
      <c r="O446" s="704" t="s">
        <v>11821</v>
      </c>
      <c r="P446" s="704" t="str">
        <f t="shared" si="13"/>
        <v>ｲｼﾀﾞ ﾐﾉﾘ</v>
      </c>
      <c r="Q446" s="11" t="s">
        <v>187</v>
      </c>
      <c r="R446" s="704" t="s">
        <v>9351</v>
      </c>
      <c r="S446" s="11">
        <v>1</v>
      </c>
      <c r="T446" s="715" t="str">
        <f>IF($Q446="","",VLOOKUP($Q446,所属・種目コード!$C$3:$E$76,3,FALSE))</f>
        <v>031074</v>
      </c>
      <c r="U446" s="715">
        <f>IF($Q446="","",VLOOKUP($Q446,所属・種目コード!$C$3:$E$76,2,FALSE))</f>
        <v>1074</v>
      </c>
      <c r="W446" s="11" t="s">
        <v>9614</v>
      </c>
    </row>
    <row r="447" spans="1:23" ht="16.7" customHeight="1">
      <c r="A447" s="704">
        <v>446</v>
      </c>
      <c r="B447" s="704">
        <v>446</v>
      </c>
      <c r="C447" s="705" t="s">
        <v>11248</v>
      </c>
      <c r="D447" s="704" t="str">
        <f t="shared" si="12"/>
        <v>ﾐｳﾗ ｼｮｳ</v>
      </c>
      <c r="E447" s="704" t="s">
        <v>151</v>
      </c>
      <c r="F447" s="704" t="s">
        <v>9329</v>
      </c>
      <c r="G447" s="11">
        <v>2</v>
      </c>
      <c r="H447" s="708" t="str">
        <f>IF($E447="","",VLOOKUP($E447,所属・種目コード!$C$3:$E$76,3,FALSE))</f>
        <v>031068</v>
      </c>
      <c r="I447" s="708">
        <f>IF($E447="","",VLOOKUP($E447,所属・種目コード!$C$3:$E$76,2,FALSE))</f>
        <v>1068</v>
      </c>
      <c r="J447" s="704" t="s">
        <v>9511</v>
      </c>
      <c r="K447" s="706"/>
      <c r="L447" s="705">
        <v>446</v>
      </c>
      <c r="M447" s="11">
        <v>446</v>
      </c>
      <c r="N447" s="11" t="s">
        <v>11932</v>
      </c>
      <c r="O447" s="704" t="s">
        <v>11822</v>
      </c>
      <c r="P447" s="704" t="str">
        <f t="shared" si="13"/>
        <v>ﾅｶﾄ ﾊﾅｺ</v>
      </c>
      <c r="Q447" s="11" t="s">
        <v>187</v>
      </c>
      <c r="R447" s="704" t="s">
        <v>9351</v>
      </c>
      <c r="S447" s="11">
        <v>1</v>
      </c>
      <c r="T447" s="715" t="str">
        <f>IF($Q447="","",VLOOKUP($Q447,所属・種目コード!$C$3:$E$76,3,FALSE))</f>
        <v>031074</v>
      </c>
      <c r="U447" s="715">
        <f>IF($Q447="","",VLOOKUP($Q447,所属・種目コード!$C$3:$E$76,2,FALSE))</f>
        <v>1074</v>
      </c>
      <c r="W447" s="11" t="s">
        <v>9646</v>
      </c>
    </row>
    <row r="448" spans="1:23" ht="16.7" customHeight="1">
      <c r="A448" s="704">
        <v>447</v>
      </c>
      <c r="B448" s="704">
        <v>447</v>
      </c>
      <c r="C448" s="705" t="s">
        <v>11337</v>
      </c>
      <c r="D448" s="704" t="str">
        <f t="shared" si="12"/>
        <v>ｲﾄｳ ｼﾝﾀﾛｳ</v>
      </c>
      <c r="E448" s="704" t="s">
        <v>9273</v>
      </c>
      <c r="F448" s="704" t="s">
        <v>9329</v>
      </c>
      <c r="G448" s="11">
        <v>3</v>
      </c>
      <c r="H448" s="708" t="str">
        <f>IF($E448="","",VLOOKUP($E448,所属・種目コード!$C$3:$E$76,3,FALSE))</f>
        <v>031056</v>
      </c>
      <c r="I448" s="708">
        <f>IF($E448="","",VLOOKUP($E448,所属・種目コード!$C$3:$E$76,2,FALSE))</f>
        <v>1056</v>
      </c>
      <c r="J448" s="704" t="s">
        <v>9352</v>
      </c>
      <c r="K448" s="706"/>
      <c r="L448" s="705">
        <v>447</v>
      </c>
      <c r="M448" s="11">
        <v>447</v>
      </c>
      <c r="N448" s="11" t="s">
        <v>11932</v>
      </c>
      <c r="O448" s="704" t="s">
        <v>11892</v>
      </c>
      <c r="P448" s="704" t="str">
        <f t="shared" si="13"/>
        <v>ﾓﾘｵｶ ﾊﾙｶ</v>
      </c>
      <c r="Q448" s="11" t="s">
        <v>187</v>
      </c>
      <c r="R448" s="704" t="s">
        <v>9351</v>
      </c>
      <c r="S448" s="11">
        <v>1</v>
      </c>
      <c r="T448" s="715" t="str">
        <f>IF($Q448="","",VLOOKUP($Q448,所属・種目コード!$C$3:$E$76,3,FALSE))</f>
        <v>031074</v>
      </c>
      <c r="U448" s="715">
        <f>IF($Q448="","",VLOOKUP($Q448,所属・種目コード!$C$3:$E$76,2,FALSE))</f>
        <v>1074</v>
      </c>
      <c r="W448" s="11" t="s">
        <v>9657</v>
      </c>
    </row>
    <row r="449" spans="1:23" ht="16.7" customHeight="1">
      <c r="A449" s="704">
        <v>448</v>
      </c>
      <c r="B449" s="704">
        <v>448</v>
      </c>
      <c r="C449" s="705" t="s">
        <v>7081</v>
      </c>
      <c r="D449" s="704" t="str">
        <f t="shared" si="12"/>
        <v>ｶﾝﾉ ｼｮｳﾀ</v>
      </c>
      <c r="E449" s="704" t="s">
        <v>9273</v>
      </c>
      <c r="F449" s="704" t="s">
        <v>9329</v>
      </c>
      <c r="G449" s="11">
        <v>3</v>
      </c>
      <c r="H449" s="708" t="str">
        <f>IF($E449="","",VLOOKUP($E449,所属・種目コード!$C$3:$E$76,3,FALSE))</f>
        <v>031056</v>
      </c>
      <c r="I449" s="708">
        <f>IF($E449="","",VLOOKUP($E449,所属・種目コード!$C$3:$E$76,2,FALSE))</f>
        <v>1056</v>
      </c>
      <c r="J449" s="704" t="s">
        <v>9354</v>
      </c>
      <c r="K449" s="706"/>
      <c r="L449" s="705">
        <v>448</v>
      </c>
      <c r="M449" s="11">
        <v>448</v>
      </c>
      <c r="N449" s="11" t="s">
        <v>11935</v>
      </c>
      <c r="O449" s="704" t="s">
        <v>11658</v>
      </c>
      <c r="P449" s="704" t="str">
        <f t="shared" si="13"/>
        <v>ｶﾄｳ ﾓｱ</v>
      </c>
      <c r="Q449" s="11" t="s">
        <v>10151</v>
      </c>
      <c r="R449" s="704" t="s">
        <v>9351</v>
      </c>
      <c r="S449" s="11">
        <v>1</v>
      </c>
      <c r="T449" s="715" t="str">
        <f>IF($Q449="","",VLOOKUP($Q449,所属・種目コード!$C$3:$E$76,3,FALSE))</f>
        <v>031112</v>
      </c>
      <c r="U449" s="715">
        <f>IF($Q449="","",VLOOKUP($Q449,所属・種目コード!$C$3:$E$76,2,FALSE))</f>
        <v>1112</v>
      </c>
      <c r="W449" s="11" t="s">
        <v>10165</v>
      </c>
    </row>
    <row r="450" spans="1:23" ht="16.7" customHeight="1">
      <c r="A450" s="704">
        <v>449</v>
      </c>
      <c r="B450" s="704">
        <v>449</v>
      </c>
      <c r="C450" s="705" t="s">
        <v>11338</v>
      </c>
      <c r="D450" s="704" t="str">
        <f t="shared" ref="D450:D513" si="14">ASC(J450)</f>
        <v>ｻｻｷ ｼｭﾝｷ</v>
      </c>
      <c r="E450" s="704" t="s">
        <v>9273</v>
      </c>
      <c r="F450" s="704" t="s">
        <v>9329</v>
      </c>
      <c r="G450" s="11">
        <v>3</v>
      </c>
      <c r="H450" s="708" t="str">
        <f>IF($E450="","",VLOOKUP($E450,所属・種目コード!$C$3:$E$76,3,FALSE))</f>
        <v>031056</v>
      </c>
      <c r="I450" s="708">
        <f>IF($E450="","",VLOOKUP($E450,所属・種目コード!$C$3:$E$76,2,FALSE))</f>
        <v>1056</v>
      </c>
      <c r="J450" s="704" t="s">
        <v>9356</v>
      </c>
      <c r="K450" s="706"/>
      <c r="L450" s="705">
        <v>449</v>
      </c>
      <c r="M450" s="11">
        <v>449</v>
      </c>
      <c r="N450" s="11" t="s">
        <v>11935</v>
      </c>
      <c r="O450" s="704" t="s">
        <v>11659</v>
      </c>
      <c r="P450" s="704" t="str">
        <f t="shared" ref="P450:P513" si="15">ASC(W450)</f>
        <v>ｽｽﾞｷ ﾕﾐ</v>
      </c>
      <c r="Q450" s="11" t="s">
        <v>10151</v>
      </c>
      <c r="R450" s="704" t="s">
        <v>9351</v>
      </c>
      <c r="S450" s="11">
        <v>1</v>
      </c>
      <c r="T450" s="715" t="str">
        <f>IF($Q450="","",VLOOKUP($Q450,所属・種目コード!$C$3:$E$76,3,FALSE))</f>
        <v>031112</v>
      </c>
      <c r="U450" s="715">
        <f>IF($Q450="","",VLOOKUP($Q450,所属・種目コード!$C$3:$E$76,2,FALSE))</f>
        <v>1112</v>
      </c>
      <c r="W450" s="11" t="s">
        <v>10173</v>
      </c>
    </row>
    <row r="451" spans="1:23" ht="16.7" customHeight="1">
      <c r="A451" s="704">
        <v>450</v>
      </c>
      <c r="B451" s="704">
        <v>450</v>
      </c>
      <c r="C451" s="705" t="s">
        <v>11249</v>
      </c>
      <c r="D451" s="704" t="str">
        <f t="shared" si="14"/>
        <v>ｽｶﾞﾜﾗ ｿｳ</v>
      </c>
      <c r="E451" s="704" t="s">
        <v>9273</v>
      </c>
      <c r="F451" s="704" t="s">
        <v>9329</v>
      </c>
      <c r="G451" s="11">
        <v>3</v>
      </c>
      <c r="H451" s="708" t="str">
        <f>IF($E451="","",VLOOKUP($E451,所属・種目コード!$C$3:$E$76,3,FALSE))</f>
        <v>031056</v>
      </c>
      <c r="I451" s="708">
        <f>IF($E451="","",VLOOKUP($E451,所属・種目コード!$C$3:$E$76,2,FALSE))</f>
        <v>1056</v>
      </c>
      <c r="J451" s="704" t="s">
        <v>9358</v>
      </c>
      <c r="K451" s="706"/>
      <c r="L451" s="705">
        <v>450</v>
      </c>
      <c r="M451" s="11">
        <v>450</v>
      </c>
      <c r="N451" s="11" t="s">
        <v>11935</v>
      </c>
      <c r="O451" s="704" t="s">
        <v>11823</v>
      </c>
      <c r="P451" s="704" t="str">
        <f t="shared" si="15"/>
        <v>ﾉﾀﾞ ﾉﾉｺ</v>
      </c>
      <c r="Q451" s="11" t="s">
        <v>10151</v>
      </c>
      <c r="R451" s="704" t="s">
        <v>9351</v>
      </c>
      <c r="S451" s="11">
        <v>1</v>
      </c>
      <c r="T451" s="715" t="str">
        <f>IF($Q451="","",VLOOKUP($Q451,所属・種目コード!$C$3:$E$76,3,FALSE))</f>
        <v>031112</v>
      </c>
      <c r="U451" s="715">
        <f>IF($Q451="","",VLOOKUP($Q451,所属・種目コード!$C$3:$E$76,2,FALSE))</f>
        <v>1112</v>
      </c>
      <c r="W451" s="11" t="s">
        <v>10182</v>
      </c>
    </row>
    <row r="452" spans="1:23" ht="16.7" customHeight="1">
      <c r="A452" s="704">
        <v>451</v>
      </c>
      <c r="B452" s="704">
        <v>451</v>
      </c>
      <c r="C452" s="705" t="s">
        <v>5659</v>
      </c>
      <c r="D452" s="704" t="str">
        <f t="shared" si="14"/>
        <v>ﾔｴｶﾞｼ ﾚﾝ</v>
      </c>
      <c r="E452" s="704" t="s">
        <v>9273</v>
      </c>
      <c r="F452" s="704" t="s">
        <v>9329</v>
      </c>
      <c r="G452" s="11">
        <v>3</v>
      </c>
      <c r="H452" s="708" t="str">
        <f>IF($E452="","",VLOOKUP($E452,所属・種目コード!$C$3:$E$76,3,FALSE))</f>
        <v>031056</v>
      </c>
      <c r="I452" s="708">
        <f>IF($E452="","",VLOOKUP($E452,所属・種目コード!$C$3:$E$76,2,FALSE))</f>
        <v>1056</v>
      </c>
      <c r="J452" s="704" t="s">
        <v>9363</v>
      </c>
      <c r="K452" s="706"/>
      <c r="L452" s="705">
        <v>451</v>
      </c>
      <c r="M452" s="11">
        <v>451</v>
      </c>
      <c r="N452" s="11" t="s">
        <v>11935</v>
      </c>
      <c r="O452" s="704" t="s">
        <v>11660</v>
      </c>
      <c r="P452" s="704" t="str">
        <f t="shared" si="15"/>
        <v>ﾐｽﾞﾉ ｶﾖ</v>
      </c>
      <c r="Q452" s="11" t="s">
        <v>10151</v>
      </c>
      <c r="R452" s="704" t="s">
        <v>9351</v>
      </c>
      <c r="S452" s="11">
        <v>1</v>
      </c>
      <c r="T452" s="715" t="str">
        <f>IF($Q452="","",VLOOKUP($Q452,所属・種目コード!$C$3:$E$76,3,FALSE))</f>
        <v>031112</v>
      </c>
      <c r="U452" s="715">
        <f>IF($Q452="","",VLOOKUP($Q452,所属・種目コード!$C$3:$E$76,2,FALSE))</f>
        <v>1112</v>
      </c>
      <c r="W452" s="11" t="s">
        <v>10188</v>
      </c>
    </row>
    <row r="453" spans="1:23" ht="16.7" customHeight="1">
      <c r="A453" s="704">
        <v>452</v>
      </c>
      <c r="B453" s="704">
        <v>452</v>
      </c>
      <c r="C453" s="705" t="s">
        <v>10936</v>
      </c>
      <c r="D453" s="704" t="str">
        <f t="shared" si="14"/>
        <v>ﾔﾏｻﾞｷ ﾘｮｳﾀ</v>
      </c>
      <c r="E453" s="704" t="s">
        <v>9273</v>
      </c>
      <c r="F453" s="704" t="s">
        <v>9329</v>
      </c>
      <c r="G453" s="11">
        <v>3</v>
      </c>
      <c r="H453" s="708" t="str">
        <f>IF($E453="","",VLOOKUP($E453,所属・種目コード!$C$3:$E$76,3,FALSE))</f>
        <v>031056</v>
      </c>
      <c r="I453" s="708">
        <f>IF($E453="","",VLOOKUP($E453,所属・種目コード!$C$3:$E$76,2,FALSE))</f>
        <v>1056</v>
      </c>
      <c r="J453" s="704" t="s">
        <v>9364</v>
      </c>
      <c r="K453" s="706"/>
      <c r="L453" s="705">
        <v>452</v>
      </c>
      <c r="M453" s="11">
        <v>452</v>
      </c>
      <c r="N453" s="11" t="s">
        <v>11935</v>
      </c>
      <c r="O453" s="704" t="s">
        <v>11661</v>
      </c>
      <c r="P453" s="704" t="str">
        <f t="shared" si="15"/>
        <v>ﾖｼﾀﾞ ﾏﾕ</v>
      </c>
      <c r="Q453" s="11" t="s">
        <v>10151</v>
      </c>
      <c r="R453" s="704" t="s">
        <v>9351</v>
      </c>
      <c r="S453" s="11">
        <v>1</v>
      </c>
      <c r="T453" s="715" t="str">
        <f>IF($Q453="","",VLOOKUP($Q453,所属・種目コード!$C$3:$E$76,3,FALSE))</f>
        <v>031112</v>
      </c>
      <c r="U453" s="715">
        <f>IF($Q453="","",VLOOKUP($Q453,所属・種目コード!$C$3:$E$76,2,FALSE))</f>
        <v>1112</v>
      </c>
      <c r="W453" s="11" t="s">
        <v>10192</v>
      </c>
    </row>
    <row r="454" spans="1:23" ht="16.7" customHeight="1">
      <c r="A454" s="704">
        <v>453</v>
      </c>
      <c r="B454" s="704">
        <v>453</v>
      </c>
      <c r="C454" s="705" t="s">
        <v>11339</v>
      </c>
      <c r="D454" s="704" t="str">
        <f t="shared" si="14"/>
        <v>ﾜﾉｻﾞｷ ﾖｼｷ</v>
      </c>
      <c r="E454" s="704" t="s">
        <v>9273</v>
      </c>
      <c r="F454" s="704" t="s">
        <v>9329</v>
      </c>
      <c r="G454" s="11">
        <v>3</v>
      </c>
      <c r="H454" s="708" t="str">
        <f>IF($E454="","",VLOOKUP($E454,所属・種目コード!$C$3:$E$76,3,FALSE))</f>
        <v>031056</v>
      </c>
      <c r="I454" s="708">
        <f>IF($E454="","",VLOOKUP($E454,所属・種目コード!$C$3:$E$76,2,FALSE))</f>
        <v>1056</v>
      </c>
      <c r="J454" s="704" t="s">
        <v>9365</v>
      </c>
      <c r="K454" s="706"/>
      <c r="L454" s="705">
        <v>453</v>
      </c>
      <c r="M454" s="11">
        <v>453</v>
      </c>
      <c r="N454" s="11" t="s">
        <v>11945</v>
      </c>
      <c r="O454" s="704" t="s">
        <v>7737</v>
      </c>
      <c r="P454" s="704" t="str">
        <f t="shared" si="15"/>
        <v>ｽｶﾞﾜﾗ ﾐｻｷ</v>
      </c>
      <c r="Q454" s="11" t="s">
        <v>9277</v>
      </c>
      <c r="R454" s="704" t="s">
        <v>9351</v>
      </c>
      <c r="S454" s="11">
        <v>3</v>
      </c>
      <c r="T454" s="715" t="str">
        <f>IF($Q454="","",VLOOKUP($Q454,所属・種目コード!$C$3:$E$76,3,FALSE))</f>
        <v>031062</v>
      </c>
      <c r="U454" s="715">
        <f>IF($Q454="","",VLOOKUP($Q454,所属・種目コード!$C$3:$E$76,2,FALSE))</f>
        <v>1062</v>
      </c>
      <c r="W454" s="11" t="s">
        <v>10339</v>
      </c>
    </row>
    <row r="455" spans="1:23" ht="16.7" customHeight="1">
      <c r="A455" s="704">
        <v>454</v>
      </c>
      <c r="B455" s="704">
        <v>454</v>
      </c>
      <c r="C455" s="705" t="s">
        <v>10937</v>
      </c>
      <c r="D455" s="704" t="str">
        <f t="shared" si="14"/>
        <v>ｺﾞﾄｳ ｼｭｳﾔ</v>
      </c>
      <c r="E455" s="704" t="s">
        <v>9273</v>
      </c>
      <c r="F455" s="704" t="s">
        <v>9329</v>
      </c>
      <c r="G455" s="11">
        <v>2</v>
      </c>
      <c r="H455" s="708" t="str">
        <f>IF($E455="","",VLOOKUP($E455,所属・種目コード!$C$3:$E$76,3,FALSE))</f>
        <v>031056</v>
      </c>
      <c r="I455" s="708">
        <f>IF($E455="","",VLOOKUP($E455,所属・種目コード!$C$3:$E$76,2,FALSE))</f>
        <v>1056</v>
      </c>
      <c r="J455" s="704" t="s">
        <v>9355</v>
      </c>
      <c r="K455" s="706"/>
      <c r="L455" s="705">
        <v>454</v>
      </c>
      <c r="M455" s="11">
        <v>454</v>
      </c>
      <c r="N455" s="11" t="s">
        <v>11945</v>
      </c>
      <c r="O455" s="704" t="s">
        <v>11662</v>
      </c>
      <c r="P455" s="704" t="str">
        <f t="shared" si="15"/>
        <v>ﾀｶﾊｼ ﾕｲ</v>
      </c>
      <c r="Q455" s="11" t="s">
        <v>9277</v>
      </c>
      <c r="R455" s="704" t="s">
        <v>9351</v>
      </c>
      <c r="S455" s="11">
        <v>2</v>
      </c>
      <c r="T455" s="715" t="str">
        <f>IF($Q455="","",VLOOKUP($Q455,所属・種目コード!$C$3:$E$76,3,FALSE))</f>
        <v>031062</v>
      </c>
      <c r="U455" s="715">
        <f>IF($Q455="","",VLOOKUP($Q455,所属・種目コード!$C$3:$E$76,2,FALSE))</f>
        <v>1062</v>
      </c>
      <c r="W455" s="11" t="s">
        <v>9438</v>
      </c>
    </row>
    <row r="456" spans="1:23" ht="16.7" customHeight="1">
      <c r="A456" s="704">
        <v>455</v>
      </c>
      <c r="B456" s="704">
        <v>455</v>
      </c>
      <c r="C456" s="705" t="s">
        <v>11328</v>
      </c>
      <c r="D456" s="704" t="str">
        <f t="shared" si="14"/>
        <v>ｻｻｷ ﾕｳﾄ</v>
      </c>
      <c r="E456" s="704" t="s">
        <v>9273</v>
      </c>
      <c r="F456" s="704" t="s">
        <v>9329</v>
      </c>
      <c r="G456" s="11">
        <v>2</v>
      </c>
      <c r="H456" s="708" t="str">
        <f>IF($E456="","",VLOOKUP($E456,所属・種目コード!$C$3:$E$76,3,FALSE))</f>
        <v>031056</v>
      </c>
      <c r="I456" s="708">
        <f>IF($E456="","",VLOOKUP($E456,所属・種目コード!$C$3:$E$76,2,FALSE))</f>
        <v>1056</v>
      </c>
      <c r="J456" s="704" t="s">
        <v>9357</v>
      </c>
      <c r="K456" s="706"/>
      <c r="L456" s="705">
        <v>455</v>
      </c>
      <c r="M456" s="11">
        <v>455</v>
      </c>
      <c r="N456" s="11" t="s">
        <v>11945</v>
      </c>
      <c r="O456" s="704" t="s">
        <v>11824</v>
      </c>
      <c r="P456" s="704" t="str">
        <f t="shared" si="15"/>
        <v>ｱｻﾋﾀﾞ ｱﾂｷ</v>
      </c>
      <c r="Q456" s="11" t="s">
        <v>9277</v>
      </c>
      <c r="R456" s="704" t="s">
        <v>9351</v>
      </c>
      <c r="S456" s="11">
        <v>1</v>
      </c>
      <c r="T456" s="715" t="str">
        <f>IF($Q456="","",VLOOKUP($Q456,所属・種目コード!$C$3:$E$76,3,FALSE))</f>
        <v>031062</v>
      </c>
      <c r="U456" s="715">
        <f>IF($Q456="","",VLOOKUP($Q456,所属・種目コード!$C$3:$E$76,2,FALSE))</f>
        <v>1062</v>
      </c>
      <c r="W456" s="11" t="s">
        <v>10336</v>
      </c>
    </row>
    <row r="457" spans="1:23" ht="16.7" customHeight="1">
      <c r="A457" s="704">
        <v>456</v>
      </c>
      <c r="B457" s="704">
        <v>456</v>
      </c>
      <c r="C457" s="705" t="s">
        <v>10938</v>
      </c>
      <c r="D457" s="704" t="str">
        <f t="shared" si="14"/>
        <v>ｽｶﾞﾜﾗ ﾋﾛｷ</v>
      </c>
      <c r="E457" s="704" t="s">
        <v>9273</v>
      </c>
      <c r="F457" s="704" t="s">
        <v>9329</v>
      </c>
      <c r="G457" s="11">
        <v>2</v>
      </c>
      <c r="H457" s="708" t="str">
        <f>IF($E457="","",VLOOKUP($E457,所属・種目コード!$C$3:$E$76,3,FALSE))</f>
        <v>031056</v>
      </c>
      <c r="I457" s="708">
        <f>IF($E457="","",VLOOKUP($E457,所属・種目コード!$C$3:$E$76,2,FALSE))</f>
        <v>1056</v>
      </c>
      <c r="J457" s="704" t="s">
        <v>9359</v>
      </c>
      <c r="K457" s="706"/>
      <c r="L457" s="705">
        <v>456</v>
      </c>
      <c r="M457" s="11">
        <v>456</v>
      </c>
      <c r="N457" s="11" t="s">
        <v>11945</v>
      </c>
      <c r="O457" s="704" t="s">
        <v>11663</v>
      </c>
      <c r="P457" s="704" t="str">
        <f t="shared" si="15"/>
        <v>ｲﾏｲｽﾞﾐ ﾏﾕ</v>
      </c>
      <c r="Q457" s="11" t="s">
        <v>9277</v>
      </c>
      <c r="R457" s="704" t="s">
        <v>9351</v>
      </c>
      <c r="S457" s="11">
        <v>1</v>
      </c>
      <c r="T457" s="715" t="str">
        <f>IF($Q457="","",VLOOKUP($Q457,所属・種目コード!$C$3:$E$76,3,FALSE))</f>
        <v>031062</v>
      </c>
      <c r="U457" s="715">
        <f>IF($Q457="","",VLOOKUP($Q457,所属・種目コード!$C$3:$E$76,2,FALSE))</f>
        <v>1062</v>
      </c>
      <c r="W457" s="11" t="s">
        <v>10337</v>
      </c>
    </row>
    <row r="458" spans="1:23" ht="16.7" customHeight="1">
      <c r="A458" s="704">
        <v>457</v>
      </c>
      <c r="B458" s="704">
        <v>457</v>
      </c>
      <c r="C458" s="705" t="s">
        <v>10939</v>
      </c>
      <c r="D458" s="704" t="str">
        <f t="shared" si="14"/>
        <v>ﾀｶｷﾞ ｼｮｳﾏ</v>
      </c>
      <c r="E458" s="704" t="s">
        <v>9273</v>
      </c>
      <c r="F458" s="704" t="s">
        <v>9329</v>
      </c>
      <c r="G458" s="11">
        <v>2</v>
      </c>
      <c r="H458" s="708" t="str">
        <f>IF($E458="","",VLOOKUP($E458,所属・種目コード!$C$3:$E$76,3,FALSE))</f>
        <v>031056</v>
      </c>
      <c r="I458" s="708">
        <f>IF($E458="","",VLOOKUP($E458,所属・種目コード!$C$3:$E$76,2,FALSE))</f>
        <v>1056</v>
      </c>
      <c r="J458" s="704" t="s">
        <v>9360</v>
      </c>
      <c r="K458" s="706"/>
      <c r="L458" s="705">
        <v>457</v>
      </c>
      <c r="M458" s="11">
        <v>457</v>
      </c>
      <c r="N458" s="11" t="s">
        <v>11935</v>
      </c>
      <c r="O458" s="704" t="s">
        <v>11664</v>
      </c>
      <c r="P458" s="704" t="str">
        <f t="shared" si="15"/>
        <v>ﾁﾊﾞ ﾏﾕ</v>
      </c>
      <c r="Q458" s="11" t="s">
        <v>10151</v>
      </c>
      <c r="R458" s="704" t="s">
        <v>9351</v>
      </c>
      <c r="S458" s="11">
        <v>1</v>
      </c>
      <c r="T458" s="715" t="str">
        <f>IF($Q458="","",VLOOKUP($Q458,所属・種目コード!$C$3:$E$76,3,FALSE))</f>
        <v>031112</v>
      </c>
      <c r="U458" s="715">
        <f>IF($Q458="","",VLOOKUP($Q458,所属・種目コード!$C$3:$E$76,2,FALSE))</f>
        <v>1112</v>
      </c>
      <c r="W458" s="11" t="s">
        <v>10177</v>
      </c>
    </row>
    <row r="459" spans="1:23" ht="16.7" customHeight="1">
      <c r="A459" s="704">
        <v>458</v>
      </c>
      <c r="B459" s="704">
        <v>458</v>
      </c>
      <c r="C459" s="705" t="s">
        <v>10940</v>
      </c>
      <c r="D459" s="704" t="str">
        <f t="shared" si="14"/>
        <v>ﾌｼﾞﾜﾗ ｼｮｳ</v>
      </c>
      <c r="E459" s="704" t="s">
        <v>9273</v>
      </c>
      <c r="F459" s="704" t="s">
        <v>9329</v>
      </c>
      <c r="G459" s="11">
        <v>2</v>
      </c>
      <c r="H459" s="708" t="str">
        <f>IF($E459="","",VLOOKUP($E459,所属・種目コード!$C$3:$E$76,3,FALSE))</f>
        <v>031056</v>
      </c>
      <c r="I459" s="708">
        <f>IF($E459="","",VLOOKUP($E459,所属・種目コード!$C$3:$E$76,2,FALSE))</f>
        <v>1056</v>
      </c>
      <c r="J459" s="704" t="s">
        <v>9361</v>
      </c>
      <c r="K459" s="706"/>
      <c r="L459" s="705">
        <v>458</v>
      </c>
      <c r="M459" s="11">
        <v>458</v>
      </c>
      <c r="N459" s="11" t="s">
        <v>11913</v>
      </c>
      <c r="O459" s="704" t="s">
        <v>11665</v>
      </c>
      <c r="P459" s="704" t="str">
        <f t="shared" si="15"/>
        <v>ｱﾝﾄﾞｳ ｱｲﾘ</v>
      </c>
      <c r="Q459" s="11" t="s">
        <v>157</v>
      </c>
      <c r="R459" s="704" t="s">
        <v>9351</v>
      </c>
      <c r="S459" s="11">
        <v>1</v>
      </c>
      <c r="T459" s="715" t="str">
        <f>IF($Q459="","",VLOOKUP($Q459,所属・種目コード!$C$3:$E$76,3,FALSE))</f>
        <v>031069</v>
      </c>
      <c r="U459" s="715">
        <f>IF($Q459="","",VLOOKUP($Q459,所属・種目コード!$C$3:$E$76,2,FALSE))</f>
        <v>1069</v>
      </c>
      <c r="W459" s="11" t="s">
        <v>9512</v>
      </c>
    </row>
    <row r="460" spans="1:23" ht="16.7" customHeight="1">
      <c r="A460" s="704">
        <v>459</v>
      </c>
      <c r="B460" s="704">
        <v>459</v>
      </c>
      <c r="C460" s="705" t="s">
        <v>6255</v>
      </c>
      <c r="D460" s="704" t="str">
        <f t="shared" si="14"/>
        <v>ｲｻｶ ｶｽﾞｷ</v>
      </c>
      <c r="E460" s="704" t="s">
        <v>10342</v>
      </c>
      <c r="F460" s="704" t="s">
        <v>9329</v>
      </c>
      <c r="G460" s="11">
        <v>3</v>
      </c>
      <c r="H460" s="708" t="str">
        <f>IF($E460="","",VLOOKUP($E460,所属・種目コード!$C$3:$E$76,3,FALSE))</f>
        <v>031111</v>
      </c>
      <c r="I460" s="708">
        <f>IF($E460="","",VLOOKUP($E460,所属・種目コード!$C$3:$E$76,2,FALSE))</f>
        <v>1111</v>
      </c>
      <c r="J460" s="704" t="s">
        <v>10343</v>
      </c>
      <c r="K460" s="706"/>
      <c r="L460" s="705">
        <v>459</v>
      </c>
      <c r="M460" s="11">
        <v>459</v>
      </c>
      <c r="N460" s="11" t="s">
        <v>11953</v>
      </c>
      <c r="O460" s="704" t="s">
        <v>11666</v>
      </c>
      <c r="P460" s="704" t="str">
        <f t="shared" si="15"/>
        <v>ｵｵｼﾀ ｵﾙﾊ</v>
      </c>
      <c r="Q460" s="11" t="s">
        <v>145</v>
      </c>
      <c r="R460" s="704" t="s">
        <v>9351</v>
      </c>
      <c r="S460" s="11">
        <v>1</v>
      </c>
      <c r="T460" s="715" t="str">
        <f>IF($Q460="","",VLOOKUP($Q460,所属・種目コード!$C$3:$E$76,3,FALSE))</f>
        <v>031067</v>
      </c>
      <c r="U460" s="715">
        <f>IF($Q460="","",VLOOKUP($Q460,所属・種目コード!$C$3:$E$76,2,FALSE))</f>
        <v>1067</v>
      </c>
      <c r="W460" s="11" t="s">
        <v>9487</v>
      </c>
    </row>
    <row r="461" spans="1:23" ht="16.7" customHeight="1">
      <c r="A461" s="704">
        <v>460</v>
      </c>
      <c r="B461" s="704">
        <v>460</v>
      </c>
      <c r="C461" s="705" t="s">
        <v>10941</v>
      </c>
      <c r="D461" s="704" t="str">
        <f t="shared" si="14"/>
        <v>ｲﾜﾀﾞﾃ ｼｭｳﾄ</v>
      </c>
      <c r="E461" s="704" t="s">
        <v>10342</v>
      </c>
      <c r="F461" s="704" t="s">
        <v>9329</v>
      </c>
      <c r="G461" s="11">
        <v>3</v>
      </c>
      <c r="H461" s="708" t="str">
        <f>IF($E461="","",VLOOKUP($E461,所属・種目コード!$C$3:$E$76,3,FALSE))</f>
        <v>031111</v>
      </c>
      <c r="I461" s="708">
        <f>IF($E461="","",VLOOKUP($E461,所属・種目コード!$C$3:$E$76,2,FALSE))</f>
        <v>1111</v>
      </c>
      <c r="J461" s="704" t="s">
        <v>10344</v>
      </c>
      <c r="K461" s="706"/>
      <c r="L461" s="705">
        <v>460</v>
      </c>
      <c r="M461" s="11">
        <v>460</v>
      </c>
      <c r="N461" s="11" t="s">
        <v>11953</v>
      </c>
      <c r="O461" s="704" t="s">
        <v>11825</v>
      </c>
      <c r="P461" s="704" t="str">
        <f t="shared" si="15"/>
        <v>ｶｼﾜﾀﾞﾃ ﾋﾅﾀ</v>
      </c>
      <c r="Q461" s="11" t="s">
        <v>145</v>
      </c>
      <c r="R461" s="704" t="s">
        <v>9351</v>
      </c>
      <c r="S461" s="11">
        <v>1</v>
      </c>
      <c r="T461" s="715" t="str">
        <f>IF($Q461="","",VLOOKUP($Q461,所属・種目コード!$C$3:$E$76,3,FALSE))</f>
        <v>031067</v>
      </c>
      <c r="U461" s="715">
        <f>IF($Q461="","",VLOOKUP($Q461,所属・種目コード!$C$3:$E$76,2,FALSE))</f>
        <v>1067</v>
      </c>
      <c r="W461" s="11" t="s">
        <v>9490</v>
      </c>
    </row>
    <row r="462" spans="1:23" ht="16.7" customHeight="1">
      <c r="A462" s="704">
        <v>461</v>
      </c>
      <c r="B462" s="704">
        <v>461</v>
      </c>
      <c r="C462" s="705" t="s">
        <v>7655</v>
      </c>
      <c r="D462" s="704" t="str">
        <f t="shared" si="14"/>
        <v>ｵｵﾐﾔ ﾀﾞｲｺﾞ</v>
      </c>
      <c r="E462" s="704" t="s">
        <v>10342</v>
      </c>
      <c r="F462" s="704" t="s">
        <v>9329</v>
      </c>
      <c r="G462" s="11">
        <v>3</v>
      </c>
      <c r="H462" s="708" t="str">
        <f>IF($E462="","",VLOOKUP($E462,所属・種目コード!$C$3:$E$76,3,FALSE))</f>
        <v>031111</v>
      </c>
      <c r="I462" s="708">
        <f>IF($E462="","",VLOOKUP($E462,所属・種目コード!$C$3:$E$76,2,FALSE))</f>
        <v>1111</v>
      </c>
      <c r="J462" s="704" t="s">
        <v>10347</v>
      </c>
      <c r="K462" s="706"/>
      <c r="L462" s="705">
        <v>461</v>
      </c>
      <c r="M462" s="11">
        <v>461</v>
      </c>
      <c r="N462" s="11" t="s">
        <v>11953</v>
      </c>
      <c r="O462" s="704" t="s">
        <v>11826</v>
      </c>
      <c r="P462" s="704" t="str">
        <f t="shared" si="15"/>
        <v>ｻｻｷ ｼｽﾞｶ</v>
      </c>
      <c r="Q462" s="11" t="s">
        <v>145</v>
      </c>
      <c r="R462" s="704" t="s">
        <v>9351</v>
      </c>
      <c r="S462" s="11">
        <v>1</v>
      </c>
      <c r="T462" s="715" t="str">
        <f>IF($Q462="","",VLOOKUP($Q462,所属・種目コード!$C$3:$E$76,3,FALSE))</f>
        <v>031067</v>
      </c>
      <c r="U462" s="715">
        <f>IF($Q462="","",VLOOKUP($Q462,所属・種目コード!$C$3:$E$76,2,FALSE))</f>
        <v>1067</v>
      </c>
      <c r="W462" s="11" t="s">
        <v>9493</v>
      </c>
    </row>
    <row r="463" spans="1:23" ht="16.7" customHeight="1">
      <c r="A463" s="704">
        <v>462</v>
      </c>
      <c r="B463" s="704">
        <v>462</v>
      </c>
      <c r="C463" s="705" t="s">
        <v>11340</v>
      </c>
      <c r="D463" s="704" t="str">
        <f t="shared" si="14"/>
        <v>ｻﾄｳ ﾐｽﾞｷ</v>
      </c>
      <c r="E463" s="704" t="s">
        <v>10342</v>
      </c>
      <c r="F463" s="704" t="s">
        <v>9329</v>
      </c>
      <c r="G463" s="11">
        <v>3</v>
      </c>
      <c r="H463" s="708" t="str">
        <f>IF($E463="","",VLOOKUP($E463,所属・種目コード!$C$3:$E$76,3,FALSE))</f>
        <v>031111</v>
      </c>
      <c r="I463" s="708">
        <f>IF($E463="","",VLOOKUP($E463,所属・種目コード!$C$3:$E$76,2,FALSE))</f>
        <v>1111</v>
      </c>
      <c r="J463" s="704" t="s">
        <v>10360</v>
      </c>
      <c r="K463" s="706"/>
      <c r="L463" s="705">
        <v>462</v>
      </c>
      <c r="M463" s="11">
        <v>462</v>
      </c>
      <c r="N463" s="11" t="s">
        <v>11963</v>
      </c>
      <c r="O463" s="704" t="s">
        <v>11827</v>
      </c>
      <c r="P463" s="704" t="str">
        <f t="shared" si="15"/>
        <v>ﾏﾂｼﾀ ｱﾘｽ</v>
      </c>
      <c r="Q463" s="11" t="s">
        <v>175</v>
      </c>
      <c r="R463" s="704" t="s">
        <v>9351</v>
      </c>
      <c r="S463" s="11">
        <v>3</v>
      </c>
      <c r="T463" s="715" t="str">
        <f>IF($Q463="","",VLOOKUP($Q463,所属・種目コード!$C$3:$E$76,3,FALSE))</f>
        <v>031072</v>
      </c>
      <c r="U463" s="715">
        <f>IF($Q463="","",VLOOKUP($Q463,所属・種目コード!$C$3:$E$76,2,FALSE))</f>
        <v>1072</v>
      </c>
      <c r="W463" s="11" t="s">
        <v>9591</v>
      </c>
    </row>
    <row r="464" spans="1:23" ht="16.7" customHeight="1">
      <c r="A464" s="704">
        <v>463</v>
      </c>
      <c r="B464" s="704">
        <v>463</v>
      </c>
      <c r="C464" s="705" t="s">
        <v>11250</v>
      </c>
      <c r="D464" s="704" t="str">
        <f t="shared" si="14"/>
        <v>ｻﾄｳ ﾚﾝ</v>
      </c>
      <c r="E464" s="704" t="s">
        <v>10342</v>
      </c>
      <c r="F464" s="704" t="s">
        <v>9329</v>
      </c>
      <c r="G464" s="11">
        <v>3</v>
      </c>
      <c r="H464" s="708" t="str">
        <f>IF($E464="","",VLOOKUP($E464,所属・種目コード!$C$3:$E$76,3,FALSE))</f>
        <v>031111</v>
      </c>
      <c r="I464" s="708">
        <f>IF($E464="","",VLOOKUP($E464,所属・種目コード!$C$3:$E$76,2,FALSE))</f>
        <v>1111</v>
      </c>
      <c r="J464" s="704" t="s">
        <v>9762</v>
      </c>
      <c r="K464" s="706"/>
      <c r="L464" s="705">
        <v>463</v>
      </c>
      <c r="M464" s="11">
        <v>463</v>
      </c>
      <c r="N464" s="11" t="s">
        <v>11963</v>
      </c>
      <c r="O464" s="704" t="s">
        <v>11667</v>
      </c>
      <c r="P464" s="704" t="str">
        <f t="shared" si="15"/>
        <v>ｶﾇｶ ﾐﾉﾘ</v>
      </c>
      <c r="Q464" s="11" t="s">
        <v>175</v>
      </c>
      <c r="R464" s="704" t="s">
        <v>9351</v>
      </c>
      <c r="S464" s="11">
        <v>2</v>
      </c>
      <c r="T464" s="715" t="str">
        <f>IF($Q464="","",VLOOKUP($Q464,所属・種目コード!$C$3:$E$76,3,FALSE))</f>
        <v>031072</v>
      </c>
      <c r="U464" s="715">
        <f>IF($Q464="","",VLOOKUP($Q464,所属・種目コード!$C$3:$E$76,2,FALSE))</f>
        <v>1072</v>
      </c>
      <c r="W464" s="11" t="s">
        <v>9577</v>
      </c>
    </row>
    <row r="465" spans="1:23" ht="16.7" customHeight="1">
      <c r="A465" s="704">
        <v>464</v>
      </c>
      <c r="B465" s="704">
        <v>464</v>
      </c>
      <c r="C465" s="705" t="s">
        <v>11251</v>
      </c>
      <c r="D465" s="704" t="str">
        <f t="shared" si="14"/>
        <v>ﾀﾑﾗ ﾚﾝ</v>
      </c>
      <c r="E465" s="704" t="s">
        <v>10342</v>
      </c>
      <c r="F465" s="704" t="s">
        <v>9329</v>
      </c>
      <c r="G465" s="11">
        <v>3</v>
      </c>
      <c r="H465" s="708" t="str">
        <f>IF($E465="","",VLOOKUP($E465,所属・種目コード!$C$3:$E$76,3,FALSE))</f>
        <v>031111</v>
      </c>
      <c r="I465" s="708">
        <f>IF($E465="","",VLOOKUP($E465,所属・種目コード!$C$3:$E$76,2,FALSE))</f>
        <v>1111</v>
      </c>
      <c r="J465" s="704" t="s">
        <v>10365</v>
      </c>
      <c r="K465" s="706"/>
      <c r="L465" s="705">
        <v>464</v>
      </c>
      <c r="M465" s="11">
        <v>464</v>
      </c>
      <c r="N465" s="11" t="s">
        <v>11963</v>
      </c>
      <c r="O465" s="704" t="s">
        <v>11668</v>
      </c>
      <c r="P465" s="704" t="str">
        <f t="shared" si="15"/>
        <v>ｸﾏｶﾞｲ ｽｽﾞｶ</v>
      </c>
      <c r="Q465" s="11" t="s">
        <v>175</v>
      </c>
      <c r="R465" s="704" t="s">
        <v>9351</v>
      </c>
      <c r="S465" s="11">
        <v>2</v>
      </c>
      <c r="T465" s="715" t="str">
        <f>IF($Q465="","",VLOOKUP($Q465,所属・種目コード!$C$3:$E$76,3,FALSE))</f>
        <v>031072</v>
      </c>
      <c r="U465" s="715">
        <f>IF($Q465="","",VLOOKUP($Q465,所属・種目コード!$C$3:$E$76,2,FALSE))</f>
        <v>1072</v>
      </c>
      <c r="W465" s="11" t="s">
        <v>9581</v>
      </c>
    </row>
    <row r="466" spans="1:23" ht="16.7" customHeight="1">
      <c r="A466" s="704">
        <v>465</v>
      </c>
      <c r="B466" s="704">
        <v>465</v>
      </c>
      <c r="C466" s="705" t="s">
        <v>10942</v>
      </c>
      <c r="D466" s="704" t="str">
        <f t="shared" si="14"/>
        <v>ﾋﾗﾉ ﾘｮｳﾄ</v>
      </c>
      <c r="E466" s="704" t="s">
        <v>10342</v>
      </c>
      <c r="F466" s="704" t="s">
        <v>9329</v>
      </c>
      <c r="G466" s="11">
        <v>3</v>
      </c>
      <c r="H466" s="708" t="str">
        <f>IF($E466="","",VLOOKUP($E466,所属・種目コード!$C$3:$E$76,3,FALSE))</f>
        <v>031111</v>
      </c>
      <c r="I466" s="708">
        <f>IF($E466="","",VLOOKUP($E466,所属・種目コード!$C$3:$E$76,2,FALSE))</f>
        <v>1111</v>
      </c>
      <c r="J466" s="704" t="s">
        <v>10367</v>
      </c>
      <c r="K466" s="706"/>
      <c r="L466" s="705">
        <v>465</v>
      </c>
      <c r="M466" s="11">
        <v>465</v>
      </c>
      <c r="N466" s="11" t="s">
        <v>11963</v>
      </c>
      <c r="O466" s="704" t="s">
        <v>11828</v>
      </c>
      <c r="P466" s="704" t="str">
        <f t="shared" si="15"/>
        <v>ﾅｶﾞﾈ ﾐﾅﾐ</v>
      </c>
      <c r="Q466" s="11" t="s">
        <v>175</v>
      </c>
      <c r="R466" s="704" t="s">
        <v>9351</v>
      </c>
      <c r="S466" s="11">
        <v>2</v>
      </c>
      <c r="T466" s="715" t="str">
        <f>IF($Q466="","",VLOOKUP($Q466,所属・種目コード!$C$3:$E$76,3,FALSE))</f>
        <v>031072</v>
      </c>
      <c r="U466" s="715">
        <f>IF($Q466="","",VLOOKUP($Q466,所属・種目コード!$C$3:$E$76,2,FALSE))</f>
        <v>1072</v>
      </c>
      <c r="W466" s="11" t="s">
        <v>9585</v>
      </c>
    </row>
    <row r="467" spans="1:23" ht="16.7" customHeight="1">
      <c r="A467" s="704">
        <v>466</v>
      </c>
      <c r="B467" s="704">
        <v>466</v>
      </c>
      <c r="C467" s="705" t="s">
        <v>10943</v>
      </c>
      <c r="D467" s="704" t="str">
        <f t="shared" si="14"/>
        <v>ﾏﾂｳﾗ ｶｲﾄ</v>
      </c>
      <c r="E467" s="704" t="s">
        <v>10342</v>
      </c>
      <c r="F467" s="704" t="s">
        <v>9329</v>
      </c>
      <c r="G467" s="11">
        <v>3</v>
      </c>
      <c r="H467" s="708" t="str">
        <f>IF($E467="","",VLOOKUP($E467,所属・種目コード!$C$3:$E$76,3,FALSE))</f>
        <v>031111</v>
      </c>
      <c r="I467" s="708">
        <f>IF($E467="","",VLOOKUP($E467,所属・種目コード!$C$3:$E$76,2,FALSE))</f>
        <v>1111</v>
      </c>
      <c r="J467" s="704" t="s">
        <v>10369</v>
      </c>
      <c r="K467" s="706"/>
      <c r="L467" s="705">
        <v>466</v>
      </c>
      <c r="M467" s="11">
        <v>466</v>
      </c>
      <c r="N467" s="11" t="s">
        <v>11963</v>
      </c>
      <c r="O467" s="704" t="s">
        <v>11893</v>
      </c>
      <c r="P467" s="704" t="str">
        <f t="shared" si="15"/>
        <v>ﾎｿｺﾞｴ ﾒｸﾞﾐ</v>
      </c>
      <c r="Q467" s="11" t="s">
        <v>175</v>
      </c>
      <c r="R467" s="704" t="s">
        <v>9351</v>
      </c>
      <c r="S467" s="11">
        <v>2</v>
      </c>
      <c r="T467" s="715" t="str">
        <f>IF($Q467="","",VLOOKUP($Q467,所属・種目コード!$C$3:$E$76,3,FALSE))</f>
        <v>031072</v>
      </c>
      <c r="U467" s="715">
        <f>IF($Q467="","",VLOOKUP($Q467,所属・種目コード!$C$3:$E$76,2,FALSE))</f>
        <v>1072</v>
      </c>
      <c r="W467" s="11" t="s">
        <v>9589</v>
      </c>
    </row>
    <row r="468" spans="1:23" ht="16.7" customHeight="1">
      <c r="A468" s="704">
        <v>467</v>
      </c>
      <c r="B468" s="704">
        <v>467</v>
      </c>
      <c r="C468" s="705" t="s">
        <v>6155</v>
      </c>
      <c r="D468" s="704" t="str">
        <f t="shared" si="14"/>
        <v>ﾜｶﾊﾞﾔｼ ｲﾌﾞｷ</v>
      </c>
      <c r="E468" s="704" t="s">
        <v>10342</v>
      </c>
      <c r="F468" s="704" t="s">
        <v>9329</v>
      </c>
      <c r="G468" s="11">
        <v>3</v>
      </c>
      <c r="H468" s="708" t="str">
        <f>IF($E468="","",VLOOKUP($E468,所属・種目コード!$C$3:$E$76,3,FALSE))</f>
        <v>031111</v>
      </c>
      <c r="I468" s="708">
        <f>IF($E468="","",VLOOKUP($E468,所属・種目コード!$C$3:$E$76,2,FALSE))</f>
        <v>1111</v>
      </c>
      <c r="J468" s="704" t="s">
        <v>10370</v>
      </c>
      <c r="K468" s="706"/>
      <c r="L468" s="705">
        <v>467</v>
      </c>
      <c r="M468" s="11">
        <v>467</v>
      </c>
      <c r="N468" s="11" t="s">
        <v>11963</v>
      </c>
      <c r="O468" s="704" t="s">
        <v>11894</v>
      </c>
      <c r="P468" s="704" t="str">
        <f t="shared" si="15"/>
        <v>ﾏﾂｻｶ ﾘﾝ</v>
      </c>
      <c r="Q468" s="11" t="s">
        <v>175</v>
      </c>
      <c r="R468" s="704" t="s">
        <v>9351</v>
      </c>
      <c r="S468" s="11">
        <v>2</v>
      </c>
      <c r="T468" s="715" t="str">
        <f>IF($Q468="","",VLOOKUP($Q468,所属・種目コード!$C$3:$E$76,3,FALSE))</f>
        <v>031072</v>
      </c>
      <c r="U468" s="715">
        <f>IF($Q468="","",VLOOKUP($Q468,所属・種目コード!$C$3:$E$76,2,FALSE))</f>
        <v>1072</v>
      </c>
      <c r="W468" s="11" t="s">
        <v>9590</v>
      </c>
    </row>
    <row r="469" spans="1:23" ht="16.7" customHeight="1">
      <c r="A469" s="704">
        <v>468</v>
      </c>
      <c r="B469" s="704">
        <v>468</v>
      </c>
      <c r="C469" s="705" t="s">
        <v>10944</v>
      </c>
      <c r="D469" s="704" t="str">
        <f t="shared" si="14"/>
        <v>ｱﾏｾ ｶｲﾄ</v>
      </c>
      <c r="E469" s="704" t="s">
        <v>10342</v>
      </c>
      <c r="F469" s="704" t="s">
        <v>9329</v>
      </c>
      <c r="G469" s="11">
        <v>2</v>
      </c>
      <c r="H469" s="708" t="str">
        <f>IF($E469="","",VLOOKUP($E469,所属・種目コード!$C$3:$E$76,3,FALSE))</f>
        <v>031111</v>
      </c>
      <c r="I469" s="708">
        <f>IF($E469="","",VLOOKUP($E469,所属・種目コード!$C$3:$E$76,2,FALSE))</f>
        <v>1111</v>
      </c>
      <c r="J469" s="704" t="s">
        <v>10341</v>
      </c>
      <c r="K469" s="706"/>
      <c r="L469" s="705">
        <v>468</v>
      </c>
      <c r="M469" s="11">
        <v>468</v>
      </c>
      <c r="N469" s="11" t="s">
        <v>11963</v>
      </c>
      <c r="O469" s="704" t="s">
        <v>11669</v>
      </c>
      <c r="P469" s="704" t="str">
        <f t="shared" si="15"/>
        <v>ｸｾ ﾋﾒｶ</v>
      </c>
      <c r="Q469" s="11" t="s">
        <v>175</v>
      </c>
      <c r="R469" s="704" t="s">
        <v>9351</v>
      </c>
      <c r="S469" s="11">
        <v>1</v>
      </c>
      <c r="T469" s="715" t="str">
        <f>IF($Q469="","",VLOOKUP($Q469,所属・種目コード!$C$3:$E$76,3,FALSE))</f>
        <v>031072</v>
      </c>
      <c r="U469" s="715">
        <f>IF($Q469="","",VLOOKUP($Q469,所属・種目コード!$C$3:$E$76,2,FALSE))</f>
        <v>1072</v>
      </c>
      <c r="W469" s="11" t="s">
        <v>9579</v>
      </c>
    </row>
    <row r="470" spans="1:23" ht="16.7" customHeight="1">
      <c r="A470" s="704">
        <v>469</v>
      </c>
      <c r="B470" s="704">
        <v>469</v>
      </c>
      <c r="C470" s="705" t="s">
        <v>10945</v>
      </c>
      <c r="D470" s="704" t="str">
        <f t="shared" si="14"/>
        <v>ｵﾘﾄ ﾓﾄｷ</v>
      </c>
      <c r="E470" s="704" t="s">
        <v>10342</v>
      </c>
      <c r="F470" s="704" t="s">
        <v>9329</v>
      </c>
      <c r="G470" s="11">
        <v>2</v>
      </c>
      <c r="H470" s="708" t="str">
        <f>IF($E470="","",VLOOKUP($E470,所属・種目コード!$C$3:$E$76,3,FALSE))</f>
        <v>031111</v>
      </c>
      <c r="I470" s="708">
        <f>IF($E470="","",VLOOKUP($E470,所属・種目コード!$C$3:$E$76,2,FALSE))</f>
        <v>1111</v>
      </c>
      <c r="J470" s="704" t="s">
        <v>10349</v>
      </c>
      <c r="K470" s="706"/>
      <c r="L470" s="705">
        <v>469</v>
      </c>
      <c r="M470" s="11">
        <v>469</v>
      </c>
      <c r="N470" s="11" t="s">
        <v>11963</v>
      </c>
      <c r="O470" s="704" t="s">
        <v>11829</v>
      </c>
      <c r="P470" s="704" t="str">
        <f t="shared" si="15"/>
        <v>ﾏﾂｼﾀ ｱﾝﾅ</v>
      </c>
      <c r="Q470" s="11" t="s">
        <v>175</v>
      </c>
      <c r="R470" s="704" t="s">
        <v>9351</v>
      </c>
      <c r="S470" s="11">
        <v>1</v>
      </c>
      <c r="T470" s="715" t="str">
        <f>IF($Q470="","",VLOOKUP($Q470,所属・種目コード!$C$3:$E$76,3,FALSE))</f>
        <v>031072</v>
      </c>
      <c r="U470" s="715">
        <f>IF($Q470="","",VLOOKUP($Q470,所属・種目コード!$C$3:$E$76,2,FALSE))</f>
        <v>1072</v>
      </c>
      <c r="W470" s="11" t="s">
        <v>9592</v>
      </c>
    </row>
    <row r="471" spans="1:23" ht="16.7" customHeight="1">
      <c r="A471" s="704">
        <v>470</v>
      </c>
      <c r="B471" s="704">
        <v>470</v>
      </c>
      <c r="C471" s="705" t="s">
        <v>10946</v>
      </c>
      <c r="D471" s="704" t="str">
        <f t="shared" si="14"/>
        <v>ｷﾀﾀﾞ ﾌｳｶﾞ</v>
      </c>
      <c r="E471" s="704" t="s">
        <v>10342</v>
      </c>
      <c r="F471" s="704" t="s">
        <v>9329</v>
      </c>
      <c r="G471" s="11">
        <v>2</v>
      </c>
      <c r="H471" s="708" t="str">
        <f>IF($E471="","",VLOOKUP($E471,所属・種目コード!$C$3:$E$76,3,FALSE))</f>
        <v>031111</v>
      </c>
      <c r="I471" s="708">
        <f>IF($E471="","",VLOOKUP($E471,所属・種目コード!$C$3:$E$76,2,FALSE))</f>
        <v>1111</v>
      </c>
      <c r="J471" s="704" t="s">
        <v>10353</v>
      </c>
      <c r="K471" s="706"/>
      <c r="L471" s="705">
        <v>470</v>
      </c>
      <c r="M471" s="11">
        <v>470</v>
      </c>
      <c r="N471" s="11" t="s">
        <v>11964</v>
      </c>
      <c r="O471" s="704" t="s">
        <v>11670</v>
      </c>
      <c r="P471" s="704" t="str">
        <f t="shared" si="15"/>
        <v>ﾀｶﾊｼ ｶﾅ</v>
      </c>
      <c r="Q471" s="11" t="s">
        <v>11909</v>
      </c>
      <c r="R471" s="704" t="s">
        <v>9351</v>
      </c>
      <c r="S471" s="11">
        <v>1</v>
      </c>
      <c r="T471" s="715" t="str">
        <f>IF($Q471="","",VLOOKUP($Q471,所属・種目コード!$C$3:$E$76,3,FALSE))</f>
        <v>031091</v>
      </c>
      <c r="U471" s="715">
        <f>IF($Q471="","",VLOOKUP($Q471,所属・種目コード!$C$3:$E$76,2,FALSE))</f>
        <v>1091</v>
      </c>
      <c r="W471" s="11" t="s">
        <v>9905</v>
      </c>
    </row>
    <row r="472" spans="1:23" ht="16.7" customHeight="1">
      <c r="A472" s="704">
        <v>471</v>
      </c>
      <c r="B472" s="704">
        <v>471</v>
      </c>
      <c r="C472" s="705" t="s">
        <v>10947</v>
      </c>
      <c r="D472" s="704" t="str">
        <f t="shared" si="14"/>
        <v>ｸﾄﾞｳ ﾅﾅﾄ</v>
      </c>
      <c r="E472" s="704" t="s">
        <v>10342</v>
      </c>
      <c r="F472" s="704" t="s">
        <v>9329</v>
      </c>
      <c r="G472" s="11">
        <v>2</v>
      </c>
      <c r="H472" s="708" t="str">
        <f>IF($E472="","",VLOOKUP($E472,所属・種目コード!$C$3:$E$76,3,FALSE))</f>
        <v>031111</v>
      </c>
      <c r="I472" s="708">
        <f>IF($E472="","",VLOOKUP($E472,所属・種目コード!$C$3:$E$76,2,FALSE))</f>
        <v>1111</v>
      </c>
      <c r="J472" s="704" t="s">
        <v>10356</v>
      </c>
      <c r="K472" s="706"/>
      <c r="L472" s="705">
        <v>471</v>
      </c>
      <c r="M472" s="11">
        <v>471</v>
      </c>
      <c r="N472" s="11" t="s">
        <v>11964</v>
      </c>
      <c r="O472" s="704" t="s">
        <v>11671</v>
      </c>
      <c r="P472" s="704" t="str">
        <f t="shared" si="15"/>
        <v>ﾌｼﾞﾜﾗ ｱﾐ</v>
      </c>
      <c r="Q472" s="11" t="s">
        <v>11909</v>
      </c>
      <c r="R472" s="704" t="s">
        <v>9351</v>
      </c>
      <c r="S472" s="11">
        <v>1</v>
      </c>
      <c r="T472" s="715" t="str">
        <f>IF($Q472="","",VLOOKUP($Q472,所属・種目コード!$C$3:$E$76,3,FALSE))</f>
        <v>031091</v>
      </c>
      <c r="U472" s="715">
        <f>IF($Q472="","",VLOOKUP($Q472,所属・種目コード!$C$3:$E$76,2,FALSE))</f>
        <v>1091</v>
      </c>
      <c r="W472" s="11" t="s">
        <v>9908</v>
      </c>
    </row>
    <row r="473" spans="1:23" ht="16.7" customHeight="1">
      <c r="A473" s="704">
        <v>472</v>
      </c>
      <c r="B473" s="704">
        <v>472</v>
      </c>
      <c r="C473" s="705" t="s">
        <v>11341</v>
      </c>
      <c r="D473" s="704" t="str">
        <f t="shared" si="14"/>
        <v>ｻｻｷ ｶｾﾞﾝ</v>
      </c>
      <c r="E473" s="704" t="s">
        <v>10342</v>
      </c>
      <c r="F473" s="704" t="s">
        <v>9329</v>
      </c>
      <c r="G473" s="11">
        <v>2</v>
      </c>
      <c r="H473" s="708" t="str">
        <f>IF($E473="","",VLOOKUP($E473,所属・種目コード!$C$3:$E$76,3,FALSE))</f>
        <v>031111</v>
      </c>
      <c r="I473" s="708">
        <f>IF($E473="","",VLOOKUP($E473,所属・種目コード!$C$3:$E$76,2,FALSE))</f>
        <v>1111</v>
      </c>
      <c r="J473" s="704" t="s">
        <v>10357</v>
      </c>
      <c r="K473" s="706"/>
      <c r="L473" s="705">
        <v>472</v>
      </c>
      <c r="M473" s="11">
        <v>472</v>
      </c>
      <c r="N473" s="11" t="s">
        <v>11964</v>
      </c>
      <c r="O473" s="704" t="s">
        <v>11672</v>
      </c>
      <c r="P473" s="704" t="str">
        <f t="shared" si="15"/>
        <v>ﾏﾂｴ ﾕｽﾞｶ</v>
      </c>
      <c r="Q473" s="11" t="s">
        <v>11909</v>
      </c>
      <c r="R473" s="704" t="s">
        <v>9351</v>
      </c>
      <c r="S473" s="11">
        <v>1</v>
      </c>
      <c r="T473" s="715" t="str">
        <f>IF($Q473="","",VLOOKUP($Q473,所属・種目コード!$C$3:$E$76,3,FALSE))</f>
        <v>031091</v>
      </c>
      <c r="U473" s="715">
        <f>IF($Q473="","",VLOOKUP($Q473,所属・種目コード!$C$3:$E$76,2,FALSE))</f>
        <v>1091</v>
      </c>
      <c r="W473" s="11" t="s">
        <v>9909</v>
      </c>
    </row>
    <row r="474" spans="1:23" ht="16.7" customHeight="1">
      <c r="A474" s="704">
        <v>473</v>
      </c>
      <c r="B474" s="704">
        <v>473</v>
      </c>
      <c r="C474" s="705" t="s">
        <v>10948</v>
      </c>
      <c r="D474" s="704" t="str">
        <f t="shared" si="14"/>
        <v>ﾀﾅｶ ﾕｳﾔ</v>
      </c>
      <c r="E474" s="704" t="s">
        <v>10342</v>
      </c>
      <c r="F474" s="704" t="s">
        <v>9329</v>
      </c>
      <c r="G474" s="11">
        <v>2</v>
      </c>
      <c r="H474" s="708" t="str">
        <f>IF($E474="","",VLOOKUP($E474,所属・種目コード!$C$3:$E$76,3,FALSE))</f>
        <v>031111</v>
      </c>
      <c r="I474" s="708">
        <f>IF($E474="","",VLOOKUP($E474,所属・種目コード!$C$3:$E$76,2,FALSE))</f>
        <v>1111</v>
      </c>
      <c r="J474" s="704" t="s">
        <v>10364</v>
      </c>
      <c r="K474" s="706"/>
      <c r="L474" s="705">
        <v>473</v>
      </c>
      <c r="M474" s="11">
        <v>473</v>
      </c>
      <c r="N474" s="11" t="s">
        <v>11959</v>
      </c>
      <c r="O474" s="704" t="s">
        <v>11830</v>
      </c>
      <c r="P474" s="704" t="str">
        <f t="shared" si="15"/>
        <v>ｱﾍﾞ ﾕｲｶ</v>
      </c>
      <c r="Q474" s="11" t="s">
        <v>141</v>
      </c>
      <c r="R474" s="704" t="s">
        <v>9351</v>
      </c>
      <c r="S474" s="11">
        <v>1</v>
      </c>
      <c r="T474" s="715" t="str">
        <f>IF($Q474="","",VLOOKUP($Q474,所属・種目コード!$C$3:$E$76,3,FALSE))</f>
        <v>031066</v>
      </c>
      <c r="U474" s="715">
        <f>IF($Q474="","",VLOOKUP($Q474,所属・種目コード!$C$3:$E$76,2,FALSE))</f>
        <v>1066</v>
      </c>
      <c r="W474" s="11" t="s">
        <v>9472</v>
      </c>
    </row>
    <row r="475" spans="1:23" ht="16.7" customHeight="1">
      <c r="A475" s="704">
        <v>474</v>
      </c>
      <c r="B475" s="704">
        <v>474</v>
      </c>
      <c r="C475" s="705" t="s">
        <v>10949</v>
      </c>
      <c r="D475" s="704" t="str">
        <f t="shared" si="14"/>
        <v>ｵｵﾐﾔ ﾋﾛﾄ</v>
      </c>
      <c r="E475" s="704" t="s">
        <v>10342</v>
      </c>
      <c r="F475" s="704" t="s">
        <v>9329</v>
      </c>
      <c r="G475" s="11">
        <v>1</v>
      </c>
      <c r="H475" s="708" t="str">
        <f>IF($E475="","",VLOOKUP($E475,所属・種目コード!$C$3:$E$76,3,FALSE))</f>
        <v>031111</v>
      </c>
      <c r="I475" s="708">
        <f>IF($E475="","",VLOOKUP($E475,所属・種目コード!$C$3:$E$76,2,FALSE))</f>
        <v>1111</v>
      </c>
      <c r="J475" s="704" t="s">
        <v>10348</v>
      </c>
      <c r="K475" s="706"/>
      <c r="L475" s="705">
        <v>474</v>
      </c>
      <c r="M475" s="11">
        <v>474</v>
      </c>
      <c r="N475" s="11" t="s">
        <v>11959</v>
      </c>
      <c r="O475" s="704" t="s">
        <v>11831</v>
      </c>
      <c r="P475" s="704" t="str">
        <f t="shared" si="15"/>
        <v>ｻｻｷ ｱﾔｶ</v>
      </c>
      <c r="Q475" s="11" t="s">
        <v>141</v>
      </c>
      <c r="R475" s="704" t="s">
        <v>9351</v>
      </c>
      <c r="S475" s="11">
        <v>1</v>
      </c>
      <c r="T475" s="715" t="str">
        <f>IF($Q475="","",VLOOKUP($Q475,所属・種目コード!$C$3:$E$76,3,FALSE))</f>
        <v>031066</v>
      </c>
      <c r="U475" s="715">
        <f>IF($Q475="","",VLOOKUP($Q475,所属・種目コード!$C$3:$E$76,2,FALSE))</f>
        <v>1066</v>
      </c>
      <c r="W475" s="11" t="s">
        <v>9475</v>
      </c>
    </row>
    <row r="476" spans="1:23" ht="16.7" customHeight="1">
      <c r="A476" s="704">
        <v>475</v>
      </c>
      <c r="B476" s="704">
        <v>475</v>
      </c>
      <c r="C476" s="705" t="s">
        <v>10950</v>
      </c>
      <c r="D476" s="704" t="str">
        <f t="shared" si="14"/>
        <v>ｷｸﾁ ﾄｳﾏ</v>
      </c>
      <c r="E476" s="704" t="s">
        <v>10342</v>
      </c>
      <c r="F476" s="704" t="s">
        <v>9329</v>
      </c>
      <c r="G476" s="11">
        <v>1</v>
      </c>
      <c r="H476" s="708" t="str">
        <f>IF($E476="","",VLOOKUP($E476,所属・種目コード!$C$3:$E$76,3,FALSE))</f>
        <v>031111</v>
      </c>
      <c r="I476" s="708">
        <f>IF($E476="","",VLOOKUP($E476,所属・種目コード!$C$3:$E$76,2,FALSE))</f>
        <v>1111</v>
      </c>
      <c r="J476" s="704" t="s">
        <v>10352</v>
      </c>
      <c r="K476" s="706"/>
      <c r="L476" s="705">
        <v>475</v>
      </c>
      <c r="M476" s="11">
        <v>475</v>
      </c>
      <c r="N476" s="11" t="s">
        <v>11925</v>
      </c>
      <c r="O476" s="704" t="s">
        <v>5451</v>
      </c>
      <c r="P476" s="704" t="str">
        <f t="shared" si="15"/>
        <v>ﾀｶﾊｼ ﾕﾂﾞｷ</v>
      </c>
      <c r="Q476" s="11" t="s">
        <v>250</v>
      </c>
      <c r="R476" s="704" t="s">
        <v>9351</v>
      </c>
      <c r="S476" s="11">
        <v>1</v>
      </c>
      <c r="T476" s="715" t="str">
        <f>IF($Q476="","",VLOOKUP($Q476,所属・種目コード!$C$3:$E$76,3,FALSE))</f>
        <v>031090</v>
      </c>
      <c r="U476" s="715">
        <f>IF($Q476="","",VLOOKUP($Q476,所属・種目コード!$C$3:$E$76,2,FALSE))</f>
        <v>1090</v>
      </c>
      <c r="W476" s="11" t="s">
        <v>9879</v>
      </c>
    </row>
    <row r="477" spans="1:23" ht="16.7" customHeight="1">
      <c r="A477" s="704">
        <v>476</v>
      </c>
      <c r="B477" s="704">
        <v>476</v>
      </c>
      <c r="C477" s="705" t="s">
        <v>10951</v>
      </c>
      <c r="D477" s="704" t="str">
        <f t="shared" si="14"/>
        <v>ｻﾄｳ ｾｲｺﾞ</v>
      </c>
      <c r="E477" s="704" t="s">
        <v>10342</v>
      </c>
      <c r="F477" s="704" t="s">
        <v>9329</v>
      </c>
      <c r="G477" s="11">
        <v>1</v>
      </c>
      <c r="H477" s="708" t="str">
        <f>IF($E477="","",VLOOKUP($E477,所属・種目コード!$C$3:$E$76,3,FALSE))</f>
        <v>031111</v>
      </c>
      <c r="I477" s="708">
        <f>IF($E477="","",VLOOKUP($E477,所属・種目コード!$C$3:$E$76,2,FALSE))</f>
        <v>1111</v>
      </c>
      <c r="J477" s="704" t="s">
        <v>10358</v>
      </c>
      <c r="K477" s="706"/>
      <c r="L477" s="705">
        <v>476</v>
      </c>
      <c r="M477" s="11">
        <v>476</v>
      </c>
      <c r="N477" s="11" t="s">
        <v>11925</v>
      </c>
      <c r="O477" s="704" t="s">
        <v>11673</v>
      </c>
      <c r="P477" s="704" t="str">
        <f t="shared" si="15"/>
        <v>ﾃﾗｻﾜ ﾐﾗｲ</v>
      </c>
      <c r="Q477" s="11" t="s">
        <v>250</v>
      </c>
      <c r="R477" s="704" t="s">
        <v>9351</v>
      </c>
      <c r="S477" s="11">
        <v>1</v>
      </c>
      <c r="T477" s="715" t="str">
        <f>IF($Q477="","",VLOOKUP($Q477,所属・種目コード!$C$3:$E$76,3,FALSE))</f>
        <v>031090</v>
      </c>
      <c r="U477" s="715">
        <f>IF($Q477="","",VLOOKUP($Q477,所属・種目コード!$C$3:$E$76,2,FALSE))</f>
        <v>1090</v>
      </c>
      <c r="W477" s="11" t="s">
        <v>9886</v>
      </c>
    </row>
    <row r="478" spans="1:23" ht="16.7" customHeight="1">
      <c r="A478" s="704">
        <v>477</v>
      </c>
      <c r="B478" s="704">
        <v>477</v>
      </c>
      <c r="C478" s="705" t="s">
        <v>11342</v>
      </c>
      <c r="D478" s="704" t="str">
        <f t="shared" si="14"/>
        <v>ｽｽﾞｷ ﾘｭｳﾀﾛｳ</v>
      </c>
      <c r="E478" s="704" t="s">
        <v>10342</v>
      </c>
      <c r="F478" s="704" t="s">
        <v>9329</v>
      </c>
      <c r="G478" s="11">
        <v>1</v>
      </c>
      <c r="H478" s="708" t="str">
        <f>IF($E478="","",VLOOKUP($E478,所属・種目コード!$C$3:$E$76,3,FALSE))</f>
        <v>031111</v>
      </c>
      <c r="I478" s="708">
        <f>IF($E478="","",VLOOKUP($E478,所属・種目コード!$C$3:$E$76,2,FALSE))</f>
        <v>1111</v>
      </c>
      <c r="J478" s="704" t="s">
        <v>10362</v>
      </c>
      <c r="K478" s="706"/>
      <c r="L478" s="705">
        <v>477</v>
      </c>
      <c r="M478" s="11">
        <v>477</v>
      </c>
      <c r="N478" s="11" t="s">
        <v>11925</v>
      </c>
      <c r="O478" s="704" t="s">
        <v>11832</v>
      </c>
      <c r="P478" s="704" t="str">
        <f t="shared" si="15"/>
        <v>ﾔｴｶﾞｼ ｻﾔ</v>
      </c>
      <c r="Q478" s="11" t="s">
        <v>250</v>
      </c>
      <c r="R478" s="704" t="s">
        <v>9351</v>
      </c>
      <c r="S478" s="11">
        <v>1</v>
      </c>
      <c r="T478" s="715" t="str">
        <f>IF($Q478="","",VLOOKUP($Q478,所属・種目コード!$C$3:$E$76,3,FALSE))</f>
        <v>031090</v>
      </c>
      <c r="U478" s="715">
        <f>IF($Q478="","",VLOOKUP($Q478,所属・種目コード!$C$3:$E$76,2,FALSE))</f>
        <v>1090</v>
      </c>
      <c r="W478" s="11" t="s">
        <v>9897</v>
      </c>
    </row>
    <row r="479" spans="1:23" ht="16.7" customHeight="1">
      <c r="A479" s="704">
        <v>478</v>
      </c>
      <c r="B479" s="704">
        <v>478</v>
      </c>
      <c r="C479" s="705" t="s">
        <v>11252</v>
      </c>
      <c r="D479" s="704" t="str">
        <f t="shared" si="14"/>
        <v>ﾅｶﾑﾗ ﾘﾝ</v>
      </c>
      <c r="E479" s="704" t="s">
        <v>10342</v>
      </c>
      <c r="F479" s="704" t="s">
        <v>9329</v>
      </c>
      <c r="G479" s="11">
        <v>1</v>
      </c>
      <c r="H479" s="708" t="str">
        <f>IF($E479="","",VLOOKUP($E479,所属・種目コード!$C$3:$E$76,3,FALSE))</f>
        <v>031111</v>
      </c>
      <c r="I479" s="708">
        <f>IF($E479="","",VLOOKUP($E479,所属・種目コード!$C$3:$E$76,2,FALSE))</f>
        <v>1111</v>
      </c>
      <c r="J479" s="704" t="s">
        <v>10366</v>
      </c>
      <c r="K479" s="706"/>
      <c r="L479" s="705">
        <v>478</v>
      </c>
      <c r="M479" s="11">
        <v>478</v>
      </c>
      <c r="N479" s="11" t="s">
        <v>11925</v>
      </c>
      <c r="O479" s="704" t="s">
        <v>11674</v>
      </c>
      <c r="P479" s="704" t="str">
        <f t="shared" si="15"/>
        <v>ﾔﾏﾀﾞ ﾐｽﾞｷ</v>
      </c>
      <c r="Q479" s="11" t="s">
        <v>250</v>
      </c>
      <c r="R479" s="704" t="s">
        <v>9351</v>
      </c>
      <c r="S479" s="11">
        <v>1</v>
      </c>
      <c r="T479" s="715" t="str">
        <f>IF($Q479="","",VLOOKUP($Q479,所属・種目コード!$C$3:$E$76,3,FALSE))</f>
        <v>031090</v>
      </c>
      <c r="U479" s="715">
        <f>IF($Q479="","",VLOOKUP($Q479,所属・種目コード!$C$3:$E$76,2,FALSE))</f>
        <v>1090</v>
      </c>
      <c r="W479" s="11" t="s">
        <v>9898</v>
      </c>
    </row>
    <row r="480" spans="1:23" ht="16.7" customHeight="1">
      <c r="A480" s="704">
        <v>479</v>
      </c>
      <c r="B480" s="704">
        <v>479</v>
      </c>
      <c r="C480" s="705" t="s">
        <v>5914</v>
      </c>
      <c r="D480" s="704" t="str">
        <f t="shared" si="14"/>
        <v>ｵﾀﾞ ﾑｻｼ</v>
      </c>
      <c r="E480" s="704" t="s">
        <v>84</v>
      </c>
      <c r="F480" s="704" t="s">
        <v>9329</v>
      </c>
      <c r="G480" s="11">
        <v>3</v>
      </c>
      <c r="H480" s="708" t="str">
        <f>IF($E480="","",VLOOKUP($E480,所属・種目コード!$C$3:$E$76,3,FALSE))</f>
        <v>031054</v>
      </c>
      <c r="I480" s="708">
        <f>IF($E480="","",VLOOKUP($E480,所属・種目コード!$C$3:$E$76,2,FALSE))</f>
        <v>1054</v>
      </c>
      <c r="J480" s="704" t="s">
        <v>9330</v>
      </c>
      <c r="K480" s="706"/>
      <c r="L480" s="705">
        <v>479</v>
      </c>
      <c r="M480" s="11">
        <v>479</v>
      </c>
      <c r="N480" s="11" t="s">
        <v>11936</v>
      </c>
      <c r="O480" s="704" t="s">
        <v>11675</v>
      </c>
      <c r="P480" s="704" t="str">
        <f t="shared" si="15"/>
        <v>ｱｻﾇﾏ ｻｸﾗ</v>
      </c>
      <c r="Q480" s="11" t="s">
        <v>11907</v>
      </c>
      <c r="R480" s="704" t="s">
        <v>9351</v>
      </c>
      <c r="S480" s="11">
        <v>1</v>
      </c>
      <c r="T480" s="715" t="str">
        <f>IF($Q480="","",VLOOKUP($Q480,所属・種目コード!$C$3:$E$76,3,FALSE))</f>
        <v>031104</v>
      </c>
      <c r="U480" s="715">
        <f>IF($Q480="","",VLOOKUP($Q480,所属・種目コード!$C$3:$E$76,2,FALSE))</f>
        <v>1104</v>
      </c>
      <c r="W480" s="11" t="s">
        <v>10060</v>
      </c>
    </row>
    <row r="481" spans="1:23" ht="16.7" customHeight="1">
      <c r="A481" s="704">
        <v>480</v>
      </c>
      <c r="B481" s="704">
        <v>480</v>
      </c>
      <c r="C481" s="705" t="s">
        <v>10952</v>
      </c>
      <c r="D481" s="704" t="str">
        <f t="shared" si="14"/>
        <v>ｷﾑﾗ ｹﾞﾝｷ</v>
      </c>
      <c r="E481" s="704" t="s">
        <v>84</v>
      </c>
      <c r="F481" s="704" t="s">
        <v>9329</v>
      </c>
      <c r="G481" s="11">
        <v>3</v>
      </c>
      <c r="H481" s="708" t="str">
        <f>IF($E481="","",VLOOKUP($E481,所属・種目コード!$C$3:$E$76,3,FALSE))</f>
        <v>031054</v>
      </c>
      <c r="I481" s="708">
        <f>IF($E481="","",VLOOKUP($E481,所属・種目コード!$C$3:$E$76,2,FALSE))</f>
        <v>1054</v>
      </c>
      <c r="J481" s="704" t="s">
        <v>9333</v>
      </c>
      <c r="K481" s="706"/>
      <c r="L481" s="705">
        <v>480</v>
      </c>
      <c r="M481" s="11">
        <v>480</v>
      </c>
      <c r="N481" s="11" t="s">
        <v>11936</v>
      </c>
      <c r="O481" s="704" t="s">
        <v>11676</v>
      </c>
      <c r="P481" s="704" t="str">
        <f t="shared" si="15"/>
        <v>ﾔﾏﾓﾄ ﾓｴ</v>
      </c>
      <c r="Q481" s="11" t="s">
        <v>11907</v>
      </c>
      <c r="R481" s="704" t="s">
        <v>9351</v>
      </c>
      <c r="S481" s="11">
        <v>1</v>
      </c>
      <c r="T481" s="715" t="str">
        <f>IF($Q481="","",VLOOKUP($Q481,所属・種目コード!$C$3:$E$76,3,FALSE))</f>
        <v>031104</v>
      </c>
      <c r="U481" s="715">
        <f>IF($Q481="","",VLOOKUP($Q481,所属・種目コード!$C$3:$E$76,2,FALSE))</f>
        <v>1104</v>
      </c>
      <c r="W481" s="11" t="s">
        <v>10095</v>
      </c>
    </row>
    <row r="482" spans="1:23" ht="16.7" customHeight="1">
      <c r="A482" s="704">
        <v>481</v>
      </c>
      <c r="B482" s="704">
        <v>481</v>
      </c>
      <c r="C482" s="705" t="s">
        <v>6456</v>
      </c>
      <c r="D482" s="704" t="str">
        <f t="shared" si="14"/>
        <v>ｸﾏｶﾞｲ ﾃｯﾍﾟｲ</v>
      </c>
      <c r="E482" s="704" t="s">
        <v>84</v>
      </c>
      <c r="F482" s="704" t="s">
        <v>9329</v>
      </c>
      <c r="G482" s="11">
        <v>3</v>
      </c>
      <c r="H482" s="708" t="str">
        <f>IF($E482="","",VLOOKUP($E482,所属・種目コード!$C$3:$E$76,3,FALSE))</f>
        <v>031054</v>
      </c>
      <c r="I482" s="708">
        <f>IF($E482="","",VLOOKUP($E482,所属・種目コード!$C$3:$E$76,2,FALSE))</f>
        <v>1054</v>
      </c>
      <c r="J482" s="704" t="s">
        <v>9335</v>
      </c>
      <c r="K482" s="706"/>
      <c r="L482" s="705">
        <v>481</v>
      </c>
      <c r="M482" s="11">
        <v>481</v>
      </c>
      <c r="N482" s="11" t="s">
        <v>11931</v>
      </c>
      <c r="O482" s="704" t="s">
        <v>11677</v>
      </c>
      <c r="P482" s="704" t="str">
        <f t="shared" si="15"/>
        <v>ｲﾜｻｷ ｱｶﾘ</v>
      </c>
      <c r="Q482" s="11" t="s">
        <v>11908</v>
      </c>
      <c r="R482" s="704" t="s">
        <v>9351</v>
      </c>
      <c r="S482" s="11">
        <v>1</v>
      </c>
      <c r="T482" s="715" t="str">
        <f>IF($Q482="","",VLOOKUP($Q482,所属・種目コード!$C$3:$E$76,3,FALSE))</f>
        <v>031113</v>
      </c>
      <c r="U482" s="715">
        <f>IF($Q482="","",VLOOKUP($Q482,所属・種目コード!$C$3:$E$76,2,FALSE))</f>
        <v>1113</v>
      </c>
      <c r="W482" s="11" t="s">
        <v>10194</v>
      </c>
    </row>
    <row r="483" spans="1:23" ht="16.7" customHeight="1">
      <c r="A483" s="704">
        <v>482</v>
      </c>
      <c r="B483" s="704">
        <v>482</v>
      </c>
      <c r="C483" s="705" t="s">
        <v>11253</v>
      </c>
      <c r="D483" s="704" t="str">
        <f t="shared" si="14"/>
        <v>ｻﾄｳ ｼｮｳ</v>
      </c>
      <c r="E483" s="704" t="s">
        <v>84</v>
      </c>
      <c r="F483" s="704" t="s">
        <v>9329</v>
      </c>
      <c r="G483" s="11">
        <v>3</v>
      </c>
      <c r="H483" s="708" t="str">
        <f>IF($E483="","",VLOOKUP($E483,所属・種目コード!$C$3:$E$76,3,FALSE))</f>
        <v>031054</v>
      </c>
      <c r="I483" s="708">
        <f>IF($E483="","",VLOOKUP($E483,所属・種目コード!$C$3:$E$76,2,FALSE))</f>
        <v>1054</v>
      </c>
      <c r="J483" s="704" t="s">
        <v>9337</v>
      </c>
      <c r="K483" s="706"/>
      <c r="L483" s="705">
        <v>482</v>
      </c>
      <c r="M483" s="11">
        <v>482</v>
      </c>
      <c r="N483" s="11" t="s">
        <v>11931</v>
      </c>
      <c r="O483" s="704" t="s">
        <v>11678</v>
      </c>
      <c r="P483" s="704" t="str">
        <f t="shared" si="15"/>
        <v>ﾀｶﾊｼ ｻｴ</v>
      </c>
      <c r="Q483" s="11" t="s">
        <v>11908</v>
      </c>
      <c r="R483" s="704" t="s">
        <v>9351</v>
      </c>
      <c r="S483" s="11">
        <v>1</v>
      </c>
      <c r="T483" s="715" t="str">
        <f>IF($Q483="","",VLOOKUP($Q483,所属・種目コード!$C$3:$E$76,3,FALSE))</f>
        <v>031113</v>
      </c>
      <c r="U483" s="715">
        <f>IF($Q483="","",VLOOKUP($Q483,所属・種目コード!$C$3:$E$76,2,FALSE))</f>
        <v>1113</v>
      </c>
      <c r="W483" s="11" t="s">
        <v>10208</v>
      </c>
    </row>
    <row r="484" spans="1:23" ht="16.7" customHeight="1">
      <c r="A484" s="704">
        <v>483</v>
      </c>
      <c r="B484" s="704">
        <v>483</v>
      </c>
      <c r="C484" s="705" t="s">
        <v>7972</v>
      </c>
      <c r="D484" s="704" t="str">
        <f t="shared" si="14"/>
        <v>ｽｽﾞｷ ｹﾝｼﾝ</v>
      </c>
      <c r="E484" s="704" t="s">
        <v>84</v>
      </c>
      <c r="F484" s="704" t="s">
        <v>9329</v>
      </c>
      <c r="G484" s="11">
        <v>3</v>
      </c>
      <c r="H484" s="708" t="str">
        <f>IF($E484="","",VLOOKUP($E484,所属・種目コード!$C$3:$E$76,3,FALSE))</f>
        <v>031054</v>
      </c>
      <c r="I484" s="708">
        <f>IF($E484="","",VLOOKUP($E484,所属・種目コード!$C$3:$E$76,2,FALSE))</f>
        <v>1054</v>
      </c>
      <c r="J484" s="704" t="s">
        <v>9340</v>
      </c>
      <c r="K484" s="706"/>
      <c r="L484" s="705">
        <v>483</v>
      </c>
      <c r="M484" s="11">
        <v>483</v>
      </c>
      <c r="N484" s="11" t="s">
        <v>11931</v>
      </c>
      <c r="O484" s="704" t="s">
        <v>11679</v>
      </c>
      <c r="P484" s="704" t="str">
        <f t="shared" si="15"/>
        <v>ﾜﾀﾅﾍﾞ ﾉﾜ</v>
      </c>
      <c r="Q484" s="11" t="s">
        <v>11908</v>
      </c>
      <c r="R484" s="704" t="s">
        <v>9351</v>
      </c>
      <c r="S484" s="11">
        <v>1</v>
      </c>
      <c r="T484" s="715" t="str">
        <f>IF($Q484="","",VLOOKUP($Q484,所属・種目コード!$C$3:$E$76,3,FALSE))</f>
        <v>031113</v>
      </c>
      <c r="U484" s="715">
        <f>IF($Q484="","",VLOOKUP($Q484,所属・種目コード!$C$3:$E$76,2,FALSE))</f>
        <v>1113</v>
      </c>
      <c r="W484" s="11" t="s">
        <v>10226</v>
      </c>
    </row>
    <row r="485" spans="1:23" ht="16.7" customHeight="1">
      <c r="A485" s="704">
        <v>484</v>
      </c>
      <c r="B485" s="704">
        <v>484</v>
      </c>
      <c r="C485" s="705" t="s">
        <v>10953</v>
      </c>
      <c r="D485" s="704" t="str">
        <f t="shared" si="14"/>
        <v>ｽｽﾞｷ ｿﾗﾁ</v>
      </c>
      <c r="E485" s="704" t="s">
        <v>84</v>
      </c>
      <c r="F485" s="704" t="s">
        <v>9329</v>
      </c>
      <c r="G485" s="11">
        <v>3</v>
      </c>
      <c r="H485" s="708" t="str">
        <f>IF($E485="","",VLOOKUP($E485,所属・種目コード!$C$3:$E$76,3,FALSE))</f>
        <v>031054</v>
      </c>
      <c r="I485" s="708">
        <f>IF($E485="","",VLOOKUP($E485,所属・種目コード!$C$3:$E$76,2,FALSE))</f>
        <v>1054</v>
      </c>
      <c r="J485" s="704" t="s">
        <v>9341</v>
      </c>
      <c r="K485" s="706"/>
      <c r="L485" s="705">
        <v>484</v>
      </c>
      <c r="M485" s="11">
        <v>484</v>
      </c>
      <c r="N485" s="11" t="s">
        <v>11955</v>
      </c>
      <c r="O485" s="704" t="s">
        <v>11680</v>
      </c>
      <c r="P485" s="704" t="str">
        <f t="shared" si="15"/>
        <v>ﾊｶﾞ ﾚｲｶ</v>
      </c>
      <c r="Q485" s="11" t="s">
        <v>86</v>
      </c>
      <c r="R485" s="704" t="s">
        <v>9351</v>
      </c>
      <c r="S485" s="11">
        <v>1</v>
      </c>
      <c r="T485" s="715" t="str">
        <f>IF($Q485="","",VLOOKUP($Q485,所属・種目コード!$C$3:$E$76,3,FALSE))</f>
        <v>031119</v>
      </c>
      <c r="U485" s="715">
        <f>IF($Q485="","",VLOOKUP($Q485,所属・種目コード!$C$3:$E$76,2,FALSE))</f>
        <v>1119</v>
      </c>
      <c r="W485" s="11" t="s">
        <v>10655</v>
      </c>
    </row>
    <row r="486" spans="1:23" ht="16.7" customHeight="1">
      <c r="A486" s="704">
        <v>485</v>
      </c>
      <c r="B486" s="704">
        <v>485</v>
      </c>
      <c r="C486" s="705" t="s">
        <v>7181</v>
      </c>
      <c r="D486" s="704" t="str">
        <f t="shared" si="14"/>
        <v>ﾃﾙｲ ｶｲﾄ</v>
      </c>
      <c r="E486" s="704" t="s">
        <v>84</v>
      </c>
      <c r="F486" s="704" t="s">
        <v>9329</v>
      </c>
      <c r="G486" s="11">
        <v>3</v>
      </c>
      <c r="H486" s="708" t="str">
        <f>IF($E486="","",VLOOKUP($E486,所属・種目コード!$C$3:$E$76,3,FALSE))</f>
        <v>031054</v>
      </c>
      <c r="I486" s="708">
        <f>IF($E486="","",VLOOKUP($E486,所属・種目コード!$C$3:$E$76,2,FALSE))</f>
        <v>1054</v>
      </c>
      <c r="J486" s="704" t="s">
        <v>9344</v>
      </c>
      <c r="K486" s="706"/>
      <c r="L486" s="705">
        <v>485</v>
      </c>
      <c r="M486" s="11">
        <v>485</v>
      </c>
      <c r="N486" s="11" t="s">
        <v>11955</v>
      </c>
      <c r="O486" s="704" t="s">
        <v>11681</v>
      </c>
      <c r="P486" s="704" t="str">
        <f t="shared" si="15"/>
        <v>ﾔﾏｻﾞｷ ｽｽﾞﾅ</v>
      </c>
      <c r="Q486" s="11" t="s">
        <v>86</v>
      </c>
      <c r="R486" s="704" t="s">
        <v>9351</v>
      </c>
      <c r="S486" s="11">
        <v>1</v>
      </c>
      <c r="T486" s="715" t="str">
        <f>IF($Q486="","",VLOOKUP($Q486,所属・種目コード!$C$3:$E$76,3,FALSE))</f>
        <v>031119</v>
      </c>
      <c r="U486" s="715">
        <f>IF($Q486="","",VLOOKUP($Q486,所属・種目コード!$C$3:$E$76,2,FALSE))</f>
        <v>1119</v>
      </c>
      <c r="W486" s="11" t="s">
        <v>10656</v>
      </c>
    </row>
    <row r="487" spans="1:23" ht="16.7" customHeight="1">
      <c r="A487" s="704">
        <v>486</v>
      </c>
      <c r="B487" s="704">
        <v>486</v>
      </c>
      <c r="C487" s="705" t="s">
        <v>10954</v>
      </c>
      <c r="D487" s="704" t="str">
        <f t="shared" si="14"/>
        <v>ﾅｶｻﾞﾜ ｾｵﾝ</v>
      </c>
      <c r="E487" s="704" t="s">
        <v>84</v>
      </c>
      <c r="F487" s="704" t="s">
        <v>9329</v>
      </c>
      <c r="G487" s="11">
        <v>3</v>
      </c>
      <c r="H487" s="708" t="str">
        <f>IF($E487="","",VLOOKUP($E487,所属・種目コード!$C$3:$E$76,3,FALSE))</f>
        <v>031054</v>
      </c>
      <c r="I487" s="708">
        <f>IF($E487="","",VLOOKUP($E487,所属・種目コード!$C$3:$E$76,2,FALSE))</f>
        <v>1054</v>
      </c>
      <c r="J487" s="704" t="s">
        <v>9346</v>
      </c>
      <c r="K487" s="706"/>
      <c r="L487" s="705">
        <v>486</v>
      </c>
      <c r="M487" s="11">
        <v>486</v>
      </c>
      <c r="N487" s="11" t="s">
        <v>11915</v>
      </c>
      <c r="O487" s="704" t="s">
        <v>11682</v>
      </c>
      <c r="P487" s="704" t="str">
        <f t="shared" si="15"/>
        <v>ｲﾅﾍﾞ ﾅﾅﾐ</v>
      </c>
      <c r="Q487" s="11" t="s">
        <v>330</v>
      </c>
      <c r="R487" s="704" t="s">
        <v>9351</v>
      </c>
      <c r="S487" s="11">
        <v>1</v>
      </c>
      <c r="T487" s="715" t="str">
        <f>IF($Q487="","",VLOOKUP($Q487,所属・種目コード!$C$3:$E$76,3,FALSE))</f>
        <v>031115</v>
      </c>
      <c r="U487" s="715">
        <f>IF($Q487="","",VLOOKUP($Q487,所属・種目コード!$C$3:$E$76,2,FALSE))</f>
        <v>1115</v>
      </c>
      <c r="W487" s="11" t="s">
        <v>10624</v>
      </c>
    </row>
    <row r="488" spans="1:23" ht="16.7" customHeight="1">
      <c r="A488" s="704">
        <v>487</v>
      </c>
      <c r="B488" s="704">
        <v>487</v>
      </c>
      <c r="C488" s="705" t="s">
        <v>11343</v>
      </c>
      <c r="D488" s="704" t="str">
        <f t="shared" si="14"/>
        <v>ﾖｼﾔﾁ ﾅﾂﾔ</v>
      </c>
      <c r="E488" s="704" t="s">
        <v>84</v>
      </c>
      <c r="F488" s="704" t="s">
        <v>9329</v>
      </c>
      <c r="G488" s="11">
        <v>3</v>
      </c>
      <c r="H488" s="708" t="str">
        <f>IF($E488="","",VLOOKUP($E488,所属・種目コード!$C$3:$E$76,3,FALSE))</f>
        <v>031054</v>
      </c>
      <c r="I488" s="708">
        <f>IF($E488="","",VLOOKUP($E488,所属・種目コード!$C$3:$E$76,2,FALSE))</f>
        <v>1054</v>
      </c>
      <c r="J488" s="704" t="s">
        <v>9349</v>
      </c>
      <c r="K488" s="706"/>
      <c r="L488" s="705">
        <v>487</v>
      </c>
      <c r="M488" s="11">
        <v>487</v>
      </c>
      <c r="N488" s="11" t="s">
        <v>11915</v>
      </c>
      <c r="O488" s="704" t="s">
        <v>11683</v>
      </c>
      <c r="P488" s="704" t="str">
        <f t="shared" si="15"/>
        <v>ｽｽﾞｷ ﾘﾅ</v>
      </c>
      <c r="Q488" s="11" t="s">
        <v>330</v>
      </c>
      <c r="R488" s="704" t="s">
        <v>9351</v>
      </c>
      <c r="S488" s="11">
        <v>1</v>
      </c>
      <c r="T488" s="715" t="str">
        <f>IF($Q488="","",VLOOKUP($Q488,所属・種目コード!$C$3:$E$76,3,FALSE))</f>
        <v>031115</v>
      </c>
      <c r="U488" s="715">
        <f>IF($Q488="","",VLOOKUP($Q488,所属・種目コード!$C$3:$E$76,2,FALSE))</f>
        <v>1115</v>
      </c>
      <c r="W488" s="11" t="s">
        <v>10566</v>
      </c>
    </row>
    <row r="489" spans="1:23" ht="16.7" customHeight="1">
      <c r="A489" s="704">
        <v>488</v>
      </c>
      <c r="B489" s="704">
        <v>488</v>
      </c>
      <c r="C489" s="705" t="s">
        <v>10955</v>
      </c>
      <c r="D489" s="704" t="str">
        <f t="shared" si="14"/>
        <v>ｵﾊﾞﾗ ｶｲｾｲ</v>
      </c>
      <c r="E489" s="704" t="s">
        <v>84</v>
      </c>
      <c r="F489" s="704" t="s">
        <v>9329</v>
      </c>
      <c r="G489" s="11">
        <v>2</v>
      </c>
      <c r="H489" s="708" t="str">
        <f>IF($E489="","",VLOOKUP($E489,所属・種目コード!$C$3:$E$76,3,FALSE))</f>
        <v>031054</v>
      </c>
      <c r="I489" s="708">
        <f>IF($E489="","",VLOOKUP($E489,所属・種目コード!$C$3:$E$76,2,FALSE))</f>
        <v>1054</v>
      </c>
      <c r="J489" s="704" t="s">
        <v>9331</v>
      </c>
      <c r="K489" s="706"/>
      <c r="L489" s="705">
        <v>488</v>
      </c>
      <c r="M489" s="11">
        <v>488</v>
      </c>
      <c r="N489" s="11" t="s">
        <v>11923</v>
      </c>
      <c r="O489" s="704" t="s">
        <v>11684</v>
      </c>
      <c r="P489" s="704" t="str">
        <f t="shared" si="15"/>
        <v>ｲﾄｳ ｻﾔｶ</v>
      </c>
      <c r="Q489" s="11" t="s">
        <v>234</v>
      </c>
      <c r="R489" s="704" t="s">
        <v>9351</v>
      </c>
      <c r="S489" s="11">
        <v>1</v>
      </c>
      <c r="T489" s="715" t="str">
        <f>IF($Q489="","",VLOOKUP($Q489,所属・種目コード!$C$3:$E$76,3,FALSE))</f>
        <v>031086</v>
      </c>
      <c r="U489" s="715">
        <f>IF($Q489="","",VLOOKUP($Q489,所属・種目コード!$C$3:$E$76,2,FALSE))</f>
        <v>1086</v>
      </c>
      <c r="W489" s="11" t="s">
        <v>9790</v>
      </c>
    </row>
    <row r="490" spans="1:23" ht="16.7" customHeight="1">
      <c r="A490" s="704">
        <v>489</v>
      </c>
      <c r="B490" s="704">
        <v>489</v>
      </c>
      <c r="C490" s="705" t="s">
        <v>10956</v>
      </c>
      <c r="D490" s="704" t="str">
        <f t="shared" si="14"/>
        <v>ｶﾝｶﾞﾜ ｼｭｳｾｲ</v>
      </c>
      <c r="E490" s="704" t="s">
        <v>84</v>
      </c>
      <c r="F490" s="704" t="s">
        <v>9329</v>
      </c>
      <c r="G490" s="11">
        <v>2</v>
      </c>
      <c r="H490" s="708" t="str">
        <f>IF($E490="","",VLOOKUP($E490,所属・種目コード!$C$3:$E$76,3,FALSE))</f>
        <v>031054</v>
      </c>
      <c r="I490" s="708">
        <f>IF($E490="","",VLOOKUP($E490,所属・種目コード!$C$3:$E$76,2,FALSE))</f>
        <v>1054</v>
      </c>
      <c r="J490" s="704" t="s">
        <v>9332</v>
      </c>
      <c r="K490" s="711"/>
      <c r="L490" s="705">
        <v>489</v>
      </c>
      <c r="M490" s="11">
        <v>489</v>
      </c>
      <c r="N490" s="11" t="s">
        <v>11923</v>
      </c>
      <c r="O490" s="704" t="s">
        <v>11833</v>
      </c>
      <c r="P490" s="704" t="str">
        <f t="shared" si="15"/>
        <v>ｵｶﾞｻﾜﾗ ﾏｷ</v>
      </c>
      <c r="Q490" s="11" t="s">
        <v>234</v>
      </c>
      <c r="R490" s="704" t="s">
        <v>9351</v>
      </c>
      <c r="S490" s="11">
        <v>1</v>
      </c>
      <c r="T490" s="715" t="str">
        <f>IF($Q490="","",VLOOKUP($Q490,所属・種目コード!$C$3:$E$76,3,FALSE))</f>
        <v>031086</v>
      </c>
      <c r="U490" s="715">
        <f>IF($Q490="","",VLOOKUP($Q490,所属・種目コード!$C$3:$E$76,2,FALSE))</f>
        <v>1086</v>
      </c>
      <c r="W490" s="11" t="s">
        <v>9793</v>
      </c>
    </row>
    <row r="491" spans="1:23" ht="16.7" customHeight="1">
      <c r="A491" s="704">
        <v>490</v>
      </c>
      <c r="B491" s="704">
        <v>490</v>
      </c>
      <c r="C491" s="705" t="s">
        <v>11344</v>
      </c>
      <c r="D491" s="704" t="str">
        <f t="shared" si="14"/>
        <v>ｸﾄﾞｳ ｼﾝﾀﾛｳ</v>
      </c>
      <c r="E491" s="704" t="s">
        <v>84</v>
      </c>
      <c r="F491" s="704" t="s">
        <v>9329</v>
      </c>
      <c r="G491" s="11">
        <v>2</v>
      </c>
      <c r="H491" s="708" t="str">
        <f>IF($E491="","",VLOOKUP($E491,所属・種目コード!$C$3:$E$76,3,FALSE))</f>
        <v>031054</v>
      </c>
      <c r="I491" s="708">
        <f>IF($E491="","",VLOOKUP($E491,所属・種目コード!$C$3:$E$76,2,FALSE))</f>
        <v>1054</v>
      </c>
      <c r="J491" s="704" t="s">
        <v>9334</v>
      </c>
      <c r="K491" s="711"/>
      <c r="L491" s="705">
        <v>490</v>
      </c>
      <c r="M491" s="11">
        <v>490</v>
      </c>
      <c r="N491" s="11" t="s">
        <v>11923</v>
      </c>
      <c r="O491" s="704" t="s">
        <v>11685</v>
      </c>
      <c r="P491" s="704" t="str">
        <f t="shared" si="15"/>
        <v>ｶﾒｲ ｽｽﾞﾈ</v>
      </c>
      <c r="Q491" s="11" t="s">
        <v>234</v>
      </c>
      <c r="R491" s="704" t="s">
        <v>9351</v>
      </c>
      <c r="S491" s="11">
        <v>1</v>
      </c>
      <c r="T491" s="715" t="str">
        <f>IF($Q491="","",VLOOKUP($Q491,所属・種目コード!$C$3:$E$76,3,FALSE))</f>
        <v>031086</v>
      </c>
      <c r="U491" s="715">
        <f>IF($Q491="","",VLOOKUP($Q491,所属・種目コード!$C$3:$E$76,2,FALSE))</f>
        <v>1086</v>
      </c>
      <c r="W491" s="11" t="s">
        <v>9794</v>
      </c>
    </row>
    <row r="492" spans="1:23" ht="16.7" customHeight="1">
      <c r="A492" s="704">
        <v>491</v>
      </c>
      <c r="B492" s="704">
        <v>491</v>
      </c>
      <c r="C492" s="705" t="s">
        <v>10957</v>
      </c>
      <c r="D492" s="704" t="str">
        <f t="shared" si="14"/>
        <v>ｽｽﾞｷ ﾘｮｳﾀ</v>
      </c>
      <c r="E492" s="704" t="s">
        <v>84</v>
      </c>
      <c r="F492" s="704" t="s">
        <v>9329</v>
      </c>
      <c r="G492" s="11">
        <v>2</v>
      </c>
      <c r="H492" s="708" t="str">
        <f>IF($E492="","",VLOOKUP($E492,所属・種目コード!$C$3:$E$76,3,FALSE))</f>
        <v>031054</v>
      </c>
      <c r="I492" s="708">
        <f>IF($E492="","",VLOOKUP($E492,所属・種目コード!$C$3:$E$76,2,FALSE))</f>
        <v>1054</v>
      </c>
      <c r="J492" s="704" t="s">
        <v>9342</v>
      </c>
      <c r="K492" s="711"/>
      <c r="L492" s="705">
        <v>491</v>
      </c>
      <c r="M492" s="11">
        <v>491</v>
      </c>
      <c r="N492" s="11" t="s">
        <v>11923</v>
      </c>
      <c r="O492" s="704" t="s">
        <v>11686</v>
      </c>
      <c r="P492" s="704" t="str">
        <f t="shared" si="15"/>
        <v>ｷｸﾁ ｱﾔﾉ</v>
      </c>
      <c r="Q492" s="11" t="s">
        <v>234</v>
      </c>
      <c r="R492" s="704" t="s">
        <v>9351</v>
      </c>
      <c r="S492" s="11">
        <v>1</v>
      </c>
      <c r="T492" s="715" t="str">
        <f>IF($Q492="","",VLOOKUP($Q492,所属・種目コード!$C$3:$E$76,3,FALSE))</f>
        <v>031086</v>
      </c>
      <c r="U492" s="715">
        <f>IF($Q492="","",VLOOKUP($Q492,所属・種目コード!$C$3:$E$76,2,FALSE))</f>
        <v>1086</v>
      </c>
      <c r="W492" s="11" t="s">
        <v>9795</v>
      </c>
    </row>
    <row r="493" spans="1:23" ht="16.7" customHeight="1">
      <c r="A493" s="704">
        <v>492</v>
      </c>
      <c r="B493" s="704">
        <v>492</v>
      </c>
      <c r="C493" s="705" t="s">
        <v>10958</v>
      </c>
      <c r="D493" s="704" t="str">
        <f t="shared" si="14"/>
        <v>ﾀｶﾊｼ ﾏｻﾔ</v>
      </c>
      <c r="E493" s="704" t="s">
        <v>84</v>
      </c>
      <c r="F493" s="704" t="s">
        <v>9329</v>
      </c>
      <c r="G493" s="11">
        <v>2</v>
      </c>
      <c r="H493" s="708" t="str">
        <f>IF($E493="","",VLOOKUP($E493,所属・種目コード!$C$3:$E$76,3,FALSE))</f>
        <v>031054</v>
      </c>
      <c r="I493" s="708">
        <f>IF($E493="","",VLOOKUP($E493,所属・種目コード!$C$3:$E$76,2,FALSE))</f>
        <v>1054</v>
      </c>
      <c r="J493" s="704" t="s">
        <v>9343</v>
      </c>
      <c r="K493" s="711"/>
      <c r="L493" s="705">
        <v>492</v>
      </c>
      <c r="M493" s="11">
        <v>492</v>
      </c>
      <c r="N493" s="11" t="s">
        <v>11923</v>
      </c>
      <c r="O493" s="704" t="s">
        <v>11895</v>
      </c>
      <c r="P493" s="704" t="str">
        <f t="shared" si="15"/>
        <v>ｷｸﾁ ｽﾐﾚ</v>
      </c>
      <c r="Q493" s="11" t="s">
        <v>234</v>
      </c>
      <c r="R493" s="704" t="s">
        <v>9351</v>
      </c>
      <c r="S493" s="11">
        <v>1</v>
      </c>
      <c r="T493" s="715" t="str">
        <f>IF($Q493="","",VLOOKUP($Q493,所属・種目コード!$C$3:$E$76,3,FALSE))</f>
        <v>031086</v>
      </c>
      <c r="U493" s="715">
        <f>IF($Q493="","",VLOOKUP($Q493,所属・種目コード!$C$3:$E$76,2,FALSE))</f>
        <v>1086</v>
      </c>
      <c r="W493" s="11" t="s">
        <v>9797</v>
      </c>
    </row>
    <row r="494" spans="1:23" ht="16.7" customHeight="1">
      <c r="A494" s="704">
        <v>493</v>
      </c>
      <c r="B494" s="704">
        <v>493</v>
      </c>
      <c r="C494" s="705" t="s">
        <v>10959</v>
      </c>
      <c r="D494" s="704" t="str">
        <f t="shared" si="14"/>
        <v>ｵﾀﾞ ﾃﾝｶﾞ</v>
      </c>
      <c r="E494" s="704" t="s">
        <v>84</v>
      </c>
      <c r="F494" s="704" t="s">
        <v>9329</v>
      </c>
      <c r="G494" s="11">
        <v>1</v>
      </c>
      <c r="H494" s="708" t="str">
        <f>IF($E494="","",VLOOKUP($E494,所属・種目コード!$C$3:$E$76,3,FALSE))</f>
        <v>031054</v>
      </c>
      <c r="I494" s="708">
        <f>IF($E494="","",VLOOKUP($E494,所属・種目コード!$C$3:$E$76,2,FALSE))</f>
        <v>1054</v>
      </c>
      <c r="J494" s="704" t="s">
        <v>9328</v>
      </c>
      <c r="K494" s="711"/>
      <c r="L494" s="705">
        <v>493</v>
      </c>
      <c r="M494" s="11">
        <v>493</v>
      </c>
      <c r="N494" s="11" t="s">
        <v>11923</v>
      </c>
      <c r="O494" s="704" t="s">
        <v>11687</v>
      </c>
      <c r="P494" s="704" t="str">
        <f t="shared" si="15"/>
        <v>ﾄｵﾔﾏ ﾐﾕ</v>
      </c>
      <c r="Q494" s="11" t="s">
        <v>234</v>
      </c>
      <c r="R494" s="704" t="s">
        <v>9351</v>
      </c>
      <c r="S494" s="11">
        <v>1</v>
      </c>
      <c r="T494" s="715" t="str">
        <f>IF($Q494="","",VLOOKUP($Q494,所属・種目コード!$C$3:$E$76,3,FALSE))</f>
        <v>031086</v>
      </c>
      <c r="U494" s="715">
        <f>IF($Q494="","",VLOOKUP($Q494,所属・種目コード!$C$3:$E$76,2,FALSE))</f>
        <v>1086</v>
      </c>
      <c r="W494" s="11" t="s">
        <v>9808</v>
      </c>
    </row>
    <row r="495" spans="1:23" ht="16.7" customHeight="1">
      <c r="A495" s="704">
        <v>494</v>
      </c>
      <c r="B495" s="704">
        <v>494</v>
      </c>
      <c r="C495" s="705" t="s">
        <v>10960</v>
      </c>
      <c r="D495" s="704" t="str">
        <f t="shared" si="14"/>
        <v>ｺﾝﾉ ﾕｽﾞｷ</v>
      </c>
      <c r="E495" s="704" t="s">
        <v>84</v>
      </c>
      <c r="F495" s="704" t="s">
        <v>9329</v>
      </c>
      <c r="G495" s="11">
        <v>1</v>
      </c>
      <c r="H495" s="708" t="str">
        <f>IF($E495="","",VLOOKUP($E495,所属・種目コード!$C$3:$E$76,3,FALSE))</f>
        <v>031054</v>
      </c>
      <c r="I495" s="708">
        <f>IF($E495="","",VLOOKUP($E495,所属・種目コード!$C$3:$E$76,2,FALSE))</f>
        <v>1054</v>
      </c>
      <c r="J495" s="704" t="s">
        <v>9336</v>
      </c>
      <c r="K495" s="711"/>
      <c r="L495" s="705">
        <v>494</v>
      </c>
      <c r="M495" s="11">
        <v>494</v>
      </c>
      <c r="N495" s="11" t="s">
        <v>11923</v>
      </c>
      <c r="O495" s="704" t="s">
        <v>11688</v>
      </c>
      <c r="P495" s="704" t="str">
        <f t="shared" si="15"/>
        <v>ﾐｳﾗ ﾋﾛ</v>
      </c>
      <c r="Q495" s="11" t="s">
        <v>234</v>
      </c>
      <c r="R495" s="704" t="s">
        <v>9351</v>
      </c>
      <c r="S495" s="11">
        <v>1</v>
      </c>
      <c r="T495" s="715" t="str">
        <f>IF($Q495="","",VLOOKUP($Q495,所属・種目コード!$C$3:$E$76,3,FALSE))</f>
        <v>031086</v>
      </c>
      <c r="U495" s="715">
        <f>IF($Q495="","",VLOOKUP($Q495,所属・種目コード!$C$3:$E$76,2,FALSE))</f>
        <v>1086</v>
      </c>
      <c r="W495" s="11" t="s">
        <v>9811</v>
      </c>
    </row>
    <row r="496" spans="1:23" ht="16.7" customHeight="1">
      <c r="A496" s="704">
        <v>495</v>
      </c>
      <c r="B496" s="704">
        <v>495</v>
      </c>
      <c r="C496" s="705" t="s">
        <v>10961</v>
      </c>
      <c r="D496" s="704" t="str">
        <f t="shared" si="14"/>
        <v>ｻﾄｳ ｼｮｳﾔ</v>
      </c>
      <c r="E496" s="704" t="s">
        <v>84</v>
      </c>
      <c r="F496" s="704" t="s">
        <v>9329</v>
      </c>
      <c r="G496" s="11">
        <v>1</v>
      </c>
      <c r="H496" s="708" t="str">
        <f>IF($E496="","",VLOOKUP($E496,所属・種目コード!$C$3:$E$76,3,FALSE))</f>
        <v>031054</v>
      </c>
      <c r="I496" s="708">
        <f>IF($E496="","",VLOOKUP($E496,所属・種目コード!$C$3:$E$76,2,FALSE))</f>
        <v>1054</v>
      </c>
      <c r="J496" s="704" t="s">
        <v>9338</v>
      </c>
      <c r="K496" s="711"/>
      <c r="L496" s="705">
        <v>495</v>
      </c>
      <c r="M496" s="11">
        <v>495</v>
      </c>
      <c r="N496" s="11" t="s">
        <v>11924</v>
      </c>
      <c r="O496" s="704" t="s">
        <v>11689</v>
      </c>
      <c r="P496" s="704" t="str">
        <f t="shared" si="15"/>
        <v>ｲﾏｶﾜ ﾕｲ</v>
      </c>
      <c r="Q496" s="11" t="s">
        <v>163</v>
      </c>
      <c r="R496" s="704" t="s">
        <v>9351</v>
      </c>
      <c r="S496" s="11">
        <v>1</v>
      </c>
      <c r="T496" s="715" t="str">
        <f>IF($Q496="","",VLOOKUP($Q496,所属・種目コード!$C$3:$E$76,3,FALSE))</f>
        <v>031070</v>
      </c>
      <c r="U496" s="715">
        <f>IF($Q496="","",VLOOKUP($Q496,所属・種目コード!$C$3:$E$76,2,FALSE))</f>
        <v>1070</v>
      </c>
      <c r="W496" s="11" t="s">
        <v>9524</v>
      </c>
    </row>
    <row r="497" spans="1:23" ht="16.7" customHeight="1">
      <c r="A497" s="704">
        <v>496</v>
      </c>
      <c r="B497" s="704">
        <v>496</v>
      </c>
      <c r="C497" s="705" t="s">
        <v>10962</v>
      </c>
      <c r="D497" s="704" t="str">
        <f t="shared" si="14"/>
        <v>ｽｽﾞｷ ｷｼｮｳ</v>
      </c>
      <c r="E497" s="704" t="s">
        <v>84</v>
      </c>
      <c r="F497" s="704" t="s">
        <v>9329</v>
      </c>
      <c r="G497" s="11">
        <v>1</v>
      </c>
      <c r="H497" s="708" t="str">
        <f>IF($E497="","",VLOOKUP($E497,所属・種目コード!$C$3:$E$76,3,FALSE))</f>
        <v>031054</v>
      </c>
      <c r="I497" s="708">
        <f>IF($E497="","",VLOOKUP($E497,所属・種目コード!$C$3:$E$76,2,FALSE))</f>
        <v>1054</v>
      </c>
      <c r="J497" s="704" t="s">
        <v>9339</v>
      </c>
      <c r="K497" s="706"/>
      <c r="L497" s="705">
        <v>496</v>
      </c>
      <c r="M497" s="11">
        <v>496</v>
      </c>
      <c r="N497" s="11" t="s">
        <v>11946</v>
      </c>
      <c r="O497" s="704" t="s">
        <v>11690</v>
      </c>
      <c r="P497" s="704" t="str">
        <f t="shared" si="15"/>
        <v>ｲﾜｻｷ ｱﾔｶ</v>
      </c>
      <c r="Q497" s="11" t="s">
        <v>169</v>
      </c>
      <c r="R497" s="704" t="s">
        <v>9351</v>
      </c>
      <c r="S497" s="11">
        <v>1</v>
      </c>
      <c r="T497" s="715" t="str">
        <f>IF($Q497="","",VLOOKUP($Q497,所属・種目コード!$C$3:$E$76,3,FALSE))</f>
        <v>031071</v>
      </c>
      <c r="U497" s="715">
        <f>IF($Q497="","",VLOOKUP($Q497,所属・種目コード!$C$3:$E$76,2,FALSE))</f>
        <v>1071</v>
      </c>
      <c r="W497" s="11" t="s">
        <v>9550</v>
      </c>
    </row>
    <row r="498" spans="1:23" ht="16.7" customHeight="1">
      <c r="A498" s="704">
        <v>497</v>
      </c>
      <c r="B498" s="704">
        <v>497</v>
      </c>
      <c r="C498" s="705" t="s">
        <v>11345</v>
      </c>
      <c r="D498" s="704" t="str">
        <f t="shared" si="14"/>
        <v>ﾄﾔﾍﾞ ﾀﾂｷ</v>
      </c>
      <c r="E498" s="704" t="s">
        <v>84</v>
      </c>
      <c r="F498" s="704" t="s">
        <v>9329</v>
      </c>
      <c r="G498" s="11">
        <v>1</v>
      </c>
      <c r="H498" s="708" t="str">
        <f>IF($E498="","",VLOOKUP($E498,所属・種目コード!$C$3:$E$76,3,FALSE))</f>
        <v>031054</v>
      </c>
      <c r="I498" s="708">
        <f>IF($E498="","",VLOOKUP($E498,所属・種目コード!$C$3:$E$76,2,FALSE))</f>
        <v>1054</v>
      </c>
      <c r="J498" s="704" t="s">
        <v>9345</v>
      </c>
      <c r="K498" s="706"/>
      <c r="L498" s="705">
        <v>497</v>
      </c>
      <c r="M498" s="11">
        <v>497</v>
      </c>
      <c r="N498" s="11" t="s">
        <v>11946</v>
      </c>
      <c r="O498" s="704" t="s">
        <v>11691</v>
      </c>
      <c r="P498" s="704" t="str">
        <f t="shared" si="15"/>
        <v>ｲﾜｻｷ ｼﾎ</v>
      </c>
      <c r="Q498" s="11" t="s">
        <v>169</v>
      </c>
      <c r="R498" s="704" t="s">
        <v>9351</v>
      </c>
      <c r="S498" s="11">
        <v>1</v>
      </c>
      <c r="T498" s="715" t="str">
        <f>IF($Q498="","",VLOOKUP($Q498,所属・種目コード!$C$3:$E$76,3,FALSE))</f>
        <v>031071</v>
      </c>
      <c r="U498" s="715">
        <f>IF($Q498="","",VLOOKUP($Q498,所属・種目コード!$C$3:$E$76,2,FALSE))</f>
        <v>1071</v>
      </c>
      <c r="W498" s="11" t="s">
        <v>9551</v>
      </c>
    </row>
    <row r="499" spans="1:23" ht="16.7" customHeight="1">
      <c r="A499" s="704">
        <v>498</v>
      </c>
      <c r="B499" s="704">
        <v>498</v>
      </c>
      <c r="C499" s="705" t="s">
        <v>10963</v>
      </c>
      <c r="D499" s="704" t="str">
        <f t="shared" si="14"/>
        <v>ﾅｶﾉ ﾊﾔﾄ</v>
      </c>
      <c r="E499" s="704" t="s">
        <v>84</v>
      </c>
      <c r="F499" s="704" t="s">
        <v>9329</v>
      </c>
      <c r="G499" s="11">
        <v>1</v>
      </c>
      <c r="H499" s="708" t="str">
        <f>IF($E499="","",VLOOKUP($E499,所属・種目コード!$C$3:$E$76,3,FALSE))</f>
        <v>031054</v>
      </c>
      <c r="I499" s="708">
        <f>IF($E499="","",VLOOKUP($E499,所属・種目コード!$C$3:$E$76,2,FALSE))</f>
        <v>1054</v>
      </c>
      <c r="J499" s="704" t="s">
        <v>9347</v>
      </c>
      <c r="K499" s="706"/>
      <c r="L499" s="705">
        <v>498</v>
      </c>
      <c r="M499" s="11">
        <v>498</v>
      </c>
      <c r="N499" s="11" t="s">
        <v>11946</v>
      </c>
      <c r="O499" s="704" t="s">
        <v>11834</v>
      </c>
      <c r="P499" s="704" t="str">
        <f t="shared" si="15"/>
        <v>ｵﾉ ｶﾅｺ</v>
      </c>
      <c r="Q499" s="11" t="s">
        <v>169</v>
      </c>
      <c r="R499" s="704" t="s">
        <v>9351</v>
      </c>
      <c r="S499" s="11">
        <v>1</v>
      </c>
      <c r="T499" s="715" t="str">
        <f>IF($Q499="","",VLOOKUP($Q499,所属・種目コード!$C$3:$E$76,3,FALSE))</f>
        <v>031071</v>
      </c>
      <c r="U499" s="715">
        <f>IF($Q499="","",VLOOKUP($Q499,所属・種目コード!$C$3:$E$76,2,FALSE))</f>
        <v>1071</v>
      </c>
      <c r="W499" s="11" t="s">
        <v>9555</v>
      </c>
    </row>
    <row r="500" spans="1:23" ht="16.7" customHeight="1">
      <c r="A500" s="704">
        <v>499</v>
      </c>
      <c r="B500" s="704">
        <v>499</v>
      </c>
      <c r="C500" s="705" t="s">
        <v>10964</v>
      </c>
      <c r="D500" s="704" t="str">
        <f t="shared" si="14"/>
        <v>ﾉｻﾞｷ ﾀｲﾁ</v>
      </c>
      <c r="E500" s="704" t="s">
        <v>84</v>
      </c>
      <c r="F500" s="704" t="s">
        <v>9329</v>
      </c>
      <c r="G500" s="11">
        <v>1</v>
      </c>
      <c r="H500" s="713" t="str">
        <f>IF($E500="","",VLOOKUP($E500,所属・種目コード!$C$3:$E$76,3,FALSE))</f>
        <v>031054</v>
      </c>
      <c r="I500" s="713">
        <f>IF($E500="","",VLOOKUP($E500,所属・種目コード!$C$3:$E$76,2,FALSE))</f>
        <v>1054</v>
      </c>
      <c r="J500" s="704" t="s">
        <v>9348</v>
      </c>
      <c r="K500" s="706"/>
      <c r="L500" s="705">
        <v>499</v>
      </c>
      <c r="M500" s="11">
        <v>499</v>
      </c>
      <c r="N500" s="11" t="s">
        <v>11946</v>
      </c>
      <c r="O500" s="704" t="s">
        <v>11896</v>
      </c>
      <c r="P500" s="704" t="str">
        <f t="shared" si="15"/>
        <v>ﾀｸｲｼ ﾕｲ</v>
      </c>
      <c r="Q500" s="11" t="s">
        <v>169</v>
      </c>
      <c r="R500" s="704" t="s">
        <v>9351</v>
      </c>
      <c r="S500" s="11">
        <v>1</v>
      </c>
      <c r="T500" s="715" t="str">
        <f>IF($Q500="","",VLOOKUP($Q500,所属・種目コード!$C$3:$E$76,3,FALSE))</f>
        <v>031071</v>
      </c>
      <c r="U500" s="715">
        <f>IF($Q500="","",VLOOKUP($Q500,所属・種目コード!$C$3:$E$76,2,FALSE))</f>
        <v>1071</v>
      </c>
      <c r="W500" s="11" t="s">
        <v>9564</v>
      </c>
    </row>
    <row r="501" spans="1:23" ht="16.7" customHeight="1">
      <c r="A501" s="704">
        <v>500</v>
      </c>
      <c r="B501" s="827">
        <v>500</v>
      </c>
      <c r="C501" s="705" t="s">
        <v>11177</v>
      </c>
      <c r="D501" s="123" t="str">
        <f t="shared" si="14"/>
        <v>ｲﾜﾀﾞﾃ ﾀﾞｲｷ</v>
      </c>
      <c r="E501" s="123" t="s">
        <v>222</v>
      </c>
      <c r="F501" s="123" t="s">
        <v>9329</v>
      </c>
      <c r="G501" s="11">
        <v>1</v>
      </c>
      <c r="H501" s="708" t="str">
        <f>IF($E501="","",VLOOKUP($E501,所属・種目コード!$C$3:$E$76,3,FALSE))</f>
        <v>031083</v>
      </c>
      <c r="I501" s="708">
        <f>IF($E501="","",VLOOKUP($E501,所属・種目コード!$C$3:$E$76,2,FALSE))</f>
        <v>1083</v>
      </c>
      <c r="J501" s="11" t="s">
        <v>9735</v>
      </c>
      <c r="K501" s="706"/>
      <c r="L501" s="705">
        <v>500</v>
      </c>
      <c r="M501" s="11">
        <v>500</v>
      </c>
      <c r="N501" s="11" t="s">
        <v>11946</v>
      </c>
      <c r="O501" s="704" t="s">
        <v>11692</v>
      </c>
      <c r="P501" s="704" t="str">
        <f t="shared" si="15"/>
        <v>ﾆｲﾔﾏ ｸﾙﾐ</v>
      </c>
      <c r="Q501" s="11" t="s">
        <v>169</v>
      </c>
      <c r="R501" s="704" t="s">
        <v>9351</v>
      </c>
      <c r="S501" s="11">
        <v>1</v>
      </c>
      <c r="T501" s="715" t="str">
        <f>IF($Q501="","",VLOOKUP($Q501,所属・種目コード!$C$3:$E$76,3,FALSE))</f>
        <v>031071</v>
      </c>
      <c r="U501" s="715">
        <f>IF($Q501="","",VLOOKUP($Q501,所属・種目コード!$C$3:$E$76,2,FALSE))</f>
        <v>1071</v>
      </c>
      <c r="W501" s="11" t="s">
        <v>9567</v>
      </c>
    </row>
    <row r="502" spans="1:23" ht="16.7" customHeight="1">
      <c r="A502" s="704">
        <v>501</v>
      </c>
      <c r="B502" s="827">
        <v>501</v>
      </c>
      <c r="C502" s="705" t="s">
        <v>11182</v>
      </c>
      <c r="D502" s="123" t="str">
        <f t="shared" si="14"/>
        <v>ﾀｶﾊｼ ﾕｳﾏ</v>
      </c>
      <c r="E502" s="123" t="s">
        <v>222</v>
      </c>
      <c r="F502" s="123" t="s">
        <v>9329</v>
      </c>
      <c r="G502" s="11">
        <v>3</v>
      </c>
      <c r="H502" s="708" t="str">
        <f>IF($E502="","",VLOOKUP($E502,所属・種目コード!$C$3:$E$76,3,FALSE))</f>
        <v>031083</v>
      </c>
      <c r="I502" s="708">
        <f>IF($E502="","",VLOOKUP($E502,所属・種目コード!$C$3:$E$76,2,FALSE))</f>
        <v>1083</v>
      </c>
      <c r="J502" s="11" t="s">
        <v>9741</v>
      </c>
      <c r="K502" s="706"/>
      <c r="L502" s="705">
        <v>501</v>
      </c>
      <c r="M502" s="11">
        <v>501</v>
      </c>
      <c r="N502" s="11" t="s">
        <v>11965</v>
      </c>
      <c r="O502" s="704" t="s">
        <v>11693</v>
      </c>
      <c r="P502" s="704" t="str">
        <f t="shared" si="15"/>
        <v>ｵｵﾀ ﾏﾘﾝ</v>
      </c>
      <c r="Q502" s="11" t="s">
        <v>238</v>
      </c>
      <c r="R502" s="704" t="s">
        <v>9351</v>
      </c>
      <c r="S502" s="11">
        <v>1</v>
      </c>
      <c r="T502" s="715" t="str">
        <f>IF($Q502="","",VLOOKUP($Q502,所属・種目コード!$C$3:$E$76,3,FALSE))</f>
        <v>031087</v>
      </c>
      <c r="U502" s="715">
        <f>IF($Q502="","",VLOOKUP($Q502,所属・種目コード!$C$3:$E$76,2,FALSE))</f>
        <v>1087</v>
      </c>
      <c r="W502" s="11" t="s">
        <v>9817</v>
      </c>
    </row>
    <row r="503" spans="1:23" ht="16.7" customHeight="1">
      <c r="A503" s="704">
        <v>502</v>
      </c>
      <c r="B503" s="827">
        <v>502</v>
      </c>
      <c r="C503" s="705" t="s">
        <v>11392</v>
      </c>
      <c r="D503" s="123" t="str">
        <f t="shared" si="14"/>
        <v>ﾌﾙｶﾜ ｼｭﾝ</v>
      </c>
      <c r="E503" s="123" t="s">
        <v>222</v>
      </c>
      <c r="F503" s="123" t="s">
        <v>9329</v>
      </c>
      <c r="G503" s="11">
        <v>3</v>
      </c>
      <c r="H503" s="708" t="str">
        <f>IF($E503="","",VLOOKUP($E503,所属・種目コード!$C$3:$E$76,3,FALSE))</f>
        <v>031083</v>
      </c>
      <c r="I503" s="708">
        <f>IF($E503="","",VLOOKUP($E503,所属・種目コード!$C$3:$E$76,2,FALSE))</f>
        <v>1083</v>
      </c>
      <c r="J503" s="11" t="s">
        <v>9744</v>
      </c>
      <c r="K503" s="706"/>
      <c r="L503" s="705">
        <v>502</v>
      </c>
      <c r="M503" s="11">
        <v>502</v>
      </c>
      <c r="N503" s="11" t="s">
        <v>11965</v>
      </c>
      <c r="O503" s="704" t="s">
        <v>11694</v>
      </c>
      <c r="P503" s="704" t="str">
        <f t="shared" si="15"/>
        <v>ﾌｼﾞﾀ ﾏﾔ</v>
      </c>
      <c r="Q503" s="11" t="s">
        <v>238</v>
      </c>
      <c r="R503" s="704" t="s">
        <v>9351</v>
      </c>
      <c r="S503" s="11">
        <v>1</v>
      </c>
      <c r="T503" s="715" t="str">
        <f>IF($Q503="","",VLOOKUP($Q503,所属・種目コード!$C$3:$E$76,3,FALSE))</f>
        <v>031087</v>
      </c>
      <c r="U503" s="715">
        <f>IF($Q503="","",VLOOKUP($Q503,所属・種目コード!$C$3:$E$76,2,FALSE))</f>
        <v>1087</v>
      </c>
      <c r="W503" s="11" t="s">
        <v>9824</v>
      </c>
    </row>
    <row r="504" spans="1:23" ht="16.7" customHeight="1">
      <c r="A504" s="704">
        <v>503</v>
      </c>
      <c r="B504" s="827">
        <v>503</v>
      </c>
      <c r="C504" s="705" t="s">
        <v>11183</v>
      </c>
      <c r="D504" s="123" t="str">
        <f t="shared" si="14"/>
        <v>ﾔﾏｸﾞﾁ ｼｮｳﾀ</v>
      </c>
      <c r="E504" s="123" t="s">
        <v>222</v>
      </c>
      <c r="F504" s="123" t="s">
        <v>9329</v>
      </c>
      <c r="G504" s="11">
        <v>3</v>
      </c>
      <c r="H504" s="708" t="str">
        <f>IF($E504="","",VLOOKUP($E504,所属・種目コード!$C$3:$E$76,3,FALSE))</f>
        <v>031083</v>
      </c>
      <c r="I504" s="708">
        <f>IF($E504="","",VLOOKUP($E504,所属・種目コード!$C$3:$E$76,2,FALSE))</f>
        <v>1083</v>
      </c>
      <c r="J504" s="11" t="s">
        <v>9745</v>
      </c>
      <c r="K504" s="706"/>
      <c r="L504" s="705">
        <v>503</v>
      </c>
      <c r="M504" s="11">
        <v>503</v>
      </c>
      <c r="N504" s="11" t="s">
        <v>11927</v>
      </c>
      <c r="O504" s="704" t="s">
        <v>11695</v>
      </c>
      <c r="P504" s="704" t="str">
        <f t="shared" si="15"/>
        <v>ｷｸﾁ ﾐｽﾞｷ</v>
      </c>
      <c r="Q504" s="11" t="s">
        <v>11906</v>
      </c>
      <c r="R504" s="704" t="s">
        <v>9351</v>
      </c>
      <c r="S504" s="11">
        <v>1</v>
      </c>
      <c r="T504" s="715" t="str">
        <f>IF($Q504="","",VLOOKUP($Q504,所属・種目コード!$C$3:$E$76,3,FALSE))</f>
        <v>031075</v>
      </c>
      <c r="U504" s="715">
        <f>IF($Q504="","",VLOOKUP($Q504,所属・種目コード!$C$3:$E$76,2,FALSE))</f>
        <v>1075</v>
      </c>
      <c r="W504" s="11" t="s">
        <v>9672</v>
      </c>
    </row>
    <row r="505" spans="1:23" ht="16.7" customHeight="1">
      <c r="A505" s="704">
        <v>504</v>
      </c>
      <c r="B505" s="827">
        <v>504</v>
      </c>
      <c r="C505" s="705" t="s">
        <v>11175</v>
      </c>
      <c r="D505" s="123" t="str">
        <f t="shared" si="14"/>
        <v>ｲﾄｳ ｾｲﾔ</v>
      </c>
      <c r="E505" s="123" t="s">
        <v>222</v>
      </c>
      <c r="F505" s="123" t="s">
        <v>9329</v>
      </c>
      <c r="G505" s="11">
        <v>1</v>
      </c>
      <c r="H505" s="708" t="str">
        <f>IF($E505="","",VLOOKUP($E505,所属・種目コード!$C$3:$E$76,3,FALSE))</f>
        <v>031083</v>
      </c>
      <c r="I505" s="708">
        <f>IF($E505="","",VLOOKUP($E505,所属・種目コード!$C$3:$E$76,2,FALSE))</f>
        <v>1083</v>
      </c>
      <c r="J505" s="11" t="s">
        <v>9732</v>
      </c>
      <c r="K505" s="706"/>
      <c r="L505" s="705">
        <v>504</v>
      </c>
      <c r="M505" s="11">
        <v>504</v>
      </c>
      <c r="N505" s="11" t="s">
        <v>11942</v>
      </c>
      <c r="O505" s="704" t="s">
        <v>11835</v>
      </c>
      <c r="P505" s="704" t="str">
        <f t="shared" si="15"/>
        <v>ｻｻｷ ｸﾙﾊ</v>
      </c>
      <c r="Q505" s="11" t="s">
        <v>114</v>
      </c>
      <c r="R505" s="704" t="s">
        <v>9351</v>
      </c>
      <c r="S505" s="11">
        <v>1</v>
      </c>
      <c r="T505" s="715" t="str">
        <f>IF($Q505="","",VLOOKUP($Q505,所属・種目コード!$C$3:$E$76,3,FALSE))</f>
        <v>031060</v>
      </c>
      <c r="U505" s="715">
        <f>IF($Q505="","",VLOOKUP($Q505,所属・種目コード!$C$3:$E$76,2,FALSE))</f>
        <v>1060</v>
      </c>
      <c r="W505" s="11" t="s">
        <v>9409</v>
      </c>
    </row>
    <row r="506" spans="1:23" ht="16.7" customHeight="1">
      <c r="A506" s="704">
        <v>505</v>
      </c>
      <c r="B506" s="827">
        <v>505</v>
      </c>
      <c r="C506" s="705" t="s">
        <v>11176</v>
      </c>
      <c r="D506" s="123" t="str">
        <f t="shared" si="14"/>
        <v>ｲﾄｳ ﾀｲｾｲ</v>
      </c>
      <c r="E506" s="123" t="s">
        <v>222</v>
      </c>
      <c r="F506" s="123" t="s">
        <v>9329</v>
      </c>
      <c r="G506" s="11">
        <v>1</v>
      </c>
      <c r="H506" s="708" t="str">
        <f>IF($E506="","",VLOOKUP($E506,所属・種目コード!$C$3:$E$76,3,FALSE))</f>
        <v>031083</v>
      </c>
      <c r="I506" s="708">
        <f>IF($E506="","",VLOOKUP($E506,所属・種目コード!$C$3:$E$76,2,FALSE))</f>
        <v>1083</v>
      </c>
      <c r="J506" s="11" t="s">
        <v>9733</v>
      </c>
      <c r="K506" s="706"/>
      <c r="L506" s="705">
        <v>505</v>
      </c>
      <c r="M506" s="11">
        <v>505</v>
      </c>
      <c r="N506" s="11" t="s">
        <v>11942</v>
      </c>
      <c r="O506" s="704" t="s">
        <v>11696</v>
      </c>
      <c r="P506" s="704" t="str">
        <f t="shared" si="15"/>
        <v>ﾊﾀｹﾔﾏ ﾏﾎ</v>
      </c>
      <c r="Q506" s="11" t="s">
        <v>114</v>
      </c>
      <c r="R506" s="704" t="s">
        <v>9351</v>
      </c>
      <c r="S506" s="11">
        <v>1</v>
      </c>
      <c r="T506" s="715" t="str">
        <f>IF($Q506="","",VLOOKUP($Q506,所属・種目コード!$C$3:$E$76,3,FALSE))</f>
        <v>031060</v>
      </c>
      <c r="U506" s="715">
        <f>IF($Q506="","",VLOOKUP($Q506,所属・種目コード!$C$3:$E$76,2,FALSE))</f>
        <v>1060</v>
      </c>
      <c r="W506" s="11" t="s">
        <v>9412</v>
      </c>
    </row>
    <row r="507" spans="1:23" ht="16.7" customHeight="1">
      <c r="A507" s="704">
        <v>506</v>
      </c>
      <c r="B507" s="827">
        <v>506</v>
      </c>
      <c r="C507" s="705" t="s">
        <v>11398</v>
      </c>
      <c r="D507" s="123" t="str">
        <f t="shared" si="14"/>
        <v>ｵﾉﾃﾞﾗ ﾙｲ</v>
      </c>
      <c r="E507" s="123" t="s">
        <v>222</v>
      </c>
      <c r="F507" s="123" t="s">
        <v>9329</v>
      </c>
      <c r="G507" s="11">
        <v>1</v>
      </c>
      <c r="H507" s="708" t="str">
        <f>IF($E507="","",VLOOKUP($E507,所属・種目コード!$C$3:$E$76,3,FALSE))</f>
        <v>031083</v>
      </c>
      <c r="I507" s="708">
        <f>IF($E507="","",VLOOKUP($E507,所属・種目コード!$C$3:$E$76,2,FALSE))</f>
        <v>1083</v>
      </c>
      <c r="J507" s="11" t="s">
        <v>9736</v>
      </c>
      <c r="K507" s="706"/>
      <c r="L507" s="705">
        <v>506</v>
      </c>
      <c r="M507" s="11">
        <v>508</v>
      </c>
      <c r="N507" s="11" t="s">
        <v>11929</v>
      </c>
      <c r="O507" s="704" t="s">
        <v>11697</v>
      </c>
      <c r="P507" s="704" t="str">
        <f t="shared" si="15"/>
        <v>ｻｶﾞ ﾅﾅｶ</v>
      </c>
      <c r="Q507" s="11" t="s">
        <v>181</v>
      </c>
      <c r="R507" s="704" t="s">
        <v>9351</v>
      </c>
      <c r="S507" s="11">
        <v>1</v>
      </c>
      <c r="T507" s="715" t="str">
        <f>IF($Q507="","",VLOOKUP($Q507,所属・種目コード!$C$3:$E$76,3,FALSE))</f>
        <v>031073</v>
      </c>
      <c r="U507" s="715">
        <f>IF($Q507="","",VLOOKUP($Q507,所属・種目コード!$C$3:$E$76,2,FALSE))</f>
        <v>1073</v>
      </c>
      <c r="W507" s="11" t="s">
        <v>9601</v>
      </c>
    </row>
    <row r="508" spans="1:23" ht="16.7" customHeight="1">
      <c r="A508" s="704">
        <v>507</v>
      </c>
      <c r="B508" s="827">
        <v>507</v>
      </c>
      <c r="C508" s="705" t="s">
        <v>11178</v>
      </c>
      <c r="D508" s="123" t="str">
        <f t="shared" si="14"/>
        <v>ｸﾄﾞｳ ｿｳﾀ</v>
      </c>
      <c r="E508" s="123" t="s">
        <v>222</v>
      </c>
      <c r="F508" s="123" t="s">
        <v>9329</v>
      </c>
      <c r="G508" s="11">
        <v>1</v>
      </c>
      <c r="H508" s="708" t="str">
        <f>IF($E508="","",VLOOKUP($E508,所属・種目コード!$C$3:$E$76,3,FALSE))</f>
        <v>031083</v>
      </c>
      <c r="I508" s="708">
        <f>IF($E508="","",VLOOKUP($E508,所属・種目コード!$C$3:$E$76,2,FALSE))</f>
        <v>1083</v>
      </c>
      <c r="J508" s="11" t="s">
        <v>9737</v>
      </c>
      <c r="K508" s="706"/>
      <c r="L508" s="705">
        <v>507</v>
      </c>
      <c r="M508" s="11">
        <v>509</v>
      </c>
      <c r="N508" s="11" t="s">
        <v>11914</v>
      </c>
      <c r="O508" s="704" t="s">
        <v>11698</v>
      </c>
      <c r="P508" s="704" t="str">
        <f t="shared" si="15"/>
        <v>ｼﾗﾄﾘ ﾅﾂｷ</v>
      </c>
      <c r="Q508" s="11" t="s">
        <v>11905</v>
      </c>
      <c r="R508" s="704" t="s">
        <v>9351</v>
      </c>
      <c r="S508" s="11">
        <v>1</v>
      </c>
      <c r="T508" s="715" t="str">
        <f>IF($Q508="","",VLOOKUP($Q508,所属・種目コード!$C$3:$E$76,3,FALSE))</f>
        <v>031099</v>
      </c>
      <c r="U508" s="715">
        <f>IF($Q508="","",VLOOKUP($Q508,所属・種目コード!$C$3:$E$76,2,FALSE))</f>
        <v>1099</v>
      </c>
      <c r="W508" s="11" t="s">
        <v>9999</v>
      </c>
    </row>
    <row r="509" spans="1:23" ht="16.7" customHeight="1">
      <c r="A509" s="704">
        <v>508</v>
      </c>
      <c r="B509" s="827">
        <v>508</v>
      </c>
      <c r="C509" s="705" t="s">
        <v>11179</v>
      </c>
      <c r="D509" s="123" t="str">
        <f t="shared" si="14"/>
        <v>ｸﾄﾞｳ ﾅｵｷ</v>
      </c>
      <c r="E509" s="123" t="s">
        <v>222</v>
      </c>
      <c r="F509" s="123" t="s">
        <v>9329</v>
      </c>
      <c r="G509" s="11">
        <v>1</v>
      </c>
      <c r="H509" s="708" t="str">
        <f>IF($E509="","",VLOOKUP($E509,所属・種目コード!$C$3:$E$76,3,FALSE))</f>
        <v>031083</v>
      </c>
      <c r="I509" s="708">
        <f>IF($E509="","",VLOOKUP($E509,所属・種目コード!$C$3:$E$76,2,FALSE))</f>
        <v>1083</v>
      </c>
      <c r="J509" s="11" t="s">
        <v>9738</v>
      </c>
      <c r="K509" s="706"/>
      <c r="L509" s="705">
        <v>508</v>
      </c>
      <c r="M509" s="11">
        <v>510</v>
      </c>
      <c r="N509" s="11" t="s">
        <v>11914</v>
      </c>
      <c r="O509" s="704" t="s">
        <v>11699</v>
      </c>
      <c r="P509" s="704" t="str">
        <f t="shared" si="15"/>
        <v>ﾆｼﾀﾞﾃ ｱｶﾘ</v>
      </c>
      <c r="Q509" s="11" t="s">
        <v>11905</v>
      </c>
      <c r="R509" s="704" t="s">
        <v>9351</v>
      </c>
      <c r="S509" s="11">
        <v>1</v>
      </c>
      <c r="T509" s="715" t="str">
        <f>IF($Q509="","",VLOOKUP($Q509,所属・種目コード!$C$3:$E$76,3,FALSE))</f>
        <v>031099</v>
      </c>
      <c r="U509" s="715">
        <f>IF($Q509="","",VLOOKUP($Q509,所属・種目コード!$C$3:$E$76,2,FALSE))</f>
        <v>1099</v>
      </c>
      <c r="W509" s="11" t="s">
        <v>10646</v>
      </c>
    </row>
    <row r="510" spans="1:23" ht="16.7" customHeight="1">
      <c r="A510" s="704">
        <v>509</v>
      </c>
      <c r="B510" s="827">
        <v>509</v>
      </c>
      <c r="C510" s="705" t="s">
        <v>11180</v>
      </c>
      <c r="D510" s="123" t="str">
        <f t="shared" si="14"/>
        <v>ﾀｲﾗﾌﾞﾈ ﾁﾊﾔ</v>
      </c>
      <c r="E510" s="123" t="s">
        <v>222</v>
      </c>
      <c r="F510" s="123" t="s">
        <v>9329</v>
      </c>
      <c r="G510" s="11">
        <v>1</v>
      </c>
      <c r="H510" s="708" t="str">
        <f>IF($E510="","",VLOOKUP($E510,所属・種目コード!$C$3:$E$76,3,FALSE))</f>
        <v>031083</v>
      </c>
      <c r="I510" s="708">
        <f>IF($E510="","",VLOOKUP($E510,所属・種目コード!$C$3:$E$76,2,FALSE))</f>
        <v>1083</v>
      </c>
      <c r="J510" s="11" t="s">
        <v>9739</v>
      </c>
      <c r="K510" s="706"/>
      <c r="L510" s="705">
        <v>509</v>
      </c>
      <c r="M510" s="11">
        <v>511</v>
      </c>
      <c r="N510" s="11" t="s">
        <v>11960</v>
      </c>
      <c r="O510" s="704" t="s">
        <v>11809</v>
      </c>
      <c r="P510" s="704" t="str">
        <f t="shared" si="15"/>
        <v>ｻｻｷ ﾁﾋﾛ</v>
      </c>
      <c r="Q510" s="11" t="s">
        <v>9275</v>
      </c>
      <c r="R510" s="704" t="s">
        <v>9351</v>
      </c>
      <c r="S510" s="11">
        <v>1</v>
      </c>
      <c r="T510" s="715" t="str">
        <f>IF($Q510="","",VLOOKUP($Q510,所属・種目コード!$C$3:$E$76,3,FALSE))</f>
        <v>031101</v>
      </c>
      <c r="U510" s="715">
        <f>IF($Q510="","",VLOOKUP($Q510,所属・種目コード!$C$3:$E$76,2,FALSE))</f>
        <v>1101</v>
      </c>
      <c r="W510" s="11" t="s">
        <v>9939</v>
      </c>
    </row>
    <row r="511" spans="1:23" ht="16.7" customHeight="1">
      <c r="A511" s="704">
        <v>510</v>
      </c>
      <c r="B511" s="827">
        <v>510</v>
      </c>
      <c r="C511" s="705" t="s">
        <v>11181</v>
      </c>
      <c r="D511" s="123" t="str">
        <f t="shared" si="14"/>
        <v>ﾀｶﾊｼ ﾕｳﾀﾞｲ</v>
      </c>
      <c r="E511" s="123" t="s">
        <v>222</v>
      </c>
      <c r="F511" s="123" t="s">
        <v>9329</v>
      </c>
      <c r="G511" s="11">
        <v>1</v>
      </c>
      <c r="H511" s="708" t="str">
        <f>IF($E511="","",VLOOKUP($E511,所属・種目コード!$C$3:$E$76,3,FALSE))</f>
        <v>031083</v>
      </c>
      <c r="I511" s="708">
        <f>IF($E511="","",VLOOKUP($E511,所属・種目コード!$C$3:$E$76,2,FALSE))</f>
        <v>1083</v>
      </c>
      <c r="J511" s="11" t="s">
        <v>9740</v>
      </c>
      <c r="K511" s="706"/>
      <c r="L511" s="705">
        <v>510</v>
      </c>
      <c r="M511" s="11">
        <v>512</v>
      </c>
      <c r="N511" s="11" t="s">
        <v>11953</v>
      </c>
      <c r="O511" s="704" t="s">
        <v>11836</v>
      </c>
      <c r="P511" s="704" t="str">
        <f t="shared" si="15"/>
        <v>ｷｸﾁ ﾉﾉｶ</v>
      </c>
      <c r="Q511" s="11" t="s">
        <v>145</v>
      </c>
      <c r="R511" s="704" t="s">
        <v>9351</v>
      </c>
      <c r="S511" s="11">
        <v>1</v>
      </c>
      <c r="T511" s="715" t="str">
        <f>IF($Q511="","",VLOOKUP($Q511,所属・種目コード!$C$3:$E$76,3,FALSE))</f>
        <v>031067</v>
      </c>
      <c r="U511" s="715">
        <f>IF($Q511="","",VLOOKUP($Q511,所属・種目コード!$C$3:$E$76,2,FALSE))</f>
        <v>1067</v>
      </c>
      <c r="W511" s="11" t="s">
        <v>9492</v>
      </c>
    </row>
    <row r="512" spans="1:23" ht="16.7" customHeight="1">
      <c r="A512" s="704">
        <v>511</v>
      </c>
      <c r="B512" s="827">
        <v>511</v>
      </c>
      <c r="C512" s="705" t="s">
        <v>11399</v>
      </c>
      <c r="D512" s="123" t="str">
        <f t="shared" si="14"/>
        <v>ﾀﾁﾔﾅｷﾞ ﾘｭｳｼﾞﾛｳ</v>
      </c>
      <c r="E512" s="123" t="s">
        <v>222</v>
      </c>
      <c r="F512" s="123" t="s">
        <v>9329</v>
      </c>
      <c r="G512" s="11">
        <v>2</v>
      </c>
      <c r="H512" s="708" t="str">
        <f>IF($E512="","",VLOOKUP($E512,所属・種目コード!$C$3:$E$76,3,FALSE))</f>
        <v>031083</v>
      </c>
      <c r="I512" s="708">
        <f>IF($E512="","",VLOOKUP($E512,所属・種目コード!$C$3:$E$76,2,FALSE))</f>
        <v>1083</v>
      </c>
      <c r="J512" s="11" t="s">
        <v>9742</v>
      </c>
      <c r="K512" s="706"/>
      <c r="L512" s="705">
        <v>511</v>
      </c>
      <c r="M512" s="11">
        <v>513</v>
      </c>
      <c r="N512" s="11" t="s">
        <v>11953</v>
      </c>
      <c r="O512" s="704" t="s">
        <v>11700</v>
      </c>
      <c r="P512" s="704" t="str">
        <f t="shared" si="15"/>
        <v>ﾋﾗﾀ ｱｲｶ</v>
      </c>
      <c r="Q512" s="11" t="s">
        <v>145</v>
      </c>
      <c r="R512" s="704" t="s">
        <v>9351</v>
      </c>
      <c r="S512" s="11">
        <v>1</v>
      </c>
      <c r="T512" s="715" t="str">
        <f>IF($Q512="","",VLOOKUP($Q512,所属・種目コード!$C$3:$E$76,3,FALSE))</f>
        <v>031067</v>
      </c>
      <c r="U512" s="715">
        <f>IF($Q512="","",VLOOKUP($Q512,所属・種目コード!$C$3:$E$76,2,FALSE))</f>
        <v>1067</v>
      </c>
      <c r="W512" s="11" t="s">
        <v>9498</v>
      </c>
    </row>
    <row r="513" spans="1:23" ht="16.7" customHeight="1">
      <c r="A513" s="704">
        <v>512</v>
      </c>
      <c r="B513" s="704">
        <v>512</v>
      </c>
      <c r="C513" s="705" t="s">
        <v>10965</v>
      </c>
      <c r="D513" s="704" t="str">
        <f t="shared" si="14"/>
        <v>ﾑﾗﾓﾘ ｿｳﾀ</v>
      </c>
      <c r="E513" s="704" t="s">
        <v>10115</v>
      </c>
      <c r="F513" s="704" t="s">
        <v>9329</v>
      </c>
      <c r="G513" s="11">
        <v>1</v>
      </c>
      <c r="H513" s="713" t="str">
        <f>IF($E513="","",VLOOKUP($E513,所属・種目コード!$C$3:$E$76,3,FALSE))</f>
        <v>031110</v>
      </c>
      <c r="I513" s="713">
        <f>IF($E513="","",VLOOKUP($E513,所属・種目コード!$C$3:$E$76,2,FALSE))</f>
        <v>1110</v>
      </c>
      <c r="J513" s="704" t="s">
        <v>10147</v>
      </c>
      <c r="K513" s="706"/>
      <c r="L513" s="705">
        <v>512</v>
      </c>
      <c r="M513" s="11">
        <v>514</v>
      </c>
      <c r="N513" s="11" t="s">
        <v>11951</v>
      </c>
      <c r="O513" s="704" t="s">
        <v>11837</v>
      </c>
      <c r="P513" s="704" t="str">
        <f t="shared" si="15"/>
        <v>ｼﾞﾝｸﾎﾞ ﾁﾋﾛ</v>
      </c>
      <c r="Q513" s="11" t="s">
        <v>265</v>
      </c>
      <c r="R513" s="704" t="s">
        <v>9351</v>
      </c>
      <c r="S513" s="11">
        <v>1</v>
      </c>
      <c r="T513" s="715" t="str">
        <f>IF($Q513="","",VLOOKUP($Q513,所属・種目コード!$C$3:$E$76,3,FALSE))</f>
        <v>031094</v>
      </c>
      <c r="U513" s="715">
        <f>IF($Q513="","",VLOOKUP($Q513,所属・種目コード!$C$3:$E$76,2,FALSE))</f>
        <v>1094</v>
      </c>
      <c r="W513" s="11" t="s">
        <v>9940</v>
      </c>
    </row>
    <row r="514" spans="1:23" ht="16.7" customHeight="1">
      <c r="A514" s="704">
        <v>513</v>
      </c>
      <c r="B514" s="704">
        <v>513</v>
      </c>
      <c r="C514" s="705" t="s">
        <v>10966</v>
      </c>
      <c r="D514" s="704" t="str">
        <f t="shared" ref="D514:D577" si="16">ASC(J514)</f>
        <v>ｸﾘｷ ﾕｳﾔ</v>
      </c>
      <c r="E514" s="704" t="s">
        <v>265</v>
      </c>
      <c r="F514" s="704" t="s">
        <v>9329</v>
      </c>
      <c r="G514" s="11">
        <v>3</v>
      </c>
      <c r="H514" s="713" t="str">
        <f>IF($E514="","",VLOOKUP($E514,所属・種目コード!$C$3:$E$76,3,FALSE))</f>
        <v>031094</v>
      </c>
      <c r="I514" s="713">
        <f>IF($E514="","",VLOOKUP($E514,所属・種目コード!$C$3:$E$76,2,FALSE))</f>
        <v>1094</v>
      </c>
      <c r="J514" s="704" t="s">
        <v>9936</v>
      </c>
      <c r="K514" s="706"/>
      <c r="L514" s="705">
        <v>513</v>
      </c>
      <c r="M514" s="11">
        <v>519</v>
      </c>
      <c r="N514" s="11" t="s">
        <v>11919</v>
      </c>
      <c r="O514" s="704" t="s">
        <v>11838</v>
      </c>
      <c r="P514" s="704" t="str">
        <f t="shared" ref="P514:P549" si="17">ASC(W514)</f>
        <v>ｲﾁﾉﾍ ﾙﾐﾈ</v>
      </c>
      <c r="Q514" s="11" t="s">
        <v>226</v>
      </c>
      <c r="R514" s="704" t="s">
        <v>9351</v>
      </c>
      <c r="S514" s="11">
        <v>1</v>
      </c>
      <c r="T514" s="715" t="str">
        <f>IF($Q514="","",VLOOKUP($Q514,所属・種目コード!$C$3:$E$76,3,FALSE))</f>
        <v>031084</v>
      </c>
      <c r="U514" s="715">
        <f>IF($Q514="","",VLOOKUP($Q514,所属・種目コード!$C$3:$E$76,2,FALSE))</f>
        <v>1084</v>
      </c>
      <c r="W514" s="11" t="s">
        <v>9746</v>
      </c>
    </row>
    <row r="515" spans="1:23" ht="16.7" customHeight="1">
      <c r="A515" s="704">
        <v>514</v>
      </c>
      <c r="B515" s="704">
        <v>514</v>
      </c>
      <c r="C515" s="705" t="s">
        <v>10967</v>
      </c>
      <c r="D515" s="704" t="str">
        <f t="shared" si="16"/>
        <v>ﾀｶｻﾜ ﾕｳﾀ</v>
      </c>
      <c r="E515" s="704" t="s">
        <v>265</v>
      </c>
      <c r="F515" s="704" t="s">
        <v>9329</v>
      </c>
      <c r="G515" s="11">
        <v>3</v>
      </c>
      <c r="H515" s="713" t="str">
        <f>IF($E515="","",VLOOKUP($E515,所属・種目コード!$C$3:$E$76,3,FALSE))</f>
        <v>031094</v>
      </c>
      <c r="I515" s="713">
        <f>IF($E515="","",VLOOKUP($E515,所属・種目コード!$C$3:$E$76,2,FALSE))</f>
        <v>1094</v>
      </c>
      <c r="J515" s="704" t="s">
        <v>9944</v>
      </c>
      <c r="K515" s="706"/>
      <c r="L515" s="705">
        <v>514</v>
      </c>
      <c r="M515" s="11">
        <v>520</v>
      </c>
      <c r="N515" s="11" t="s">
        <v>11919</v>
      </c>
      <c r="O515" s="704" t="s">
        <v>11701</v>
      </c>
      <c r="P515" s="704" t="str">
        <f t="shared" si="17"/>
        <v>ｺﾝﾉ ﾋﾅ</v>
      </c>
      <c r="Q515" s="11" t="s">
        <v>226</v>
      </c>
      <c r="R515" s="704" t="s">
        <v>9351</v>
      </c>
      <c r="S515" s="11">
        <v>1</v>
      </c>
      <c r="T515" s="715" t="str">
        <f>IF($Q515="","",VLOOKUP($Q515,所属・種目コード!$C$3:$E$76,3,FALSE))</f>
        <v>031084</v>
      </c>
      <c r="U515" s="715">
        <f>IF($Q515="","",VLOOKUP($Q515,所属・種目コード!$C$3:$E$76,2,FALSE))</f>
        <v>1084</v>
      </c>
      <c r="W515" s="11" t="s">
        <v>9758</v>
      </c>
    </row>
    <row r="516" spans="1:23" ht="16.7" customHeight="1">
      <c r="A516" s="704">
        <v>515</v>
      </c>
      <c r="B516" s="704">
        <v>515</v>
      </c>
      <c r="C516" s="705" t="s">
        <v>10968</v>
      </c>
      <c r="D516" s="704" t="str">
        <f t="shared" si="16"/>
        <v>ﾅｶﾑﾗ ｶﾂﾞｷ</v>
      </c>
      <c r="E516" s="704" t="s">
        <v>265</v>
      </c>
      <c r="F516" s="704" t="s">
        <v>9329</v>
      </c>
      <c r="G516" s="11">
        <v>3</v>
      </c>
      <c r="H516" s="713" t="str">
        <f>IF($E516="","",VLOOKUP($E516,所属・種目コード!$C$3:$E$76,3,FALSE))</f>
        <v>031094</v>
      </c>
      <c r="I516" s="713">
        <f>IF($E516="","",VLOOKUP($E516,所属・種目コード!$C$3:$E$76,2,FALSE))</f>
        <v>1094</v>
      </c>
      <c r="J516" s="704" t="s">
        <v>9945</v>
      </c>
      <c r="K516" s="706"/>
      <c r="L516" s="705">
        <v>515</v>
      </c>
      <c r="M516" s="11">
        <v>521</v>
      </c>
      <c r="N516" s="11" t="s">
        <v>11919</v>
      </c>
      <c r="O516" s="704" t="s">
        <v>11702</v>
      </c>
      <c r="P516" s="704" t="str">
        <f t="shared" si="17"/>
        <v>ｽｶﾞﾜﾗ ﾕｽﾞｷ</v>
      </c>
      <c r="Q516" s="11" t="s">
        <v>226</v>
      </c>
      <c r="R516" s="704" t="s">
        <v>9351</v>
      </c>
      <c r="S516" s="11">
        <v>1</v>
      </c>
      <c r="T516" s="715" t="str">
        <f>IF($Q516="","",VLOOKUP($Q516,所属・種目コード!$C$3:$E$76,3,FALSE))</f>
        <v>031084</v>
      </c>
      <c r="U516" s="715">
        <f>IF($Q516="","",VLOOKUP($Q516,所属・種目コード!$C$3:$E$76,2,FALSE))</f>
        <v>1084</v>
      </c>
      <c r="W516" s="11" t="s">
        <v>9764</v>
      </c>
    </row>
    <row r="517" spans="1:23" ht="16.7" customHeight="1">
      <c r="A517" s="704">
        <v>516</v>
      </c>
      <c r="B517" s="704">
        <v>516</v>
      </c>
      <c r="C517" s="705" t="s">
        <v>10969</v>
      </c>
      <c r="D517" s="704" t="str">
        <f t="shared" si="16"/>
        <v>ｽｷﾞｻﾜ ｲｯｹｲ</v>
      </c>
      <c r="E517" s="704" t="s">
        <v>265</v>
      </c>
      <c r="F517" s="704" t="s">
        <v>9329</v>
      </c>
      <c r="G517" s="11">
        <v>2</v>
      </c>
      <c r="H517" s="713" t="str">
        <f>IF($E517="","",VLOOKUP($E517,所属・種目コード!$C$3:$E$76,3,FALSE))</f>
        <v>031094</v>
      </c>
      <c r="I517" s="713">
        <f>IF($E517="","",VLOOKUP($E517,所属・種目コード!$C$3:$E$76,2,FALSE))</f>
        <v>1094</v>
      </c>
      <c r="J517" s="704" t="s">
        <v>9942</v>
      </c>
      <c r="K517" s="706"/>
      <c r="L517" s="705">
        <v>516</v>
      </c>
      <c r="M517" s="11">
        <v>522</v>
      </c>
      <c r="N517" s="11" t="s">
        <v>11919</v>
      </c>
      <c r="O517" s="704" t="s">
        <v>11703</v>
      </c>
      <c r="P517" s="704" t="str">
        <f t="shared" si="17"/>
        <v>ﾀｼﾛ ｱﾔｶ</v>
      </c>
      <c r="Q517" s="11" t="s">
        <v>226</v>
      </c>
      <c r="R517" s="704" t="s">
        <v>9351</v>
      </c>
      <c r="S517" s="11">
        <v>1</v>
      </c>
      <c r="T517" s="715" t="str">
        <f>IF($Q517="","",VLOOKUP($Q517,所属・種目コード!$C$3:$E$76,3,FALSE))</f>
        <v>031084</v>
      </c>
      <c r="U517" s="715">
        <f>IF($Q517="","",VLOOKUP($Q517,所属・種目コード!$C$3:$E$76,2,FALSE))</f>
        <v>1084</v>
      </c>
      <c r="W517" s="11" t="s">
        <v>9768</v>
      </c>
    </row>
    <row r="518" spans="1:23" ht="16.7" customHeight="1">
      <c r="A518" s="704">
        <v>517</v>
      </c>
      <c r="B518" s="704">
        <v>517</v>
      </c>
      <c r="C518" s="705" t="s">
        <v>10970</v>
      </c>
      <c r="D518" s="704" t="str">
        <f t="shared" si="16"/>
        <v>ｱﾈｲｼ ｶﾝﾀ</v>
      </c>
      <c r="E518" s="704" t="s">
        <v>285</v>
      </c>
      <c r="F518" s="704" t="s">
        <v>9329</v>
      </c>
      <c r="G518" s="11">
        <v>3</v>
      </c>
      <c r="H518" s="713" t="str">
        <f>IF($E518="","",VLOOKUP($E518,所属・種目コード!$C$3:$E$76,3,FALSE))</f>
        <v>031100</v>
      </c>
      <c r="I518" s="713">
        <f>IF($E518="","",VLOOKUP($E518,所属・種目コード!$C$3:$E$76,2,FALSE))</f>
        <v>1100</v>
      </c>
      <c r="J518" s="704" t="s">
        <v>10002</v>
      </c>
      <c r="K518" s="706"/>
      <c r="L518" s="705">
        <v>517</v>
      </c>
      <c r="M518" s="11">
        <v>523</v>
      </c>
      <c r="N518" s="11" t="s">
        <v>11919</v>
      </c>
      <c r="O518" s="704" t="s">
        <v>11839</v>
      </c>
      <c r="P518" s="704" t="str">
        <f t="shared" si="17"/>
        <v>ﾑﾗｶﾐ ｻﾔｺ</v>
      </c>
      <c r="Q518" s="11" t="s">
        <v>226</v>
      </c>
      <c r="R518" s="704" t="s">
        <v>9351</v>
      </c>
      <c r="S518" s="11">
        <v>1</v>
      </c>
      <c r="T518" s="715" t="str">
        <f>IF($Q518="","",VLOOKUP($Q518,所属・種目コード!$C$3:$E$76,3,FALSE))</f>
        <v>031084</v>
      </c>
      <c r="U518" s="715">
        <f>IF($Q518="","",VLOOKUP($Q518,所属・種目コード!$C$3:$E$76,2,FALSE))</f>
        <v>1084</v>
      </c>
      <c r="W518" s="11" t="s">
        <v>9782</v>
      </c>
    </row>
    <row r="519" spans="1:23" ht="16.7" customHeight="1">
      <c r="A519" s="704">
        <v>518</v>
      </c>
      <c r="B519" s="704">
        <v>518</v>
      </c>
      <c r="C519" s="705" t="s">
        <v>10971</v>
      </c>
      <c r="D519" s="704" t="str">
        <f t="shared" si="16"/>
        <v>ｲｽﾞﾓ ﾄｳﾏ</v>
      </c>
      <c r="E519" s="704" t="s">
        <v>285</v>
      </c>
      <c r="F519" s="704" t="s">
        <v>9329</v>
      </c>
      <c r="G519" s="11">
        <v>3</v>
      </c>
      <c r="H519" s="708" t="str">
        <f>IF($E519="","",VLOOKUP($E519,所属・種目コード!$C$3:$E$76,3,FALSE))</f>
        <v>031100</v>
      </c>
      <c r="I519" s="708">
        <f>IF($E519="","",VLOOKUP($E519,所属・種目コード!$C$3:$E$76,2,FALSE))</f>
        <v>1100</v>
      </c>
      <c r="J519" s="704" t="s">
        <v>10003</v>
      </c>
      <c r="K519" s="706"/>
      <c r="L519" s="705">
        <v>518</v>
      </c>
      <c r="M519" s="829">
        <v>524</v>
      </c>
      <c r="N519" s="11" t="s">
        <v>11941</v>
      </c>
      <c r="O519" s="704" t="s">
        <v>11726</v>
      </c>
      <c r="P519" s="704" t="str">
        <f t="shared" si="17"/>
        <v>ｲｼﾊﾞｼ ﾊﾙｶ</v>
      </c>
      <c r="Q519" s="11" t="s">
        <v>136</v>
      </c>
      <c r="R519" s="704" t="s">
        <v>9351</v>
      </c>
      <c r="S519" s="11">
        <v>1</v>
      </c>
      <c r="T519" s="715" t="str">
        <f>IF($Q519="","",VLOOKUP($Q519,所属・種目コード!$C$3:$E$76,3,FALSE))</f>
        <v>031065</v>
      </c>
      <c r="U519" s="715">
        <f>IF($Q519="","",VLOOKUP($Q519,所属・種目コード!$C$3:$E$76,2,FALSE))</f>
        <v>1065</v>
      </c>
      <c r="W519" s="11" t="s">
        <v>10316</v>
      </c>
    </row>
    <row r="520" spans="1:23" ht="16.7" customHeight="1">
      <c r="A520" s="704">
        <v>519</v>
      </c>
      <c r="B520" s="704">
        <v>519</v>
      </c>
      <c r="C520" s="705" t="s">
        <v>10972</v>
      </c>
      <c r="D520" s="704" t="str">
        <f t="shared" si="16"/>
        <v>ｲﾜﾌﾈ ﾀｲﾁ</v>
      </c>
      <c r="E520" s="704" t="s">
        <v>285</v>
      </c>
      <c r="F520" s="704" t="s">
        <v>9329</v>
      </c>
      <c r="G520" s="11">
        <v>3</v>
      </c>
      <c r="H520" s="708" t="str">
        <f>IF($E520="","",VLOOKUP($E520,所属・種目コード!$C$3:$E$76,3,FALSE))</f>
        <v>031100</v>
      </c>
      <c r="I520" s="708">
        <f>IF($E520="","",VLOOKUP($E520,所属・種目コード!$C$3:$E$76,2,FALSE))</f>
        <v>1100</v>
      </c>
      <c r="J520" s="704" t="s">
        <v>10004</v>
      </c>
      <c r="K520" s="706"/>
      <c r="L520" s="705">
        <v>519</v>
      </c>
      <c r="M520" s="829">
        <v>525</v>
      </c>
      <c r="N520" s="11" t="s">
        <v>11941</v>
      </c>
      <c r="O520" s="704" t="s">
        <v>11731</v>
      </c>
      <c r="P520" s="704" t="str">
        <f t="shared" si="17"/>
        <v>ｶﾄｳ ｺｺﾈ</v>
      </c>
      <c r="Q520" s="11" t="s">
        <v>136</v>
      </c>
      <c r="R520" s="704" t="s">
        <v>9351</v>
      </c>
      <c r="S520" s="11">
        <v>1</v>
      </c>
      <c r="T520" s="715" t="str">
        <f>IF($Q520="","",VLOOKUP($Q520,所属・種目コード!$C$3:$E$76,3,FALSE))</f>
        <v>031065</v>
      </c>
      <c r="U520" s="715">
        <f>IF($Q520="","",VLOOKUP($Q520,所属・種目コード!$C$3:$E$76,2,FALSE))</f>
        <v>1065</v>
      </c>
      <c r="W520" s="11" t="s">
        <v>10321</v>
      </c>
    </row>
    <row r="521" spans="1:23" ht="16.7" customHeight="1">
      <c r="A521" s="704">
        <v>520</v>
      </c>
      <c r="B521" s="704">
        <v>520</v>
      </c>
      <c r="C521" s="705" t="s">
        <v>10973</v>
      </c>
      <c r="D521" s="704" t="str">
        <f t="shared" si="16"/>
        <v>ｺﾝ ﾏｻﾄ</v>
      </c>
      <c r="E521" s="704" t="s">
        <v>285</v>
      </c>
      <c r="F521" s="704" t="s">
        <v>9329</v>
      </c>
      <c r="G521" s="11">
        <v>3</v>
      </c>
      <c r="H521" s="708" t="str">
        <f>IF($E521="","",VLOOKUP($E521,所属・種目コード!$C$3:$E$76,3,FALSE))</f>
        <v>031100</v>
      </c>
      <c r="I521" s="708">
        <f>IF($E521="","",VLOOKUP($E521,所属・種目コード!$C$3:$E$76,2,FALSE))</f>
        <v>1100</v>
      </c>
      <c r="J521" s="704" t="s">
        <v>10013</v>
      </c>
      <c r="K521" s="706"/>
      <c r="L521" s="705">
        <v>520</v>
      </c>
      <c r="M521" s="829">
        <v>526</v>
      </c>
      <c r="N521" s="11" t="s">
        <v>11941</v>
      </c>
      <c r="O521" s="704" t="s">
        <v>11851</v>
      </c>
      <c r="P521" s="704" t="str">
        <f t="shared" si="17"/>
        <v>ｼﾊﾞﾔ ﾐｻｺ</v>
      </c>
      <c r="Q521" s="11" t="s">
        <v>136</v>
      </c>
      <c r="R521" s="704" t="s">
        <v>9351</v>
      </c>
      <c r="S521" s="11">
        <v>1</v>
      </c>
      <c r="T521" s="715" t="str">
        <f>IF($Q521="","",VLOOKUP($Q521,所属・種目コード!$C$3:$E$76,3,FALSE))</f>
        <v>031065</v>
      </c>
      <c r="U521" s="715">
        <f>IF($Q521="","",VLOOKUP($Q521,所属・種目コード!$C$3:$E$76,2,FALSE))</f>
        <v>1065</v>
      </c>
      <c r="W521" s="11" t="s">
        <v>10328</v>
      </c>
    </row>
    <row r="522" spans="1:23" ht="16.7" customHeight="1">
      <c r="A522" s="704">
        <v>521</v>
      </c>
      <c r="B522" s="704">
        <v>521</v>
      </c>
      <c r="C522" s="705" t="s">
        <v>11346</v>
      </c>
      <c r="D522" s="704" t="str">
        <f t="shared" si="16"/>
        <v>ｻｻｷ ﾏｻﾋｺ</v>
      </c>
      <c r="E522" s="704" t="s">
        <v>285</v>
      </c>
      <c r="F522" s="704" t="s">
        <v>9329</v>
      </c>
      <c r="G522" s="11">
        <v>3</v>
      </c>
      <c r="H522" s="708" t="str">
        <f>IF($E522="","",VLOOKUP($E522,所属・種目コード!$C$3:$E$76,3,FALSE))</f>
        <v>031100</v>
      </c>
      <c r="I522" s="708">
        <f>IF($E522="","",VLOOKUP($E522,所属・種目コード!$C$3:$E$76,2,FALSE))</f>
        <v>1100</v>
      </c>
      <c r="J522" s="704" t="s">
        <v>10015</v>
      </c>
      <c r="K522" s="706"/>
      <c r="L522" s="705">
        <v>521</v>
      </c>
      <c r="M522" s="829">
        <v>527</v>
      </c>
      <c r="N522" s="11" t="s">
        <v>11941</v>
      </c>
      <c r="O522" s="704" t="s">
        <v>11852</v>
      </c>
      <c r="P522" s="704" t="str">
        <f t="shared" si="17"/>
        <v>ｽｶﾞﾜﾗ ﾅﾅﾐ</v>
      </c>
      <c r="Q522" s="11" t="s">
        <v>136</v>
      </c>
      <c r="R522" s="704" t="s">
        <v>9351</v>
      </c>
      <c r="S522" s="11">
        <v>1</v>
      </c>
      <c r="T522" s="715" t="str">
        <f>IF($Q522="","",VLOOKUP($Q522,所属・種目コード!$C$3:$E$76,3,FALSE))</f>
        <v>031065</v>
      </c>
      <c r="U522" s="715">
        <f>IF($Q522="","",VLOOKUP($Q522,所属・種目コード!$C$3:$E$76,2,FALSE))</f>
        <v>1065</v>
      </c>
      <c r="W522" s="11" t="s">
        <v>10329</v>
      </c>
    </row>
    <row r="523" spans="1:23" ht="16.7" customHeight="1">
      <c r="A523" s="704">
        <v>522</v>
      </c>
      <c r="B523" s="704">
        <v>522</v>
      </c>
      <c r="C523" s="705" t="s">
        <v>11347</v>
      </c>
      <c r="D523" s="704" t="str">
        <f t="shared" si="16"/>
        <v>ｻｻｷ ﾏﾅﾄ</v>
      </c>
      <c r="E523" s="704" t="s">
        <v>285</v>
      </c>
      <c r="F523" s="704" t="s">
        <v>9329</v>
      </c>
      <c r="G523" s="11">
        <v>3</v>
      </c>
      <c r="H523" s="708" t="str">
        <f>IF($E523="","",VLOOKUP($E523,所属・種目コード!$C$3:$E$76,3,FALSE))</f>
        <v>031100</v>
      </c>
      <c r="I523" s="708">
        <f>IF($E523="","",VLOOKUP($E523,所属・種目コード!$C$3:$E$76,2,FALSE))</f>
        <v>1100</v>
      </c>
      <c r="J523" s="704" t="s">
        <v>10016</v>
      </c>
      <c r="K523" s="706"/>
      <c r="L523" s="705">
        <v>522</v>
      </c>
      <c r="M523" s="829">
        <v>528</v>
      </c>
      <c r="N523" s="11" t="s">
        <v>11941</v>
      </c>
      <c r="O523" s="704" t="s">
        <v>11737</v>
      </c>
      <c r="P523" s="704" t="str">
        <f t="shared" si="17"/>
        <v>ﾌﾅﾓﾄ ﾐﾗｲ</v>
      </c>
      <c r="Q523" s="11" t="s">
        <v>136</v>
      </c>
      <c r="R523" s="704" t="s">
        <v>9351</v>
      </c>
      <c r="S523" s="11">
        <v>1</v>
      </c>
      <c r="T523" s="715" t="str">
        <f>IF($Q523="","",VLOOKUP($Q523,所属・種目コード!$C$3:$E$76,3,FALSE))</f>
        <v>031065</v>
      </c>
      <c r="U523" s="715">
        <f>IF($Q523="","",VLOOKUP($Q523,所属・種目コード!$C$3:$E$76,2,FALSE))</f>
        <v>1065</v>
      </c>
      <c r="W523" s="11" t="s">
        <v>10335</v>
      </c>
    </row>
    <row r="524" spans="1:23" ht="16.7" customHeight="1">
      <c r="A524" s="704">
        <v>523</v>
      </c>
      <c r="B524" s="704">
        <v>523</v>
      </c>
      <c r="C524" s="705" t="s">
        <v>10974</v>
      </c>
      <c r="D524" s="704" t="str">
        <f t="shared" si="16"/>
        <v>ﾆｼｶﾜ ｷﾖﾄﾓ</v>
      </c>
      <c r="E524" s="704" t="s">
        <v>285</v>
      </c>
      <c r="F524" s="704" t="s">
        <v>9329</v>
      </c>
      <c r="G524" s="11">
        <v>3</v>
      </c>
      <c r="H524" s="708" t="str">
        <f>IF($E524="","",VLOOKUP($E524,所属・種目コード!$C$3:$E$76,3,FALSE))</f>
        <v>031100</v>
      </c>
      <c r="I524" s="708">
        <f>IF($E524="","",VLOOKUP($E524,所属・種目コード!$C$3:$E$76,2,FALSE))</f>
        <v>1100</v>
      </c>
      <c r="J524" s="704" t="s">
        <v>10023</v>
      </c>
      <c r="K524" s="706"/>
      <c r="L524" s="705">
        <v>523</v>
      </c>
      <c r="M524" s="829">
        <v>529</v>
      </c>
      <c r="N524" s="11" t="s">
        <v>11934</v>
      </c>
      <c r="O524" s="704" t="s">
        <v>4460</v>
      </c>
      <c r="P524" s="704" t="str">
        <f t="shared" si="17"/>
        <v>ｵｲｶﾜ ｶﾉﾝ</v>
      </c>
      <c r="Q524" s="11" t="s">
        <v>11904</v>
      </c>
      <c r="R524" s="704" t="s">
        <v>9351</v>
      </c>
      <c r="S524" s="11">
        <v>1</v>
      </c>
      <c r="T524" s="715" t="str">
        <f>IF($Q524="","",VLOOKUP($Q524,所属・種目コード!$C$3:$E$76,3,FALSE))</f>
        <v>031058</v>
      </c>
      <c r="U524" s="715">
        <f>IF($Q524="","",VLOOKUP($Q524,所属・種目コード!$C$3:$E$76,2,FALSE))</f>
        <v>1058</v>
      </c>
      <c r="W524" s="11" t="s">
        <v>9425</v>
      </c>
    </row>
    <row r="525" spans="1:23" ht="16.7" customHeight="1">
      <c r="A525" s="704">
        <v>524</v>
      </c>
      <c r="B525" s="704">
        <v>524</v>
      </c>
      <c r="C525" s="705" t="s">
        <v>10975</v>
      </c>
      <c r="D525" s="704" t="str">
        <f t="shared" si="16"/>
        <v>ﾀﾐﾁ ﾋﾅﾀ</v>
      </c>
      <c r="E525" s="704" t="s">
        <v>285</v>
      </c>
      <c r="F525" s="704" t="s">
        <v>9329</v>
      </c>
      <c r="G525" s="11">
        <v>2</v>
      </c>
      <c r="H525" s="708" t="str">
        <f>IF($E525="","",VLOOKUP($E525,所属・種目コード!$C$3:$E$76,3,FALSE))</f>
        <v>031100</v>
      </c>
      <c r="I525" s="708">
        <f>IF($E525="","",VLOOKUP($E525,所属・種目コード!$C$3:$E$76,2,FALSE))</f>
        <v>1100</v>
      </c>
      <c r="J525" s="704" t="s">
        <v>10020</v>
      </c>
      <c r="K525" s="706"/>
      <c r="L525" s="705">
        <v>524</v>
      </c>
      <c r="M525" s="829">
        <v>530</v>
      </c>
      <c r="N525" s="11" t="s">
        <v>11934</v>
      </c>
      <c r="O525" s="704" t="s">
        <v>11841</v>
      </c>
      <c r="P525" s="704" t="str">
        <f t="shared" si="17"/>
        <v>ｶﾄｳ ﾅﾅﾐ</v>
      </c>
      <c r="Q525" s="11" t="s">
        <v>11904</v>
      </c>
      <c r="R525" s="704" t="s">
        <v>9351</v>
      </c>
      <c r="S525" s="11">
        <v>1</v>
      </c>
      <c r="T525" s="715" t="str">
        <f>IF($Q525="","",VLOOKUP($Q525,所属・種目コード!$C$3:$E$76,3,FALSE))</f>
        <v>031058</v>
      </c>
      <c r="U525" s="715">
        <f>IF($Q525="","",VLOOKUP($Q525,所属・種目コード!$C$3:$E$76,2,FALSE))</f>
        <v>1058</v>
      </c>
      <c r="W525" s="11" t="s">
        <v>9427</v>
      </c>
    </row>
    <row r="526" spans="1:23" ht="16.7" customHeight="1">
      <c r="A526" s="704">
        <v>525</v>
      </c>
      <c r="B526" s="704">
        <v>525</v>
      </c>
      <c r="C526" s="705" t="s">
        <v>10976</v>
      </c>
      <c r="D526" s="704" t="str">
        <f t="shared" si="16"/>
        <v>ﾅｶﾞｼﾏ ｺｳｾｲ</v>
      </c>
      <c r="E526" s="704" t="s">
        <v>285</v>
      </c>
      <c r="F526" s="704" t="s">
        <v>9329</v>
      </c>
      <c r="G526" s="11">
        <v>2</v>
      </c>
      <c r="H526" s="708" t="str">
        <f>IF($E526="","",VLOOKUP($E526,所属・種目コード!$C$3:$E$76,3,FALSE))</f>
        <v>031100</v>
      </c>
      <c r="I526" s="708">
        <f>IF($E526="","",VLOOKUP($E526,所属・種目コード!$C$3:$E$76,2,FALSE))</f>
        <v>1100</v>
      </c>
      <c r="J526" s="704" t="s">
        <v>10022</v>
      </c>
      <c r="K526" s="706"/>
      <c r="L526" s="705">
        <v>525</v>
      </c>
      <c r="M526" s="829">
        <v>531</v>
      </c>
      <c r="N526" s="11" t="s">
        <v>11934</v>
      </c>
      <c r="O526" s="704" t="s">
        <v>11842</v>
      </c>
      <c r="P526" s="704" t="str">
        <f t="shared" si="17"/>
        <v>ｻｻｷ ﾋﾖﾘ</v>
      </c>
      <c r="Q526" s="11" t="s">
        <v>11904</v>
      </c>
      <c r="R526" s="704" t="s">
        <v>9351</v>
      </c>
      <c r="S526" s="11">
        <v>1</v>
      </c>
      <c r="T526" s="715" t="str">
        <f>IF($Q526="","",VLOOKUP($Q526,所属・種目コード!$C$3:$E$76,3,FALSE))</f>
        <v>031058</v>
      </c>
      <c r="U526" s="715">
        <f>IF($Q526="","",VLOOKUP($Q526,所属・種目コード!$C$3:$E$76,2,FALSE))</f>
        <v>1058</v>
      </c>
      <c r="W526" s="11" t="s">
        <v>9434</v>
      </c>
    </row>
    <row r="527" spans="1:23" ht="16.7" customHeight="1">
      <c r="A527" s="704">
        <v>526</v>
      </c>
      <c r="B527" s="704">
        <v>526</v>
      </c>
      <c r="C527" s="705" t="s">
        <v>10977</v>
      </c>
      <c r="D527" s="704" t="str">
        <f t="shared" si="16"/>
        <v>ﾌｼﾞﾑﾗ ｺﾞｳｷ</v>
      </c>
      <c r="E527" s="704" t="s">
        <v>285</v>
      </c>
      <c r="F527" s="704" t="s">
        <v>9329</v>
      </c>
      <c r="G527" s="11">
        <v>2</v>
      </c>
      <c r="H527" s="708" t="str">
        <f>IF($E527="","",VLOOKUP($E527,所属・種目コード!$C$3:$E$76,3,FALSE))</f>
        <v>031100</v>
      </c>
      <c r="I527" s="708">
        <f>IF($E527="","",VLOOKUP($E527,所属・種目コード!$C$3:$E$76,2,FALSE))</f>
        <v>1100</v>
      </c>
      <c r="J527" s="704" t="s">
        <v>10028</v>
      </c>
      <c r="K527" s="706"/>
      <c r="L527" s="705">
        <v>526</v>
      </c>
      <c r="M527" s="829">
        <v>532</v>
      </c>
      <c r="N527" s="11" t="s">
        <v>11934</v>
      </c>
      <c r="O527" s="704" t="s">
        <v>11709</v>
      </c>
      <c r="P527" s="704" t="str">
        <f t="shared" si="17"/>
        <v>ﾀｶﾊｼ ﾕｲ</v>
      </c>
      <c r="Q527" s="11" t="s">
        <v>11904</v>
      </c>
      <c r="R527" s="704" t="s">
        <v>9351</v>
      </c>
      <c r="S527" s="11">
        <v>1</v>
      </c>
      <c r="T527" s="715" t="str">
        <f>IF($Q527="","",VLOOKUP($Q527,所属・種目コード!$C$3:$E$76,3,FALSE))</f>
        <v>031058</v>
      </c>
      <c r="U527" s="715">
        <f>IF($Q527="","",VLOOKUP($Q527,所属・種目コード!$C$3:$E$76,2,FALSE))</f>
        <v>1058</v>
      </c>
      <c r="W527" s="11" t="s">
        <v>9438</v>
      </c>
    </row>
    <row r="528" spans="1:23" ht="16.7" customHeight="1">
      <c r="A528" s="704">
        <v>527</v>
      </c>
      <c r="B528" s="704">
        <v>527</v>
      </c>
      <c r="C528" s="705" t="s">
        <v>10978</v>
      </c>
      <c r="D528" s="704" t="str">
        <f t="shared" si="16"/>
        <v>ﾖｼﾊﾏ ｼｮｳｴｲ</v>
      </c>
      <c r="E528" s="704" t="s">
        <v>285</v>
      </c>
      <c r="F528" s="704" t="s">
        <v>9329</v>
      </c>
      <c r="G528" s="11">
        <v>2</v>
      </c>
      <c r="H528" s="708" t="str">
        <f>IF($E528="","",VLOOKUP($E528,所属・種目コード!$C$3:$E$76,3,FALSE))</f>
        <v>031100</v>
      </c>
      <c r="I528" s="708">
        <f>IF($E528="","",VLOOKUP($E528,所属・種目コード!$C$3:$E$76,2,FALSE))</f>
        <v>1100</v>
      </c>
      <c r="J528" s="704" t="s">
        <v>10035</v>
      </c>
      <c r="K528" s="706"/>
      <c r="L528" s="705">
        <v>527</v>
      </c>
      <c r="M528" s="829">
        <v>533</v>
      </c>
      <c r="N528" s="11" t="s">
        <v>11952</v>
      </c>
      <c r="O528" s="704" t="s">
        <v>11844</v>
      </c>
      <c r="P528" s="704" t="str">
        <f t="shared" si="17"/>
        <v>ｻｻｷ ｱﾐ</v>
      </c>
      <c r="Q528" s="11" t="s">
        <v>285</v>
      </c>
      <c r="R528" s="704" t="s">
        <v>9351</v>
      </c>
      <c r="S528" s="11">
        <v>1</v>
      </c>
      <c r="T528" s="715" t="str">
        <f>IF($Q528="","",VLOOKUP($Q528,所属・種目コード!$C$3:$E$76,3,FALSE))</f>
        <v>031100</v>
      </c>
      <c r="U528" s="715">
        <f>IF($Q528="","",VLOOKUP($Q528,所属・種目コード!$C$3:$E$76,2,FALSE))</f>
        <v>1100</v>
      </c>
      <c r="W528" s="11" t="s">
        <v>10014</v>
      </c>
    </row>
    <row r="529" spans="1:23" ht="16.7" customHeight="1">
      <c r="A529" s="704">
        <v>528</v>
      </c>
      <c r="B529" s="704">
        <v>528</v>
      </c>
      <c r="C529" s="705" t="s">
        <v>11254</v>
      </c>
      <c r="D529" s="704" t="str">
        <f t="shared" si="16"/>
        <v>ｵｵﾀ ｹﾝ</v>
      </c>
      <c r="E529" s="704" t="s">
        <v>145</v>
      </c>
      <c r="F529" s="704" t="s">
        <v>9329</v>
      </c>
      <c r="G529" s="11">
        <v>3</v>
      </c>
      <c r="H529" s="708" t="str">
        <f>IF($E529="","",VLOOKUP($E529,所属・種目コード!$C$3:$E$76,3,FALSE))</f>
        <v>031067</v>
      </c>
      <c r="I529" s="708">
        <f>IF($E529="","",VLOOKUP($E529,所属・種目コード!$C$3:$E$76,2,FALSE))</f>
        <v>1067</v>
      </c>
      <c r="J529" s="704" t="s">
        <v>9488</v>
      </c>
      <c r="K529" s="706"/>
      <c r="L529" s="705">
        <v>528</v>
      </c>
      <c r="M529" s="829">
        <v>534</v>
      </c>
      <c r="N529" s="11" t="s">
        <v>11952</v>
      </c>
      <c r="O529" s="704" t="s">
        <v>11713</v>
      </c>
      <c r="P529" s="704" t="str">
        <f t="shared" si="17"/>
        <v>ﾅｶﾞｻﾜ ﾕｲｶ</v>
      </c>
      <c r="Q529" s="11" t="s">
        <v>285</v>
      </c>
      <c r="R529" s="704" t="s">
        <v>9351</v>
      </c>
      <c r="S529" s="11">
        <v>1</v>
      </c>
      <c r="T529" s="715" t="str">
        <f>IF($Q529="","",VLOOKUP($Q529,所属・種目コード!$C$3:$E$76,3,FALSE))</f>
        <v>031100</v>
      </c>
      <c r="U529" s="715">
        <f>IF($Q529="","",VLOOKUP($Q529,所属・種目コード!$C$3:$E$76,2,FALSE))</f>
        <v>1100</v>
      </c>
      <c r="W529" s="11" t="s">
        <v>10021</v>
      </c>
    </row>
    <row r="530" spans="1:23" ht="16.7" customHeight="1">
      <c r="A530" s="704">
        <v>529</v>
      </c>
      <c r="B530" s="704">
        <v>529</v>
      </c>
      <c r="C530" s="705" t="s">
        <v>10979</v>
      </c>
      <c r="D530" s="704" t="str">
        <f t="shared" si="16"/>
        <v>ｻﾄﾀﾞﾃ ｹｲﾄ</v>
      </c>
      <c r="E530" s="704" t="s">
        <v>145</v>
      </c>
      <c r="F530" s="704" t="s">
        <v>9329</v>
      </c>
      <c r="G530" s="11">
        <v>3</v>
      </c>
      <c r="H530" s="708" t="str">
        <f>IF($E530="","",VLOOKUP($E530,所属・種目コード!$C$3:$E$76,3,FALSE))</f>
        <v>031067</v>
      </c>
      <c r="I530" s="708">
        <f>IF($E530="","",VLOOKUP($E530,所属・種目コード!$C$3:$E$76,2,FALSE))</f>
        <v>1067</v>
      </c>
      <c r="J530" s="704" t="s">
        <v>9495</v>
      </c>
      <c r="K530" s="706"/>
      <c r="L530" s="705">
        <v>529</v>
      </c>
      <c r="M530" s="829">
        <v>535</v>
      </c>
      <c r="N530" s="11" t="s">
        <v>11952</v>
      </c>
      <c r="O530" s="704" t="s">
        <v>11714</v>
      </c>
      <c r="P530" s="704" t="str">
        <f t="shared" si="17"/>
        <v>ﾔﾏｷ ｱｽｶ</v>
      </c>
      <c r="Q530" s="11" t="s">
        <v>285</v>
      </c>
      <c r="R530" s="704" t="s">
        <v>9351</v>
      </c>
      <c r="S530" s="11">
        <v>1</v>
      </c>
      <c r="T530" s="715" t="str">
        <f>IF($Q530="","",VLOOKUP($Q530,所属・種目コード!$C$3:$E$76,3,FALSE))</f>
        <v>031100</v>
      </c>
      <c r="U530" s="715">
        <f>IF($Q530="","",VLOOKUP($Q530,所属・種目コード!$C$3:$E$76,2,FALSE))</f>
        <v>1100</v>
      </c>
      <c r="W530" s="11" t="s">
        <v>10032</v>
      </c>
    </row>
    <row r="531" spans="1:23" ht="16.7" customHeight="1">
      <c r="A531" s="704">
        <v>530</v>
      </c>
      <c r="B531" s="704">
        <v>530</v>
      </c>
      <c r="C531" s="705" t="s">
        <v>10980</v>
      </c>
      <c r="D531" s="704" t="str">
        <f t="shared" si="16"/>
        <v>ｼｮｳｽﾞｼﾏ ﾋｶﾙ</v>
      </c>
      <c r="E531" s="704" t="s">
        <v>145</v>
      </c>
      <c r="F531" s="704" t="s">
        <v>9329</v>
      </c>
      <c r="G531" s="11">
        <v>3</v>
      </c>
      <c r="H531" s="708" t="str">
        <f>IF($E531="","",VLOOKUP($E531,所属・種目コード!$C$3:$E$76,3,FALSE))</f>
        <v>031067</v>
      </c>
      <c r="I531" s="708">
        <f>IF($E531="","",VLOOKUP($E531,所属・種目コード!$C$3:$E$76,2,FALSE))</f>
        <v>1067</v>
      </c>
      <c r="J531" s="704" t="s">
        <v>9496</v>
      </c>
      <c r="K531" s="706"/>
      <c r="L531" s="705">
        <v>530</v>
      </c>
      <c r="M531" s="829">
        <v>536</v>
      </c>
      <c r="N531" s="11" t="s">
        <v>11926</v>
      </c>
      <c r="O531" s="704" t="s">
        <v>11725</v>
      </c>
      <c r="P531" s="704" t="str">
        <f t="shared" si="17"/>
        <v>ﾜｶﾞ ﾐｳ</v>
      </c>
      <c r="Q531" s="11" t="s">
        <v>210</v>
      </c>
      <c r="R531" s="704" t="s">
        <v>9351</v>
      </c>
      <c r="S531" s="11">
        <v>1</v>
      </c>
      <c r="T531" s="715" t="str">
        <f>IF($Q531="","",VLOOKUP($Q531,所属・種目コード!$C$3:$E$76,3,FALSE))</f>
        <v>031080</v>
      </c>
      <c r="U531" s="715">
        <f>IF($Q531="","",VLOOKUP($Q531,所属・種目コード!$C$3:$E$76,2,FALSE))</f>
        <v>1080</v>
      </c>
      <c r="W531" s="11" t="s">
        <v>10394</v>
      </c>
    </row>
    <row r="532" spans="1:23" ht="16.7" customHeight="1">
      <c r="A532" s="704">
        <v>531</v>
      </c>
      <c r="B532" s="704">
        <v>531</v>
      </c>
      <c r="C532" s="705" t="s">
        <v>10981</v>
      </c>
      <c r="D532" s="704" t="str">
        <f t="shared" si="16"/>
        <v>ﾉﾛ ｹｲｼﾞ</v>
      </c>
      <c r="E532" s="704" t="s">
        <v>145</v>
      </c>
      <c r="F532" s="704" t="s">
        <v>9329</v>
      </c>
      <c r="G532" s="11">
        <v>3</v>
      </c>
      <c r="H532" s="708" t="str">
        <f>IF($E532="","",VLOOKUP($E532,所属・種目コード!$C$3:$E$76,3,FALSE))</f>
        <v>031067</v>
      </c>
      <c r="I532" s="708">
        <f>IF($E532="","",VLOOKUP($E532,所属・種目コード!$C$3:$E$76,2,FALSE))</f>
        <v>1067</v>
      </c>
      <c r="J532" s="704" t="s">
        <v>9497</v>
      </c>
      <c r="K532" s="706"/>
      <c r="L532" s="705">
        <v>531</v>
      </c>
      <c r="M532" s="11">
        <v>539</v>
      </c>
      <c r="N532" s="11" t="s">
        <v>11933</v>
      </c>
      <c r="O532" s="704" t="s">
        <v>11704</v>
      </c>
      <c r="P532" s="704" t="str">
        <f t="shared" si="17"/>
        <v>ｽｶﾞﾜﾗ ﾕﾘ</v>
      </c>
      <c r="Q532" s="11" t="s">
        <v>194</v>
      </c>
      <c r="R532" s="704" t="s">
        <v>9351</v>
      </c>
      <c r="S532" s="11">
        <v>1</v>
      </c>
      <c r="T532" s="715" t="str">
        <f>IF($Q532="","",VLOOKUP($Q532,所属・種目コード!$C$3:$E$76,3,FALSE))</f>
        <v>031076</v>
      </c>
      <c r="U532" s="715">
        <f>IF($Q532="","",VLOOKUP($Q532,所属・種目コード!$C$3:$E$76,2,FALSE))</f>
        <v>1076</v>
      </c>
      <c r="W532" s="11" t="s">
        <v>9687</v>
      </c>
    </row>
    <row r="533" spans="1:23" ht="16.7" customHeight="1">
      <c r="A533" s="704">
        <v>532</v>
      </c>
      <c r="B533" s="704">
        <v>532</v>
      </c>
      <c r="C533" s="705" t="s">
        <v>10982</v>
      </c>
      <c r="D533" s="704" t="str">
        <f t="shared" si="16"/>
        <v>ﾏﾂﾊｼ ﾏｻﾕｷ</v>
      </c>
      <c r="E533" s="704" t="s">
        <v>145</v>
      </c>
      <c r="F533" s="704" t="s">
        <v>9329</v>
      </c>
      <c r="G533" s="11">
        <v>3</v>
      </c>
      <c r="H533" s="708" t="str">
        <f>IF($E533="","",VLOOKUP($E533,所属・種目コード!$C$3:$E$76,3,FALSE))</f>
        <v>031067</v>
      </c>
      <c r="I533" s="708">
        <f>IF($E533="","",VLOOKUP($E533,所属・種目コード!$C$3:$E$76,2,FALSE))</f>
        <v>1067</v>
      </c>
      <c r="J533" s="704" t="s">
        <v>9500</v>
      </c>
      <c r="K533" s="706"/>
      <c r="L533" s="705">
        <v>532</v>
      </c>
      <c r="M533" s="829">
        <v>540</v>
      </c>
      <c r="N533" s="11" t="s">
        <v>11956</v>
      </c>
      <c r="O533" s="704" t="s">
        <v>11843</v>
      </c>
      <c r="P533" s="704" t="str">
        <f t="shared" si="17"/>
        <v>ｱﾍﾞ ｻｸﾗ</v>
      </c>
      <c r="Q533" s="11" t="s">
        <v>261</v>
      </c>
      <c r="R533" s="704" t="s">
        <v>9351</v>
      </c>
      <c r="S533" s="11">
        <v>1</v>
      </c>
      <c r="T533" s="715" t="str">
        <f>IF($Q533="","",VLOOKUP($Q533,所属・種目コード!$C$3:$E$76,3,FALSE))</f>
        <v>031093</v>
      </c>
      <c r="U533" s="715">
        <f>IF($Q533="","",VLOOKUP($Q533,所属・種目コード!$C$3:$E$76,2,FALSE))</f>
        <v>1093</v>
      </c>
      <c r="W533" s="11" t="s">
        <v>9912</v>
      </c>
    </row>
    <row r="534" spans="1:23" ht="16.7" customHeight="1">
      <c r="A534" s="704">
        <v>533</v>
      </c>
      <c r="B534" s="704">
        <v>533</v>
      </c>
      <c r="C534" s="705" t="s">
        <v>10983</v>
      </c>
      <c r="D534" s="704" t="str">
        <f t="shared" si="16"/>
        <v>ﾐﾁﾏﾀ ﾕｳ</v>
      </c>
      <c r="E534" s="704" t="s">
        <v>145</v>
      </c>
      <c r="F534" s="704" t="s">
        <v>9329</v>
      </c>
      <c r="G534" s="11">
        <v>3</v>
      </c>
      <c r="H534" s="708" t="str">
        <f>IF($E534="","",VLOOKUP($E534,所属・種目コード!$C$3:$E$76,3,FALSE))</f>
        <v>031067</v>
      </c>
      <c r="I534" s="708">
        <f>IF($E534="","",VLOOKUP($E534,所属・種目コード!$C$3:$E$76,2,FALSE))</f>
        <v>1067</v>
      </c>
      <c r="J534" s="704" t="s">
        <v>9501</v>
      </c>
      <c r="K534" s="706"/>
      <c r="L534" s="705">
        <v>533</v>
      </c>
      <c r="M534" s="829">
        <v>541</v>
      </c>
      <c r="N534" s="11" t="s">
        <v>11956</v>
      </c>
      <c r="O534" s="704" t="s">
        <v>11710</v>
      </c>
      <c r="P534" s="704" t="str">
        <f t="shared" si="17"/>
        <v>ﾄｶﾞﾜ ﾈｵ</v>
      </c>
      <c r="Q534" s="11" t="s">
        <v>261</v>
      </c>
      <c r="R534" s="704" t="s">
        <v>9351</v>
      </c>
      <c r="S534" s="11">
        <v>1</v>
      </c>
      <c r="T534" s="715" t="str">
        <f>IF($Q534="","",VLOOKUP($Q534,所属・種目コード!$C$3:$E$76,3,FALSE))</f>
        <v>031093</v>
      </c>
      <c r="U534" s="715">
        <f>IF($Q534="","",VLOOKUP($Q534,所属・種目コード!$C$3:$E$76,2,FALSE))</f>
        <v>1093</v>
      </c>
      <c r="W534" s="11" t="s">
        <v>9929</v>
      </c>
    </row>
    <row r="535" spans="1:23" ht="16.7" customHeight="1">
      <c r="A535" s="704">
        <v>534</v>
      </c>
      <c r="B535" s="704">
        <v>534</v>
      </c>
      <c r="C535" s="705" t="s">
        <v>10984</v>
      </c>
      <c r="D535" s="704" t="str">
        <f t="shared" si="16"/>
        <v>ｲﾜﾏ ｿｳﾀ</v>
      </c>
      <c r="E535" s="704" t="s">
        <v>145</v>
      </c>
      <c r="F535" s="704" t="s">
        <v>9329</v>
      </c>
      <c r="G535" s="11">
        <v>2</v>
      </c>
      <c r="H535" s="708" t="str">
        <f>IF($E535="","",VLOOKUP($E535,所属・種目コード!$C$3:$E$76,3,FALSE))</f>
        <v>031067</v>
      </c>
      <c r="I535" s="708">
        <f>IF($E535="","",VLOOKUP($E535,所属・種目コード!$C$3:$E$76,2,FALSE))</f>
        <v>1067</v>
      </c>
      <c r="J535" s="704" t="s">
        <v>9484</v>
      </c>
      <c r="K535" s="706"/>
      <c r="L535" s="705">
        <v>534</v>
      </c>
      <c r="M535" s="829">
        <v>542</v>
      </c>
      <c r="N535" s="11" t="s">
        <v>11956</v>
      </c>
      <c r="O535" s="704" t="s">
        <v>11711</v>
      </c>
      <c r="P535" s="704" t="str">
        <f t="shared" si="17"/>
        <v>ﾊﾀﾔﾏ ﾘﾅ</v>
      </c>
      <c r="Q535" s="11" t="s">
        <v>261</v>
      </c>
      <c r="R535" s="704" t="s">
        <v>9351</v>
      </c>
      <c r="S535" s="11">
        <v>1</v>
      </c>
      <c r="T535" s="715" t="str">
        <f>IF($Q535="","",VLOOKUP($Q535,所属・種目コード!$C$3:$E$76,3,FALSE))</f>
        <v>031093</v>
      </c>
      <c r="U535" s="715">
        <f>IF($Q535="","",VLOOKUP($Q535,所属・種目コード!$C$3:$E$76,2,FALSE))</f>
        <v>1093</v>
      </c>
      <c r="W535" s="11" t="s">
        <v>9930</v>
      </c>
    </row>
    <row r="536" spans="1:23" ht="16.7" customHeight="1">
      <c r="A536" s="704">
        <v>535</v>
      </c>
      <c r="B536" s="704">
        <v>535</v>
      </c>
      <c r="C536" s="705" t="s">
        <v>10985</v>
      </c>
      <c r="D536" s="704" t="str">
        <f t="shared" si="16"/>
        <v>ｳｴﾊﾞﾔｼ ﾚｵｶﾞ</v>
      </c>
      <c r="E536" s="704" t="s">
        <v>145</v>
      </c>
      <c r="F536" s="704" t="s">
        <v>9329</v>
      </c>
      <c r="G536" s="11">
        <v>2</v>
      </c>
      <c r="H536" s="708" t="str">
        <f>IF($E536="","",VLOOKUP($E536,所属・種目コード!$C$3:$E$76,3,FALSE))</f>
        <v>031067</v>
      </c>
      <c r="I536" s="708">
        <f>IF($E536="","",VLOOKUP($E536,所属・種目コード!$C$3:$E$76,2,FALSE))</f>
        <v>1067</v>
      </c>
      <c r="J536" s="704" t="s">
        <v>9486</v>
      </c>
      <c r="K536" s="706"/>
      <c r="L536" s="705">
        <v>535</v>
      </c>
      <c r="M536" s="829">
        <v>543</v>
      </c>
      <c r="N536" s="11" t="s">
        <v>11956</v>
      </c>
      <c r="O536" s="704" t="s">
        <v>11712</v>
      </c>
      <c r="P536" s="704" t="str">
        <f t="shared" si="17"/>
        <v>ﾌｼﾞﾜﾗ ｱﾔｶ</v>
      </c>
      <c r="Q536" s="11" t="s">
        <v>261</v>
      </c>
      <c r="R536" s="704" t="s">
        <v>9351</v>
      </c>
      <c r="S536" s="11">
        <v>1</v>
      </c>
      <c r="T536" s="715" t="str">
        <f>IF($Q536="","",VLOOKUP($Q536,所属・種目コード!$C$3:$E$76,3,FALSE))</f>
        <v>031093</v>
      </c>
      <c r="U536" s="715">
        <f>IF($Q536="","",VLOOKUP($Q536,所属・種目コード!$C$3:$E$76,2,FALSE))</f>
        <v>1093</v>
      </c>
      <c r="W536" s="11" t="s">
        <v>9931</v>
      </c>
    </row>
    <row r="537" spans="1:23" ht="16.7" customHeight="1">
      <c r="A537" s="704">
        <v>536</v>
      </c>
      <c r="B537" s="704">
        <v>536</v>
      </c>
      <c r="C537" s="705" t="s">
        <v>10986</v>
      </c>
      <c r="D537" s="704" t="str">
        <f t="shared" si="16"/>
        <v>ｳｴｻﾞﾜ ﾄﾓﾕｷ</v>
      </c>
      <c r="E537" s="704" t="s">
        <v>86</v>
      </c>
      <c r="F537" s="704" t="s">
        <v>9329</v>
      </c>
      <c r="G537" s="11">
        <v>3</v>
      </c>
      <c r="H537" s="708" t="str">
        <f>IF($E537="","",VLOOKUP($E537,所属・種目コード!$C$3:$E$76,3,FALSE))</f>
        <v>031119</v>
      </c>
      <c r="I537" s="708">
        <f>IF($E537="","",VLOOKUP($E537,所属・種目コード!$C$3:$E$76,2,FALSE))</f>
        <v>1119</v>
      </c>
      <c r="J537" s="704" t="s">
        <v>10648</v>
      </c>
      <c r="K537" s="706"/>
      <c r="L537" s="705">
        <v>536</v>
      </c>
      <c r="M537" s="829">
        <v>544</v>
      </c>
      <c r="N537" s="11" t="s">
        <v>11954</v>
      </c>
      <c r="O537" s="704" t="s">
        <v>11845</v>
      </c>
      <c r="P537" s="704" t="str">
        <f t="shared" si="17"/>
        <v>ｵﾉﾀﾞ ﾘﾉ</v>
      </c>
      <c r="Q537" s="11" t="s">
        <v>206</v>
      </c>
      <c r="R537" s="704" t="s">
        <v>9351</v>
      </c>
      <c r="S537" s="11">
        <v>1</v>
      </c>
      <c r="T537" s="715" t="str">
        <f>IF($Q537="","",VLOOKUP($Q537,所属・種目コード!$C$3:$E$76,3,FALSE))</f>
        <v>031079</v>
      </c>
      <c r="U537" s="715">
        <f>IF($Q537="","",VLOOKUP($Q537,所属・種目コード!$C$3:$E$76,2,FALSE))</f>
        <v>1079</v>
      </c>
      <c r="W537" s="11" t="s">
        <v>9703</v>
      </c>
    </row>
    <row r="538" spans="1:23" ht="16.7" customHeight="1">
      <c r="A538" s="704">
        <v>537</v>
      </c>
      <c r="B538" s="704">
        <v>537</v>
      </c>
      <c r="C538" s="705" t="s">
        <v>10987</v>
      </c>
      <c r="D538" s="704" t="str">
        <f t="shared" si="16"/>
        <v>ｶﾜｻｷ ｼﾞｭﾝｱ</v>
      </c>
      <c r="E538" s="704" t="s">
        <v>86</v>
      </c>
      <c r="F538" s="704" t="s">
        <v>9329</v>
      </c>
      <c r="G538" s="11">
        <v>2</v>
      </c>
      <c r="H538" s="708" t="str">
        <f>IF($E538="","",VLOOKUP($E538,所属・種目コード!$C$3:$E$76,3,FALSE))</f>
        <v>031119</v>
      </c>
      <c r="I538" s="708">
        <f>IF($E538="","",VLOOKUP($E538,所属・種目コード!$C$3:$E$76,2,FALSE))</f>
        <v>1119</v>
      </c>
      <c r="J538" s="704" t="s">
        <v>10649</v>
      </c>
      <c r="K538" s="706"/>
      <c r="L538" s="705">
        <v>537</v>
      </c>
      <c r="M538" s="829">
        <v>545</v>
      </c>
      <c r="N538" s="11" t="s">
        <v>11954</v>
      </c>
      <c r="O538" s="704" t="s">
        <v>11715</v>
      </c>
      <c r="P538" s="704" t="str">
        <f t="shared" si="17"/>
        <v>ﾏｴｶﾜ ﾐﾊﾙ</v>
      </c>
      <c r="Q538" s="11" t="s">
        <v>206</v>
      </c>
      <c r="R538" s="704" t="s">
        <v>9351</v>
      </c>
      <c r="S538" s="11">
        <v>1</v>
      </c>
      <c r="T538" s="715" t="str">
        <f>IF($Q538="","",VLOOKUP($Q538,所属・種目コード!$C$3:$E$76,3,FALSE))</f>
        <v>031079</v>
      </c>
      <c r="U538" s="715">
        <f>IF($Q538="","",VLOOKUP($Q538,所属・種目コード!$C$3:$E$76,2,FALSE))</f>
        <v>1079</v>
      </c>
      <c r="W538" s="11" t="s">
        <v>9705</v>
      </c>
    </row>
    <row r="539" spans="1:23" ht="16.7" customHeight="1">
      <c r="A539" s="704">
        <v>538</v>
      </c>
      <c r="B539" s="704">
        <v>538</v>
      </c>
      <c r="C539" s="705" t="s">
        <v>11348</v>
      </c>
      <c r="D539" s="704" t="str">
        <f t="shared" si="16"/>
        <v>ｻｻｷ ｺｳﾖｳ</v>
      </c>
      <c r="E539" s="704" t="s">
        <v>86</v>
      </c>
      <c r="F539" s="704" t="s">
        <v>9329</v>
      </c>
      <c r="G539" s="11">
        <v>2</v>
      </c>
      <c r="H539" s="708" t="str">
        <f>IF($E539="","",VLOOKUP($E539,所属・種目コード!$C$3:$E$76,3,FALSE))</f>
        <v>031119</v>
      </c>
      <c r="I539" s="708">
        <f>IF($E539="","",VLOOKUP($E539,所属・種目コード!$C$3:$E$76,2,FALSE))</f>
        <v>1119</v>
      </c>
      <c r="J539" s="704" t="s">
        <v>10652</v>
      </c>
      <c r="K539" s="706"/>
      <c r="L539" s="705">
        <v>538</v>
      </c>
      <c r="M539" s="829">
        <v>546</v>
      </c>
      <c r="N539" s="11" t="s">
        <v>11924</v>
      </c>
      <c r="O539" s="704" t="s">
        <v>11902</v>
      </c>
      <c r="P539" s="704" t="str">
        <f t="shared" si="17"/>
        <v>ｻｲﾄｳ ﾓｴ</v>
      </c>
      <c r="Q539" s="11" t="s">
        <v>163</v>
      </c>
      <c r="R539" s="704" t="s">
        <v>9351</v>
      </c>
      <c r="S539" s="11">
        <v>1</v>
      </c>
      <c r="T539" s="715" t="str">
        <f>IF($Q539="","",VLOOKUP($Q539,所属・種目コード!$C$3:$E$76,3,FALSE))</f>
        <v>031070</v>
      </c>
      <c r="U539" s="715">
        <f>IF($Q539="","",VLOOKUP($Q539,所属・種目コード!$C$3:$E$76,2,FALSE))</f>
        <v>1070</v>
      </c>
      <c r="W539" s="11" t="s">
        <v>9532</v>
      </c>
    </row>
    <row r="540" spans="1:23" ht="16.7" customHeight="1">
      <c r="A540" s="704">
        <v>539</v>
      </c>
      <c r="B540" s="704">
        <v>539</v>
      </c>
      <c r="C540" s="705" t="s">
        <v>10988</v>
      </c>
      <c r="D540" s="704" t="str">
        <f t="shared" si="16"/>
        <v>ｻｻｷ ｿﾗ</v>
      </c>
      <c r="E540" s="704" t="s">
        <v>86</v>
      </c>
      <c r="F540" s="704" t="s">
        <v>9329</v>
      </c>
      <c r="G540" s="11">
        <v>2</v>
      </c>
      <c r="H540" s="708" t="str">
        <f>IF($E540="","",VLOOKUP($E540,所属・種目コード!$C$3:$E$76,3,FALSE))</f>
        <v>031119</v>
      </c>
      <c r="I540" s="708">
        <f>IF($E540="","",VLOOKUP($E540,所属・種目コード!$C$3:$E$76,2,FALSE))</f>
        <v>1119</v>
      </c>
      <c r="J540" s="704" t="s">
        <v>10487</v>
      </c>
      <c r="K540" s="706"/>
      <c r="L540" s="705">
        <v>539</v>
      </c>
      <c r="M540" s="11">
        <v>547</v>
      </c>
      <c r="N540" s="11" t="s">
        <v>11922</v>
      </c>
      <c r="O540" s="704" t="s">
        <v>11840</v>
      </c>
      <c r="P540" s="704" t="str">
        <f t="shared" si="17"/>
        <v>ﾀｶﾊｼ ｺﾊﾙ</v>
      </c>
      <c r="Q540" s="11" t="s">
        <v>10115</v>
      </c>
      <c r="R540" s="704" t="s">
        <v>9351</v>
      </c>
      <c r="S540" s="11">
        <v>1</v>
      </c>
      <c r="T540" s="715" t="str">
        <f>IF($Q540="","",VLOOKUP($Q540,所属・種目コード!$C$3:$E$76,3,FALSE))</f>
        <v>031110</v>
      </c>
      <c r="U540" s="715">
        <f>IF($Q540="","",VLOOKUP($Q540,所属・種目コード!$C$3:$E$76,2,FALSE))</f>
        <v>1110</v>
      </c>
      <c r="W540" s="11" t="s">
        <v>10133</v>
      </c>
    </row>
    <row r="541" spans="1:23" ht="16.7" customHeight="1">
      <c r="A541" s="704">
        <v>540</v>
      </c>
      <c r="B541" s="704">
        <v>540</v>
      </c>
      <c r="C541" s="705" t="s">
        <v>10989</v>
      </c>
      <c r="D541" s="704" t="str">
        <f t="shared" si="16"/>
        <v>ﾔﾏｻﾞｷ ﾘｮｳﾍｲ</v>
      </c>
      <c r="E541" s="704" t="s">
        <v>86</v>
      </c>
      <c r="F541" s="704" t="s">
        <v>9329</v>
      </c>
      <c r="G541" s="11">
        <v>2</v>
      </c>
      <c r="H541" s="708" t="str">
        <f>IF($E541="","",VLOOKUP($E541,所属・種目コード!$C$3:$E$76,3,FALSE))</f>
        <v>031119</v>
      </c>
      <c r="I541" s="708">
        <f>IF($E541="","",VLOOKUP($E541,所属・種目コード!$C$3:$E$76,2,FALSE))</f>
        <v>1119</v>
      </c>
      <c r="J541" s="704" t="s">
        <v>10657</v>
      </c>
      <c r="K541" s="706"/>
      <c r="L541" s="705">
        <v>540</v>
      </c>
      <c r="M541" s="829">
        <v>548</v>
      </c>
      <c r="N541" s="11" t="s">
        <v>11940</v>
      </c>
      <c r="O541" s="704" t="s">
        <v>11705</v>
      </c>
      <c r="P541" s="704" t="str">
        <f t="shared" si="17"/>
        <v>ｵｲｶﾜ ｻﾅ</v>
      </c>
      <c r="Q541" s="11" t="s">
        <v>11903</v>
      </c>
      <c r="R541" s="704" t="s">
        <v>9351</v>
      </c>
      <c r="S541" s="11">
        <v>1</v>
      </c>
      <c r="T541" s="715" t="str">
        <f>IF($Q541="","",VLOOKUP($Q541,所属・種目コード!$C$3:$E$76,3,FALSE))</f>
        <v>031057</v>
      </c>
      <c r="U541" s="715">
        <f>IF($Q541="","",VLOOKUP($Q541,所属・種目コード!$C$3:$E$76,2,FALSE))</f>
        <v>1057</v>
      </c>
      <c r="W541" s="11" t="s">
        <v>9372</v>
      </c>
    </row>
    <row r="542" spans="1:23" ht="16.7" customHeight="1">
      <c r="A542" s="704">
        <v>541</v>
      </c>
      <c r="B542" s="704">
        <v>541</v>
      </c>
      <c r="C542" s="705" t="s">
        <v>10990</v>
      </c>
      <c r="D542" s="704" t="str">
        <f t="shared" si="16"/>
        <v>ｷｸﾁ ﾖｳﾀ</v>
      </c>
      <c r="E542" s="704" t="s">
        <v>261</v>
      </c>
      <c r="F542" s="704" t="s">
        <v>9329</v>
      </c>
      <c r="G542" s="11">
        <v>3</v>
      </c>
      <c r="H542" s="708" t="str">
        <f>IF($E542="","",VLOOKUP($E542,所属・種目コード!$C$3:$E$76,3,FALSE))</f>
        <v>031093</v>
      </c>
      <c r="I542" s="708">
        <f>IF($E542="","",VLOOKUP($E542,所属・種目コード!$C$3:$E$76,2,FALSE))</f>
        <v>1093</v>
      </c>
      <c r="J542" s="704" t="s">
        <v>9917</v>
      </c>
      <c r="K542" s="706"/>
      <c r="L542" s="705">
        <v>541</v>
      </c>
      <c r="M542" s="829">
        <v>549</v>
      </c>
      <c r="N542" s="11" t="s">
        <v>11940</v>
      </c>
      <c r="O542" s="704" t="s">
        <v>11706</v>
      </c>
      <c r="P542" s="704" t="str">
        <f t="shared" si="17"/>
        <v>ｷｸﾁ ｻﾁｶ</v>
      </c>
      <c r="Q542" s="11" t="s">
        <v>11903</v>
      </c>
      <c r="R542" s="704" t="s">
        <v>9351</v>
      </c>
      <c r="S542" s="11">
        <v>1</v>
      </c>
      <c r="T542" s="715" t="str">
        <f>IF($Q542="","",VLOOKUP($Q542,所属・種目コード!$C$3:$E$76,3,FALSE))</f>
        <v>031057</v>
      </c>
      <c r="U542" s="715">
        <f>IF($Q542="","",VLOOKUP($Q542,所属・種目コード!$C$3:$E$76,2,FALSE))</f>
        <v>1057</v>
      </c>
      <c r="W542" s="11" t="s">
        <v>9379</v>
      </c>
    </row>
    <row r="543" spans="1:23" ht="16.7" customHeight="1">
      <c r="A543" s="704">
        <v>542</v>
      </c>
      <c r="B543" s="704">
        <v>542</v>
      </c>
      <c r="C543" s="705" t="s">
        <v>10991</v>
      </c>
      <c r="D543" s="704" t="str">
        <f t="shared" si="16"/>
        <v>ｲｼﾊﾗ ｵｵｷ</v>
      </c>
      <c r="E543" s="704" t="s">
        <v>261</v>
      </c>
      <c r="F543" s="704" t="s">
        <v>9329</v>
      </c>
      <c r="G543" s="11">
        <v>2</v>
      </c>
      <c r="H543" s="708" t="str">
        <f>IF($E543="","",VLOOKUP($E543,所属・種目コード!$C$3:$E$76,3,FALSE))</f>
        <v>031093</v>
      </c>
      <c r="I543" s="708">
        <f>IF($E543="","",VLOOKUP($E543,所属・種目コード!$C$3:$E$76,2,FALSE))</f>
        <v>1093</v>
      </c>
      <c r="J543" s="704" t="s">
        <v>9913</v>
      </c>
      <c r="K543" s="706"/>
      <c r="L543" s="705">
        <v>542</v>
      </c>
      <c r="M543" s="829">
        <v>550</v>
      </c>
      <c r="N543" s="11" t="s">
        <v>11940</v>
      </c>
      <c r="O543" s="704" t="s">
        <v>11897</v>
      </c>
      <c r="P543" s="704" t="str">
        <f t="shared" si="17"/>
        <v>ｽｶﾞﾜﾗ ﾄﾓ</v>
      </c>
      <c r="Q543" s="11" t="s">
        <v>11903</v>
      </c>
      <c r="R543" s="704" t="s">
        <v>9351</v>
      </c>
      <c r="S543" s="11">
        <v>1</v>
      </c>
      <c r="T543" s="715" t="str">
        <f>IF($Q543="","",VLOOKUP($Q543,所属・種目コード!$C$3:$E$76,3,FALSE))</f>
        <v>031057</v>
      </c>
      <c r="U543" s="715">
        <f>IF($Q543="","",VLOOKUP($Q543,所属・種目コード!$C$3:$E$76,2,FALSE))</f>
        <v>1057</v>
      </c>
      <c r="W543" s="11" t="s">
        <v>9388</v>
      </c>
    </row>
    <row r="544" spans="1:23" ht="16.7" customHeight="1">
      <c r="A544" s="704">
        <v>543</v>
      </c>
      <c r="B544" s="704">
        <v>543</v>
      </c>
      <c r="C544" s="705" t="s">
        <v>11255</v>
      </c>
      <c r="D544" s="704" t="str">
        <f t="shared" si="16"/>
        <v>ｵﾊﾞﾗ ﾘｮｳ</v>
      </c>
      <c r="E544" s="704" t="s">
        <v>261</v>
      </c>
      <c r="F544" s="704" t="s">
        <v>9329</v>
      </c>
      <c r="G544" s="11">
        <v>2</v>
      </c>
      <c r="H544" s="708" t="str">
        <f>IF($E544="","",VLOOKUP($E544,所属・種目コード!$C$3:$E$76,3,FALSE))</f>
        <v>031093</v>
      </c>
      <c r="I544" s="708">
        <f>IF($E544="","",VLOOKUP($E544,所属・種目コード!$C$3:$E$76,2,FALSE))</f>
        <v>1093</v>
      </c>
      <c r="J544" s="704" t="s">
        <v>9915</v>
      </c>
      <c r="K544" s="706"/>
      <c r="L544" s="705">
        <v>543</v>
      </c>
      <c r="M544" s="829">
        <v>551</v>
      </c>
      <c r="N544" s="11" t="s">
        <v>11940</v>
      </c>
      <c r="O544" s="704" t="s">
        <v>11898</v>
      </c>
      <c r="P544" s="704" t="str">
        <f t="shared" si="17"/>
        <v>ﾀｶﾔ ﾏｲ</v>
      </c>
      <c r="Q544" s="11" t="s">
        <v>11903</v>
      </c>
      <c r="R544" s="704" t="s">
        <v>9351</v>
      </c>
      <c r="S544" s="11">
        <v>1</v>
      </c>
      <c r="T544" s="715" t="str">
        <f>IF($Q544="","",VLOOKUP($Q544,所属・種目コード!$C$3:$E$76,3,FALSE))</f>
        <v>031057</v>
      </c>
      <c r="U544" s="715">
        <f>IF($Q544="","",VLOOKUP($Q544,所属・種目コード!$C$3:$E$76,2,FALSE))</f>
        <v>1057</v>
      </c>
      <c r="W544" s="11" t="s">
        <v>9393</v>
      </c>
    </row>
    <row r="545" spans="1:25" ht="16.7" customHeight="1">
      <c r="A545" s="704">
        <v>544</v>
      </c>
      <c r="B545" s="704">
        <v>544</v>
      </c>
      <c r="C545" s="705" t="s">
        <v>10992</v>
      </c>
      <c r="D545" s="704" t="str">
        <f t="shared" si="16"/>
        <v>ｺｼﾞﾏ ｼｭｳ</v>
      </c>
      <c r="E545" s="704" t="s">
        <v>261</v>
      </c>
      <c r="F545" s="704" t="s">
        <v>9329</v>
      </c>
      <c r="G545" s="11">
        <v>2</v>
      </c>
      <c r="H545" s="708" t="str">
        <f>IF($E545="","",VLOOKUP($E545,所属・種目コード!$C$3:$E$76,3,FALSE))</f>
        <v>031093</v>
      </c>
      <c r="I545" s="708">
        <f>IF($E545="","",VLOOKUP($E545,所属・種目コード!$C$3:$E$76,2,FALSE))</f>
        <v>1093</v>
      </c>
      <c r="J545" s="704" t="s">
        <v>9919</v>
      </c>
      <c r="K545" s="706"/>
      <c r="L545" s="705">
        <v>544</v>
      </c>
      <c r="M545" s="829">
        <v>552</v>
      </c>
      <c r="N545" s="11" t="s">
        <v>11940</v>
      </c>
      <c r="O545" s="704" t="s">
        <v>11707</v>
      </c>
      <c r="P545" s="704" t="str">
        <f t="shared" si="17"/>
        <v>ﾏｺﾞﾒ ﾐﾂﾞｷ</v>
      </c>
      <c r="Q545" s="11" t="s">
        <v>11903</v>
      </c>
      <c r="R545" s="704" t="s">
        <v>9351</v>
      </c>
      <c r="S545" s="11">
        <v>1</v>
      </c>
      <c r="T545" s="715" t="str">
        <f>IF($Q545="","",VLOOKUP($Q545,所属・種目コード!$C$3:$E$76,3,FALSE))</f>
        <v>031057</v>
      </c>
      <c r="U545" s="715">
        <f>IF($Q545="","",VLOOKUP($Q545,所属・種目コード!$C$3:$E$76,2,FALSE))</f>
        <v>1057</v>
      </c>
      <c r="W545" s="11" t="s">
        <v>9399</v>
      </c>
    </row>
    <row r="546" spans="1:25" ht="16.7" customHeight="1">
      <c r="A546" s="704">
        <v>545</v>
      </c>
      <c r="B546" s="704">
        <v>545</v>
      </c>
      <c r="C546" s="705" t="s">
        <v>11349</v>
      </c>
      <c r="D546" s="704" t="str">
        <f t="shared" si="16"/>
        <v>ｻｻｷ ｺｳｾｲ</v>
      </c>
      <c r="E546" s="704" t="s">
        <v>261</v>
      </c>
      <c r="F546" s="704" t="s">
        <v>9329</v>
      </c>
      <c r="G546" s="11">
        <v>2</v>
      </c>
      <c r="H546" s="708" t="str">
        <f>IF($E546="","",VLOOKUP($E546,所属・種目コード!$C$3:$E$76,3,FALSE))</f>
        <v>031093</v>
      </c>
      <c r="I546" s="708">
        <f>IF($E546="","",VLOOKUP($E546,所属・種目コード!$C$3:$E$76,2,FALSE))</f>
        <v>1093</v>
      </c>
      <c r="J546" s="704" t="s">
        <v>9921</v>
      </c>
      <c r="K546" s="711"/>
      <c r="L546" s="705">
        <v>545</v>
      </c>
      <c r="M546" s="829">
        <v>553</v>
      </c>
      <c r="N546" s="11" t="s">
        <v>11940</v>
      </c>
      <c r="O546" s="704" t="s">
        <v>11708</v>
      </c>
      <c r="P546" s="704" t="str">
        <f t="shared" si="17"/>
        <v>ﾜﾀﾅﾍﾞ ｱｲﾘ</v>
      </c>
      <c r="Q546" s="11" t="s">
        <v>11903</v>
      </c>
      <c r="R546" s="704" t="s">
        <v>9351</v>
      </c>
      <c r="S546" s="11">
        <v>1</v>
      </c>
      <c r="T546" s="715" t="str">
        <f>IF($Q546="","",VLOOKUP($Q546,所属・種目コード!$C$3:$E$76,3,FALSE))</f>
        <v>031057</v>
      </c>
      <c r="U546" s="715">
        <f>IF($Q546="","",VLOOKUP($Q546,所属・種目コード!$C$3:$E$76,2,FALSE))</f>
        <v>1057</v>
      </c>
      <c r="W546" s="11" t="s">
        <v>9403</v>
      </c>
    </row>
    <row r="547" spans="1:25" ht="16.7" customHeight="1">
      <c r="A547" s="704">
        <v>546</v>
      </c>
      <c r="B547" s="704">
        <v>546</v>
      </c>
      <c r="C547" s="705" t="s">
        <v>10993</v>
      </c>
      <c r="D547" s="704" t="str">
        <f t="shared" si="16"/>
        <v>ｻｻｷ ﾘｮｳ</v>
      </c>
      <c r="E547" s="704" t="s">
        <v>261</v>
      </c>
      <c r="F547" s="704" t="s">
        <v>9329</v>
      </c>
      <c r="G547" s="11">
        <v>2</v>
      </c>
      <c r="H547" s="708" t="str">
        <f>IF($E547="","",VLOOKUP($E547,所属・種目コード!$C$3:$E$76,3,FALSE))</f>
        <v>031093</v>
      </c>
      <c r="I547" s="708">
        <f>IF($E547="","",VLOOKUP($E547,所属・種目コード!$C$3:$E$76,2,FALSE))</f>
        <v>1093</v>
      </c>
      <c r="J547" s="704" t="s">
        <v>9868</v>
      </c>
      <c r="K547" s="711"/>
      <c r="L547" s="705">
        <v>546</v>
      </c>
      <c r="M547" s="829"/>
      <c r="N547" s="11" t="s">
        <v>11966</v>
      </c>
      <c r="O547" s="704" t="s">
        <v>11899</v>
      </c>
      <c r="P547" s="704" t="str">
        <f t="shared" si="17"/>
        <v>ｳｽｷﾞ ﾊﾅ</v>
      </c>
      <c r="Q547" s="11" t="s">
        <v>9276</v>
      </c>
      <c r="R547" s="704" t="s">
        <v>9351</v>
      </c>
      <c r="S547" s="11">
        <v>1</v>
      </c>
      <c r="T547" s="715" t="str">
        <f>IF($Q547="","",VLOOKUP($Q547,所属・種目コード!$C$3:$E$76,3,FALSE))</f>
        <v>031108</v>
      </c>
      <c r="U547" s="715">
        <f>IF($Q547="","",VLOOKUP($Q547,所属・種目コード!$C$3:$E$76,2,FALSE))</f>
        <v>1108</v>
      </c>
      <c r="W547" s="11" t="s">
        <v>10592</v>
      </c>
    </row>
    <row r="548" spans="1:25" ht="16.7" customHeight="1">
      <c r="A548" s="704">
        <v>547</v>
      </c>
      <c r="B548" s="704">
        <v>547</v>
      </c>
      <c r="C548" s="705" t="s">
        <v>10994</v>
      </c>
      <c r="D548" s="704" t="str">
        <f t="shared" si="16"/>
        <v>ｻﾄｳ ｶﾅﾀ</v>
      </c>
      <c r="E548" s="704" t="s">
        <v>261</v>
      </c>
      <c r="F548" s="704" t="s">
        <v>9329</v>
      </c>
      <c r="G548" s="11">
        <v>2</v>
      </c>
      <c r="H548" s="708" t="str">
        <f>IF($E548="","",VLOOKUP($E548,所属・種目コード!$C$3:$E$76,3,FALSE))</f>
        <v>031093</v>
      </c>
      <c r="I548" s="708">
        <f>IF($E548="","",VLOOKUP($E548,所属・種目コード!$C$3:$E$76,2,FALSE))</f>
        <v>1093</v>
      </c>
      <c r="J548" s="704" t="s">
        <v>9923</v>
      </c>
      <c r="K548" s="711"/>
      <c r="L548" s="705">
        <v>547</v>
      </c>
      <c r="M548" s="829"/>
      <c r="N548" s="11" t="s">
        <v>11966</v>
      </c>
      <c r="O548" s="704" t="s">
        <v>11846</v>
      </c>
      <c r="P548" s="704" t="str">
        <f t="shared" si="17"/>
        <v>ｶﾜﾑﾗ ﾓﾓｶ</v>
      </c>
      <c r="Q548" s="11" t="s">
        <v>9276</v>
      </c>
      <c r="R548" s="704" t="s">
        <v>9351</v>
      </c>
      <c r="S548" s="11">
        <v>1</v>
      </c>
      <c r="T548" s="715" t="str">
        <f>IF($Q548="","",VLOOKUP($Q548,所属・種目コード!$C$3:$E$76,3,FALSE))</f>
        <v>031108</v>
      </c>
      <c r="U548" s="715">
        <f>IF($Q548="","",VLOOKUP($Q548,所属・種目コード!$C$3:$E$76,2,FALSE))</f>
        <v>1108</v>
      </c>
      <c r="W548" s="11" t="s">
        <v>10593</v>
      </c>
    </row>
    <row r="549" spans="1:25" ht="16.7" customHeight="1">
      <c r="A549" s="704">
        <v>548</v>
      </c>
      <c r="B549" s="704">
        <v>548</v>
      </c>
      <c r="C549" s="705" t="s">
        <v>10995</v>
      </c>
      <c r="D549" s="704" t="str">
        <f t="shared" si="16"/>
        <v>ｻﾄｳ ﾏｵﾄ</v>
      </c>
      <c r="E549" s="704" t="s">
        <v>261</v>
      </c>
      <c r="F549" s="704" t="s">
        <v>9329</v>
      </c>
      <c r="G549" s="11">
        <v>2</v>
      </c>
      <c r="H549" s="708" t="str">
        <f>IF($E549="","",VLOOKUP($E549,所属・種目コード!$C$3:$E$76,3,FALSE))</f>
        <v>031093</v>
      </c>
      <c r="I549" s="708">
        <f>IF($E549="","",VLOOKUP($E549,所属・種目コード!$C$3:$E$76,2,FALSE))</f>
        <v>1093</v>
      </c>
      <c r="J549" s="704" t="s">
        <v>9924</v>
      </c>
      <c r="K549" s="711"/>
      <c r="L549" s="705">
        <v>548</v>
      </c>
      <c r="M549" s="829"/>
      <c r="N549" s="11" t="s">
        <v>11917</v>
      </c>
      <c r="O549" s="704" t="s">
        <v>11716</v>
      </c>
      <c r="P549" s="704" t="str">
        <f t="shared" si="17"/>
        <v>ｻｻｷ ﾏﾘﾝ</v>
      </c>
      <c r="Q549" s="11" t="s">
        <v>309</v>
      </c>
      <c r="R549" s="704" t="s">
        <v>9351</v>
      </c>
      <c r="S549" s="11">
        <v>1</v>
      </c>
      <c r="T549" s="715" t="str">
        <f>IF($Q549="","",VLOOKUP($Q549,所属・種目コード!$C$3:$E$76,3,FALSE))</f>
        <v>031107</v>
      </c>
      <c r="U549" s="715">
        <f>IF($Q549="","",VLOOKUP($Q549,所属・種目コード!$C$3:$E$76,2,FALSE))</f>
        <v>1107</v>
      </c>
      <c r="W549" s="11" t="s">
        <v>10556</v>
      </c>
    </row>
    <row r="550" spans="1:25" ht="16.7" customHeight="1">
      <c r="A550" s="704">
        <v>549</v>
      </c>
      <c r="B550" s="704">
        <v>549</v>
      </c>
      <c r="C550" s="705" t="s">
        <v>10996</v>
      </c>
      <c r="D550" s="704" t="str">
        <f t="shared" si="16"/>
        <v>ｱｲｻﾜ ﾅｵｷ</v>
      </c>
      <c r="E550" s="704" t="s">
        <v>187</v>
      </c>
      <c r="F550" s="704" t="s">
        <v>9329</v>
      </c>
      <c r="G550" s="11">
        <v>1</v>
      </c>
      <c r="H550" s="708" t="str">
        <f>IF($E550="","",VLOOKUP($E550,所属・種目コード!$C$3:$E$76,3,FALSE))</f>
        <v>031074</v>
      </c>
      <c r="I550" s="708">
        <f>IF($E550="","",VLOOKUP($E550,所属・種目コード!$C$3:$E$76,2,FALSE))</f>
        <v>1074</v>
      </c>
      <c r="J550" s="704" t="s">
        <v>9610</v>
      </c>
      <c r="K550" s="711"/>
      <c r="L550" s="705">
        <v>549</v>
      </c>
      <c r="M550" s="712"/>
      <c r="N550" s="712"/>
      <c r="O550" s="710"/>
      <c r="P550" s="710"/>
      <c r="Q550" s="11"/>
      <c r="R550" s="710"/>
      <c r="S550" s="11"/>
      <c r="T550" s="712"/>
      <c r="U550" s="710"/>
      <c r="W550" s="30"/>
      <c r="Y550" s="704"/>
    </row>
    <row r="551" spans="1:25" ht="16.7" customHeight="1">
      <c r="A551" s="704">
        <v>550</v>
      </c>
      <c r="B551" s="704">
        <v>550</v>
      </c>
      <c r="C551" s="705" t="s">
        <v>10997</v>
      </c>
      <c r="D551" s="704" t="str">
        <f t="shared" si="16"/>
        <v>ｴﾝﾄﾞｳ ﾕｳｽｹ</v>
      </c>
      <c r="E551" s="704" t="s">
        <v>187</v>
      </c>
      <c r="F551" s="704" t="s">
        <v>9329</v>
      </c>
      <c r="G551" s="11">
        <v>1</v>
      </c>
      <c r="H551" s="708" t="str">
        <f>IF($E551="","",VLOOKUP($E551,所属・種目コード!$C$3:$E$76,3,FALSE))</f>
        <v>031074</v>
      </c>
      <c r="I551" s="708">
        <f>IF($E551="","",VLOOKUP($E551,所属・種目コード!$C$3:$E$76,2,FALSE))</f>
        <v>1074</v>
      </c>
      <c r="J551" s="704" t="s">
        <v>9619</v>
      </c>
      <c r="K551" s="711"/>
      <c r="L551" s="705">
        <v>550</v>
      </c>
      <c r="M551" s="712"/>
      <c r="N551" s="712"/>
      <c r="O551" s="710"/>
      <c r="P551" s="710"/>
      <c r="Q551" s="11"/>
      <c r="R551" s="710"/>
      <c r="S551" s="11"/>
      <c r="T551" s="712"/>
      <c r="U551" s="710"/>
      <c r="W551" s="30"/>
      <c r="Y551" s="704"/>
    </row>
    <row r="552" spans="1:25" ht="16.7" customHeight="1">
      <c r="A552" s="704">
        <v>551</v>
      </c>
      <c r="B552" s="704">
        <v>551</v>
      </c>
      <c r="C552" s="705" t="s">
        <v>10998</v>
      </c>
      <c r="D552" s="704" t="str">
        <f t="shared" si="16"/>
        <v>ｻﾄｳ ﾊﾙﾄ</v>
      </c>
      <c r="E552" s="704" t="s">
        <v>187</v>
      </c>
      <c r="F552" s="704" t="s">
        <v>9329</v>
      </c>
      <c r="G552" s="11">
        <v>1</v>
      </c>
      <c r="H552" s="708" t="str">
        <f>IF($E552="","",VLOOKUP($E552,所属・種目コード!$C$3:$E$76,3,FALSE))</f>
        <v>031074</v>
      </c>
      <c r="I552" s="708">
        <f>IF($E552="","",VLOOKUP($E552,所属・種目コード!$C$3:$E$76,2,FALSE))</f>
        <v>1074</v>
      </c>
      <c r="J552" s="704" t="s">
        <v>9634</v>
      </c>
      <c r="K552" s="711"/>
      <c r="L552" s="705">
        <v>551</v>
      </c>
      <c r="M552" s="712"/>
      <c r="N552" s="712"/>
      <c r="O552" s="710"/>
      <c r="P552" s="710"/>
      <c r="Q552" s="11"/>
      <c r="R552" s="710"/>
      <c r="S552" s="11"/>
      <c r="T552" s="712"/>
      <c r="U552" s="710"/>
      <c r="W552" s="30"/>
      <c r="Y552" s="704"/>
    </row>
    <row r="553" spans="1:25" ht="16.7" customHeight="1">
      <c r="A553" s="704">
        <v>552</v>
      </c>
      <c r="B553" s="704">
        <v>552</v>
      </c>
      <c r="C553" s="705" t="s">
        <v>10999</v>
      </c>
      <c r="D553" s="704" t="str">
        <f t="shared" si="16"/>
        <v>ﾀｶﾊｼ ｸｳﾄ</v>
      </c>
      <c r="E553" s="704" t="s">
        <v>187</v>
      </c>
      <c r="F553" s="704" t="s">
        <v>9329</v>
      </c>
      <c r="G553" s="11">
        <v>1</v>
      </c>
      <c r="H553" s="708" t="str">
        <f>IF($E553="","",VLOOKUP($E553,所属・種目コード!$C$3:$E$76,3,FALSE))</f>
        <v>031074</v>
      </c>
      <c r="I553" s="708">
        <f>IF($E553="","",VLOOKUP($E553,所属・種目コード!$C$3:$E$76,2,FALSE))</f>
        <v>1074</v>
      </c>
      <c r="J553" s="704" t="s">
        <v>9639</v>
      </c>
      <c r="K553" s="711"/>
      <c r="L553" s="705">
        <v>552</v>
      </c>
      <c r="M553" s="712"/>
      <c r="N553" s="712"/>
      <c r="O553" s="710"/>
      <c r="P553" s="710"/>
      <c r="Q553" s="11"/>
      <c r="R553" s="710"/>
      <c r="S553" s="11"/>
      <c r="T553" s="712"/>
      <c r="U553" s="710"/>
      <c r="W553" s="30"/>
      <c r="Y553" s="704"/>
    </row>
    <row r="554" spans="1:25" ht="16.7" customHeight="1">
      <c r="A554" s="704">
        <v>553</v>
      </c>
      <c r="B554" s="704">
        <v>553</v>
      </c>
      <c r="C554" s="705" t="s">
        <v>11256</v>
      </c>
      <c r="D554" s="704" t="str">
        <f t="shared" si="16"/>
        <v>ｵｲｶﾜ ｼﾞｮｳ</v>
      </c>
      <c r="E554" s="704" t="s">
        <v>10461</v>
      </c>
      <c r="F554" s="704" t="s">
        <v>9329</v>
      </c>
      <c r="G554" s="11">
        <v>1</v>
      </c>
      <c r="H554" s="708" t="str">
        <f>IF($E554="","",VLOOKUP($E554,所属・種目コード!$C$3:$E$76,3,FALSE))</f>
        <v>031098</v>
      </c>
      <c r="I554" s="708">
        <f>IF($E554="","",VLOOKUP($E554,所属・種目コード!$C$3:$E$76,2,FALSE))</f>
        <v>1098</v>
      </c>
      <c r="J554" s="704" t="s">
        <v>10470</v>
      </c>
      <c r="K554" s="711"/>
      <c r="L554" s="705">
        <v>553</v>
      </c>
      <c r="M554" s="712"/>
      <c r="N554" s="712"/>
      <c r="O554" s="710"/>
      <c r="P554" s="710"/>
      <c r="Q554" s="11"/>
      <c r="R554" s="710"/>
      <c r="S554" s="11"/>
      <c r="T554" s="712"/>
      <c r="U554" s="710"/>
      <c r="W554" s="30"/>
      <c r="Y554" s="704"/>
    </row>
    <row r="555" spans="1:25" ht="16.7" customHeight="1">
      <c r="A555" s="704">
        <v>554</v>
      </c>
      <c r="B555" s="704">
        <v>554</v>
      </c>
      <c r="C555" s="705" t="s">
        <v>11000</v>
      </c>
      <c r="D555" s="704" t="str">
        <f t="shared" si="16"/>
        <v>ｵｵﾀ ｹｲｽｹ</v>
      </c>
      <c r="E555" s="704" t="s">
        <v>269</v>
      </c>
      <c r="F555" s="704" t="s">
        <v>9329</v>
      </c>
      <c r="G555" s="11">
        <v>3</v>
      </c>
      <c r="H555" s="708" t="str">
        <f>IF($E555="","",VLOOKUP($E555,所属・種目コード!$C$3:$E$76,3,FALSE))</f>
        <v>031095</v>
      </c>
      <c r="I555" s="708">
        <f>IF($E555="","",VLOOKUP($E555,所属・種目コード!$C$3:$E$76,2,FALSE))</f>
        <v>1095</v>
      </c>
      <c r="J555" s="704" t="s">
        <v>9969</v>
      </c>
      <c r="K555" s="711"/>
      <c r="L555" s="705">
        <v>554</v>
      </c>
      <c r="M555" s="712"/>
      <c r="N555" s="712"/>
      <c r="O555" s="710"/>
      <c r="P555" s="710"/>
      <c r="Q555" s="11"/>
      <c r="R555" s="710"/>
      <c r="S555" s="11"/>
      <c r="T555" s="712"/>
      <c r="U555" s="710"/>
      <c r="W555" s="30"/>
      <c r="Y555" s="704"/>
    </row>
    <row r="556" spans="1:25" ht="16.7" customHeight="1">
      <c r="A556" s="704">
        <v>555</v>
      </c>
      <c r="B556" s="704">
        <v>555</v>
      </c>
      <c r="C556" s="705" t="s">
        <v>11350</v>
      </c>
      <c r="D556" s="704" t="str">
        <f t="shared" si="16"/>
        <v>ｷｸﾁ ｸﾆﾋﾛ</v>
      </c>
      <c r="E556" s="704" t="s">
        <v>269</v>
      </c>
      <c r="F556" s="704" t="s">
        <v>9329</v>
      </c>
      <c r="G556" s="11">
        <v>3</v>
      </c>
      <c r="H556" s="708" t="str">
        <f>IF($E556="","",VLOOKUP($E556,所属・種目コード!$C$3:$E$76,3,FALSE))</f>
        <v>031095</v>
      </c>
      <c r="I556" s="708">
        <f>IF($E556="","",VLOOKUP($E556,所属・種目コード!$C$3:$E$76,2,FALSE))</f>
        <v>1095</v>
      </c>
      <c r="J556" s="704" t="s">
        <v>9970</v>
      </c>
      <c r="K556" s="711"/>
      <c r="L556" s="705">
        <v>555</v>
      </c>
      <c r="M556" s="712"/>
      <c r="N556" s="712"/>
      <c r="O556" s="710"/>
      <c r="P556" s="710"/>
      <c r="Q556" s="11"/>
      <c r="R556" s="710"/>
      <c r="S556" s="11"/>
      <c r="T556" s="712"/>
      <c r="U556" s="710"/>
      <c r="W556" s="30"/>
      <c r="Y556" s="704"/>
    </row>
    <row r="557" spans="1:25" ht="16.7" customHeight="1">
      <c r="A557" s="704">
        <v>556</v>
      </c>
      <c r="B557" s="704">
        <v>556</v>
      </c>
      <c r="C557" s="705" t="s">
        <v>11001</v>
      </c>
      <c r="D557" s="704" t="str">
        <f t="shared" si="16"/>
        <v>ﾀｶﾊｼ ｼｹﾞﾊﾙ</v>
      </c>
      <c r="E557" s="704" t="s">
        <v>269</v>
      </c>
      <c r="F557" s="704" t="s">
        <v>9329</v>
      </c>
      <c r="G557" s="11">
        <v>3</v>
      </c>
      <c r="H557" s="708" t="str">
        <f>IF($E557="","",VLOOKUP($E557,所属・種目コード!$C$3:$E$76,3,FALSE))</f>
        <v>031095</v>
      </c>
      <c r="I557" s="708">
        <f>IF($E557="","",VLOOKUP($E557,所属・種目コード!$C$3:$E$76,2,FALSE))</f>
        <v>1095</v>
      </c>
      <c r="J557" s="704" t="s">
        <v>9975</v>
      </c>
      <c r="K557" s="711"/>
      <c r="L557" s="705">
        <v>556</v>
      </c>
      <c r="M557" s="712"/>
      <c r="N557" s="712"/>
      <c r="O557" s="710"/>
      <c r="P557" s="710"/>
      <c r="Q557" s="11"/>
      <c r="R557" s="710"/>
      <c r="S557" s="11"/>
      <c r="T557" s="712"/>
      <c r="U557" s="710"/>
      <c r="W557" s="30"/>
      <c r="Y557" s="704"/>
    </row>
    <row r="558" spans="1:25" ht="16.7" customHeight="1">
      <c r="A558" s="704">
        <v>557</v>
      </c>
      <c r="B558" s="704">
        <v>557</v>
      </c>
      <c r="C558" s="705" t="s">
        <v>11002</v>
      </c>
      <c r="D558" s="704" t="str">
        <f t="shared" si="16"/>
        <v>ﾀｶﾊｼ ｾｲﾔ</v>
      </c>
      <c r="E558" s="704" t="s">
        <v>269</v>
      </c>
      <c r="F558" s="704" t="s">
        <v>9329</v>
      </c>
      <c r="G558" s="11">
        <v>3</v>
      </c>
      <c r="H558" s="708" t="str">
        <f>IF($E558="","",VLOOKUP($E558,所属・種目コード!$C$3:$E$76,3,FALSE))</f>
        <v>031095</v>
      </c>
      <c r="I558" s="708">
        <f>IF($E558="","",VLOOKUP($E558,所属・種目コード!$C$3:$E$76,2,FALSE))</f>
        <v>1095</v>
      </c>
      <c r="J558" s="704" t="s">
        <v>9976</v>
      </c>
      <c r="K558" s="711"/>
      <c r="L558" s="705">
        <v>557</v>
      </c>
      <c r="M558" s="712"/>
      <c r="N558" s="712"/>
      <c r="O558" s="710"/>
      <c r="P558" s="710"/>
      <c r="Q558" s="11"/>
      <c r="R558" s="710"/>
      <c r="S558" s="11"/>
      <c r="T558" s="712"/>
      <c r="U558" s="710"/>
      <c r="W558" s="30"/>
      <c r="Y558" s="704"/>
    </row>
    <row r="559" spans="1:25" ht="16.7" customHeight="1">
      <c r="A559" s="704">
        <v>558</v>
      </c>
      <c r="B559" s="704">
        <v>558</v>
      </c>
      <c r="C559" s="705" t="s">
        <v>11003</v>
      </c>
      <c r="D559" s="704" t="str">
        <f t="shared" si="16"/>
        <v>ｳﾜﾉ ﾘﾄ</v>
      </c>
      <c r="E559" s="704" t="s">
        <v>10662</v>
      </c>
      <c r="F559" s="704" t="s">
        <v>9329</v>
      </c>
      <c r="G559" s="11">
        <v>3</v>
      </c>
      <c r="H559" s="708" t="str">
        <f>IF($E559="","",VLOOKUP($E559,所属・種目コード!$C$3:$E$76,3,FALSE))</f>
        <v>031117</v>
      </c>
      <c r="I559" s="708">
        <f>IF($E559="","",VLOOKUP($E559,所属・種目コード!$C$3:$E$76,2,FALSE))</f>
        <v>1117</v>
      </c>
      <c r="J559" s="704" t="s">
        <v>10644</v>
      </c>
      <c r="K559" s="711"/>
      <c r="L559" s="705">
        <v>558</v>
      </c>
      <c r="M559" s="712"/>
      <c r="N559" s="712"/>
      <c r="O559" s="710"/>
      <c r="P559" s="710"/>
      <c r="Q559" s="11"/>
      <c r="R559" s="710"/>
      <c r="S559" s="11"/>
      <c r="T559" s="712"/>
      <c r="U559" s="710"/>
      <c r="W559" s="30"/>
      <c r="Y559" s="704"/>
    </row>
    <row r="560" spans="1:25" ht="16.7" customHeight="1">
      <c r="A560" s="704">
        <v>559</v>
      </c>
      <c r="B560" s="704">
        <v>559</v>
      </c>
      <c r="C560" s="705" t="s">
        <v>11295</v>
      </c>
      <c r="D560" s="704" t="str">
        <f t="shared" si="16"/>
        <v>ｻｻｷ ﾄﾓﾔ</v>
      </c>
      <c r="E560" s="704" t="s">
        <v>10662</v>
      </c>
      <c r="F560" s="704" t="s">
        <v>9329</v>
      </c>
      <c r="G560" s="11">
        <v>3</v>
      </c>
      <c r="H560" s="708" t="str">
        <f>IF($E560="","",VLOOKUP($E560,所属・種目コード!$C$3:$E$76,3,FALSE))</f>
        <v>031117</v>
      </c>
      <c r="I560" s="708">
        <f>IF($E560="","",VLOOKUP($E560,所属・種目コード!$C$3:$E$76,2,FALSE))</f>
        <v>1117</v>
      </c>
      <c r="J560" s="704" t="s">
        <v>10645</v>
      </c>
      <c r="K560" s="711"/>
      <c r="L560" s="705">
        <v>559</v>
      </c>
      <c r="M560" s="704"/>
      <c r="N560" s="704"/>
      <c r="O560" s="707"/>
      <c r="P560" s="707"/>
      <c r="Q560" s="11"/>
      <c r="S560" s="11"/>
      <c r="T560" s="712"/>
      <c r="U560" s="710"/>
      <c r="W560" s="30"/>
      <c r="Y560" s="704"/>
    </row>
    <row r="561" spans="1:25" ht="16.7" customHeight="1">
      <c r="A561" s="704">
        <v>560</v>
      </c>
      <c r="B561" s="704">
        <v>560</v>
      </c>
      <c r="C561" s="705" t="s">
        <v>11004</v>
      </c>
      <c r="D561" s="704" t="str">
        <f t="shared" si="16"/>
        <v>ﾜﾀﾞ ｺｳｾｲ</v>
      </c>
      <c r="E561" s="704" t="s">
        <v>10662</v>
      </c>
      <c r="F561" s="704" t="s">
        <v>9329</v>
      </c>
      <c r="G561" s="11">
        <v>2</v>
      </c>
      <c r="H561" s="708" t="str">
        <f>IF($E561="","",VLOOKUP($E561,所属・種目コード!$C$3:$E$76,3,FALSE))</f>
        <v>031117</v>
      </c>
      <c r="I561" s="708">
        <f>IF($E561="","",VLOOKUP($E561,所属・種目コード!$C$3:$E$76,2,FALSE))</f>
        <v>1117</v>
      </c>
      <c r="J561" s="704" t="s">
        <v>10647</v>
      </c>
      <c r="K561" s="711"/>
      <c r="L561" s="705">
        <v>560</v>
      </c>
      <c r="M561" s="704"/>
      <c r="N561" s="704"/>
      <c r="O561" s="707"/>
      <c r="P561" s="707"/>
      <c r="Q561" s="11"/>
      <c r="S561" s="11"/>
      <c r="T561" s="712"/>
      <c r="U561" s="710"/>
      <c r="W561" s="30"/>
      <c r="Y561" s="704"/>
    </row>
    <row r="562" spans="1:25" ht="16.7" customHeight="1">
      <c r="A562" s="704">
        <v>561</v>
      </c>
      <c r="B562" s="704">
        <v>561</v>
      </c>
      <c r="C562" s="705" t="s">
        <v>11005</v>
      </c>
      <c r="D562" s="704" t="str">
        <f t="shared" si="16"/>
        <v>ｲﾋﾞ ﾘｮｳｾｲ</v>
      </c>
      <c r="E562" s="704" t="s">
        <v>309</v>
      </c>
      <c r="F562" s="704" t="s">
        <v>9329</v>
      </c>
      <c r="G562" s="11">
        <v>1</v>
      </c>
      <c r="H562" s="708" t="str">
        <f>IF($E562="","",VLOOKUP($E562,所属・種目コード!$C$3:$E$76,3,FALSE))</f>
        <v>031107</v>
      </c>
      <c r="I562" s="708">
        <f>IF($E562="","",VLOOKUP($E562,所属・種目コード!$C$3:$E$76,2,FALSE))</f>
        <v>1107</v>
      </c>
      <c r="J562" s="704" t="s">
        <v>10534</v>
      </c>
      <c r="K562" s="711"/>
      <c r="L562" s="705">
        <v>561</v>
      </c>
      <c r="M562" s="704"/>
      <c r="N562" s="704"/>
      <c r="O562" s="707"/>
      <c r="P562" s="707"/>
      <c r="Q562" s="11"/>
      <c r="S562" s="11"/>
      <c r="T562" s="712"/>
      <c r="U562" s="710"/>
      <c r="W562" s="30"/>
      <c r="Y562" s="704"/>
    </row>
    <row r="563" spans="1:25" ht="16.7" customHeight="1">
      <c r="A563" s="704">
        <v>562</v>
      </c>
      <c r="B563" s="704">
        <v>562</v>
      </c>
      <c r="C563" s="705" t="s">
        <v>11006</v>
      </c>
      <c r="D563" s="704" t="str">
        <f t="shared" si="16"/>
        <v>ｵｶﾞﾜ ｼｭｳｼﾞ</v>
      </c>
      <c r="E563" s="704" t="s">
        <v>309</v>
      </c>
      <c r="F563" s="704" t="s">
        <v>9329</v>
      </c>
      <c r="G563" s="11">
        <v>1</v>
      </c>
      <c r="H563" s="708" t="str">
        <f>IF($E563="","",VLOOKUP($E563,所属・種目コード!$C$3:$E$76,3,FALSE))</f>
        <v>031107</v>
      </c>
      <c r="I563" s="708">
        <f>IF($E563="","",VLOOKUP($E563,所属・種目コード!$C$3:$E$76,2,FALSE))</f>
        <v>1107</v>
      </c>
      <c r="J563" s="704" t="s">
        <v>10538</v>
      </c>
      <c r="K563" s="711"/>
      <c r="L563" s="705">
        <v>562</v>
      </c>
      <c r="M563" s="704"/>
      <c r="N563" s="704"/>
      <c r="O563" s="707"/>
      <c r="P563" s="707"/>
      <c r="Q563" s="11"/>
      <c r="S563" s="11"/>
      <c r="T563" s="712"/>
      <c r="U563" s="710"/>
      <c r="W563" s="30"/>
      <c r="Y563" s="704"/>
    </row>
    <row r="564" spans="1:25" ht="16.7" customHeight="1">
      <c r="A564" s="704">
        <v>563</v>
      </c>
      <c r="B564" s="704">
        <v>563</v>
      </c>
      <c r="C564" s="705" t="s">
        <v>11257</v>
      </c>
      <c r="D564" s="704" t="str">
        <f t="shared" si="16"/>
        <v>ｻｲﾄｳ ｺﾞｳ</v>
      </c>
      <c r="E564" s="704" t="s">
        <v>309</v>
      </c>
      <c r="F564" s="704" t="s">
        <v>9329</v>
      </c>
      <c r="G564" s="11">
        <v>1</v>
      </c>
      <c r="H564" s="708" t="str">
        <f>IF($E564="","",VLOOKUP($E564,所属・種目コード!$C$3:$E$76,3,FALSE))</f>
        <v>031107</v>
      </c>
      <c r="I564" s="708">
        <f>IF($E564="","",VLOOKUP($E564,所属・種目コード!$C$3:$E$76,2,FALSE))</f>
        <v>1107</v>
      </c>
      <c r="J564" s="704" t="s">
        <v>10550</v>
      </c>
      <c r="K564" s="711"/>
      <c r="L564" s="705">
        <v>563</v>
      </c>
      <c r="M564" s="704"/>
      <c r="N564" s="704"/>
      <c r="O564" s="707"/>
      <c r="P564" s="707"/>
      <c r="Q564" s="11"/>
      <c r="S564" s="11"/>
      <c r="T564" s="712"/>
      <c r="U564" s="710"/>
      <c r="W564" s="30"/>
      <c r="Y564" s="704"/>
    </row>
    <row r="565" spans="1:25" ht="16.7" customHeight="1">
      <c r="A565" s="704">
        <v>564</v>
      </c>
      <c r="B565" s="704">
        <v>564</v>
      </c>
      <c r="C565" s="705" t="s">
        <v>11258</v>
      </c>
      <c r="D565" s="704" t="str">
        <f t="shared" si="16"/>
        <v>ｻｸﾗﾊﾞ ﾊﾙ</v>
      </c>
      <c r="E565" s="704" t="s">
        <v>309</v>
      </c>
      <c r="F565" s="704" t="s">
        <v>9329</v>
      </c>
      <c r="G565" s="11">
        <v>1</v>
      </c>
      <c r="H565" s="708" t="str">
        <f>IF($E565="","",VLOOKUP($E565,所属・種目コード!$C$3:$E$76,3,FALSE))</f>
        <v>031107</v>
      </c>
      <c r="I565" s="708">
        <f>IF($E565="","",VLOOKUP($E565,所属・種目コード!$C$3:$E$76,2,FALSE))</f>
        <v>1107</v>
      </c>
      <c r="J565" s="704" t="s">
        <v>10555</v>
      </c>
      <c r="K565" s="706"/>
      <c r="L565" s="705">
        <v>564</v>
      </c>
      <c r="M565" s="704"/>
      <c r="N565" s="704"/>
      <c r="O565" s="707"/>
      <c r="P565" s="707"/>
      <c r="Q565" s="11"/>
      <c r="S565" s="11"/>
      <c r="T565" s="712"/>
      <c r="U565" s="710"/>
      <c r="W565" s="30"/>
      <c r="Y565" s="704"/>
    </row>
    <row r="566" spans="1:25" ht="16.7" customHeight="1">
      <c r="A566" s="704">
        <v>565</v>
      </c>
      <c r="B566" s="704">
        <v>565</v>
      </c>
      <c r="C566" s="705" t="s">
        <v>11007</v>
      </c>
      <c r="D566" s="704" t="str">
        <f t="shared" si="16"/>
        <v>ｽｶﾞﾜﾗ ｱｻﾋ</v>
      </c>
      <c r="E566" s="704" t="s">
        <v>309</v>
      </c>
      <c r="F566" s="704" t="s">
        <v>9329</v>
      </c>
      <c r="G566" s="11">
        <v>1</v>
      </c>
      <c r="H566" s="708" t="str">
        <f>IF($E566="","",VLOOKUP($E566,所属・種目コード!$C$3:$E$76,3,FALSE))</f>
        <v>031107</v>
      </c>
      <c r="I566" s="708">
        <f>IF($E566="","",VLOOKUP($E566,所属・種目コード!$C$3:$E$76,2,FALSE))</f>
        <v>1107</v>
      </c>
      <c r="J566" s="704" t="s">
        <v>10563</v>
      </c>
      <c r="K566" s="706"/>
      <c r="L566" s="705">
        <v>565</v>
      </c>
      <c r="M566" s="704"/>
      <c r="N566" s="704"/>
      <c r="O566" s="707"/>
      <c r="P566" s="707"/>
      <c r="Q566" s="11"/>
      <c r="S566" s="11"/>
      <c r="T566" s="712"/>
      <c r="U566" s="710"/>
      <c r="W566" s="30"/>
      <c r="Y566" s="704"/>
    </row>
    <row r="567" spans="1:25" ht="16.7" customHeight="1">
      <c r="A567" s="704">
        <v>566</v>
      </c>
      <c r="B567" s="704">
        <v>566</v>
      </c>
      <c r="C567" s="705" t="s">
        <v>11008</v>
      </c>
      <c r="D567" s="704" t="str">
        <f t="shared" si="16"/>
        <v>ｽｶﾞﾜﾗ ｱﾕﾑ</v>
      </c>
      <c r="E567" s="704" t="s">
        <v>309</v>
      </c>
      <c r="F567" s="704" t="s">
        <v>9329</v>
      </c>
      <c r="G567" s="11">
        <v>1</v>
      </c>
      <c r="H567" s="708" t="str">
        <f>IF($E567="","",VLOOKUP($E567,所属・種目コード!$C$3:$E$76,3,FALSE))</f>
        <v>031107</v>
      </c>
      <c r="I567" s="708">
        <f>IF($E567="","",VLOOKUP($E567,所属・種目コード!$C$3:$E$76,2,FALSE))</f>
        <v>1107</v>
      </c>
      <c r="J567" s="704" t="s">
        <v>10564</v>
      </c>
      <c r="K567" s="706"/>
      <c r="L567" s="705">
        <v>566</v>
      </c>
      <c r="M567" s="704"/>
      <c r="N567" s="704"/>
      <c r="O567" s="707"/>
      <c r="P567" s="707"/>
      <c r="Q567" s="11"/>
      <c r="S567" s="11"/>
      <c r="T567" s="712"/>
      <c r="U567" s="710"/>
      <c r="W567" s="30"/>
      <c r="Y567" s="704"/>
    </row>
    <row r="568" spans="1:25" ht="16.7" customHeight="1">
      <c r="A568" s="704">
        <v>567</v>
      </c>
      <c r="B568" s="704">
        <v>567</v>
      </c>
      <c r="C568" s="705" t="s">
        <v>11351</v>
      </c>
      <c r="D568" s="704" t="str">
        <f t="shared" si="16"/>
        <v>ﾅｶﾞﾊﾏﾔ ﾀｲｾｲ</v>
      </c>
      <c r="E568" s="704" t="s">
        <v>309</v>
      </c>
      <c r="F568" s="704" t="s">
        <v>9329</v>
      </c>
      <c r="G568" s="11">
        <v>1</v>
      </c>
      <c r="H568" s="713" t="str">
        <f>IF($E568="","",VLOOKUP($E568,所属・種目コード!$C$3:$E$76,3,FALSE))</f>
        <v>031107</v>
      </c>
      <c r="I568" s="713">
        <f>IF($E568="","",VLOOKUP($E568,所属・種目コード!$C$3:$E$76,2,FALSE))</f>
        <v>1107</v>
      </c>
      <c r="J568" s="704" t="s">
        <v>10575</v>
      </c>
      <c r="K568" s="711"/>
      <c r="L568" s="705">
        <v>567</v>
      </c>
      <c r="M568" s="704"/>
      <c r="N568" s="704"/>
      <c r="O568" s="707"/>
      <c r="P568" s="707"/>
      <c r="Q568" s="11"/>
      <c r="S568" s="11"/>
      <c r="T568" s="712"/>
      <c r="U568" s="710"/>
      <c r="W568" s="30"/>
      <c r="Y568" s="704"/>
    </row>
    <row r="569" spans="1:25" ht="16.7" customHeight="1">
      <c r="A569" s="704">
        <v>568</v>
      </c>
      <c r="B569" s="704">
        <v>568</v>
      </c>
      <c r="C569" s="705" t="s">
        <v>11009</v>
      </c>
      <c r="D569" s="704" t="str">
        <f t="shared" si="16"/>
        <v>ｴﾝﾄﾞｳ ﾀｸﾏ</v>
      </c>
      <c r="E569" s="704" t="s">
        <v>141</v>
      </c>
      <c r="F569" s="704" t="s">
        <v>9329</v>
      </c>
      <c r="G569" s="11">
        <v>3</v>
      </c>
      <c r="H569" s="713" t="str">
        <f>IF($E569="","",VLOOKUP($E569,所属・種目コード!$C$3:$E$76,3,FALSE))</f>
        <v>031066</v>
      </c>
      <c r="I569" s="713">
        <f>IF($E569="","",VLOOKUP($E569,所属・種目コード!$C$3:$E$76,2,FALSE))</f>
        <v>1066</v>
      </c>
      <c r="J569" s="704" t="s">
        <v>9473</v>
      </c>
      <c r="K569" s="706"/>
      <c r="L569" s="705">
        <v>568</v>
      </c>
      <c r="M569" s="704"/>
      <c r="N569" s="704"/>
      <c r="O569" s="707"/>
      <c r="P569" s="707"/>
      <c r="Q569" s="11"/>
      <c r="S569" s="11"/>
      <c r="T569" s="712"/>
      <c r="U569" s="710"/>
      <c r="W569" s="30"/>
      <c r="Y569" s="704"/>
    </row>
    <row r="570" spans="1:25" ht="16.7" customHeight="1">
      <c r="A570" s="704">
        <v>569</v>
      </c>
      <c r="B570" s="704">
        <v>569</v>
      </c>
      <c r="C570" s="705" t="s">
        <v>11352</v>
      </c>
      <c r="D570" s="704" t="str">
        <f t="shared" si="16"/>
        <v>ｻﾄｳ ｼﾝｲﾁﾛｳ</v>
      </c>
      <c r="E570" s="704" t="s">
        <v>141</v>
      </c>
      <c r="F570" s="704" t="s">
        <v>9329</v>
      </c>
      <c r="G570" s="11">
        <v>3</v>
      </c>
      <c r="H570" s="713" t="str">
        <f>IF($E570="","",VLOOKUP($E570,所属・種目コード!$C$3:$E$76,3,FALSE))</f>
        <v>031066</v>
      </c>
      <c r="I570" s="713">
        <f>IF($E570="","",VLOOKUP($E570,所属・種目コード!$C$3:$E$76,2,FALSE))</f>
        <v>1066</v>
      </c>
      <c r="J570" s="704" t="s">
        <v>9476</v>
      </c>
      <c r="K570" s="706"/>
      <c r="L570" s="705">
        <v>569</v>
      </c>
      <c r="M570" s="704"/>
      <c r="N570" s="704"/>
      <c r="O570" s="707"/>
      <c r="P570" s="707"/>
      <c r="Q570" s="11"/>
      <c r="S570" s="11"/>
      <c r="T570" s="712"/>
      <c r="U570" s="710"/>
      <c r="W570" s="30"/>
      <c r="Y570" s="704"/>
    </row>
    <row r="571" spans="1:25" ht="16.7" customHeight="1">
      <c r="A571" s="704">
        <v>570</v>
      </c>
      <c r="B571" s="704">
        <v>570</v>
      </c>
      <c r="C571" s="705" t="s">
        <v>11010</v>
      </c>
      <c r="D571" s="704" t="str">
        <f t="shared" si="16"/>
        <v>ﾀｶﾊｼ ﾀｹｵﾐ</v>
      </c>
      <c r="E571" s="704" t="s">
        <v>141</v>
      </c>
      <c r="F571" s="704" t="s">
        <v>9329</v>
      </c>
      <c r="G571" s="11">
        <v>3</v>
      </c>
      <c r="H571" s="713" t="str">
        <f>IF($E571="","",VLOOKUP($E571,所属・種目コード!$C$3:$E$76,3,FALSE))</f>
        <v>031066</v>
      </c>
      <c r="I571" s="713">
        <f>IF($E571="","",VLOOKUP($E571,所属・種目コード!$C$3:$E$76,2,FALSE))</f>
        <v>1066</v>
      </c>
      <c r="J571" s="704" t="s">
        <v>9477</v>
      </c>
      <c r="K571" s="706"/>
      <c r="L571" s="705">
        <v>570</v>
      </c>
      <c r="M571" s="704"/>
      <c r="N571" s="704"/>
      <c r="O571" s="707"/>
      <c r="P571" s="707"/>
      <c r="Q571" s="11"/>
      <c r="S571" s="11"/>
      <c r="T571" s="712"/>
      <c r="U571" s="710"/>
      <c r="W571" s="30"/>
      <c r="Y571" s="704"/>
    </row>
    <row r="572" spans="1:25" ht="16.7" customHeight="1">
      <c r="A572" s="704">
        <v>571</v>
      </c>
      <c r="B572" s="704">
        <v>571</v>
      </c>
      <c r="C572" s="705" t="s">
        <v>11011</v>
      </c>
      <c r="D572" s="704" t="str">
        <f t="shared" si="16"/>
        <v>ﾁﾊﾞ ｻｲﾄ</v>
      </c>
      <c r="E572" s="704" t="s">
        <v>141</v>
      </c>
      <c r="F572" s="704" t="s">
        <v>9329</v>
      </c>
      <c r="G572" s="11">
        <v>3</v>
      </c>
      <c r="H572" s="713" t="str">
        <f>IF($E572="","",VLOOKUP($E572,所属・種目コード!$C$3:$E$76,3,FALSE))</f>
        <v>031066</v>
      </c>
      <c r="I572" s="713">
        <f>IF($E572="","",VLOOKUP($E572,所属・種目コード!$C$3:$E$76,2,FALSE))</f>
        <v>1066</v>
      </c>
      <c r="J572" s="704" t="s">
        <v>9478</v>
      </c>
      <c r="K572" s="706"/>
      <c r="L572" s="705">
        <v>571</v>
      </c>
      <c r="M572" s="706"/>
      <c r="N572" s="706"/>
      <c r="O572" s="706"/>
      <c r="Q572" s="11"/>
      <c r="S572" s="11"/>
      <c r="T572" s="712"/>
      <c r="U572" s="710"/>
      <c r="W572" s="30"/>
      <c r="Y572" s="704"/>
    </row>
    <row r="573" spans="1:25" ht="16.7" customHeight="1">
      <c r="A573" s="704">
        <v>572</v>
      </c>
      <c r="B573" s="704">
        <v>572</v>
      </c>
      <c r="C573" s="705" t="s">
        <v>11012</v>
      </c>
      <c r="D573" s="704" t="str">
        <f t="shared" si="16"/>
        <v>ｻｸﾗﾊﾞ ﾁﾋﾛ</v>
      </c>
      <c r="E573" s="704" t="s">
        <v>9276</v>
      </c>
      <c r="F573" s="704" t="s">
        <v>9329</v>
      </c>
      <c r="G573" s="11">
        <v>3</v>
      </c>
      <c r="H573" s="713" t="str">
        <f>IF($E573="","",VLOOKUP($E573,所属・種目コード!$C$3:$E$76,3,FALSE))</f>
        <v>031108</v>
      </c>
      <c r="I573" s="713">
        <f>IF($E573="","",VLOOKUP($E573,所属・種目コード!$C$3:$E$76,2,FALSE))</f>
        <v>1108</v>
      </c>
      <c r="J573" s="704" t="s">
        <v>10595</v>
      </c>
      <c r="K573" s="706"/>
      <c r="L573" s="705">
        <v>572</v>
      </c>
      <c r="M573" s="800"/>
      <c r="N573" s="800"/>
      <c r="O573" s="711"/>
      <c r="Q573" s="11"/>
      <c r="S573" s="11"/>
      <c r="T573" s="712"/>
      <c r="U573" s="710"/>
      <c r="W573" s="30"/>
      <c r="Y573" s="704"/>
    </row>
    <row r="574" spans="1:25" ht="16.7" customHeight="1">
      <c r="A574" s="704">
        <v>573</v>
      </c>
      <c r="B574" s="704">
        <v>573</v>
      </c>
      <c r="C574" s="705" t="s">
        <v>11013</v>
      </c>
      <c r="D574" s="704" t="str">
        <f t="shared" si="16"/>
        <v>ﾓﾄﾑﾗ ﾕｳﾀ</v>
      </c>
      <c r="E574" s="704" t="s">
        <v>9276</v>
      </c>
      <c r="F574" s="704" t="s">
        <v>9329</v>
      </c>
      <c r="G574" s="11">
        <v>3</v>
      </c>
      <c r="H574" s="713" t="str">
        <f>IF($E574="","",VLOOKUP($E574,所属・種目コード!$C$3:$E$76,3,FALSE))</f>
        <v>031108</v>
      </c>
      <c r="I574" s="713">
        <f>IF($E574="","",VLOOKUP($E574,所属・種目コード!$C$3:$E$76,2,FALSE))</f>
        <v>1108</v>
      </c>
      <c r="J574" s="704" t="s">
        <v>10598</v>
      </c>
      <c r="K574" s="706"/>
      <c r="L574" s="705">
        <v>573</v>
      </c>
      <c r="M574" s="800"/>
      <c r="N574" s="800"/>
      <c r="O574" s="711"/>
      <c r="Q574" s="11"/>
      <c r="S574" s="11"/>
      <c r="T574" s="712"/>
      <c r="U574" s="710"/>
      <c r="W574" s="30"/>
      <c r="Y574" s="704"/>
    </row>
    <row r="575" spans="1:25" ht="16.7" customHeight="1">
      <c r="A575" s="704">
        <v>574</v>
      </c>
      <c r="B575" s="704">
        <v>574</v>
      </c>
      <c r="C575" s="705" t="s">
        <v>11353</v>
      </c>
      <c r="D575" s="704" t="str">
        <f t="shared" si="16"/>
        <v>ｻｸﾏ ﾊﾙﾄ</v>
      </c>
      <c r="E575" s="704" t="s">
        <v>9276</v>
      </c>
      <c r="F575" s="704" t="s">
        <v>9329</v>
      </c>
      <c r="G575" s="11">
        <v>2</v>
      </c>
      <c r="H575" s="713" t="str">
        <f>IF($E575="","",VLOOKUP($E575,所属・種目コード!$C$3:$E$76,3,FALSE))</f>
        <v>031108</v>
      </c>
      <c r="I575" s="713">
        <f>IF($E575="","",VLOOKUP($E575,所属・種目コード!$C$3:$E$76,2,FALSE))</f>
        <v>1108</v>
      </c>
      <c r="J575" s="704" t="s">
        <v>10594</v>
      </c>
      <c r="K575" s="706"/>
      <c r="L575" s="705">
        <v>574</v>
      </c>
      <c r="M575" s="800"/>
      <c r="N575" s="800"/>
      <c r="O575" s="711"/>
      <c r="Q575" s="11"/>
      <c r="S575" s="11"/>
      <c r="T575" s="712"/>
      <c r="U575" s="710"/>
      <c r="W575" s="30"/>
      <c r="Y575" s="704"/>
    </row>
    <row r="576" spans="1:25" ht="16.7" customHeight="1">
      <c r="A576" s="704">
        <v>575</v>
      </c>
      <c r="B576" s="704">
        <v>575</v>
      </c>
      <c r="C576" s="705" t="s">
        <v>11014</v>
      </c>
      <c r="D576" s="704" t="str">
        <f t="shared" si="16"/>
        <v>ﾅｶｼﾏ ｶｲﾄ</v>
      </c>
      <c r="E576" s="704" t="s">
        <v>9276</v>
      </c>
      <c r="F576" s="704" t="s">
        <v>9329</v>
      </c>
      <c r="G576" s="11">
        <v>2</v>
      </c>
      <c r="H576" s="713" t="str">
        <f>IF($E576="","",VLOOKUP($E576,所属・種目コード!$C$3:$E$76,3,FALSE))</f>
        <v>031108</v>
      </c>
      <c r="I576" s="713">
        <f>IF($E576="","",VLOOKUP($E576,所属・種目コード!$C$3:$E$76,2,FALSE))</f>
        <v>1108</v>
      </c>
      <c r="J576" s="704" t="s">
        <v>10597</v>
      </c>
      <c r="K576" s="706"/>
      <c r="L576" s="705">
        <v>575</v>
      </c>
      <c r="M576" s="800"/>
      <c r="N576" s="800"/>
      <c r="O576" s="711"/>
      <c r="Q576" s="11"/>
      <c r="S576" s="11"/>
      <c r="T576" s="712"/>
      <c r="U576" s="710"/>
      <c r="W576" s="30"/>
      <c r="Y576" s="704"/>
    </row>
    <row r="577" spans="1:25" ht="16.7" customHeight="1">
      <c r="A577" s="704">
        <v>576</v>
      </c>
      <c r="B577" s="704">
        <v>576</v>
      </c>
      <c r="C577" s="705" t="s">
        <v>11015</v>
      </c>
      <c r="D577" s="704" t="str">
        <f t="shared" si="16"/>
        <v>ｶｻｲ ｼｭﾝﾄ</v>
      </c>
      <c r="E577" s="704" t="s">
        <v>11402</v>
      </c>
      <c r="F577" s="704" t="s">
        <v>9329</v>
      </c>
      <c r="G577" s="11">
        <v>1</v>
      </c>
      <c r="H577" s="713" t="str">
        <f>IF($E577="","",VLOOKUP($E577,所属・種目コード!$C$3:$E$76,3,FALSE))</f>
        <v>031113</v>
      </c>
      <c r="I577" s="713">
        <f>IF($E577="","",VLOOKUP($E577,所属・種目コード!$C$3:$E$76,2,FALSE))</f>
        <v>1113</v>
      </c>
      <c r="J577" s="704" t="s">
        <v>10196</v>
      </c>
      <c r="K577" s="706"/>
      <c r="L577" s="705">
        <v>576</v>
      </c>
      <c r="M577" s="800"/>
      <c r="N577" s="800"/>
      <c r="O577" s="711"/>
      <c r="Q577" s="11"/>
      <c r="S577" s="11"/>
      <c r="T577" s="712"/>
      <c r="U577" s="710"/>
      <c r="W577" s="30"/>
      <c r="Y577" s="704"/>
    </row>
    <row r="578" spans="1:25" ht="16.7" customHeight="1">
      <c r="A578" s="704">
        <v>577</v>
      </c>
      <c r="B578" s="704">
        <v>577</v>
      </c>
      <c r="C578" s="705" t="s">
        <v>11016</v>
      </c>
      <c r="D578" s="704" t="str">
        <f t="shared" ref="D578:D641" si="18">ASC(J578)</f>
        <v>ﾄｷﾑﾗ ｹﾝﾀ</v>
      </c>
      <c r="E578" s="704" t="s">
        <v>11402</v>
      </c>
      <c r="F578" s="704" t="s">
        <v>9329</v>
      </c>
      <c r="G578" s="11">
        <v>1</v>
      </c>
      <c r="H578" s="713" t="str">
        <f>IF($E578="","",VLOOKUP($E578,所属・種目コード!$C$3:$E$76,3,FALSE))</f>
        <v>031113</v>
      </c>
      <c r="I578" s="713">
        <f>IF($E578="","",VLOOKUP($E578,所属・種目コード!$C$3:$E$76,2,FALSE))</f>
        <v>1113</v>
      </c>
      <c r="J578" s="704" t="s">
        <v>10212</v>
      </c>
      <c r="K578" s="706"/>
      <c r="L578" s="705">
        <v>577</v>
      </c>
      <c r="M578" s="800"/>
      <c r="N578" s="800"/>
      <c r="O578" s="711"/>
      <c r="Q578" s="11"/>
      <c r="S578" s="11"/>
      <c r="T578" s="712"/>
      <c r="U578" s="710"/>
      <c r="W578" s="30"/>
      <c r="Y578" s="704"/>
    </row>
    <row r="579" spans="1:25" ht="16.7" customHeight="1">
      <c r="A579" s="704">
        <v>578</v>
      </c>
      <c r="B579" s="704">
        <v>578</v>
      </c>
      <c r="C579" s="705" t="s">
        <v>11017</v>
      </c>
      <c r="D579" s="704" t="str">
        <f t="shared" si="18"/>
        <v>ﾔﾏﾀﾞ ﾁｶﾗ</v>
      </c>
      <c r="E579" s="704" t="s">
        <v>11402</v>
      </c>
      <c r="F579" s="704" t="s">
        <v>9329</v>
      </c>
      <c r="G579" s="11">
        <v>1</v>
      </c>
      <c r="H579" s="713" t="str">
        <f>IF($E579="","",VLOOKUP($E579,所属・種目コード!$C$3:$E$76,3,FALSE))</f>
        <v>031113</v>
      </c>
      <c r="I579" s="713">
        <f>IF($E579="","",VLOOKUP($E579,所属・種目コード!$C$3:$E$76,2,FALSE))</f>
        <v>1113</v>
      </c>
      <c r="J579" s="704" t="s">
        <v>10222</v>
      </c>
      <c r="K579" s="706"/>
      <c r="L579" s="705">
        <v>578</v>
      </c>
      <c r="M579" s="800"/>
      <c r="N579" s="800"/>
      <c r="O579" s="711"/>
      <c r="Q579" s="11"/>
      <c r="S579" s="11"/>
      <c r="T579" s="712"/>
      <c r="U579" s="710"/>
      <c r="W579" s="30"/>
      <c r="Y579" s="704"/>
    </row>
    <row r="580" spans="1:25" ht="16.7" customHeight="1">
      <c r="A580" s="704">
        <v>579</v>
      </c>
      <c r="B580" s="704">
        <v>579</v>
      </c>
      <c r="C580" s="705" t="s">
        <v>11018</v>
      </c>
      <c r="D580" s="704" t="str">
        <f t="shared" si="18"/>
        <v>ﾖｼﾊﾗ ｿｳｽｹ</v>
      </c>
      <c r="E580" s="704" t="s">
        <v>11402</v>
      </c>
      <c r="F580" s="704" t="s">
        <v>9329</v>
      </c>
      <c r="G580" s="11">
        <v>1</v>
      </c>
      <c r="H580" s="713" t="str">
        <f>IF($E580="","",VLOOKUP($E580,所属・種目コード!$C$3:$E$76,3,FALSE))</f>
        <v>031113</v>
      </c>
      <c r="I580" s="713">
        <f>IF($E580="","",VLOOKUP($E580,所属・種目コード!$C$3:$E$76,2,FALSE))</f>
        <v>1113</v>
      </c>
      <c r="J580" s="704" t="s">
        <v>10224</v>
      </c>
      <c r="K580" s="706"/>
      <c r="L580" s="705">
        <v>579</v>
      </c>
      <c r="M580" s="800"/>
      <c r="N580" s="800"/>
      <c r="O580" s="711"/>
      <c r="Q580" s="11"/>
      <c r="S580" s="11"/>
      <c r="T580" s="712"/>
      <c r="U580" s="710"/>
      <c r="W580" s="30"/>
      <c r="Y580" s="704"/>
    </row>
    <row r="581" spans="1:25" ht="16.7" customHeight="1">
      <c r="A581" s="704">
        <v>580</v>
      </c>
      <c r="B581" s="704">
        <v>580</v>
      </c>
      <c r="C581" s="705" t="s">
        <v>11019</v>
      </c>
      <c r="D581" s="704" t="str">
        <f t="shared" si="18"/>
        <v>ｸﾏｶﾞｲ ﾕｳｷ</v>
      </c>
      <c r="E581" s="704" t="s">
        <v>9274</v>
      </c>
      <c r="F581" s="704" t="s">
        <v>9329</v>
      </c>
      <c r="G581" s="11">
        <v>3</v>
      </c>
      <c r="H581" s="713" t="str">
        <f>IF($E581="","",VLOOKUP($E581,所属・種目コード!$C$3:$E$76,3,FALSE))</f>
        <v>031707</v>
      </c>
      <c r="I581" s="713" t="str">
        <f>IF($E581="","",VLOOKUP($E581,所属・種目コード!$C$3:$E$76,2,FALSE))</f>
        <v>1707</v>
      </c>
      <c r="J581" s="704" t="s">
        <v>9366</v>
      </c>
      <c r="K581" s="706"/>
      <c r="L581" s="705">
        <v>580</v>
      </c>
      <c r="M581" s="800"/>
      <c r="N581" s="800"/>
      <c r="O581" s="711"/>
      <c r="Q581" s="11"/>
      <c r="S581" s="11"/>
      <c r="T581" s="712"/>
      <c r="U581" s="710"/>
      <c r="W581" s="30"/>
      <c r="Y581" s="704"/>
    </row>
    <row r="582" spans="1:25" ht="16.7" customHeight="1">
      <c r="A582" s="704">
        <v>581</v>
      </c>
      <c r="B582" s="704">
        <v>581</v>
      </c>
      <c r="C582" s="705" t="s">
        <v>6843</v>
      </c>
      <c r="D582" s="704" t="str">
        <f t="shared" si="18"/>
        <v>ｷｸﾁ ﾋﾛﾄ</v>
      </c>
      <c r="E582" s="704" t="s">
        <v>10667</v>
      </c>
      <c r="F582" s="704" t="s">
        <v>9329</v>
      </c>
      <c r="G582" s="11">
        <v>3</v>
      </c>
      <c r="H582" s="713" t="str">
        <f>IF($E582="","",VLOOKUP($E582,所属・種目コード!$C$3:$E$76,3,FALSE))</f>
        <v>031091</v>
      </c>
      <c r="I582" s="713">
        <f>IF($E582="","",VLOOKUP($E582,所属・種目コード!$C$3:$E$76,2,FALSE))</f>
        <v>1091</v>
      </c>
      <c r="J582" s="704" t="s">
        <v>9902</v>
      </c>
      <c r="K582" s="706"/>
      <c r="L582" s="705">
        <v>581</v>
      </c>
      <c r="M582" s="800"/>
      <c r="N582" s="800"/>
      <c r="O582" s="711"/>
      <c r="Q582" s="11"/>
      <c r="S582" s="11"/>
      <c r="T582" s="712"/>
      <c r="U582" s="710"/>
      <c r="W582" s="30"/>
      <c r="Y582" s="704"/>
    </row>
    <row r="583" spans="1:25" ht="16.7" customHeight="1">
      <c r="A583" s="704">
        <v>582</v>
      </c>
      <c r="B583" s="704">
        <v>582</v>
      </c>
      <c r="C583" s="705" t="s">
        <v>6882</v>
      </c>
      <c r="D583" s="704" t="str">
        <f t="shared" si="18"/>
        <v>ﾑﾗｵｶ ﾀｸﾔ</v>
      </c>
      <c r="E583" s="704" t="s">
        <v>10667</v>
      </c>
      <c r="F583" s="704" t="s">
        <v>9329</v>
      </c>
      <c r="G583" s="11">
        <v>3</v>
      </c>
      <c r="H583" s="713" t="str">
        <f>IF($E583="","",VLOOKUP($E583,所属・種目コード!$C$3:$E$76,3,FALSE))</f>
        <v>031091</v>
      </c>
      <c r="I583" s="713">
        <f>IF($E583="","",VLOOKUP($E583,所属・種目コード!$C$3:$E$76,2,FALSE))</f>
        <v>1091</v>
      </c>
      <c r="J583" s="704" t="s">
        <v>9910</v>
      </c>
      <c r="K583" s="706"/>
      <c r="L583" s="705">
        <v>582</v>
      </c>
      <c r="M583" s="800"/>
      <c r="N583" s="800"/>
      <c r="O583" s="711"/>
      <c r="Q583" s="11"/>
      <c r="S583" s="11"/>
      <c r="T583" s="712"/>
      <c r="U583" s="710"/>
      <c r="W583" s="30"/>
      <c r="Y583" s="704"/>
    </row>
    <row r="584" spans="1:25" ht="16.7" customHeight="1">
      <c r="A584" s="704">
        <v>583</v>
      </c>
      <c r="B584" s="704">
        <v>583</v>
      </c>
      <c r="C584" s="705" t="s">
        <v>11354</v>
      </c>
      <c r="D584" s="704" t="str">
        <f t="shared" si="18"/>
        <v>ｾｷﾀ ｺｼﾞﾛｳ</v>
      </c>
      <c r="E584" s="704" t="s">
        <v>10667</v>
      </c>
      <c r="F584" s="704" t="s">
        <v>9329</v>
      </c>
      <c r="G584" s="11">
        <v>2</v>
      </c>
      <c r="H584" s="713" t="str">
        <f>IF($E584="","",VLOOKUP($E584,所属・種目コード!$C$3:$E$76,3,FALSE))</f>
        <v>031091</v>
      </c>
      <c r="I584" s="713">
        <f>IF($E584="","",VLOOKUP($E584,所属・種目コード!$C$3:$E$76,2,FALSE))</f>
        <v>1091</v>
      </c>
      <c r="J584" s="704" t="s">
        <v>9904</v>
      </c>
      <c r="K584" s="706"/>
      <c r="L584" s="705">
        <v>583</v>
      </c>
      <c r="M584" s="800"/>
      <c r="N584" s="800"/>
      <c r="O584" s="711"/>
      <c r="Q584" s="11"/>
      <c r="S584" s="11"/>
      <c r="T584" s="712"/>
      <c r="U584" s="710"/>
      <c r="W584" s="30"/>
      <c r="Y584" s="704"/>
    </row>
    <row r="585" spans="1:25" ht="16.7" customHeight="1">
      <c r="A585" s="704">
        <v>584</v>
      </c>
      <c r="B585" s="704">
        <v>584</v>
      </c>
      <c r="C585" s="705" t="s">
        <v>11020</v>
      </c>
      <c r="D585" s="704" t="str">
        <f t="shared" si="18"/>
        <v>ﾀｶﾊｼ ﾄﾓﾔ</v>
      </c>
      <c r="E585" s="704" t="s">
        <v>10667</v>
      </c>
      <c r="F585" s="704" t="s">
        <v>9329</v>
      </c>
      <c r="G585" s="11">
        <v>2</v>
      </c>
      <c r="H585" s="713" t="str">
        <f>IF($E585="","",VLOOKUP($E585,所属・種目コード!$C$3:$E$76,3,FALSE))</f>
        <v>031091</v>
      </c>
      <c r="I585" s="713">
        <f>IF($E585="","",VLOOKUP($E585,所属・種目コード!$C$3:$E$76,2,FALSE))</f>
        <v>1091</v>
      </c>
      <c r="J585" s="704" t="s">
        <v>9906</v>
      </c>
      <c r="K585" s="706"/>
      <c r="L585" s="705">
        <v>584</v>
      </c>
      <c r="M585" s="800"/>
      <c r="N585" s="800"/>
      <c r="O585" s="711"/>
      <c r="Q585" s="11"/>
      <c r="S585" s="11"/>
      <c r="T585" s="712"/>
      <c r="U585" s="710"/>
      <c r="W585" s="30"/>
      <c r="Y585" s="704"/>
    </row>
    <row r="586" spans="1:25" ht="16.7" customHeight="1">
      <c r="A586" s="704">
        <v>585</v>
      </c>
      <c r="B586" s="704">
        <v>585</v>
      </c>
      <c r="C586" s="705" t="s">
        <v>6466</v>
      </c>
      <c r="D586" s="704" t="str">
        <f t="shared" si="18"/>
        <v>ﾅｶﾞｵ ｿﾗ</v>
      </c>
      <c r="E586" s="704" t="s">
        <v>9275</v>
      </c>
      <c r="F586" s="704" t="s">
        <v>9329</v>
      </c>
      <c r="G586" s="11">
        <v>3</v>
      </c>
      <c r="H586" s="713" t="str">
        <f>IF($E586="","",VLOOKUP($E586,所属・種目コード!$C$3:$E$76,3,FALSE))</f>
        <v>031101</v>
      </c>
      <c r="I586" s="713">
        <f>IF($E586="","",VLOOKUP($E586,所属・種目コード!$C$3:$E$76,2,FALSE))</f>
        <v>1101</v>
      </c>
      <c r="J586" s="704" t="s">
        <v>10524</v>
      </c>
      <c r="K586" s="706"/>
      <c r="L586" s="705">
        <v>585</v>
      </c>
      <c r="M586" s="800"/>
      <c r="N586" s="800"/>
      <c r="O586" s="711"/>
      <c r="Q586" s="11"/>
      <c r="S586" s="11"/>
      <c r="T586" s="712"/>
      <c r="U586" s="710"/>
      <c r="W586" s="30"/>
      <c r="Y586" s="704"/>
    </row>
    <row r="587" spans="1:25" ht="16.7" customHeight="1">
      <c r="A587" s="704">
        <v>586</v>
      </c>
      <c r="B587" s="704">
        <v>586</v>
      </c>
      <c r="C587" s="705" t="s">
        <v>11021</v>
      </c>
      <c r="D587" s="704" t="str">
        <f t="shared" si="18"/>
        <v>ｲﾄｳ ｺﾅﾝ</v>
      </c>
      <c r="E587" s="704" t="s">
        <v>9275</v>
      </c>
      <c r="F587" s="704" t="s">
        <v>9329</v>
      </c>
      <c r="G587" s="11">
        <v>2</v>
      </c>
      <c r="H587" s="708" t="str">
        <f>IF($E587="","",VLOOKUP($E587,所属・種目コード!$C$3:$E$76,3,FALSE))</f>
        <v>031101</v>
      </c>
      <c r="I587" s="708">
        <f>IF($E587="","",VLOOKUP($E587,所属・種目コード!$C$3:$E$76,2,FALSE))</f>
        <v>1101</v>
      </c>
      <c r="J587" s="704" t="s">
        <v>10518</v>
      </c>
      <c r="K587" s="706"/>
      <c r="L587" s="705">
        <v>586</v>
      </c>
      <c r="M587" s="800"/>
      <c r="N587" s="800"/>
      <c r="O587" s="711"/>
      <c r="Q587" s="11"/>
      <c r="S587" s="11"/>
      <c r="T587" s="712"/>
      <c r="U587" s="710"/>
      <c r="W587" s="30"/>
      <c r="Y587" s="704"/>
    </row>
    <row r="588" spans="1:25" ht="16.7" customHeight="1">
      <c r="A588" s="704">
        <v>587</v>
      </c>
      <c r="B588" s="704">
        <v>587</v>
      </c>
      <c r="C588" s="705" t="s">
        <v>11022</v>
      </c>
      <c r="D588" s="704" t="str">
        <f t="shared" si="18"/>
        <v>ﾄﾘｲ ｼｭｳｽｹ</v>
      </c>
      <c r="E588" s="704" t="s">
        <v>9275</v>
      </c>
      <c r="F588" s="704" t="s">
        <v>9329</v>
      </c>
      <c r="G588" s="11">
        <v>2</v>
      </c>
      <c r="H588" s="708" t="str">
        <f>IF($E588="","",VLOOKUP($E588,所属・種目コード!$C$3:$E$76,3,FALSE))</f>
        <v>031101</v>
      </c>
      <c r="I588" s="708">
        <f>IF($E588="","",VLOOKUP($E588,所属・種目コード!$C$3:$E$76,2,FALSE))</f>
        <v>1101</v>
      </c>
      <c r="J588" s="704" t="s">
        <v>10523</v>
      </c>
      <c r="K588" s="706"/>
      <c r="L588" s="705">
        <v>587</v>
      </c>
      <c r="M588" s="800"/>
      <c r="N588" s="800"/>
      <c r="O588" s="711"/>
      <c r="Q588" s="11"/>
      <c r="S588" s="11"/>
      <c r="T588" s="712"/>
      <c r="U588" s="710"/>
      <c r="W588" s="30"/>
      <c r="Y588" s="704"/>
    </row>
    <row r="589" spans="1:25" ht="16.7" customHeight="1">
      <c r="A589" s="704">
        <v>588</v>
      </c>
      <c r="B589" s="704">
        <v>588</v>
      </c>
      <c r="C589" s="705" t="s">
        <v>11023</v>
      </c>
      <c r="D589" s="704" t="str">
        <f t="shared" si="18"/>
        <v>ﾅｶﾞﾎﾗ ﾚｲｼﾞ</v>
      </c>
      <c r="E589" s="704" t="s">
        <v>9275</v>
      </c>
      <c r="F589" s="704" t="s">
        <v>9329</v>
      </c>
      <c r="G589" s="11">
        <v>2</v>
      </c>
      <c r="H589" s="708" t="str">
        <f>IF($E589="","",VLOOKUP($E589,所属・種目コード!$C$3:$E$76,3,FALSE))</f>
        <v>031101</v>
      </c>
      <c r="I589" s="708">
        <f>IF($E589="","",VLOOKUP($E589,所属・種目コード!$C$3:$E$76,2,FALSE))</f>
        <v>1101</v>
      </c>
      <c r="J589" s="704" t="s">
        <v>10525</v>
      </c>
      <c r="K589" s="706"/>
      <c r="L589" s="705">
        <v>588</v>
      </c>
      <c r="M589" s="800"/>
      <c r="N589" s="800"/>
      <c r="O589" s="711"/>
      <c r="Q589" s="11"/>
      <c r="S589" s="11"/>
      <c r="T589" s="712"/>
      <c r="U589" s="710"/>
      <c r="W589" s="30"/>
      <c r="Y589" s="704"/>
    </row>
    <row r="590" spans="1:25" ht="16.7" customHeight="1">
      <c r="A590" s="704">
        <v>589</v>
      </c>
      <c r="B590" s="704">
        <v>589</v>
      </c>
      <c r="C590" s="705" t="s">
        <v>11024</v>
      </c>
      <c r="D590" s="704" t="str">
        <f t="shared" si="18"/>
        <v>ﾑｼﾉ ｾｲｷﾞ</v>
      </c>
      <c r="E590" s="704" t="s">
        <v>9275</v>
      </c>
      <c r="F590" s="704" t="s">
        <v>9329</v>
      </c>
      <c r="G590" s="11">
        <v>2</v>
      </c>
      <c r="H590" s="713" t="str">
        <f>IF($E590="","",VLOOKUP($E590,所属・種目コード!$C$3:$E$76,3,FALSE))</f>
        <v>031101</v>
      </c>
      <c r="I590" s="713">
        <f>IF($E590="","",VLOOKUP($E590,所属・種目コード!$C$3:$E$76,2,FALSE))</f>
        <v>1101</v>
      </c>
      <c r="J590" s="704" t="s">
        <v>10526</v>
      </c>
      <c r="K590" s="706"/>
      <c r="L590" s="705">
        <v>589</v>
      </c>
      <c r="M590" s="800"/>
      <c r="N590" s="800"/>
      <c r="O590" s="711"/>
      <c r="Q590" s="11"/>
      <c r="S590" s="11"/>
      <c r="T590" s="712"/>
      <c r="U590" s="710"/>
      <c r="W590" s="30"/>
      <c r="Y590" s="704"/>
    </row>
    <row r="591" spans="1:25" ht="16.7" customHeight="1">
      <c r="A591" s="704">
        <v>590</v>
      </c>
      <c r="B591" s="704">
        <v>590</v>
      </c>
      <c r="C591" s="705" t="s">
        <v>11355</v>
      </c>
      <c r="D591" s="704" t="str">
        <f t="shared" si="18"/>
        <v>ｶﾄｳ ｹﾝｼﾛｳ</v>
      </c>
      <c r="E591" s="704" t="s">
        <v>10239</v>
      </c>
      <c r="F591" s="704" t="s">
        <v>9329</v>
      </c>
      <c r="G591" s="11">
        <v>1</v>
      </c>
      <c r="H591" s="708" t="str">
        <f>IF($E591="","",VLOOKUP($E591,所属・種目コード!$C$3:$E$76,3,FALSE))</f>
        <v>031116</v>
      </c>
      <c r="I591" s="708">
        <f>IF($E591="","",VLOOKUP($E591,所属・種目コード!$C$3:$E$76,2,FALSE))</f>
        <v>1116</v>
      </c>
      <c r="J591" s="704" t="s">
        <v>10242</v>
      </c>
      <c r="K591" s="706"/>
      <c r="L591" s="705">
        <v>590</v>
      </c>
      <c r="M591" s="800"/>
      <c r="N591" s="800"/>
      <c r="O591" s="711"/>
      <c r="Q591" s="11"/>
      <c r="S591" s="11"/>
      <c r="T591" s="712"/>
      <c r="U591" s="710"/>
      <c r="W591" s="30"/>
      <c r="Y591" s="704"/>
    </row>
    <row r="592" spans="1:25" ht="16.7" customHeight="1">
      <c r="A592" s="704">
        <v>591</v>
      </c>
      <c r="B592" s="704">
        <v>591</v>
      </c>
      <c r="C592" s="705" t="s">
        <v>11259</v>
      </c>
      <c r="D592" s="704" t="str">
        <f t="shared" si="18"/>
        <v>ｻｶｲ ﾕｲ</v>
      </c>
      <c r="E592" s="704" t="s">
        <v>10239</v>
      </c>
      <c r="F592" s="704" t="s">
        <v>9329</v>
      </c>
      <c r="G592" s="11">
        <v>1</v>
      </c>
      <c r="H592" s="708" t="str">
        <f>IF($E592="","",VLOOKUP($E592,所属・種目コード!$C$3:$E$76,3,FALSE))</f>
        <v>031116</v>
      </c>
      <c r="I592" s="708">
        <f>IF($E592="","",VLOOKUP($E592,所属・種目コード!$C$3:$E$76,2,FALSE))</f>
        <v>1116</v>
      </c>
      <c r="J592" s="704" t="s">
        <v>10246</v>
      </c>
      <c r="K592" s="706"/>
      <c r="L592" s="705">
        <v>591</v>
      </c>
      <c r="M592" s="800"/>
      <c r="N592" s="800"/>
      <c r="O592" s="711"/>
      <c r="Q592" s="11"/>
      <c r="S592" s="11"/>
      <c r="T592" s="712"/>
      <c r="U592" s="710"/>
      <c r="W592" s="30"/>
      <c r="Y592" s="704"/>
    </row>
    <row r="593" spans="1:25" ht="16.7" customHeight="1">
      <c r="A593" s="704">
        <v>592</v>
      </c>
      <c r="B593" s="704">
        <v>592</v>
      </c>
      <c r="C593" s="705" t="s">
        <v>11025</v>
      </c>
      <c r="D593" s="704" t="str">
        <f t="shared" si="18"/>
        <v>ﾅｶﾑﾗ ﾀﾞｲﾁ</v>
      </c>
      <c r="E593" s="704" t="s">
        <v>10239</v>
      </c>
      <c r="F593" s="704" t="s">
        <v>9329</v>
      </c>
      <c r="G593" s="11">
        <v>1</v>
      </c>
      <c r="H593" s="708" t="str">
        <f>IF($E593="","",VLOOKUP($E593,所属・種目コード!$C$3:$E$76,3,FALSE))</f>
        <v>031116</v>
      </c>
      <c r="I593" s="708">
        <f>IF($E593="","",VLOOKUP($E593,所属・種目コード!$C$3:$E$76,2,FALSE))</f>
        <v>1116</v>
      </c>
      <c r="J593" s="704" t="s">
        <v>10253</v>
      </c>
      <c r="K593" s="706"/>
      <c r="L593" s="705">
        <v>592</v>
      </c>
      <c r="M593" s="800"/>
      <c r="N593" s="800"/>
      <c r="O593" s="711"/>
      <c r="Q593" s="11"/>
      <c r="S593" s="11"/>
      <c r="T593" s="712"/>
      <c r="U593" s="710"/>
      <c r="W593" s="30"/>
      <c r="Y593" s="704"/>
    </row>
    <row r="594" spans="1:25" ht="16.7" customHeight="1">
      <c r="A594" s="704">
        <v>593</v>
      </c>
      <c r="B594" s="704">
        <v>593</v>
      </c>
      <c r="C594" s="705" t="s">
        <v>11026</v>
      </c>
      <c r="D594" s="704" t="str">
        <f t="shared" si="18"/>
        <v>ﾊﾀｻﾜ ｱﾕﾄ</v>
      </c>
      <c r="E594" s="704" t="s">
        <v>10239</v>
      </c>
      <c r="F594" s="704" t="s">
        <v>9329</v>
      </c>
      <c r="G594" s="11">
        <v>1</v>
      </c>
      <c r="H594" s="708" t="str">
        <f>IF($E594="","",VLOOKUP($E594,所属・種目コード!$C$3:$E$76,3,FALSE))</f>
        <v>031116</v>
      </c>
      <c r="I594" s="708">
        <f>IF($E594="","",VLOOKUP($E594,所属・種目コード!$C$3:$E$76,2,FALSE))</f>
        <v>1116</v>
      </c>
      <c r="J594" s="704" t="s">
        <v>10255</v>
      </c>
      <c r="K594" s="706"/>
      <c r="L594" s="705">
        <v>593</v>
      </c>
      <c r="M594" s="800"/>
      <c r="N594" s="800"/>
      <c r="O594" s="711"/>
      <c r="Q594" s="11"/>
      <c r="S594" s="11"/>
      <c r="T594" s="712"/>
      <c r="U594" s="710"/>
      <c r="W594" s="30"/>
      <c r="Y594" s="704"/>
    </row>
    <row r="595" spans="1:25" ht="16.7" customHeight="1">
      <c r="A595" s="704">
        <v>594</v>
      </c>
      <c r="B595" s="704">
        <v>594</v>
      </c>
      <c r="C595" s="705" t="s">
        <v>11356</v>
      </c>
      <c r="D595" s="704" t="str">
        <f t="shared" si="18"/>
        <v>ｳﾌﾞｶﾀ ｼｭｳﾄ</v>
      </c>
      <c r="E595" s="704" t="s">
        <v>238</v>
      </c>
      <c r="F595" s="704" t="s">
        <v>9329</v>
      </c>
      <c r="G595" s="11">
        <v>3</v>
      </c>
      <c r="H595" s="708" t="str">
        <f>IF($E595="","",VLOOKUP($E595,所属・種目コード!$C$3:$E$76,3,FALSE))</f>
        <v>031087</v>
      </c>
      <c r="I595" s="708">
        <f>IF($E595="","",VLOOKUP($E595,所属・種目コード!$C$3:$E$76,2,FALSE))</f>
        <v>1087</v>
      </c>
      <c r="J595" s="704" t="s">
        <v>9815</v>
      </c>
      <c r="K595" s="706"/>
      <c r="L595" s="705">
        <v>594</v>
      </c>
      <c r="M595" s="800"/>
      <c r="N595" s="800"/>
      <c r="O595" s="711"/>
      <c r="Q595" s="11"/>
      <c r="S595" s="11"/>
      <c r="T595" s="712"/>
      <c r="U595" s="710"/>
      <c r="W595" s="30"/>
      <c r="Y595" s="704"/>
    </row>
    <row r="596" spans="1:25" ht="16.7" customHeight="1">
      <c r="A596" s="704">
        <v>595</v>
      </c>
      <c r="B596" s="704">
        <v>595</v>
      </c>
      <c r="C596" s="705" t="s">
        <v>11027</v>
      </c>
      <c r="D596" s="704" t="str">
        <f t="shared" si="18"/>
        <v>ｷｸﾁ ﾀｲｷ</v>
      </c>
      <c r="E596" s="704" t="s">
        <v>238</v>
      </c>
      <c r="F596" s="704" t="s">
        <v>9329</v>
      </c>
      <c r="G596" s="11">
        <v>3</v>
      </c>
      <c r="H596" s="708" t="str">
        <f>IF($E596="","",VLOOKUP($E596,所属・種目コード!$C$3:$E$76,3,FALSE))</f>
        <v>031087</v>
      </c>
      <c r="I596" s="708">
        <f>IF($E596="","",VLOOKUP($E596,所属・種目コード!$C$3:$E$76,2,FALSE))</f>
        <v>1087</v>
      </c>
      <c r="J596" s="704" t="s">
        <v>9819</v>
      </c>
      <c r="K596" s="706"/>
      <c r="L596" s="705">
        <v>595</v>
      </c>
      <c r="M596" s="800"/>
      <c r="N596" s="800"/>
      <c r="O596" s="711"/>
      <c r="Q596" s="11"/>
      <c r="S596" s="11"/>
      <c r="T596" s="712"/>
      <c r="U596" s="710"/>
      <c r="W596" s="30"/>
      <c r="Y596" s="704"/>
    </row>
    <row r="597" spans="1:25" ht="16.7" customHeight="1">
      <c r="A597" s="704">
        <v>596</v>
      </c>
      <c r="B597" s="704">
        <v>596</v>
      </c>
      <c r="C597" s="705" t="s">
        <v>6509</v>
      </c>
      <c r="D597" s="704" t="str">
        <f t="shared" si="18"/>
        <v>ﾆｯﾀ ｹﾝﾔ</v>
      </c>
      <c r="E597" s="704" t="s">
        <v>238</v>
      </c>
      <c r="F597" s="704" t="s">
        <v>9329</v>
      </c>
      <c r="G597" s="11">
        <v>3</v>
      </c>
      <c r="H597" s="708" t="str">
        <f>IF($E597="","",VLOOKUP($E597,所属・種目コード!$C$3:$E$76,3,FALSE))</f>
        <v>031087</v>
      </c>
      <c r="I597" s="708">
        <f>IF($E597="","",VLOOKUP($E597,所属・種目コード!$C$3:$E$76,2,FALSE))</f>
        <v>1087</v>
      </c>
      <c r="J597" s="704" t="s">
        <v>9823</v>
      </c>
      <c r="K597" s="706"/>
      <c r="L597" s="705">
        <v>596</v>
      </c>
      <c r="Q597" s="11"/>
      <c r="S597" s="11"/>
      <c r="T597" s="712"/>
      <c r="U597" s="710"/>
      <c r="W597" s="30"/>
      <c r="Y597" s="704"/>
    </row>
    <row r="598" spans="1:25" ht="16.7" customHeight="1">
      <c r="A598" s="704">
        <v>597</v>
      </c>
      <c r="B598" s="704">
        <v>597</v>
      </c>
      <c r="C598" s="705" t="s">
        <v>11357</v>
      </c>
      <c r="D598" s="704" t="str">
        <f t="shared" si="18"/>
        <v>ｳﾌﾞｶﾀ ﾋﾅﾀ</v>
      </c>
      <c r="E598" s="704" t="s">
        <v>238</v>
      </c>
      <c r="F598" s="704" t="s">
        <v>9329</v>
      </c>
      <c r="G598" s="11">
        <v>2</v>
      </c>
      <c r="H598" s="708" t="str">
        <f>IF($E598="","",VLOOKUP($E598,所属・種目コード!$C$3:$E$76,3,FALSE))</f>
        <v>031087</v>
      </c>
      <c r="I598" s="708">
        <f>IF($E598="","",VLOOKUP($E598,所属・種目コード!$C$3:$E$76,2,FALSE))</f>
        <v>1087</v>
      </c>
      <c r="J598" s="704" t="s">
        <v>9816</v>
      </c>
      <c r="K598" s="706"/>
      <c r="L598" s="705">
        <v>597</v>
      </c>
      <c r="Q598" s="11"/>
      <c r="S598" s="11"/>
      <c r="T598" s="712"/>
      <c r="U598" s="710"/>
      <c r="V598" s="712"/>
      <c r="W598" s="30"/>
      <c r="X598" s="712"/>
      <c r="Y598" s="712"/>
    </row>
    <row r="599" spans="1:25" ht="16.7" customHeight="1">
      <c r="A599" s="704">
        <v>598</v>
      </c>
      <c r="B599" s="704">
        <v>598</v>
      </c>
      <c r="C599" s="705" t="s">
        <v>11028</v>
      </c>
      <c r="D599" s="704" t="str">
        <f t="shared" si="18"/>
        <v>ｷﾑﾗ ﾊﾙﾄ</v>
      </c>
      <c r="E599" s="704" t="s">
        <v>238</v>
      </c>
      <c r="F599" s="704" t="s">
        <v>9329</v>
      </c>
      <c r="G599" s="11">
        <v>2</v>
      </c>
      <c r="H599" s="708" t="str">
        <f>IF($E599="","",VLOOKUP($E599,所属・種目コード!$C$3:$E$76,3,FALSE))</f>
        <v>031087</v>
      </c>
      <c r="I599" s="708">
        <f>IF($E599="","",VLOOKUP($E599,所属・種目コード!$C$3:$E$76,2,FALSE))</f>
        <v>1087</v>
      </c>
      <c r="J599" s="704" t="s">
        <v>9821</v>
      </c>
      <c r="K599" s="706"/>
      <c r="L599" s="705">
        <v>598</v>
      </c>
      <c r="Q599" s="11"/>
      <c r="S599" s="11"/>
      <c r="T599" s="712"/>
      <c r="U599" s="710"/>
      <c r="V599" s="712"/>
      <c r="W599" s="30"/>
      <c r="X599" s="712"/>
      <c r="Y599" s="712"/>
    </row>
    <row r="600" spans="1:25" ht="16.7" customHeight="1">
      <c r="A600" s="704">
        <v>599</v>
      </c>
      <c r="B600" s="704">
        <v>599</v>
      </c>
      <c r="C600" s="705" t="s">
        <v>11029</v>
      </c>
      <c r="D600" s="704" t="str">
        <f t="shared" si="18"/>
        <v>ｷｸﾁ ﾕｳﾄ</v>
      </c>
      <c r="E600" s="704" t="s">
        <v>238</v>
      </c>
      <c r="F600" s="704" t="s">
        <v>9329</v>
      </c>
      <c r="G600" s="11">
        <v>2</v>
      </c>
      <c r="H600" s="708" t="str">
        <f>IF($E600="","",VLOOKUP($E600,所属・種目コード!$C$3:$E$76,3,FALSE))</f>
        <v>031087</v>
      </c>
      <c r="I600" s="708">
        <f>IF($E600="","",VLOOKUP($E600,所属・種目コード!$C$3:$E$76,2,FALSE))</f>
        <v>1087</v>
      </c>
      <c r="J600" s="704" t="s">
        <v>9820</v>
      </c>
      <c r="K600" s="706"/>
      <c r="L600" s="705">
        <v>599</v>
      </c>
      <c r="Q600" s="11"/>
      <c r="S600" s="11"/>
      <c r="T600" s="712"/>
      <c r="U600" s="710"/>
      <c r="V600" s="712"/>
      <c r="W600" s="30"/>
      <c r="X600" s="712"/>
      <c r="Y600" s="712"/>
    </row>
    <row r="601" spans="1:25" ht="16.7" customHeight="1">
      <c r="A601" s="704">
        <v>600</v>
      </c>
      <c r="B601" s="704">
        <v>600</v>
      </c>
      <c r="C601" s="705" t="s">
        <v>11030</v>
      </c>
      <c r="D601" s="704" t="str">
        <f t="shared" si="18"/>
        <v>ｵﾊﾞﾗ ｼｵﾝ</v>
      </c>
      <c r="E601" s="704" t="s">
        <v>163</v>
      </c>
      <c r="F601" s="704" t="s">
        <v>9329</v>
      </c>
      <c r="G601" s="11">
        <v>1</v>
      </c>
      <c r="H601" s="708" t="str">
        <f>IF($E601="","",VLOOKUP($E601,所属・種目コード!$C$3:$E$76,3,FALSE))</f>
        <v>031070</v>
      </c>
      <c r="I601" s="708">
        <f>IF($E601="","",VLOOKUP($E601,所属・種目コード!$C$3:$E$76,2,FALSE))</f>
        <v>1070</v>
      </c>
      <c r="J601" s="704" t="s">
        <v>9528</v>
      </c>
      <c r="K601" s="706"/>
      <c r="L601" s="705">
        <v>600</v>
      </c>
      <c r="Q601" s="11"/>
      <c r="S601" s="11"/>
      <c r="T601" s="712"/>
      <c r="U601" s="710"/>
      <c r="V601" s="712"/>
      <c r="W601" s="30"/>
      <c r="X601" s="712"/>
      <c r="Y601" s="712"/>
    </row>
    <row r="602" spans="1:25" ht="16.7" customHeight="1">
      <c r="A602" s="704">
        <v>601</v>
      </c>
      <c r="B602" s="704">
        <v>601</v>
      </c>
      <c r="C602" s="705" t="s">
        <v>11031</v>
      </c>
      <c r="D602" s="704" t="str">
        <f t="shared" si="18"/>
        <v>ｱﾗﾔ ﾎｸﾄ</v>
      </c>
      <c r="E602" s="704" t="s">
        <v>163</v>
      </c>
      <c r="F602" s="704" t="s">
        <v>9329</v>
      </c>
      <c r="G602" s="11">
        <v>1</v>
      </c>
      <c r="H602" s="708" t="str">
        <f>IF($E602="","",VLOOKUP($E602,所属・種目コード!$C$3:$E$76,3,FALSE))</f>
        <v>031070</v>
      </c>
      <c r="I602" s="708">
        <f>IF($E602="","",VLOOKUP($E602,所属・種目コード!$C$3:$E$76,2,FALSE))</f>
        <v>1070</v>
      </c>
      <c r="J602" s="704" t="s">
        <v>9523</v>
      </c>
      <c r="K602" s="706"/>
      <c r="L602" s="705">
        <v>601</v>
      </c>
      <c r="Q602" s="11"/>
      <c r="S602" s="11"/>
      <c r="T602" s="712"/>
      <c r="U602" s="710"/>
      <c r="V602" s="712"/>
      <c r="W602" s="30"/>
      <c r="X602" s="712"/>
      <c r="Y602" s="712"/>
    </row>
    <row r="603" spans="1:25" ht="16.7" customHeight="1">
      <c r="A603" s="704">
        <v>602</v>
      </c>
      <c r="B603" s="704">
        <v>602</v>
      </c>
      <c r="C603" s="705" t="s">
        <v>11032</v>
      </c>
      <c r="D603" s="704" t="str">
        <f t="shared" si="18"/>
        <v>ｲﾄｳ ﾋﾛｷ</v>
      </c>
      <c r="E603" s="704" t="s">
        <v>214</v>
      </c>
      <c r="F603" s="704" t="s">
        <v>9329</v>
      </c>
      <c r="G603" s="11">
        <v>3</v>
      </c>
      <c r="H603" s="708" t="str">
        <f>IF($E603="","",VLOOKUP($E603,所属・種目コード!$C$3:$E$76,3,FALSE))</f>
        <v>031081</v>
      </c>
      <c r="I603" s="708">
        <f>IF($E603="","",VLOOKUP($E603,所属・種目コード!$C$3:$E$76,2,FALSE))</f>
        <v>1081</v>
      </c>
      <c r="J603" s="704" t="s">
        <v>9706</v>
      </c>
      <c r="K603" s="706"/>
      <c r="L603" s="705">
        <v>602</v>
      </c>
      <c r="Q603" s="11"/>
      <c r="S603" s="11"/>
      <c r="T603" s="712"/>
      <c r="U603" s="710"/>
      <c r="V603" s="712"/>
      <c r="W603" s="30"/>
      <c r="X603" s="712"/>
      <c r="Y603" s="712"/>
    </row>
    <row r="604" spans="1:25" ht="16.7" customHeight="1">
      <c r="A604" s="704">
        <v>603</v>
      </c>
      <c r="B604" s="704">
        <v>603</v>
      </c>
      <c r="C604" s="705" t="s">
        <v>11033</v>
      </c>
      <c r="D604" s="704" t="str">
        <f t="shared" si="18"/>
        <v>ｴﾝﾄﾞｳ ｶｽﾞｻ</v>
      </c>
      <c r="E604" s="704" t="s">
        <v>214</v>
      </c>
      <c r="F604" s="704" t="s">
        <v>9329</v>
      </c>
      <c r="G604" s="11">
        <v>3</v>
      </c>
      <c r="H604" s="708" t="str">
        <f>IF($E604="","",VLOOKUP($E604,所属・種目コード!$C$3:$E$76,3,FALSE))</f>
        <v>031081</v>
      </c>
      <c r="I604" s="708">
        <f>IF($E604="","",VLOOKUP($E604,所属・種目コード!$C$3:$E$76,2,FALSE))</f>
        <v>1081</v>
      </c>
      <c r="J604" s="704" t="s">
        <v>9707</v>
      </c>
      <c r="K604" s="706"/>
      <c r="L604" s="705">
        <v>603</v>
      </c>
      <c r="Q604" s="11"/>
      <c r="S604" s="11"/>
      <c r="T604" s="712"/>
      <c r="U604" s="710"/>
      <c r="V604" s="712"/>
      <c r="W604" s="30"/>
      <c r="X604" s="712"/>
      <c r="Y604" s="712"/>
    </row>
    <row r="605" spans="1:25" ht="16.7" customHeight="1">
      <c r="A605" s="704">
        <v>604</v>
      </c>
      <c r="B605" s="704">
        <v>604</v>
      </c>
      <c r="C605" s="705" t="s">
        <v>11260</v>
      </c>
      <c r="D605" s="704" t="str">
        <f t="shared" si="18"/>
        <v>ｵﾔﾏ ｲﾂｷ</v>
      </c>
      <c r="E605" s="704" t="s">
        <v>214</v>
      </c>
      <c r="F605" s="704" t="s">
        <v>9329</v>
      </c>
      <c r="G605" s="11">
        <v>3</v>
      </c>
      <c r="H605" s="708" t="str">
        <f>IF($E605="","",VLOOKUP($E605,所属・種目コード!$C$3:$E$76,3,FALSE))</f>
        <v>031081</v>
      </c>
      <c r="I605" s="708">
        <f>IF($E605="","",VLOOKUP($E605,所属・種目コード!$C$3:$E$76,2,FALSE))</f>
        <v>1081</v>
      </c>
      <c r="J605" s="704" t="s">
        <v>9711</v>
      </c>
      <c r="K605" s="706"/>
      <c r="L605" s="705">
        <v>604</v>
      </c>
      <c r="Q605" s="11"/>
      <c r="S605" s="11"/>
      <c r="T605" s="712"/>
      <c r="U605" s="710"/>
      <c r="V605" s="712"/>
      <c r="W605" s="30"/>
      <c r="X605" s="712"/>
      <c r="Y605" s="712"/>
    </row>
    <row r="606" spans="1:25" ht="16.7" customHeight="1">
      <c r="A606" s="704">
        <v>605</v>
      </c>
      <c r="B606" s="704">
        <v>605</v>
      </c>
      <c r="C606" s="705" t="s">
        <v>11034</v>
      </c>
      <c r="D606" s="704" t="str">
        <f t="shared" si="18"/>
        <v>ｵﾔﾏ ﾊﾙｷ</v>
      </c>
      <c r="E606" s="704" t="s">
        <v>214</v>
      </c>
      <c r="F606" s="704" t="s">
        <v>9329</v>
      </c>
      <c r="G606" s="11">
        <v>3</v>
      </c>
      <c r="H606" s="708" t="str">
        <f>IF($E606="","",VLOOKUP($E606,所属・種目コード!$C$3:$E$76,3,FALSE))</f>
        <v>031081</v>
      </c>
      <c r="I606" s="708">
        <f>IF($E606="","",VLOOKUP($E606,所属・種目コード!$C$3:$E$76,2,FALSE))</f>
        <v>1081</v>
      </c>
      <c r="J606" s="704" t="s">
        <v>9712</v>
      </c>
      <c r="K606" s="706"/>
      <c r="L606" s="705">
        <v>605</v>
      </c>
      <c r="Q606" s="11"/>
      <c r="S606" s="11"/>
      <c r="T606" s="712"/>
      <c r="U606" s="710"/>
      <c r="V606" s="712"/>
      <c r="W606" s="30"/>
      <c r="X606" s="712"/>
      <c r="Y606" s="712"/>
    </row>
    <row r="607" spans="1:25" ht="16.7" customHeight="1">
      <c r="A607" s="704">
        <v>606</v>
      </c>
      <c r="B607" s="704">
        <v>606</v>
      </c>
      <c r="C607" s="705" t="s">
        <v>11035</v>
      </c>
      <c r="D607" s="704" t="str">
        <f t="shared" si="18"/>
        <v>ｵﾔﾏ ﾊﾙﾄ</v>
      </c>
      <c r="E607" s="704" t="s">
        <v>214</v>
      </c>
      <c r="F607" s="704" t="s">
        <v>9329</v>
      </c>
      <c r="G607" s="11">
        <v>3</v>
      </c>
      <c r="H607" s="708" t="str">
        <f>IF($E607="","",VLOOKUP($E607,所属・種目コード!$C$3:$E$76,3,FALSE))</f>
        <v>031081</v>
      </c>
      <c r="I607" s="708">
        <f>IF($E607="","",VLOOKUP($E607,所属・種目コード!$C$3:$E$76,2,FALSE))</f>
        <v>1081</v>
      </c>
      <c r="J607" s="704" t="s">
        <v>9713</v>
      </c>
      <c r="K607" s="706"/>
      <c r="L607" s="705">
        <v>606</v>
      </c>
      <c r="Q607" s="11"/>
      <c r="S607" s="11"/>
      <c r="T607" s="712"/>
      <c r="U607" s="710"/>
      <c r="V607" s="712"/>
      <c r="W607" s="30"/>
      <c r="X607" s="712"/>
      <c r="Y607" s="712"/>
    </row>
    <row r="608" spans="1:25" ht="16.7" customHeight="1">
      <c r="A608" s="704">
        <v>607</v>
      </c>
      <c r="B608" s="704">
        <v>607</v>
      </c>
      <c r="C608" s="705" t="s">
        <v>11036</v>
      </c>
      <c r="D608" s="704" t="str">
        <f t="shared" si="18"/>
        <v>ｻﾄｳ ﾖｳｽｹ</v>
      </c>
      <c r="E608" s="704" t="s">
        <v>214</v>
      </c>
      <c r="F608" s="704" t="s">
        <v>9329</v>
      </c>
      <c r="G608" s="11">
        <v>3</v>
      </c>
      <c r="H608" s="708" t="str">
        <f>IF($E608="","",VLOOKUP($E608,所属・種目コード!$C$3:$E$76,3,FALSE))</f>
        <v>031081</v>
      </c>
      <c r="I608" s="708">
        <f>IF($E608="","",VLOOKUP($E608,所属・種目コード!$C$3:$E$76,2,FALSE))</f>
        <v>1081</v>
      </c>
      <c r="J608" s="704" t="s">
        <v>9716</v>
      </c>
      <c r="K608" s="706"/>
      <c r="L608" s="705">
        <v>607</v>
      </c>
      <c r="T608" s="712"/>
      <c r="U608" s="710"/>
      <c r="V608" s="712"/>
      <c r="W608" s="30"/>
      <c r="X608" s="712"/>
      <c r="Y608" s="712"/>
    </row>
    <row r="609" spans="1:25" ht="16.7" customHeight="1">
      <c r="A609" s="704">
        <v>608</v>
      </c>
      <c r="B609" s="704">
        <v>608</v>
      </c>
      <c r="C609" s="705" t="s">
        <v>11037</v>
      </c>
      <c r="D609" s="704" t="str">
        <f t="shared" si="18"/>
        <v>ｽｽﾞｷ ﾖｼｶｽﾞ</v>
      </c>
      <c r="E609" s="704" t="s">
        <v>214</v>
      </c>
      <c r="F609" s="704" t="s">
        <v>9329</v>
      </c>
      <c r="G609" s="11">
        <v>3</v>
      </c>
      <c r="H609" s="708" t="str">
        <f>IF($E609="","",VLOOKUP($E609,所属・種目コード!$C$3:$E$76,3,FALSE))</f>
        <v>031081</v>
      </c>
      <c r="I609" s="708">
        <f>IF($E609="","",VLOOKUP($E609,所属・種目コード!$C$3:$E$76,2,FALSE))</f>
        <v>1081</v>
      </c>
      <c r="J609" s="704" t="s">
        <v>9719</v>
      </c>
      <c r="K609" s="706"/>
      <c r="L609" s="705">
        <v>608</v>
      </c>
      <c r="T609" s="712"/>
      <c r="U609" s="710"/>
      <c r="V609" s="712"/>
      <c r="W609" s="30"/>
      <c r="X609" s="712"/>
      <c r="Y609" s="712"/>
    </row>
    <row r="610" spans="1:25" ht="16.7" customHeight="1">
      <c r="A610" s="704">
        <v>609</v>
      </c>
      <c r="B610" s="704">
        <v>609</v>
      </c>
      <c r="C610" s="705" t="s">
        <v>11038</v>
      </c>
      <c r="D610" s="704" t="str">
        <f t="shared" si="18"/>
        <v>ｽｽﾞｷ ﾘｮｳﾀ</v>
      </c>
      <c r="E610" s="704" t="s">
        <v>214</v>
      </c>
      <c r="F610" s="704" t="s">
        <v>9329</v>
      </c>
      <c r="G610" s="11">
        <v>3</v>
      </c>
      <c r="H610" s="708" t="str">
        <f>IF($E610="","",VLOOKUP($E610,所属・種目コード!$C$3:$E$76,3,FALSE))</f>
        <v>031081</v>
      </c>
      <c r="I610" s="708">
        <f>IF($E610="","",VLOOKUP($E610,所属・種目コード!$C$3:$E$76,2,FALSE))</f>
        <v>1081</v>
      </c>
      <c r="J610" s="704" t="s">
        <v>9342</v>
      </c>
      <c r="K610" s="706"/>
      <c r="L610" s="705">
        <v>609</v>
      </c>
      <c r="T610" s="712"/>
      <c r="U610" s="710"/>
      <c r="V610" s="712"/>
      <c r="W610" s="30"/>
      <c r="X610" s="712"/>
      <c r="Y610" s="712"/>
    </row>
    <row r="611" spans="1:25" ht="16.7" customHeight="1">
      <c r="A611" s="704">
        <v>610</v>
      </c>
      <c r="B611" s="704">
        <v>610</v>
      </c>
      <c r="C611" s="705" t="s">
        <v>11261</v>
      </c>
      <c r="D611" s="704" t="str">
        <f t="shared" si="18"/>
        <v>ﾁﾊﾞ ｿﾗ</v>
      </c>
      <c r="E611" s="704" t="s">
        <v>214</v>
      </c>
      <c r="F611" s="704" t="s">
        <v>9329</v>
      </c>
      <c r="G611" s="11">
        <v>3</v>
      </c>
      <c r="H611" s="708" t="str">
        <f>IF($E611="","",VLOOKUP($E611,所属・種目コード!$C$3:$E$76,3,FALSE))</f>
        <v>031081</v>
      </c>
      <c r="I611" s="708">
        <f>IF($E611="","",VLOOKUP($E611,所属・種目コード!$C$3:$E$76,2,FALSE))</f>
        <v>1081</v>
      </c>
      <c r="J611" s="704" t="s">
        <v>9720</v>
      </c>
      <c r="K611" s="706"/>
      <c r="L611" s="705">
        <v>610</v>
      </c>
      <c r="T611" s="712"/>
      <c r="U611" s="710"/>
      <c r="V611" s="712"/>
      <c r="W611" s="30"/>
      <c r="X611" s="712"/>
      <c r="Y611" s="712"/>
    </row>
    <row r="612" spans="1:25" ht="16.7" customHeight="1">
      <c r="A612" s="704">
        <v>611</v>
      </c>
      <c r="B612" s="704">
        <v>611</v>
      </c>
      <c r="C612" s="705" t="s">
        <v>11262</v>
      </c>
      <c r="D612" s="704" t="str">
        <f t="shared" si="18"/>
        <v>ﾌｼﾞﾜﾗ ﾊﾔｵ</v>
      </c>
      <c r="E612" s="704" t="s">
        <v>214</v>
      </c>
      <c r="F612" s="704" t="s">
        <v>9329</v>
      </c>
      <c r="G612" s="11">
        <v>3</v>
      </c>
      <c r="H612" s="708" t="str">
        <f>IF($E612="","",VLOOKUP($E612,所属・種目コード!$C$3:$E$76,3,FALSE))</f>
        <v>031081</v>
      </c>
      <c r="I612" s="708">
        <f>IF($E612="","",VLOOKUP($E612,所属・種目コード!$C$3:$E$76,2,FALSE))</f>
        <v>1081</v>
      </c>
      <c r="J612" s="704" t="s">
        <v>9722</v>
      </c>
      <c r="K612" s="706"/>
      <c r="L612" s="705">
        <v>611</v>
      </c>
      <c r="M612" s="706"/>
      <c r="N612" s="706"/>
      <c r="O612" s="706"/>
      <c r="T612" s="712"/>
      <c r="U612" s="710"/>
      <c r="V612" s="712"/>
      <c r="W612" s="30"/>
      <c r="X612" s="712"/>
      <c r="Y612" s="712"/>
    </row>
    <row r="613" spans="1:25" ht="16.7" customHeight="1">
      <c r="A613" s="704">
        <v>612</v>
      </c>
      <c r="B613" s="704">
        <v>612</v>
      </c>
      <c r="C613" s="705" t="s">
        <v>11039</v>
      </c>
      <c r="D613" s="704" t="str">
        <f t="shared" si="18"/>
        <v>ﾐｳﾗ ｴｲﾃﾂ</v>
      </c>
      <c r="E613" s="704" t="s">
        <v>214</v>
      </c>
      <c r="F613" s="704" t="s">
        <v>9329</v>
      </c>
      <c r="G613" s="11">
        <v>3</v>
      </c>
      <c r="H613" s="708" t="str">
        <f>IF($E613="","",VLOOKUP($E613,所属・種目コード!$C$3:$E$76,3,FALSE))</f>
        <v>031081</v>
      </c>
      <c r="I613" s="708">
        <f>IF($E613="","",VLOOKUP($E613,所属・種目コード!$C$3:$E$76,2,FALSE))</f>
        <v>1081</v>
      </c>
      <c r="J613" s="704" t="s">
        <v>9723</v>
      </c>
      <c r="K613" s="706"/>
      <c r="L613" s="705">
        <v>612</v>
      </c>
      <c r="M613" s="706"/>
      <c r="N613" s="706"/>
      <c r="O613" s="706"/>
      <c r="T613" s="712"/>
      <c r="U613" s="710"/>
      <c r="V613" s="712"/>
      <c r="W613" s="30"/>
      <c r="X613" s="712"/>
      <c r="Y613" s="712"/>
    </row>
    <row r="614" spans="1:25" ht="16.7" customHeight="1">
      <c r="A614" s="704">
        <v>613</v>
      </c>
      <c r="B614" s="704">
        <v>613</v>
      </c>
      <c r="C614" s="705" t="s">
        <v>11040</v>
      </c>
      <c r="D614" s="704" t="str">
        <f t="shared" si="18"/>
        <v>ﾖｼﾀﾞ ｼｮｳﾀ</v>
      </c>
      <c r="E614" s="704" t="s">
        <v>214</v>
      </c>
      <c r="F614" s="704" t="s">
        <v>9329</v>
      </c>
      <c r="G614" s="11">
        <v>3</v>
      </c>
      <c r="H614" s="708" t="str">
        <f>IF($E614="","",VLOOKUP($E614,所属・種目コード!$C$3:$E$76,3,FALSE))</f>
        <v>031081</v>
      </c>
      <c r="I614" s="708">
        <f>IF($E614="","",VLOOKUP($E614,所属・種目コード!$C$3:$E$76,2,FALSE))</f>
        <v>1081</v>
      </c>
      <c r="J614" s="704" t="s">
        <v>9724</v>
      </c>
      <c r="K614" s="706"/>
      <c r="L614" s="705">
        <v>613</v>
      </c>
      <c r="M614" s="706"/>
      <c r="N614" s="706"/>
      <c r="O614" s="706"/>
      <c r="T614" s="712"/>
      <c r="U614" s="710"/>
      <c r="V614" s="712"/>
      <c r="W614" s="30"/>
      <c r="X614" s="712"/>
      <c r="Y614" s="712"/>
    </row>
    <row r="615" spans="1:25" ht="16.7" customHeight="1">
      <c r="A615" s="704">
        <v>614</v>
      </c>
      <c r="B615" s="704">
        <v>614</v>
      </c>
      <c r="C615" s="705" t="s">
        <v>11263</v>
      </c>
      <c r="D615" s="704" t="str">
        <f t="shared" si="18"/>
        <v>ｶﾈﾀ ｼｮｳ</v>
      </c>
      <c r="E615" s="704" t="s">
        <v>214</v>
      </c>
      <c r="F615" s="704" t="s">
        <v>9329</v>
      </c>
      <c r="G615" s="11">
        <v>2</v>
      </c>
      <c r="H615" s="708" t="str">
        <f>IF($E615="","",VLOOKUP($E615,所属・種目コード!$C$3:$E$76,3,FALSE))</f>
        <v>031081</v>
      </c>
      <c r="I615" s="708">
        <f>IF($E615="","",VLOOKUP($E615,所属・種目コード!$C$3:$E$76,2,FALSE))</f>
        <v>1081</v>
      </c>
      <c r="J615" s="704" t="s">
        <v>9714</v>
      </c>
      <c r="K615" s="706"/>
      <c r="L615" s="705">
        <v>614</v>
      </c>
      <c r="M615" s="706"/>
      <c r="N615" s="706"/>
      <c r="O615" s="706"/>
      <c r="T615" s="712"/>
      <c r="U615" s="710"/>
      <c r="V615" s="712"/>
      <c r="W615" s="30"/>
      <c r="X615" s="712"/>
      <c r="Y615" s="712"/>
    </row>
    <row r="616" spans="1:25" ht="16.7" customHeight="1">
      <c r="A616" s="704">
        <v>615</v>
      </c>
      <c r="B616" s="704">
        <v>615</v>
      </c>
      <c r="C616" s="705" t="s">
        <v>11264</v>
      </c>
      <c r="D616" s="704" t="str">
        <f t="shared" si="18"/>
        <v>ｽｽﾞｷ ｶｲ</v>
      </c>
      <c r="E616" s="704" t="s">
        <v>214</v>
      </c>
      <c r="F616" s="704" t="s">
        <v>9329</v>
      </c>
      <c r="G616" s="11">
        <v>2</v>
      </c>
      <c r="H616" s="708" t="str">
        <f>IF($E616="","",VLOOKUP($E616,所属・種目コード!$C$3:$E$76,3,FALSE))</f>
        <v>031081</v>
      </c>
      <c r="I616" s="708">
        <f>IF($E616="","",VLOOKUP($E616,所属・種目コード!$C$3:$E$76,2,FALSE))</f>
        <v>1081</v>
      </c>
      <c r="J616" s="704" t="s">
        <v>9718</v>
      </c>
      <c r="K616" s="711"/>
      <c r="L616" s="705">
        <v>615</v>
      </c>
      <c r="M616" s="706"/>
      <c r="N616" s="706"/>
      <c r="O616" s="706"/>
      <c r="T616" s="704"/>
      <c r="W616" s="30"/>
      <c r="Y616" s="704"/>
    </row>
    <row r="617" spans="1:25" ht="16.7" customHeight="1">
      <c r="A617" s="704">
        <v>616</v>
      </c>
      <c r="B617" s="704">
        <v>616</v>
      </c>
      <c r="C617" s="705" t="s">
        <v>11041</v>
      </c>
      <c r="D617" s="704" t="str">
        <f t="shared" si="18"/>
        <v>ﾌｼﾞﾉ ﾕｳｾｲ</v>
      </c>
      <c r="E617" s="704" t="s">
        <v>214</v>
      </c>
      <c r="F617" s="704" t="s">
        <v>9329</v>
      </c>
      <c r="G617" s="11">
        <v>2</v>
      </c>
      <c r="H617" s="708" t="str">
        <f>IF($E617="","",VLOOKUP($E617,所属・種目コード!$C$3:$E$76,3,FALSE))</f>
        <v>031081</v>
      </c>
      <c r="I617" s="708">
        <f>IF($E617="","",VLOOKUP($E617,所属・種目コード!$C$3:$E$76,2,FALSE))</f>
        <v>1081</v>
      </c>
      <c r="J617" s="704" t="s">
        <v>9721</v>
      </c>
      <c r="K617" s="711"/>
      <c r="L617" s="705">
        <v>616</v>
      </c>
      <c r="M617" s="706"/>
      <c r="N617" s="706"/>
      <c r="O617" s="706"/>
      <c r="T617" s="704"/>
      <c r="W617" s="30"/>
      <c r="Y617" s="704"/>
    </row>
    <row r="618" spans="1:25" ht="16.7" customHeight="1">
      <c r="A618" s="704">
        <v>617</v>
      </c>
      <c r="B618" s="704">
        <v>617</v>
      </c>
      <c r="C618" s="705" t="s">
        <v>11042</v>
      </c>
      <c r="D618" s="704" t="str">
        <f t="shared" si="18"/>
        <v>ﾜｶﾞ ｹｲﾄ</v>
      </c>
      <c r="E618" s="704" t="s">
        <v>218</v>
      </c>
      <c r="F618" s="704" t="s">
        <v>9329</v>
      </c>
      <c r="G618" s="11">
        <v>3</v>
      </c>
      <c r="H618" s="708" t="str">
        <f>IF($E618="","",VLOOKUP($E618,所属・種目コード!$C$3:$E$76,3,FALSE))</f>
        <v>031082</v>
      </c>
      <c r="I618" s="708">
        <f>IF($E618="","",VLOOKUP($E618,所属・種目コード!$C$3:$E$76,2,FALSE))</f>
        <v>1082</v>
      </c>
      <c r="J618" s="704" t="s">
        <v>9731</v>
      </c>
      <c r="K618" s="711"/>
      <c r="L618" s="705">
        <v>617</v>
      </c>
      <c r="M618" s="706"/>
      <c r="N618" s="706"/>
      <c r="O618" s="706"/>
      <c r="T618" s="704"/>
      <c r="W618" s="30"/>
      <c r="Y618" s="704"/>
    </row>
    <row r="619" spans="1:25" ht="16.7" customHeight="1">
      <c r="A619" s="704">
        <v>618</v>
      </c>
      <c r="B619" s="704">
        <v>618</v>
      </c>
      <c r="C619" s="705" t="s">
        <v>11043</v>
      </c>
      <c r="D619" s="704" t="str">
        <f t="shared" si="18"/>
        <v>ｵｲｶﾜ ｱｵｲ</v>
      </c>
      <c r="E619" s="704" t="s">
        <v>218</v>
      </c>
      <c r="F619" s="704" t="s">
        <v>9329</v>
      </c>
      <c r="G619" s="11">
        <v>2</v>
      </c>
      <c r="H619" s="708" t="str">
        <f>IF($E619="","",VLOOKUP($E619,所属・種目コード!$C$3:$E$76,3,FALSE))</f>
        <v>031082</v>
      </c>
      <c r="I619" s="708">
        <f>IF($E619="","",VLOOKUP($E619,所属・種目コード!$C$3:$E$76,2,FALSE))</f>
        <v>1082</v>
      </c>
      <c r="J619" s="704" t="s">
        <v>9726</v>
      </c>
      <c r="K619" s="706"/>
      <c r="L619" s="705">
        <v>618</v>
      </c>
      <c r="M619" s="706"/>
      <c r="N619" s="706"/>
      <c r="O619" s="706"/>
      <c r="T619" s="704"/>
      <c r="W619" s="30"/>
      <c r="Y619" s="704"/>
    </row>
    <row r="620" spans="1:25" ht="16.7" customHeight="1">
      <c r="A620" s="704">
        <v>619</v>
      </c>
      <c r="B620" s="704">
        <v>619</v>
      </c>
      <c r="C620" s="705" t="s">
        <v>11044</v>
      </c>
      <c r="D620" s="704" t="str">
        <f t="shared" si="18"/>
        <v>ｷﾑﾗ ﾚｲﾗ</v>
      </c>
      <c r="E620" s="704" t="s">
        <v>218</v>
      </c>
      <c r="F620" s="704" t="s">
        <v>9329</v>
      </c>
      <c r="G620" s="11">
        <v>2</v>
      </c>
      <c r="H620" s="708" t="str">
        <f>IF($E620="","",VLOOKUP($E620,所属・種目コード!$C$3:$E$76,3,FALSE))</f>
        <v>031082</v>
      </c>
      <c r="I620" s="708">
        <f>IF($E620="","",VLOOKUP($E620,所属・種目コード!$C$3:$E$76,2,FALSE))</f>
        <v>1082</v>
      </c>
      <c r="J620" s="704" t="s">
        <v>9727</v>
      </c>
      <c r="K620" s="706"/>
      <c r="L620" s="705">
        <v>619</v>
      </c>
      <c r="M620" s="706"/>
      <c r="N620" s="706"/>
      <c r="O620" s="706"/>
      <c r="T620" s="704"/>
      <c r="W620" s="30"/>
      <c r="Y620" s="704"/>
    </row>
    <row r="621" spans="1:25" ht="16.7" customHeight="1">
      <c r="A621" s="704">
        <v>620</v>
      </c>
      <c r="B621" s="704">
        <v>620</v>
      </c>
      <c r="C621" s="705" t="s">
        <v>11045</v>
      </c>
      <c r="D621" s="704" t="str">
        <f t="shared" si="18"/>
        <v>ｱﾍﾞ ｺｳｽｹ</v>
      </c>
      <c r="E621" s="704" t="s">
        <v>230</v>
      </c>
      <c r="F621" s="704" t="s">
        <v>9329</v>
      </c>
      <c r="G621" s="11">
        <v>2</v>
      </c>
      <c r="H621" s="708" t="str">
        <f>IF($E621="","",VLOOKUP($E621,所属・種目コード!$C$3:$E$76,3,FALSE))</f>
        <v>031085</v>
      </c>
      <c r="I621" s="708">
        <f>IF($E621="","",VLOOKUP($E621,所属・種目コード!$C$3:$E$76,2,FALSE))</f>
        <v>1085</v>
      </c>
      <c r="J621" s="704" t="s">
        <v>9787</v>
      </c>
      <c r="K621" s="706"/>
      <c r="L621" s="705">
        <v>620</v>
      </c>
      <c r="M621" s="706"/>
      <c r="N621" s="706"/>
      <c r="O621" s="706"/>
      <c r="T621" s="704"/>
      <c r="W621" s="30"/>
      <c r="Y621" s="704"/>
    </row>
    <row r="622" spans="1:25" ht="16.7" customHeight="1">
      <c r="A622" s="704">
        <v>621</v>
      </c>
      <c r="B622" s="704">
        <v>621</v>
      </c>
      <c r="C622" s="705" t="s">
        <v>11358</v>
      </c>
      <c r="D622" s="704" t="str">
        <f t="shared" si="18"/>
        <v>ｸｺﾞｲ ﾕｳﾄ</v>
      </c>
      <c r="E622" s="704" t="s">
        <v>230</v>
      </c>
      <c r="F622" s="704" t="s">
        <v>9329</v>
      </c>
      <c r="G622" s="11">
        <v>2</v>
      </c>
      <c r="H622" s="708" t="str">
        <f>IF($E622="","",VLOOKUP($E622,所属・種目コード!$C$3:$E$76,3,FALSE))</f>
        <v>031085</v>
      </c>
      <c r="I622" s="708">
        <f>IF($E622="","",VLOOKUP($E622,所属・種目コード!$C$3:$E$76,2,FALSE))</f>
        <v>1085</v>
      </c>
      <c r="J622" s="704" t="s">
        <v>9788</v>
      </c>
      <c r="K622" s="706"/>
      <c r="L622" s="705">
        <v>621</v>
      </c>
      <c r="M622" s="706"/>
      <c r="N622" s="706"/>
      <c r="O622" s="706"/>
      <c r="T622" s="704"/>
      <c r="W622" s="30"/>
      <c r="Y622" s="704"/>
    </row>
    <row r="623" spans="1:25" ht="16.7" customHeight="1">
      <c r="A623" s="704">
        <v>622</v>
      </c>
      <c r="B623" s="704">
        <v>622</v>
      </c>
      <c r="C623" s="705" t="s">
        <v>11359</v>
      </c>
      <c r="D623" s="704" t="str">
        <f t="shared" si="18"/>
        <v>ｻｻｷ ﾕｳﾄ</v>
      </c>
      <c r="E623" s="704" t="s">
        <v>230</v>
      </c>
      <c r="F623" s="704" t="s">
        <v>9329</v>
      </c>
      <c r="G623" s="11">
        <v>2</v>
      </c>
      <c r="H623" s="708" t="str">
        <f>IF($E623="","",VLOOKUP($E623,所属・種目コード!$C$3:$E$76,3,FALSE))</f>
        <v>031085</v>
      </c>
      <c r="I623" s="708">
        <f>IF($E623="","",VLOOKUP($E623,所属・種目コード!$C$3:$E$76,2,FALSE))</f>
        <v>1085</v>
      </c>
      <c r="J623" s="704" t="s">
        <v>9357</v>
      </c>
      <c r="K623" s="706"/>
      <c r="L623" s="705">
        <v>622</v>
      </c>
      <c r="M623" s="706"/>
      <c r="N623" s="706"/>
      <c r="O623" s="706"/>
      <c r="T623" s="704"/>
      <c r="W623" s="30"/>
      <c r="Y623" s="704"/>
    </row>
    <row r="624" spans="1:25" ht="16.7" customHeight="1">
      <c r="A624" s="704">
        <v>623</v>
      </c>
      <c r="B624" s="704">
        <v>623</v>
      </c>
      <c r="C624" s="705" t="s">
        <v>11265</v>
      </c>
      <c r="D624" s="704" t="str">
        <f t="shared" si="18"/>
        <v>ﾌｸﾀﾞ ｿﾗ</v>
      </c>
      <c r="E624" s="704" t="s">
        <v>132</v>
      </c>
      <c r="F624" s="704" t="s">
        <v>9329</v>
      </c>
      <c r="G624" s="11">
        <v>1</v>
      </c>
      <c r="H624" s="708" t="str">
        <f>IF($E624="","",VLOOKUP($E624,所属・種目コード!$C$3:$E$76,3,FALSE))</f>
        <v>031064</v>
      </c>
      <c r="I624" s="708">
        <f>IF($E624="","",VLOOKUP($E624,所属・種目コード!$C$3:$E$76,2,FALSE))</f>
        <v>1064</v>
      </c>
      <c r="J624" s="704" t="s">
        <v>9469</v>
      </c>
      <c r="K624" s="706"/>
      <c r="L624" s="705">
        <v>623</v>
      </c>
      <c r="M624" s="706"/>
      <c r="N624" s="706"/>
      <c r="O624" s="706"/>
      <c r="T624" s="704"/>
      <c r="W624" s="30"/>
      <c r="Y624" s="704"/>
    </row>
    <row r="625" spans="1:25" ht="16.7" customHeight="1">
      <c r="A625" s="704">
        <v>624</v>
      </c>
      <c r="B625" s="704">
        <v>624</v>
      </c>
      <c r="C625" s="705" t="s">
        <v>11046</v>
      </c>
      <c r="D625" s="704" t="str">
        <f t="shared" si="18"/>
        <v>ﾌﾅﾉ ｶｽﾞﾔ</v>
      </c>
      <c r="E625" s="704" t="s">
        <v>132</v>
      </c>
      <c r="F625" s="704" t="s">
        <v>9329</v>
      </c>
      <c r="G625" s="11">
        <v>1</v>
      </c>
      <c r="H625" s="708" t="str">
        <f>IF($E625="","",VLOOKUP($E625,所属・種目コード!$C$3:$E$76,3,FALSE))</f>
        <v>031064</v>
      </c>
      <c r="I625" s="708">
        <f>IF($E625="","",VLOOKUP($E625,所属・種目コード!$C$3:$E$76,2,FALSE))</f>
        <v>1064</v>
      </c>
      <c r="J625" s="704" t="s">
        <v>9470</v>
      </c>
      <c r="K625" s="706"/>
      <c r="L625" s="705">
        <v>624</v>
      </c>
      <c r="M625" s="706"/>
      <c r="N625" s="706"/>
      <c r="O625" s="706"/>
      <c r="T625" s="704"/>
      <c r="W625" s="30"/>
      <c r="Y625" s="704"/>
    </row>
    <row r="626" spans="1:25" ht="16.7" customHeight="1">
      <c r="A626" s="704">
        <v>625</v>
      </c>
      <c r="B626" s="827">
        <v>625</v>
      </c>
      <c r="C626" s="705" t="s">
        <v>11396</v>
      </c>
      <c r="D626" s="123" t="str">
        <f t="shared" si="18"/>
        <v>ﾇﾏｻﾞｷ ｼｭｳｼﾞﾛｳ</v>
      </c>
      <c r="E626" s="123" t="s">
        <v>242</v>
      </c>
      <c r="F626" s="123" t="s">
        <v>9329</v>
      </c>
      <c r="G626" s="11">
        <v>1</v>
      </c>
      <c r="H626" s="708" t="str">
        <f>IF($E626="","",VLOOKUP($E626,所属・種目コード!$C$3:$E$76,3,FALSE))</f>
        <v>031088</v>
      </c>
      <c r="I626" s="708">
        <f>IF($E626="","",VLOOKUP($E626,所属・種目コード!$C$3:$E$76,2,FALSE))</f>
        <v>1088</v>
      </c>
      <c r="J626" s="11" t="s">
        <v>9832</v>
      </c>
      <c r="K626" s="711"/>
      <c r="L626" s="705">
        <v>625</v>
      </c>
      <c r="M626" s="706"/>
      <c r="N626" s="706"/>
      <c r="O626" s="706"/>
      <c r="T626" s="704"/>
      <c r="W626" s="30"/>
      <c r="Y626" s="704"/>
    </row>
    <row r="627" spans="1:25" ht="16.7" customHeight="1">
      <c r="A627" s="704">
        <v>626</v>
      </c>
      <c r="B627" s="704">
        <v>626</v>
      </c>
      <c r="C627" s="705" t="s">
        <v>11360</v>
      </c>
      <c r="D627" s="704" t="str">
        <f t="shared" si="18"/>
        <v>ｵﾀﾞｼﾏ ｿｳﾀ</v>
      </c>
      <c r="E627" s="704" t="s">
        <v>187</v>
      </c>
      <c r="F627" s="704" t="s">
        <v>9329</v>
      </c>
      <c r="G627" s="11">
        <v>1</v>
      </c>
      <c r="H627" s="708" t="str">
        <f>IF($E627="","",VLOOKUP($E627,所属・種目コード!$C$3:$E$76,3,FALSE))</f>
        <v>031074</v>
      </c>
      <c r="I627" s="708">
        <f>IF($E627="","",VLOOKUP($E627,所属・種目コード!$C$3:$E$76,2,FALSE))</f>
        <v>1074</v>
      </c>
      <c r="J627" s="704" t="s">
        <v>9622</v>
      </c>
      <c r="K627" s="711"/>
      <c r="L627" s="705">
        <v>626</v>
      </c>
      <c r="M627" s="706"/>
      <c r="N627" s="706"/>
      <c r="O627" s="706"/>
      <c r="T627" s="704"/>
      <c r="W627" s="30"/>
      <c r="Y627" s="704"/>
    </row>
    <row r="628" spans="1:25" ht="16.7" customHeight="1">
      <c r="A628" s="704">
        <v>627</v>
      </c>
      <c r="B628" s="704">
        <v>627</v>
      </c>
      <c r="C628" s="705" t="s">
        <v>11361</v>
      </c>
      <c r="D628" s="704" t="str">
        <f t="shared" si="18"/>
        <v>ｵﾊﾞﾗ ｿｳｲﾁﾛｳ</v>
      </c>
      <c r="E628" s="704" t="s">
        <v>187</v>
      </c>
      <c r="F628" s="704" t="s">
        <v>9329</v>
      </c>
      <c r="G628" s="11">
        <v>1</v>
      </c>
      <c r="H628" s="708" t="str">
        <f>IF($E628="","",VLOOKUP($E628,所属・種目コード!$C$3:$E$76,3,FALSE))</f>
        <v>031074</v>
      </c>
      <c r="I628" s="708">
        <f>IF($E628="","",VLOOKUP($E628,所属・種目コード!$C$3:$E$76,2,FALSE))</f>
        <v>1074</v>
      </c>
      <c r="J628" s="704" t="s">
        <v>9624</v>
      </c>
      <c r="K628" s="711"/>
      <c r="L628" s="705">
        <v>627</v>
      </c>
      <c r="M628" s="706"/>
      <c r="N628" s="706"/>
      <c r="O628" s="706"/>
    </row>
    <row r="629" spans="1:25" ht="16.7" customHeight="1">
      <c r="A629" s="704">
        <v>628</v>
      </c>
      <c r="B629" s="704">
        <v>628</v>
      </c>
      <c r="C629" s="705" t="s">
        <v>11047</v>
      </c>
      <c r="D629" s="704" t="str">
        <f t="shared" si="18"/>
        <v>ｺﾀﾞﾏ ｼｭｳﾍｲ</v>
      </c>
      <c r="E629" s="704" t="s">
        <v>187</v>
      </c>
      <c r="F629" s="704" t="s">
        <v>9329</v>
      </c>
      <c r="G629" s="11">
        <v>1</v>
      </c>
      <c r="H629" s="708" t="str">
        <f>IF($E629="","",VLOOKUP($E629,所属・種目コード!$C$3:$E$76,3,FALSE))</f>
        <v>031074</v>
      </c>
      <c r="I629" s="708">
        <f>IF($E629="","",VLOOKUP($E629,所属・種目コード!$C$3:$E$76,2,FALSE))</f>
        <v>1074</v>
      </c>
      <c r="J629" s="704" t="s">
        <v>9631</v>
      </c>
      <c r="K629" s="706"/>
      <c r="L629" s="705">
        <v>628</v>
      </c>
      <c r="M629" s="706"/>
      <c r="N629" s="706"/>
      <c r="O629" s="706"/>
    </row>
    <row r="630" spans="1:25" ht="16.7" customHeight="1">
      <c r="A630" s="704">
        <v>629</v>
      </c>
      <c r="B630" s="704">
        <v>629</v>
      </c>
      <c r="C630" s="705" t="s">
        <v>11048</v>
      </c>
      <c r="D630" s="704" t="str">
        <f t="shared" si="18"/>
        <v>ﾁﾀﾞ ﾋﾅﾀ</v>
      </c>
      <c r="E630" s="704" t="s">
        <v>187</v>
      </c>
      <c r="F630" s="704" t="s">
        <v>9329</v>
      </c>
      <c r="G630" s="11">
        <v>1</v>
      </c>
      <c r="H630" s="708" t="str">
        <f>IF($E630="","",VLOOKUP($E630,所属・種目コード!$C$3:$E$76,3,FALSE))</f>
        <v>031074</v>
      </c>
      <c r="I630" s="708">
        <f>IF($E630="","",VLOOKUP($E630,所属・種目コード!$C$3:$E$76,2,FALSE))</f>
        <v>1074</v>
      </c>
      <c r="J630" s="704" t="s">
        <v>9643</v>
      </c>
      <c r="K630" s="706"/>
      <c r="L630" s="705">
        <v>629</v>
      </c>
      <c r="M630" s="706"/>
      <c r="N630" s="706"/>
      <c r="O630" s="706"/>
    </row>
    <row r="631" spans="1:25" ht="16.7" customHeight="1">
      <c r="A631" s="704">
        <v>630</v>
      </c>
      <c r="B631" s="704">
        <v>630</v>
      </c>
      <c r="C631" s="705" t="s">
        <v>11266</v>
      </c>
      <c r="D631" s="704" t="str">
        <f t="shared" si="18"/>
        <v>ﾑﾗｶﾐ ｹｲ</v>
      </c>
      <c r="E631" s="704" t="s">
        <v>187</v>
      </c>
      <c r="F631" s="704" t="s">
        <v>9329</v>
      </c>
      <c r="G631" s="11">
        <v>1</v>
      </c>
      <c r="H631" s="708" t="str">
        <f>IF($E631="","",VLOOKUP($E631,所属・種目コード!$C$3:$E$76,3,FALSE))</f>
        <v>031074</v>
      </c>
      <c r="I631" s="708">
        <f>IF($E631="","",VLOOKUP($E631,所属・種目コード!$C$3:$E$76,2,FALSE))</f>
        <v>1074</v>
      </c>
      <c r="J631" s="704" t="s">
        <v>9656</v>
      </c>
      <c r="K631" s="706"/>
      <c r="L631" s="705">
        <v>630</v>
      </c>
      <c r="M631" s="800"/>
      <c r="N631" s="800"/>
      <c r="O631" s="711"/>
    </row>
    <row r="632" spans="1:25" ht="16.7" customHeight="1">
      <c r="A632" s="704">
        <v>631</v>
      </c>
      <c r="B632" s="704">
        <v>631</v>
      </c>
      <c r="C632" s="705" t="s">
        <v>11049</v>
      </c>
      <c r="D632" s="704" t="str">
        <f t="shared" si="18"/>
        <v>ｵｲｶﾜ ｶｲ</v>
      </c>
      <c r="E632" s="704" t="s">
        <v>10151</v>
      </c>
      <c r="F632" s="704" t="s">
        <v>9329</v>
      </c>
      <c r="G632" s="11">
        <v>1</v>
      </c>
      <c r="H632" s="708" t="str">
        <f>IF($E632="","",VLOOKUP($E632,所属・種目コード!$C$3:$E$76,3,FALSE))</f>
        <v>031112</v>
      </c>
      <c r="I632" s="708">
        <f>IF($E632="","",VLOOKUP($E632,所属・種目コード!$C$3:$E$76,2,FALSE))</f>
        <v>1112</v>
      </c>
      <c r="J632" s="704" t="s">
        <v>10159</v>
      </c>
      <c r="K632" s="706"/>
      <c r="L632" s="705">
        <v>631</v>
      </c>
      <c r="M632" s="706"/>
      <c r="N632" s="706"/>
      <c r="O632" s="706"/>
    </row>
    <row r="633" spans="1:25" ht="16.7" customHeight="1">
      <c r="A633" s="704">
        <v>632</v>
      </c>
      <c r="B633" s="704">
        <v>632</v>
      </c>
      <c r="C633" s="705" t="s">
        <v>11362</v>
      </c>
      <c r="D633" s="704" t="str">
        <f t="shared" si="18"/>
        <v>ｼｼﾅｲ ｷｮｳﾀ</v>
      </c>
      <c r="E633" s="704" t="s">
        <v>10151</v>
      </c>
      <c r="F633" s="704" t="s">
        <v>9329</v>
      </c>
      <c r="G633" s="11">
        <v>1</v>
      </c>
      <c r="H633" s="708" t="str">
        <f>IF($E633="","",VLOOKUP($E633,所属・種目コード!$C$3:$E$76,3,FALSE))</f>
        <v>031112</v>
      </c>
      <c r="I633" s="708">
        <f>IF($E633="","",VLOOKUP($E633,所属・種目コード!$C$3:$E$76,2,FALSE))</f>
        <v>1112</v>
      </c>
      <c r="J633" s="704" t="s">
        <v>10171</v>
      </c>
      <c r="K633" s="706"/>
      <c r="L633" s="705"/>
      <c r="M633" s="706"/>
      <c r="N633" s="706"/>
      <c r="O633" s="706"/>
    </row>
    <row r="634" spans="1:25" ht="16.7" customHeight="1">
      <c r="A634" s="704">
        <v>633</v>
      </c>
      <c r="B634" s="704">
        <v>633</v>
      </c>
      <c r="C634" s="705" t="s">
        <v>11050</v>
      </c>
      <c r="D634" s="704" t="str">
        <f t="shared" si="18"/>
        <v>ﾌﾙﾀﾞﾃ ｼｮｳｷ</v>
      </c>
      <c r="E634" s="704" t="s">
        <v>10151</v>
      </c>
      <c r="F634" s="704" t="s">
        <v>9329</v>
      </c>
      <c r="G634" s="11">
        <v>1</v>
      </c>
      <c r="H634" s="708" t="str">
        <f>IF($E634="","",VLOOKUP($E634,所属・種目コード!$C$3:$E$76,3,FALSE))</f>
        <v>031112</v>
      </c>
      <c r="I634" s="708">
        <f>IF($E634="","",VLOOKUP($E634,所属・種目コード!$C$3:$E$76,2,FALSE))</f>
        <v>1112</v>
      </c>
      <c r="J634" s="704" t="s">
        <v>10184</v>
      </c>
      <c r="K634" s="706"/>
      <c r="L634" s="705"/>
      <c r="M634" s="706"/>
      <c r="N634" s="706"/>
      <c r="O634" s="706"/>
    </row>
    <row r="635" spans="1:25" ht="16.7" customHeight="1">
      <c r="A635" s="704">
        <v>634</v>
      </c>
      <c r="B635" s="704">
        <v>634</v>
      </c>
      <c r="C635" s="705" t="s">
        <v>11051</v>
      </c>
      <c r="D635" s="704" t="str">
        <f t="shared" si="18"/>
        <v>ﾖｼﾀﾞ ﾀﾂｷ</v>
      </c>
      <c r="E635" s="704" t="s">
        <v>10151</v>
      </c>
      <c r="F635" s="704" t="s">
        <v>9329</v>
      </c>
      <c r="G635" s="11">
        <v>1</v>
      </c>
      <c r="H635" s="708" t="str">
        <f>IF($E635="","",VLOOKUP($E635,所属・種目コード!$C$3:$E$76,3,FALSE))</f>
        <v>031112</v>
      </c>
      <c r="I635" s="708">
        <f>IF($E635="","",VLOOKUP($E635,所属・種目コード!$C$3:$E$76,2,FALSE))</f>
        <v>1112</v>
      </c>
      <c r="J635" s="704" t="s">
        <v>10191</v>
      </c>
      <c r="K635" s="706"/>
      <c r="L635" s="705"/>
      <c r="M635" s="706"/>
      <c r="N635" s="706"/>
      <c r="O635" s="706"/>
    </row>
    <row r="636" spans="1:25" ht="16.7" customHeight="1">
      <c r="A636" s="704">
        <v>635</v>
      </c>
      <c r="B636" s="827">
        <v>635</v>
      </c>
      <c r="C636" s="705" t="s">
        <v>11155</v>
      </c>
      <c r="D636" s="123" t="str">
        <f t="shared" si="18"/>
        <v>ﾀｶﾊｼ ｱﾕﾅﾘ</v>
      </c>
      <c r="E636" s="123" t="s">
        <v>269</v>
      </c>
      <c r="F636" s="123" t="s">
        <v>9329</v>
      </c>
      <c r="G636" s="11">
        <v>1</v>
      </c>
      <c r="H636" s="708" t="str">
        <f>IF($E636="","",VLOOKUP($E636,所属・種目コード!$C$3:$E$76,3,FALSE))</f>
        <v>031095</v>
      </c>
      <c r="I636" s="708">
        <f>IF($E636="","",VLOOKUP($E636,所属・種目コード!$C$3:$E$76,2,FALSE))</f>
        <v>1095</v>
      </c>
      <c r="J636" s="11" t="s">
        <v>9973</v>
      </c>
      <c r="K636" s="706"/>
      <c r="L636" s="705"/>
      <c r="M636" s="706"/>
      <c r="N636" s="706"/>
      <c r="O636" s="706"/>
    </row>
    <row r="637" spans="1:25" ht="16.7" customHeight="1">
      <c r="A637" s="704">
        <v>636</v>
      </c>
      <c r="B637" s="704">
        <v>636</v>
      </c>
      <c r="C637" s="705" t="s">
        <v>11052</v>
      </c>
      <c r="D637" s="704" t="str">
        <f t="shared" si="18"/>
        <v>ﾂｷﾉｷｻﾜ ｳﾐ</v>
      </c>
      <c r="E637" s="704" t="s">
        <v>157</v>
      </c>
      <c r="F637" s="704" t="s">
        <v>9329</v>
      </c>
      <c r="G637" s="11">
        <v>1</v>
      </c>
      <c r="H637" s="708" t="str">
        <f>IF($E637="","",VLOOKUP($E637,所属・種目コード!$C$3:$E$76,3,FALSE))</f>
        <v>031069</v>
      </c>
      <c r="I637" s="708">
        <f>IF($E637="","",VLOOKUP($E637,所属・種目コード!$C$3:$E$76,2,FALSE))</f>
        <v>1069</v>
      </c>
      <c r="J637" s="704" t="s">
        <v>9518</v>
      </c>
      <c r="K637" s="706"/>
      <c r="L637" s="705"/>
      <c r="M637" s="706"/>
      <c r="N637" s="706"/>
      <c r="O637" s="706"/>
    </row>
    <row r="638" spans="1:25" ht="16.7" customHeight="1">
      <c r="A638" s="704">
        <v>637</v>
      </c>
      <c r="B638" s="704">
        <v>637</v>
      </c>
      <c r="C638" s="705" t="s">
        <v>11267</v>
      </c>
      <c r="D638" s="704" t="str">
        <f t="shared" si="18"/>
        <v>ﾌｸｼ ﾚﾝ</v>
      </c>
      <c r="E638" s="704" t="s">
        <v>157</v>
      </c>
      <c r="F638" s="704" t="s">
        <v>9329</v>
      </c>
      <c r="G638" s="11">
        <v>1</v>
      </c>
      <c r="H638" s="708" t="str">
        <f>IF($E638="","",VLOOKUP($E638,所属・種目コード!$C$3:$E$76,3,FALSE))</f>
        <v>031069</v>
      </c>
      <c r="I638" s="708">
        <f>IF($E638="","",VLOOKUP($E638,所属・種目コード!$C$3:$E$76,2,FALSE))</f>
        <v>1069</v>
      </c>
      <c r="J638" s="704" t="s">
        <v>9519</v>
      </c>
      <c r="K638" s="706"/>
      <c r="L638" s="705"/>
      <c r="M638" s="706"/>
      <c r="N638" s="706"/>
      <c r="O638" s="706"/>
    </row>
    <row r="639" spans="1:25" ht="16.7" customHeight="1">
      <c r="A639" s="704">
        <v>638</v>
      </c>
      <c r="B639" s="827">
        <v>639</v>
      </c>
      <c r="C639" s="705" t="s">
        <v>11164</v>
      </c>
      <c r="D639" s="123" t="str">
        <f t="shared" si="18"/>
        <v>ﾜﾀﾅﾍﾞ ｹﾝﾍﾟｲ</v>
      </c>
      <c r="E639" s="123" t="s">
        <v>242</v>
      </c>
      <c r="F639" s="123" t="s">
        <v>9329</v>
      </c>
      <c r="G639" s="11">
        <v>1</v>
      </c>
      <c r="H639" s="708" t="str">
        <f>IF($E639="","",VLOOKUP($E639,所属・種目コード!$C$3:$E$76,3,FALSE))</f>
        <v>031088</v>
      </c>
      <c r="I639" s="708">
        <f>IF($E639="","",VLOOKUP($E639,所属・種目コード!$C$3:$E$76,2,FALSE))</f>
        <v>1088</v>
      </c>
      <c r="J639" s="11" t="s">
        <v>9835</v>
      </c>
      <c r="K639" s="706"/>
      <c r="L639" s="705"/>
      <c r="M639" s="706"/>
      <c r="N639" s="706"/>
      <c r="O639" s="706"/>
    </row>
    <row r="640" spans="1:25" ht="16.7" customHeight="1">
      <c r="A640" s="704">
        <v>639</v>
      </c>
      <c r="B640" s="704">
        <v>640</v>
      </c>
      <c r="C640" s="705" t="s">
        <v>11053</v>
      </c>
      <c r="D640" s="704" t="str">
        <f t="shared" si="18"/>
        <v>ｲﾁﾊｼ ﾌﾐﾔ</v>
      </c>
      <c r="E640" s="704" t="s">
        <v>202</v>
      </c>
      <c r="F640" s="704" t="s">
        <v>9329</v>
      </c>
      <c r="G640" s="11">
        <v>3</v>
      </c>
      <c r="H640" s="708" t="str">
        <f>IF($E640="","",VLOOKUP($E640,所属・種目コード!$C$3:$E$76,3,FALSE))</f>
        <v>031078</v>
      </c>
      <c r="I640" s="708">
        <f>IF($E640="","",VLOOKUP($E640,所属・種目コード!$C$3:$E$76,2,FALSE))</f>
        <v>1078</v>
      </c>
      <c r="J640" s="704" t="s">
        <v>9693</v>
      </c>
      <c r="K640" s="706"/>
      <c r="L640" s="705"/>
      <c r="M640" s="706"/>
      <c r="N640" s="706"/>
      <c r="O640" s="706"/>
    </row>
    <row r="641" spans="1:15" ht="16.7" customHeight="1">
      <c r="A641" s="704">
        <v>640</v>
      </c>
      <c r="B641" s="704">
        <v>641</v>
      </c>
      <c r="C641" s="705" t="s">
        <v>11054</v>
      </c>
      <c r="D641" s="704" t="str">
        <f t="shared" si="18"/>
        <v>ｳｴﾀ ｹﾞﾝｷ</v>
      </c>
      <c r="E641" s="704" t="s">
        <v>202</v>
      </c>
      <c r="F641" s="704" t="s">
        <v>9329</v>
      </c>
      <c r="G641" s="11">
        <v>3</v>
      </c>
      <c r="H641" s="713" t="str">
        <f>IF($E641="","",VLOOKUP($E641,所属・種目コード!$C$3:$E$76,3,FALSE))</f>
        <v>031078</v>
      </c>
      <c r="I641" s="713">
        <f>IF($E641="","",VLOOKUP($E641,所属・種目コード!$C$3:$E$76,2,FALSE))</f>
        <v>1078</v>
      </c>
      <c r="J641" s="704" t="s">
        <v>9694</v>
      </c>
      <c r="K641" s="706"/>
      <c r="L641" s="705"/>
      <c r="M641" s="706"/>
      <c r="N641" s="706"/>
      <c r="O641" s="706"/>
    </row>
    <row r="642" spans="1:15" ht="16.7" customHeight="1">
      <c r="A642" s="704">
        <v>641</v>
      </c>
      <c r="B642" s="704">
        <v>642</v>
      </c>
      <c r="C642" s="705" t="s">
        <v>11055</v>
      </c>
      <c r="D642" s="704" t="str">
        <f t="shared" ref="D642:D705" si="19">ASC(J642)</f>
        <v>ｵｶﾞﾜ ﾎｸﾄ</v>
      </c>
      <c r="E642" s="704" t="s">
        <v>202</v>
      </c>
      <c r="F642" s="704" t="s">
        <v>9329</v>
      </c>
      <c r="G642" s="11">
        <v>3</v>
      </c>
      <c r="H642" s="713" t="str">
        <f>IF($E642="","",VLOOKUP($E642,所属・種目コード!$C$3:$E$76,3,FALSE))</f>
        <v>031078</v>
      </c>
      <c r="I642" s="713">
        <f>IF($E642="","",VLOOKUP($E642,所属・種目コード!$C$3:$E$76,2,FALSE))</f>
        <v>1078</v>
      </c>
      <c r="J642" s="704" t="s">
        <v>9695</v>
      </c>
      <c r="K642" s="706"/>
      <c r="L642" s="705"/>
      <c r="M642" s="706"/>
      <c r="N642" s="706"/>
      <c r="O642" s="706"/>
    </row>
    <row r="643" spans="1:15" ht="16.7" customHeight="1">
      <c r="A643" s="704">
        <v>642</v>
      </c>
      <c r="B643" s="704">
        <v>643</v>
      </c>
      <c r="C643" s="705" t="s">
        <v>11056</v>
      </c>
      <c r="D643" s="704" t="str">
        <f t="shared" si="19"/>
        <v>ﾃﾙｲ ﾘｮｳﾀ</v>
      </c>
      <c r="E643" s="704" t="s">
        <v>202</v>
      </c>
      <c r="F643" s="704" t="s">
        <v>9329</v>
      </c>
      <c r="G643" s="11">
        <v>3</v>
      </c>
      <c r="H643" s="713" t="str">
        <f>IF($E643="","",VLOOKUP($E643,所属・種目コード!$C$3:$E$76,3,FALSE))</f>
        <v>031078</v>
      </c>
      <c r="I643" s="713">
        <f>IF($E643="","",VLOOKUP($E643,所属・種目コード!$C$3:$E$76,2,FALSE))</f>
        <v>1078</v>
      </c>
      <c r="J643" s="704" t="s">
        <v>9697</v>
      </c>
      <c r="K643" s="706"/>
      <c r="L643" s="705"/>
      <c r="M643" s="711"/>
      <c r="N643" s="711"/>
      <c r="O643" s="711"/>
    </row>
    <row r="644" spans="1:15" ht="16.7" customHeight="1">
      <c r="A644" s="704">
        <v>643</v>
      </c>
      <c r="B644" s="704">
        <v>644</v>
      </c>
      <c r="C644" s="705" t="s">
        <v>11057</v>
      </c>
      <c r="D644" s="704" t="str">
        <f t="shared" si="19"/>
        <v>ﾆｼﾑﾗ ｹﾝﾀ</v>
      </c>
      <c r="E644" s="704" t="s">
        <v>202</v>
      </c>
      <c r="F644" s="704" t="s">
        <v>9329</v>
      </c>
      <c r="G644" s="11">
        <v>3</v>
      </c>
      <c r="H644" s="708" t="str">
        <f>IF($E644="","",VLOOKUP($E644,所属・種目コード!$C$3:$E$76,3,FALSE))</f>
        <v>031078</v>
      </c>
      <c r="I644" s="708">
        <f>IF($E644="","",VLOOKUP($E644,所属・種目コード!$C$3:$E$76,2,FALSE))</f>
        <v>1078</v>
      </c>
      <c r="J644" s="704" t="s">
        <v>9698</v>
      </c>
      <c r="K644" s="706"/>
      <c r="L644" s="705"/>
      <c r="M644" s="711"/>
      <c r="N644" s="711"/>
      <c r="O644" s="711"/>
    </row>
    <row r="645" spans="1:15" ht="16.7" customHeight="1">
      <c r="A645" s="704">
        <v>644</v>
      </c>
      <c r="B645" s="704">
        <v>645</v>
      </c>
      <c r="C645" s="705" t="s">
        <v>11058</v>
      </c>
      <c r="D645" s="704" t="str">
        <f t="shared" si="19"/>
        <v>ﾇｶﾓﾘ ｺｳﾙ</v>
      </c>
      <c r="E645" s="704" t="s">
        <v>202</v>
      </c>
      <c r="F645" s="704" t="s">
        <v>9329</v>
      </c>
      <c r="G645" s="11">
        <v>3</v>
      </c>
      <c r="H645" s="708" t="str">
        <f>IF($E645="","",VLOOKUP($E645,所属・種目コード!$C$3:$E$76,3,FALSE))</f>
        <v>031078</v>
      </c>
      <c r="I645" s="708">
        <f>IF($E645="","",VLOOKUP($E645,所属・種目コード!$C$3:$E$76,2,FALSE))</f>
        <v>1078</v>
      </c>
      <c r="J645" s="704" t="s">
        <v>9699</v>
      </c>
      <c r="K645" s="706"/>
      <c r="L645" s="705"/>
      <c r="M645" s="711"/>
      <c r="N645" s="711"/>
      <c r="O645" s="711"/>
    </row>
    <row r="646" spans="1:15" ht="16.7" customHeight="1">
      <c r="A646" s="704">
        <v>645</v>
      </c>
      <c r="B646" s="704">
        <v>646</v>
      </c>
      <c r="C646" s="705" t="s">
        <v>11059</v>
      </c>
      <c r="D646" s="704" t="str">
        <f t="shared" si="19"/>
        <v>ﾋﾗﾔﾏ ﾘｭｳｾｲ</v>
      </c>
      <c r="E646" s="704" t="s">
        <v>202</v>
      </c>
      <c r="F646" s="704" t="s">
        <v>9329</v>
      </c>
      <c r="G646" s="11">
        <v>3</v>
      </c>
      <c r="H646" s="708" t="str">
        <f>IF($E646="","",VLOOKUP($E646,所属・種目コード!$C$3:$E$76,3,FALSE))</f>
        <v>031078</v>
      </c>
      <c r="I646" s="708">
        <f>IF($E646="","",VLOOKUP($E646,所属・種目コード!$C$3:$E$76,2,FALSE))</f>
        <v>1078</v>
      </c>
      <c r="J646" s="704" t="s">
        <v>9701</v>
      </c>
      <c r="K646" s="706"/>
      <c r="L646" s="705"/>
      <c r="M646" s="711"/>
      <c r="N646" s="711"/>
      <c r="O646" s="711"/>
    </row>
    <row r="647" spans="1:15" ht="16.7" customHeight="1">
      <c r="A647" s="704">
        <v>646</v>
      </c>
      <c r="B647" s="704">
        <v>647</v>
      </c>
      <c r="C647" s="705" t="s">
        <v>11060</v>
      </c>
      <c r="D647" s="704" t="str">
        <f t="shared" si="19"/>
        <v>ﾀｺ ﾏｻﾄ</v>
      </c>
      <c r="E647" s="704" t="s">
        <v>202</v>
      </c>
      <c r="F647" s="704" t="s">
        <v>9329</v>
      </c>
      <c r="G647" s="11">
        <v>2</v>
      </c>
      <c r="H647" s="708" t="str">
        <f>IF($E647="","",VLOOKUP($E647,所属・種目コード!$C$3:$E$76,3,FALSE))</f>
        <v>031078</v>
      </c>
      <c r="I647" s="708">
        <f>IF($E647="","",VLOOKUP($E647,所属・種目コード!$C$3:$E$76,2,FALSE))</f>
        <v>1078</v>
      </c>
      <c r="J647" s="704" t="s">
        <v>9696</v>
      </c>
      <c r="K647" s="706"/>
      <c r="L647" s="705"/>
      <c r="M647" s="711"/>
      <c r="N647" s="711"/>
      <c r="O647" s="711"/>
    </row>
    <row r="648" spans="1:15" ht="16.7" customHeight="1">
      <c r="A648" s="704">
        <v>647</v>
      </c>
      <c r="B648" s="704">
        <v>648</v>
      </c>
      <c r="C648" s="705" t="s">
        <v>11061</v>
      </c>
      <c r="D648" s="704" t="str">
        <f t="shared" si="19"/>
        <v>ﾇｶﾓﾘ ｼｮｳｺﾞ</v>
      </c>
      <c r="E648" s="704" t="s">
        <v>202</v>
      </c>
      <c r="F648" s="704" t="s">
        <v>9329</v>
      </c>
      <c r="G648" s="11">
        <v>2</v>
      </c>
      <c r="H648" s="708" t="str">
        <f>IF($E648="","",VLOOKUP($E648,所属・種目コード!$C$3:$E$76,3,FALSE))</f>
        <v>031078</v>
      </c>
      <c r="I648" s="708">
        <f>IF($E648="","",VLOOKUP($E648,所属・種目コード!$C$3:$E$76,2,FALSE))</f>
        <v>1078</v>
      </c>
      <c r="J648" s="704" t="s">
        <v>9700</v>
      </c>
      <c r="K648" s="706"/>
      <c r="L648" s="705"/>
      <c r="M648" s="706"/>
      <c r="N648" s="706"/>
      <c r="O648" s="706"/>
    </row>
    <row r="649" spans="1:15" ht="16.7" customHeight="1">
      <c r="A649" s="704">
        <v>648</v>
      </c>
      <c r="B649" s="704">
        <v>649</v>
      </c>
      <c r="C649" s="705" t="s">
        <v>5818</v>
      </c>
      <c r="D649" s="704" t="str">
        <f t="shared" si="19"/>
        <v>ｵｶﾞﾜ ﾘｮｳﾔ</v>
      </c>
      <c r="E649" s="704" t="s">
        <v>175</v>
      </c>
      <c r="F649" s="704" t="s">
        <v>9329</v>
      </c>
      <c r="G649" s="11">
        <v>3</v>
      </c>
      <c r="H649" s="708" t="str">
        <f>IF($E649="","",VLOOKUP($E649,所属・種目コード!$C$3:$E$76,3,FALSE))</f>
        <v>031072</v>
      </c>
      <c r="I649" s="708">
        <f>IF($E649="","",VLOOKUP($E649,所属・種目コード!$C$3:$E$76,2,FALSE))</f>
        <v>1072</v>
      </c>
      <c r="J649" s="704" t="s">
        <v>9576</v>
      </c>
      <c r="K649" s="706"/>
      <c r="L649" s="705"/>
      <c r="M649" s="711"/>
      <c r="N649" s="711"/>
      <c r="O649" s="711"/>
    </row>
    <row r="650" spans="1:15" ht="16.7" customHeight="1">
      <c r="A650" s="704">
        <v>649</v>
      </c>
      <c r="B650" s="704">
        <v>650</v>
      </c>
      <c r="C650" s="705" t="s">
        <v>11062</v>
      </c>
      <c r="D650" s="704" t="str">
        <f t="shared" si="19"/>
        <v>ｶﾜﾀﾞｲ ﾋｶﾙ</v>
      </c>
      <c r="E650" s="704" t="s">
        <v>175</v>
      </c>
      <c r="F650" s="704" t="s">
        <v>9329</v>
      </c>
      <c r="G650" s="11">
        <v>3</v>
      </c>
      <c r="H650" s="708" t="str">
        <f>IF($E650="","",VLOOKUP($E650,所属・種目コード!$C$3:$E$76,3,FALSE))</f>
        <v>031072</v>
      </c>
      <c r="I650" s="708">
        <f>IF($E650="","",VLOOKUP($E650,所属・種目コード!$C$3:$E$76,2,FALSE))</f>
        <v>1072</v>
      </c>
      <c r="J650" s="704" t="s">
        <v>9578</v>
      </c>
      <c r="K650" s="706"/>
      <c r="L650" s="705"/>
      <c r="M650" s="711"/>
      <c r="N650" s="711"/>
      <c r="O650" s="711"/>
    </row>
    <row r="651" spans="1:15" ht="16.7" customHeight="1">
      <c r="A651" s="704">
        <v>650</v>
      </c>
      <c r="B651" s="704">
        <v>651</v>
      </c>
      <c r="C651" s="828" t="s">
        <v>11268</v>
      </c>
      <c r="D651" s="704" t="str">
        <f t="shared" si="19"/>
        <v>ｽｽﾞｷ ｳﾐ</v>
      </c>
      <c r="E651" s="704" t="s">
        <v>175</v>
      </c>
      <c r="F651" s="704" t="s">
        <v>9329</v>
      </c>
      <c r="G651" s="11">
        <v>3</v>
      </c>
      <c r="H651" s="713" t="str">
        <f>IF($E651="","",VLOOKUP($E651,所属・種目コード!$C$3:$E$76,3,FALSE))</f>
        <v>031072</v>
      </c>
      <c r="I651" s="713">
        <f>IF($E651="","",VLOOKUP($E651,所属・種目コード!$C$3:$E$76,2,FALSE))</f>
        <v>1072</v>
      </c>
      <c r="J651" s="704" t="s">
        <v>9583</v>
      </c>
      <c r="K651" s="706"/>
      <c r="L651" s="705"/>
      <c r="M651" s="711"/>
      <c r="N651" s="711"/>
      <c r="O651" s="711"/>
    </row>
    <row r="652" spans="1:15" ht="16.7" customHeight="1">
      <c r="A652" s="704">
        <v>651</v>
      </c>
      <c r="B652" s="704">
        <v>652</v>
      </c>
      <c r="C652" s="705" t="s">
        <v>11363</v>
      </c>
      <c r="D652" s="704" t="str">
        <f t="shared" si="19"/>
        <v>ﾄｸｻﾅｲ ｺｳｷ</v>
      </c>
      <c r="E652" s="704" t="s">
        <v>175</v>
      </c>
      <c r="F652" s="704" t="s">
        <v>9329</v>
      </c>
      <c r="G652" s="11">
        <v>3</v>
      </c>
      <c r="H652" s="713" t="str">
        <f>IF($E652="","",VLOOKUP($E652,所属・種目コード!$C$3:$E$76,3,FALSE))</f>
        <v>031072</v>
      </c>
      <c r="I652" s="713">
        <f>IF($E652="","",VLOOKUP($E652,所属・種目コード!$C$3:$E$76,2,FALSE))</f>
        <v>1072</v>
      </c>
      <c r="J652" s="704" t="s">
        <v>9584</v>
      </c>
      <c r="K652" s="706"/>
      <c r="L652" s="705"/>
      <c r="M652" s="711"/>
      <c r="N652" s="711"/>
      <c r="O652" s="711"/>
    </row>
    <row r="653" spans="1:15" ht="16.7" customHeight="1">
      <c r="A653" s="704">
        <v>652</v>
      </c>
      <c r="B653" s="704">
        <v>653</v>
      </c>
      <c r="C653" s="705" t="s">
        <v>11364</v>
      </c>
      <c r="D653" s="704" t="str">
        <f t="shared" si="19"/>
        <v>ﾆｲﾔ ｼｮｳｷ</v>
      </c>
      <c r="E653" s="704" t="s">
        <v>175</v>
      </c>
      <c r="F653" s="704" t="s">
        <v>9329</v>
      </c>
      <c r="G653" s="11">
        <v>3</v>
      </c>
      <c r="H653" s="713" t="str">
        <f>IF($E653="","",VLOOKUP($E653,所属・種目コード!$C$3:$E$76,3,FALSE))</f>
        <v>031072</v>
      </c>
      <c r="I653" s="713">
        <f>IF($E653="","",VLOOKUP($E653,所属・種目コード!$C$3:$E$76,2,FALSE))</f>
        <v>1072</v>
      </c>
      <c r="J653" s="704" t="s">
        <v>9586</v>
      </c>
      <c r="K653" s="706"/>
      <c r="L653" s="705"/>
      <c r="M653" s="711"/>
      <c r="N653" s="711"/>
      <c r="O653" s="711"/>
    </row>
    <row r="654" spans="1:15" ht="16.7" customHeight="1">
      <c r="A654" s="704">
        <v>653</v>
      </c>
      <c r="B654" s="704">
        <v>654</v>
      </c>
      <c r="C654" s="705" t="s">
        <v>11063</v>
      </c>
      <c r="D654" s="704" t="str">
        <f t="shared" si="19"/>
        <v>ﾑｶｲ ｹｲﾀ</v>
      </c>
      <c r="E654" s="704" t="s">
        <v>175</v>
      </c>
      <c r="F654" s="704" t="s">
        <v>9329</v>
      </c>
      <c r="G654" s="11">
        <v>3</v>
      </c>
      <c r="H654" s="708" t="str">
        <f>IF($E654="","",VLOOKUP($E654,所属・種目コード!$C$3:$E$76,3,FALSE))</f>
        <v>031072</v>
      </c>
      <c r="I654" s="708">
        <f>IF($E654="","",VLOOKUP($E654,所属・種目コード!$C$3:$E$76,2,FALSE))</f>
        <v>1072</v>
      </c>
      <c r="J654" s="704" t="s">
        <v>9594</v>
      </c>
      <c r="K654" s="706"/>
      <c r="L654" s="705"/>
      <c r="M654" s="706"/>
      <c r="N654" s="706"/>
      <c r="O654" s="706"/>
    </row>
    <row r="655" spans="1:15" ht="16.7" customHeight="1">
      <c r="A655" s="704">
        <v>654</v>
      </c>
      <c r="B655" s="704">
        <v>655</v>
      </c>
      <c r="C655" s="705" t="s">
        <v>11064</v>
      </c>
      <c r="D655" s="704" t="str">
        <f t="shared" si="19"/>
        <v>ﾓﾘｵｶ ﾄﾓｷ</v>
      </c>
      <c r="E655" s="704" t="s">
        <v>175</v>
      </c>
      <c r="F655" s="704" t="s">
        <v>9329</v>
      </c>
      <c r="G655" s="11">
        <v>3</v>
      </c>
      <c r="H655" s="708" t="str">
        <f>IF($E655="","",VLOOKUP($E655,所属・種目コード!$C$3:$E$76,3,FALSE))</f>
        <v>031072</v>
      </c>
      <c r="I655" s="708">
        <f>IF($E655="","",VLOOKUP($E655,所属・種目コード!$C$3:$E$76,2,FALSE))</f>
        <v>1072</v>
      </c>
      <c r="J655" s="704" t="s">
        <v>9595</v>
      </c>
      <c r="K655" s="706"/>
      <c r="L655" s="705"/>
      <c r="M655" s="711"/>
      <c r="N655" s="711"/>
      <c r="O655" s="711"/>
    </row>
    <row r="656" spans="1:15" ht="16.7" customHeight="1">
      <c r="A656" s="704">
        <v>655</v>
      </c>
      <c r="B656" s="704">
        <v>656</v>
      </c>
      <c r="C656" s="705" t="s">
        <v>5844</v>
      </c>
      <c r="D656" s="704" t="str">
        <f t="shared" si="19"/>
        <v>ﾔﾏﾀﾞ ﾊﾙﾄ</v>
      </c>
      <c r="E656" s="704" t="s">
        <v>175</v>
      </c>
      <c r="F656" s="704" t="s">
        <v>9329</v>
      </c>
      <c r="G656" s="11">
        <v>3</v>
      </c>
      <c r="H656" s="708" t="str">
        <f>IF($E656="","",VLOOKUP($E656,所属・種目コード!$C$3:$E$76,3,FALSE))</f>
        <v>031072</v>
      </c>
      <c r="I656" s="708">
        <f>IF($E656="","",VLOOKUP($E656,所属・種目コード!$C$3:$E$76,2,FALSE))</f>
        <v>1072</v>
      </c>
      <c r="J656" s="704" t="s">
        <v>9596</v>
      </c>
      <c r="K656" s="706"/>
      <c r="L656" s="705"/>
      <c r="M656" s="711"/>
      <c r="N656" s="711"/>
      <c r="O656" s="711"/>
    </row>
    <row r="657" spans="1:15" ht="16.7" customHeight="1">
      <c r="A657" s="704">
        <v>656</v>
      </c>
      <c r="B657" s="704">
        <v>657</v>
      </c>
      <c r="C657" s="705" t="s">
        <v>5900</v>
      </c>
      <c r="D657" s="704" t="str">
        <f t="shared" si="19"/>
        <v>ﾗﾝﾊﾞ ﾀｲﾁ</v>
      </c>
      <c r="E657" s="704" t="s">
        <v>175</v>
      </c>
      <c r="F657" s="704" t="s">
        <v>9329</v>
      </c>
      <c r="G657" s="11">
        <v>3</v>
      </c>
      <c r="H657" s="708" t="str">
        <f>IF($E657="","",VLOOKUP($E657,所属・種目コード!$C$3:$E$76,3,FALSE))</f>
        <v>031072</v>
      </c>
      <c r="I657" s="708">
        <f>IF($E657="","",VLOOKUP($E657,所属・種目コード!$C$3:$E$76,2,FALSE))</f>
        <v>1072</v>
      </c>
      <c r="J657" s="704" t="s">
        <v>9597</v>
      </c>
      <c r="K657" s="706"/>
      <c r="L657" s="705"/>
      <c r="M657" s="711"/>
      <c r="N657" s="711"/>
      <c r="O657" s="711"/>
    </row>
    <row r="658" spans="1:15" ht="16.7" customHeight="1">
      <c r="A658" s="704">
        <v>657</v>
      </c>
      <c r="B658" s="704">
        <v>658</v>
      </c>
      <c r="C658" s="705" t="s">
        <v>11065</v>
      </c>
      <c r="D658" s="704" t="str">
        <f t="shared" si="19"/>
        <v>ｸﾎﾞ ﾀﾞｲﾁ</v>
      </c>
      <c r="E658" s="704" t="s">
        <v>175</v>
      </c>
      <c r="F658" s="704" t="s">
        <v>9329</v>
      </c>
      <c r="G658" s="11">
        <v>2</v>
      </c>
      <c r="H658" s="708" t="str">
        <f>IF($E658="","",VLOOKUP($E658,所属・種目コード!$C$3:$E$76,3,FALSE))</f>
        <v>031072</v>
      </c>
      <c r="I658" s="708">
        <f>IF($E658="","",VLOOKUP($E658,所属・種目コード!$C$3:$E$76,2,FALSE))</f>
        <v>1072</v>
      </c>
      <c r="J658" s="704" t="s">
        <v>9580</v>
      </c>
      <c r="K658" s="706"/>
      <c r="L658" s="705"/>
      <c r="M658" s="711"/>
      <c r="N658" s="711"/>
      <c r="O658" s="711"/>
    </row>
    <row r="659" spans="1:15" ht="16.7" customHeight="1">
      <c r="A659" s="704">
        <v>658</v>
      </c>
      <c r="B659" s="704">
        <v>659</v>
      </c>
      <c r="C659" s="705" t="s">
        <v>11066</v>
      </c>
      <c r="D659" s="704" t="str">
        <f t="shared" si="19"/>
        <v>ﾊﾀﾊﾞﾔｼ ﾘｸﾄ</v>
      </c>
      <c r="E659" s="704" t="s">
        <v>175</v>
      </c>
      <c r="F659" s="704" t="s">
        <v>9329</v>
      </c>
      <c r="G659" s="11">
        <v>2</v>
      </c>
      <c r="H659" s="708" t="str">
        <f>IF($E659="","",VLOOKUP($E659,所属・種目コード!$C$3:$E$76,3,FALSE))</f>
        <v>031072</v>
      </c>
      <c r="I659" s="708">
        <f>IF($E659="","",VLOOKUP($E659,所属・種目コード!$C$3:$E$76,2,FALSE))</f>
        <v>1072</v>
      </c>
      <c r="J659" s="704" t="s">
        <v>9587</v>
      </c>
      <c r="K659" s="706"/>
      <c r="L659" s="705"/>
      <c r="M659" s="711"/>
      <c r="N659" s="711"/>
      <c r="O659" s="711"/>
    </row>
    <row r="660" spans="1:15" ht="16.7" customHeight="1">
      <c r="A660" s="704">
        <v>659</v>
      </c>
      <c r="B660" s="704">
        <v>660</v>
      </c>
      <c r="C660" s="705" t="s">
        <v>11365</v>
      </c>
      <c r="D660" s="704" t="str">
        <f t="shared" si="19"/>
        <v>ﾐﾌﾈ ｼｮｳﾀﾛｳ</v>
      </c>
      <c r="E660" s="704" t="s">
        <v>175</v>
      </c>
      <c r="F660" s="704" t="s">
        <v>9329</v>
      </c>
      <c r="G660" s="11">
        <v>2</v>
      </c>
      <c r="H660" s="708" t="str">
        <f>IF($E660="","",VLOOKUP($E660,所属・種目コード!$C$3:$E$76,3,FALSE))</f>
        <v>031072</v>
      </c>
      <c r="I660" s="708">
        <f>IF($E660="","",VLOOKUP($E660,所属・種目コード!$C$3:$E$76,2,FALSE))</f>
        <v>1072</v>
      </c>
      <c r="J660" s="704" t="s">
        <v>9593</v>
      </c>
      <c r="K660" s="706"/>
      <c r="L660" s="705"/>
      <c r="M660" s="706"/>
      <c r="N660" s="706"/>
      <c r="O660" s="706"/>
    </row>
    <row r="661" spans="1:15" ht="16.7" customHeight="1">
      <c r="A661" s="704">
        <v>660</v>
      </c>
      <c r="B661" s="704">
        <v>661</v>
      </c>
      <c r="C661" s="705" t="s">
        <v>11269</v>
      </c>
      <c r="D661" s="704" t="str">
        <f t="shared" si="19"/>
        <v>ｻｶｷ ﾗｲﾑ</v>
      </c>
      <c r="E661" s="704" t="s">
        <v>175</v>
      </c>
      <c r="F661" s="704" t="s">
        <v>9329</v>
      </c>
      <c r="G661" s="11">
        <v>1</v>
      </c>
      <c r="H661" s="708" t="str">
        <f>IF($E661="","",VLOOKUP($E661,所属・種目コード!$C$3:$E$76,3,FALSE))</f>
        <v>031072</v>
      </c>
      <c r="I661" s="708">
        <f>IF($E661="","",VLOOKUP($E661,所属・種目コード!$C$3:$E$76,2,FALSE))</f>
        <v>1072</v>
      </c>
      <c r="J661" s="704" t="s">
        <v>9582</v>
      </c>
      <c r="K661" s="706"/>
      <c r="L661" s="705"/>
      <c r="M661" s="711"/>
      <c r="N661" s="711"/>
      <c r="O661" s="711"/>
    </row>
    <row r="662" spans="1:15" ht="16.7" customHeight="1">
      <c r="A662" s="704">
        <v>661</v>
      </c>
      <c r="B662" s="704">
        <v>662</v>
      </c>
      <c r="C662" s="705" t="s">
        <v>11067</v>
      </c>
      <c r="D662" s="704" t="str">
        <f t="shared" si="19"/>
        <v>ﾊﾔｼﾀ ｹｲｼ</v>
      </c>
      <c r="E662" s="704" t="s">
        <v>175</v>
      </c>
      <c r="F662" s="704" t="s">
        <v>9329</v>
      </c>
      <c r="G662" s="11">
        <v>1</v>
      </c>
      <c r="H662" s="708" t="str">
        <f>IF($E662="","",VLOOKUP($E662,所属・種目コード!$C$3:$E$76,3,FALSE))</f>
        <v>031072</v>
      </c>
      <c r="I662" s="708">
        <f>IF($E662="","",VLOOKUP($E662,所属・種目コード!$C$3:$E$76,2,FALSE))</f>
        <v>1072</v>
      </c>
      <c r="J662" s="704" t="s">
        <v>9588</v>
      </c>
      <c r="K662" s="706"/>
      <c r="L662" s="705"/>
      <c r="M662" s="711"/>
      <c r="N662" s="711"/>
      <c r="O662" s="711"/>
    </row>
    <row r="663" spans="1:15" ht="16.7" customHeight="1">
      <c r="A663" s="704">
        <v>662</v>
      </c>
      <c r="B663" s="704">
        <v>663</v>
      </c>
      <c r="C663" s="705" t="s">
        <v>11068</v>
      </c>
      <c r="D663" s="704" t="str">
        <f t="shared" si="19"/>
        <v>ｷｸﾁ ｱｻﾋ</v>
      </c>
      <c r="E663" s="704" t="s">
        <v>10667</v>
      </c>
      <c r="F663" s="704" t="s">
        <v>9329</v>
      </c>
      <c r="G663" s="11">
        <v>2</v>
      </c>
      <c r="H663" s="708" t="str">
        <f>IF($E663="","",VLOOKUP($E663,所属・種目コード!$C$3:$E$76,3,FALSE))</f>
        <v>031091</v>
      </c>
      <c r="I663" s="708">
        <f>IF($E663="","",VLOOKUP($E663,所属・種目コード!$C$3:$E$76,2,FALSE))</f>
        <v>1091</v>
      </c>
      <c r="J663" s="704" t="s">
        <v>9901</v>
      </c>
      <c r="K663" s="706"/>
      <c r="L663" s="705"/>
      <c r="M663" s="711"/>
      <c r="N663" s="711"/>
      <c r="O663" s="711"/>
    </row>
    <row r="664" spans="1:15" ht="16.7" customHeight="1">
      <c r="A664" s="704">
        <v>663</v>
      </c>
      <c r="B664" s="704">
        <v>664</v>
      </c>
      <c r="C664" s="705" t="s">
        <v>11069</v>
      </c>
      <c r="D664" s="704" t="str">
        <f t="shared" si="19"/>
        <v>ﾊﾀｹﾔﾏ ﾘﾛ</v>
      </c>
      <c r="E664" s="704" t="s">
        <v>10667</v>
      </c>
      <c r="F664" s="704" t="s">
        <v>9329</v>
      </c>
      <c r="G664" s="11">
        <v>2</v>
      </c>
      <c r="H664" s="708" t="str">
        <f>IF($E664="","",VLOOKUP($E664,所属・種目コード!$C$3:$E$76,3,FALSE))</f>
        <v>031091</v>
      </c>
      <c r="I664" s="708">
        <f>IF($E664="","",VLOOKUP($E664,所属・種目コード!$C$3:$E$76,2,FALSE))</f>
        <v>1091</v>
      </c>
      <c r="J664" s="704" t="s">
        <v>9907</v>
      </c>
      <c r="K664" s="706"/>
      <c r="L664" s="705"/>
      <c r="M664" s="711"/>
      <c r="N664" s="711"/>
      <c r="O664" s="711"/>
    </row>
    <row r="665" spans="1:15" ht="16.7" customHeight="1">
      <c r="A665" s="704">
        <v>664</v>
      </c>
      <c r="B665" s="704">
        <v>665</v>
      </c>
      <c r="C665" s="705" t="s">
        <v>11070</v>
      </c>
      <c r="D665" s="704" t="str">
        <f t="shared" si="19"/>
        <v>ｾｶﾞﾜ ﾄｸﾏ</v>
      </c>
      <c r="E665" s="704" t="s">
        <v>10667</v>
      </c>
      <c r="F665" s="704" t="s">
        <v>9329</v>
      </c>
      <c r="G665" s="11">
        <v>1</v>
      </c>
      <c r="H665" s="708" t="str">
        <f>IF($E665="","",VLOOKUP($E665,所属・種目コード!$C$3:$E$76,3,FALSE))</f>
        <v>031091</v>
      </c>
      <c r="I665" s="708">
        <f>IF($E665="","",VLOOKUP($E665,所属・種目コード!$C$3:$E$76,2,FALSE))</f>
        <v>1091</v>
      </c>
      <c r="J665" s="704" t="s">
        <v>9903</v>
      </c>
      <c r="K665" s="706"/>
      <c r="L665" s="705"/>
      <c r="M665" s="706"/>
      <c r="N665" s="706"/>
      <c r="O665" s="706"/>
    </row>
    <row r="666" spans="1:15" ht="16.7" customHeight="1">
      <c r="A666" s="704">
        <v>665</v>
      </c>
      <c r="B666" s="704">
        <v>666</v>
      </c>
      <c r="C666" s="705" t="s">
        <v>11366</v>
      </c>
      <c r="D666" s="704" t="str">
        <f t="shared" si="19"/>
        <v>ｵﾉﾃﾞﾗ ｷｮｳ</v>
      </c>
      <c r="E666" s="704" t="s">
        <v>141</v>
      </c>
      <c r="F666" s="704" t="s">
        <v>9329</v>
      </c>
      <c r="G666" s="11">
        <v>1</v>
      </c>
      <c r="H666" s="708" t="str">
        <f>IF($E666="","",VLOOKUP($E666,所属・種目コード!$C$3:$E$76,3,FALSE))</f>
        <v>031066</v>
      </c>
      <c r="I666" s="708">
        <f>IF($E666="","",VLOOKUP($E666,所属・種目コード!$C$3:$E$76,2,FALSE))</f>
        <v>1066</v>
      </c>
      <c r="J666" s="704" t="s">
        <v>9474</v>
      </c>
      <c r="K666" s="706"/>
      <c r="L666" s="705"/>
      <c r="M666" s="706"/>
      <c r="N666" s="706"/>
      <c r="O666" s="706"/>
    </row>
    <row r="667" spans="1:15" ht="16.7" customHeight="1">
      <c r="A667" s="704">
        <v>666</v>
      </c>
      <c r="B667" s="704">
        <v>667</v>
      </c>
      <c r="C667" s="705" t="s">
        <v>11071</v>
      </c>
      <c r="D667" s="704" t="str">
        <f t="shared" si="19"/>
        <v>ﾁﾊﾞ ﾊﾙﾄ</v>
      </c>
      <c r="E667" s="704" t="s">
        <v>141</v>
      </c>
      <c r="F667" s="704" t="s">
        <v>9329</v>
      </c>
      <c r="G667" s="11">
        <v>1</v>
      </c>
      <c r="H667" s="708" t="str">
        <f>IF($E667="","",VLOOKUP($E667,所属・種目コード!$C$3:$E$76,3,FALSE))</f>
        <v>031066</v>
      </c>
      <c r="I667" s="708">
        <f>IF($E667="","",VLOOKUP($E667,所属・種目コード!$C$3:$E$76,2,FALSE))</f>
        <v>1066</v>
      </c>
      <c r="J667" s="704" t="s">
        <v>9479</v>
      </c>
      <c r="K667" s="706"/>
      <c r="L667" s="705"/>
      <c r="M667" s="706"/>
      <c r="N667" s="706"/>
      <c r="O667" s="706"/>
    </row>
    <row r="668" spans="1:15" ht="16.7" customHeight="1">
      <c r="A668" s="704">
        <v>667</v>
      </c>
      <c r="B668" s="704">
        <v>668</v>
      </c>
      <c r="C668" s="705" t="s">
        <v>11072</v>
      </c>
      <c r="D668" s="704" t="str">
        <f t="shared" si="19"/>
        <v>ﾄﾐｻﾜ ｹﾞﾝｷ</v>
      </c>
      <c r="E668" s="704" t="s">
        <v>141</v>
      </c>
      <c r="F668" s="704" t="s">
        <v>9329</v>
      </c>
      <c r="G668" s="11">
        <v>1</v>
      </c>
      <c r="H668" s="708" t="str">
        <f>IF($E668="","",VLOOKUP($E668,所属・種目コード!$C$3:$E$76,3,FALSE))</f>
        <v>031066</v>
      </c>
      <c r="I668" s="708">
        <f>IF($E668="","",VLOOKUP($E668,所属・種目コード!$C$3:$E$76,2,FALSE))</f>
        <v>1066</v>
      </c>
      <c r="J668" s="704" t="s">
        <v>9480</v>
      </c>
      <c r="K668" s="711"/>
      <c r="L668" s="705"/>
      <c r="M668" s="706"/>
      <c r="N668" s="706"/>
      <c r="O668" s="706"/>
    </row>
    <row r="669" spans="1:15" ht="16.7" customHeight="1">
      <c r="A669" s="704">
        <v>668</v>
      </c>
      <c r="B669" s="704">
        <v>669</v>
      </c>
      <c r="C669" s="705" t="s">
        <v>11073</v>
      </c>
      <c r="D669" s="704" t="str">
        <f t="shared" si="19"/>
        <v>ﾏｻｷ ｶｲﾎ</v>
      </c>
      <c r="E669" s="704" t="s">
        <v>10115</v>
      </c>
      <c r="F669" s="704" t="s">
        <v>9329</v>
      </c>
      <c r="G669" s="11">
        <v>1</v>
      </c>
      <c r="H669" s="708" t="str">
        <f>IF($E669="","",VLOOKUP($E669,所属・種目コード!$C$3:$E$76,3,FALSE))</f>
        <v>031110</v>
      </c>
      <c r="I669" s="708">
        <f>IF($E669="","",VLOOKUP($E669,所属・種目コード!$C$3:$E$76,2,FALSE))</f>
        <v>1110</v>
      </c>
      <c r="J669" s="704" t="s">
        <v>10145</v>
      </c>
      <c r="K669" s="706"/>
      <c r="L669" s="705"/>
      <c r="M669" s="706"/>
      <c r="N669" s="706"/>
      <c r="O669" s="706"/>
    </row>
    <row r="670" spans="1:15" ht="16.7" customHeight="1">
      <c r="A670" s="704">
        <v>669</v>
      </c>
      <c r="B670" s="704">
        <v>670</v>
      </c>
      <c r="C670" s="705" t="s">
        <v>11270</v>
      </c>
      <c r="D670" s="704" t="str">
        <f t="shared" si="19"/>
        <v>ｵｵﾋﾗ ｲﾂｷ</v>
      </c>
      <c r="E670" s="704" t="s">
        <v>250</v>
      </c>
      <c r="F670" s="704" t="s">
        <v>9329</v>
      </c>
      <c r="G670" s="11">
        <v>1</v>
      </c>
      <c r="H670" s="708" t="str">
        <f>IF($E670="","",VLOOKUP($E670,所属・種目コード!$C$3:$E$76,3,FALSE))</f>
        <v>031090</v>
      </c>
      <c r="I670" s="708">
        <f>IF($E670="","",VLOOKUP($E670,所属・種目コード!$C$3:$E$76,2,FALSE))</f>
        <v>1090</v>
      </c>
      <c r="J670" s="704" t="s">
        <v>9858</v>
      </c>
      <c r="K670" s="706"/>
      <c r="L670" s="705"/>
      <c r="M670" s="706"/>
      <c r="N670" s="706"/>
      <c r="O670" s="706"/>
    </row>
    <row r="671" spans="1:15" ht="16.7" customHeight="1">
      <c r="A671" s="704">
        <v>670</v>
      </c>
      <c r="B671" s="704">
        <v>671</v>
      </c>
      <c r="C671" s="705" t="s">
        <v>11074</v>
      </c>
      <c r="D671" s="704" t="str">
        <f t="shared" si="19"/>
        <v>ﾀｷﾀ ｹﾝｺﾞ</v>
      </c>
      <c r="E671" s="704" t="s">
        <v>250</v>
      </c>
      <c r="F671" s="704" t="s">
        <v>9329</v>
      </c>
      <c r="G671" s="11">
        <v>1</v>
      </c>
      <c r="H671" s="708" t="str">
        <f>IF($E671="","",VLOOKUP($E671,所属・種目コード!$C$3:$E$76,3,FALSE))</f>
        <v>031090</v>
      </c>
      <c r="I671" s="708">
        <f>IF($E671="","",VLOOKUP($E671,所属・種目コード!$C$3:$E$76,2,FALSE))</f>
        <v>1090</v>
      </c>
      <c r="J671" s="704" t="s">
        <v>9881</v>
      </c>
      <c r="K671" s="706"/>
      <c r="L671" s="705"/>
      <c r="M671" s="711"/>
      <c r="N671" s="711"/>
      <c r="O671" s="711"/>
    </row>
    <row r="672" spans="1:15" ht="16.7" customHeight="1">
      <c r="A672" s="704">
        <v>671</v>
      </c>
      <c r="B672" s="704">
        <v>672</v>
      </c>
      <c r="C672" s="705" t="s">
        <v>11271</v>
      </c>
      <c r="D672" s="704" t="str">
        <f t="shared" si="19"/>
        <v>ﾁﾊﾞ ｷｻﾞｼ</v>
      </c>
      <c r="E672" s="704" t="s">
        <v>250</v>
      </c>
      <c r="F672" s="704" t="s">
        <v>9329</v>
      </c>
      <c r="G672" s="11">
        <v>1</v>
      </c>
      <c r="H672" s="708" t="str">
        <f>IF($E672="","",VLOOKUP($E672,所属・種目コード!$C$3:$E$76,3,FALSE))</f>
        <v>031090</v>
      </c>
      <c r="I672" s="708">
        <f>IF($E672="","",VLOOKUP($E672,所属・種目コード!$C$3:$E$76,2,FALSE))</f>
        <v>1090</v>
      </c>
      <c r="J672" s="704" t="s">
        <v>9885</v>
      </c>
      <c r="K672" s="706"/>
      <c r="L672" s="705"/>
      <c r="M672" s="711"/>
      <c r="N672" s="711"/>
      <c r="O672" s="711"/>
    </row>
    <row r="673" spans="1:15" ht="16.7" customHeight="1">
      <c r="A673" s="704">
        <v>672</v>
      </c>
      <c r="B673" s="704">
        <v>673</v>
      </c>
      <c r="C673" s="705" t="s">
        <v>11075</v>
      </c>
      <c r="D673" s="704" t="str">
        <f t="shared" si="19"/>
        <v>ﾃﾙｲ ｷｮｳﾍｲ</v>
      </c>
      <c r="E673" s="704" t="s">
        <v>250</v>
      </c>
      <c r="F673" s="704" t="s">
        <v>9329</v>
      </c>
      <c r="G673" s="11">
        <v>1</v>
      </c>
      <c r="H673" s="708" t="str">
        <f>IF($E673="","",VLOOKUP($E673,所属・種目コード!$C$3:$E$76,3,FALSE))</f>
        <v>031090</v>
      </c>
      <c r="I673" s="708">
        <f>IF($E673="","",VLOOKUP($E673,所属・種目コード!$C$3:$E$76,2,FALSE))</f>
        <v>1090</v>
      </c>
      <c r="J673" s="704" t="s">
        <v>9887</v>
      </c>
      <c r="K673" s="706"/>
      <c r="L673" s="705"/>
      <c r="M673" s="706"/>
      <c r="N673" s="706"/>
      <c r="O673" s="706"/>
    </row>
    <row r="674" spans="1:15" ht="16.7" customHeight="1">
      <c r="A674" s="704">
        <v>673</v>
      </c>
      <c r="B674" s="704">
        <v>674</v>
      </c>
      <c r="C674" s="705" t="s">
        <v>11076</v>
      </c>
      <c r="D674" s="704" t="str">
        <f t="shared" si="19"/>
        <v>ﾌﾙｻﾜ ﾊﾙﾄ</v>
      </c>
      <c r="E674" s="704" t="s">
        <v>250</v>
      </c>
      <c r="F674" s="704" t="s">
        <v>9329</v>
      </c>
      <c r="G674" s="11">
        <v>1</v>
      </c>
      <c r="H674" s="708" t="str">
        <f>IF($E674="","",VLOOKUP($E674,所属・種目コード!$C$3:$E$76,3,FALSE))</f>
        <v>031090</v>
      </c>
      <c r="I674" s="708">
        <f>IF($E674="","",VLOOKUP($E674,所属・種目コード!$C$3:$E$76,2,FALSE))</f>
        <v>1090</v>
      </c>
      <c r="J674" s="704" t="s">
        <v>9893</v>
      </c>
      <c r="K674" s="706"/>
      <c r="L674" s="705"/>
      <c r="M674" s="706"/>
      <c r="N674" s="706"/>
      <c r="O674" s="706"/>
    </row>
    <row r="675" spans="1:15" ht="16.7" customHeight="1">
      <c r="A675" s="704">
        <v>674</v>
      </c>
      <c r="B675" s="704">
        <v>675</v>
      </c>
      <c r="C675" s="705" t="s">
        <v>11077</v>
      </c>
      <c r="D675" s="704" t="str">
        <f t="shared" si="19"/>
        <v>ﾐｳﾗ ﾃｯｼｮｳ</v>
      </c>
      <c r="E675" s="704" t="s">
        <v>250</v>
      </c>
      <c r="F675" s="704" t="s">
        <v>9329</v>
      </c>
      <c r="G675" s="11">
        <v>1</v>
      </c>
      <c r="H675" s="708" t="str">
        <f>IF($E675="","",VLOOKUP($E675,所属・種目コード!$C$3:$E$76,3,FALSE))</f>
        <v>031090</v>
      </c>
      <c r="I675" s="708">
        <f>IF($E675="","",VLOOKUP($E675,所属・種目コード!$C$3:$E$76,2,FALSE))</f>
        <v>1090</v>
      </c>
      <c r="J675" s="704" t="s">
        <v>9895</v>
      </c>
      <c r="K675" s="706"/>
      <c r="L675" s="705"/>
      <c r="M675" s="706"/>
      <c r="N675" s="706"/>
      <c r="O675" s="706"/>
    </row>
    <row r="676" spans="1:15" ht="16.7" customHeight="1">
      <c r="A676" s="704">
        <v>675</v>
      </c>
      <c r="B676" s="704">
        <v>676</v>
      </c>
      <c r="C676" s="705" t="s">
        <v>11078</v>
      </c>
      <c r="D676" s="704" t="str">
        <f t="shared" si="19"/>
        <v>ｲｼｶﾜ ｿｳﾔ</v>
      </c>
      <c r="E676" s="704" t="s">
        <v>11403</v>
      </c>
      <c r="F676" s="704" t="s">
        <v>9329</v>
      </c>
      <c r="G676" s="11">
        <v>1</v>
      </c>
      <c r="H676" s="708" t="str">
        <f>IF($E676="","",VLOOKUP($E676,所属・種目コード!$C$3:$E$76,3,FALSE))</f>
        <v>031104</v>
      </c>
      <c r="I676" s="708">
        <f>IF($E676="","",VLOOKUP($E676,所属・種目コード!$C$3:$E$76,2,FALSE))</f>
        <v>1104</v>
      </c>
      <c r="J676" s="704" t="s">
        <v>10062</v>
      </c>
      <c r="K676" s="711"/>
      <c r="L676" s="705"/>
      <c r="M676" s="706"/>
      <c r="N676" s="706"/>
      <c r="O676" s="706"/>
    </row>
    <row r="677" spans="1:15" ht="16.7" customHeight="1">
      <c r="A677" s="704">
        <v>676</v>
      </c>
      <c r="B677" s="704">
        <v>677</v>
      </c>
      <c r="C677" s="705" t="s">
        <v>11079</v>
      </c>
      <c r="D677" s="704" t="str">
        <f t="shared" si="19"/>
        <v>ｵｵﾂﾎﾞ ﾌｳﾀ</v>
      </c>
      <c r="E677" s="704" t="s">
        <v>11403</v>
      </c>
      <c r="F677" s="704" t="s">
        <v>9329</v>
      </c>
      <c r="G677" s="11">
        <v>1</v>
      </c>
      <c r="H677" s="708" t="str">
        <f>IF($E677="","",VLOOKUP($E677,所属・種目コード!$C$3:$E$76,3,FALSE))</f>
        <v>031104</v>
      </c>
      <c r="I677" s="708">
        <f>IF($E677="","",VLOOKUP($E677,所属・種目コード!$C$3:$E$76,2,FALSE))</f>
        <v>1104</v>
      </c>
      <c r="J677" s="704" t="s">
        <v>10069</v>
      </c>
      <c r="K677" s="711"/>
      <c r="L677" s="705"/>
      <c r="M677" s="706"/>
      <c r="N677" s="706"/>
      <c r="O677" s="706"/>
    </row>
    <row r="678" spans="1:15" ht="16.7" customHeight="1">
      <c r="A678" s="704">
        <v>677</v>
      </c>
      <c r="B678" s="704">
        <v>678</v>
      </c>
      <c r="C678" s="705" t="s">
        <v>11080</v>
      </c>
      <c r="D678" s="704" t="str">
        <f t="shared" si="19"/>
        <v>ｵｶﾞｻﾜﾗ ｴｲ</v>
      </c>
      <c r="E678" s="704" t="s">
        <v>11403</v>
      </c>
      <c r="F678" s="704" t="s">
        <v>9329</v>
      </c>
      <c r="G678" s="11">
        <v>1</v>
      </c>
      <c r="H678" s="708" t="str">
        <f>IF($E678="","",VLOOKUP($E678,所属・種目コード!$C$3:$E$76,3,FALSE))</f>
        <v>031104</v>
      </c>
      <c r="I678" s="708">
        <f>IF($E678="","",VLOOKUP($E678,所属・種目コード!$C$3:$E$76,2,FALSE))</f>
        <v>1104</v>
      </c>
      <c r="J678" s="704" t="s">
        <v>10070</v>
      </c>
      <c r="K678" s="711"/>
      <c r="L678" s="705"/>
      <c r="M678" s="706"/>
      <c r="N678" s="706"/>
      <c r="O678" s="706"/>
    </row>
    <row r="679" spans="1:15" ht="16.7" customHeight="1">
      <c r="A679" s="704">
        <v>678</v>
      </c>
      <c r="B679" s="704">
        <v>679</v>
      </c>
      <c r="C679" s="705" t="s">
        <v>11081</v>
      </c>
      <c r="D679" s="704" t="str">
        <f t="shared" si="19"/>
        <v>ｷｸﾁ ﾕｳﾏ</v>
      </c>
      <c r="E679" s="704" t="s">
        <v>11403</v>
      </c>
      <c r="F679" s="704" t="s">
        <v>9329</v>
      </c>
      <c r="G679" s="11">
        <v>1</v>
      </c>
      <c r="H679" s="708" t="str">
        <f>IF($E679="","",VLOOKUP($E679,所属・種目コード!$C$3:$E$76,3,FALSE))</f>
        <v>031104</v>
      </c>
      <c r="I679" s="708">
        <f>IF($E679="","",VLOOKUP($E679,所属・種目コード!$C$3:$E$76,2,FALSE))</f>
        <v>1104</v>
      </c>
      <c r="J679" s="704" t="s">
        <v>10076</v>
      </c>
      <c r="K679" s="711"/>
      <c r="L679" s="705"/>
      <c r="M679" s="706"/>
      <c r="N679" s="706"/>
      <c r="O679" s="706"/>
    </row>
    <row r="680" spans="1:15" ht="16.7" customHeight="1">
      <c r="A680" s="704">
        <v>679</v>
      </c>
      <c r="B680" s="704">
        <v>680</v>
      </c>
      <c r="C680" s="705" t="s">
        <v>11082</v>
      </c>
      <c r="D680" s="704" t="str">
        <f t="shared" si="19"/>
        <v>ｻﾄｳ ﾊﾙﾀｶ</v>
      </c>
      <c r="E680" s="704" t="s">
        <v>11403</v>
      </c>
      <c r="F680" s="704" t="s">
        <v>9329</v>
      </c>
      <c r="G680" s="11">
        <v>1</v>
      </c>
      <c r="H680" s="708" t="str">
        <f>IF($E680="","",VLOOKUP($E680,所属・種目コード!$C$3:$E$76,3,FALSE))</f>
        <v>031104</v>
      </c>
      <c r="I680" s="708">
        <f>IF($E680="","",VLOOKUP($E680,所属・種目コード!$C$3:$E$76,2,FALSE))</f>
        <v>1104</v>
      </c>
      <c r="J680" s="704" t="s">
        <v>10079</v>
      </c>
      <c r="K680" s="711"/>
      <c r="L680" s="705"/>
      <c r="M680" s="706"/>
      <c r="N680" s="706"/>
      <c r="O680" s="706"/>
    </row>
    <row r="681" spans="1:15" ht="16.7" customHeight="1">
      <c r="A681" s="704">
        <v>680</v>
      </c>
      <c r="B681" s="704">
        <v>681</v>
      </c>
      <c r="C681" s="705" t="s">
        <v>11083</v>
      </c>
      <c r="D681" s="704" t="str">
        <f t="shared" si="19"/>
        <v>ｵｵｻﾜ ﾘｭｳﾀ</v>
      </c>
      <c r="E681" s="704" t="s">
        <v>11402</v>
      </c>
      <c r="F681" s="704" t="s">
        <v>9329</v>
      </c>
      <c r="G681" s="11">
        <v>1</v>
      </c>
      <c r="H681" s="708" t="str">
        <f>IF($E681="","",VLOOKUP($E681,所属・種目コード!$C$3:$E$76,3,FALSE))</f>
        <v>031113</v>
      </c>
      <c r="I681" s="708">
        <f>IF($E681="","",VLOOKUP($E681,所属・種目コード!$C$3:$E$76,2,FALSE))</f>
        <v>1113</v>
      </c>
      <c r="J681" s="704" t="s">
        <v>10195</v>
      </c>
      <c r="K681" s="711"/>
      <c r="L681" s="705"/>
      <c r="M681" s="711"/>
      <c r="N681" s="711"/>
      <c r="O681" s="711"/>
    </row>
    <row r="682" spans="1:15" ht="16.7" customHeight="1">
      <c r="A682" s="704">
        <v>681</v>
      </c>
      <c r="B682" s="704">
        <v>682</v>
      </c>
      <c r="C682" s="705" t="s">
        <v>11084</v>
      </c>
      <c r="D682" s="704" t="str">
        <f t="shared" si="19"/>
        <v>ﾅｶﾀﾞﾃ ﾘﾄ</v>
      </c>
      <c r="E682" s="704" t="s">
        <v>11402</v>
      </c>
      <c r="F682" s="704" t="s">
        <v>9329</v>
      </c>
      <c r="G682" s="11">
        <v>1</v>
      </c>
      <c r="H682" s="708" t="str">
        <f>IF($E682="","",VLOOKUP($E682,所属・種目コード!$C$3:$E$76,3,FALSE))</f>
        <v>031113</v>
      </c>
      <c r="I682" s="708">
        <f>IF($E682="","",VLOOKUP($E682,所属・種目コード!$C$3:$E$76,2,FALSE))</f>
        <v>1113</v>
      </c>
      <c r="J682" s="704" t="s">
        <v>10213</v>
      </c>
      <c r="K682" s="711"/>
      <c r="L682" s="705"/>
      <c r="M682" s="711"/>
      <c r="N682" s="711"/>
      <c r="O682" s="711"/>
    </row>
    <row r="683" spans="1:15" ht="16.7" customHeight="1">
      <c r="A683" s="704">
        <v>682</v>
      </c>
      <c r="B683" s="704">
        <v>683</v>
      </c>
      <c r="C683" s="705" t="s">
        <v>11085</v>
      </c>
      <c r="D683" s="704" t="str">
        <f t="shared" si="19"/>
        <v>ﾉﾑﾗ ﾄﾓﾔ</v>
      </c>
      <c r="E683" s="704" t="s">
        <v>11402</v>
      </c>
      <c r="F683" s="704" t="s">
        <v>9329</v>
      </c>
      <c r="G683" s="11">
        <v>1</v>
      </c>
      <c r="H683" s="708" t="str">
        <f>IF($E683="","",VLOOKUP($E683,所属・種目コード!$C$3:$E$76,3,FALSE))</f>
        <v>031113</v>
      </c>
      <c r="I683" s="708">
        <f>IF($E683="","",VLOOKUP($E683,所属・種目コード!$C$3:$E$76,2,FALSE))</f>
        <v>1113</v>
      </c>
      <c r="J683" s="704" t="s">
        <v>10217</v>
      </c>
      <c r="K683" s="711"/>
      <c r="L683" s="705"/>
      <c r="M683" s="706"/>
      <c r="N683" s="706"/>
      <c r="O683" s="706"/>
    </row>
    <row r="684" spans="1:15" ht="16.7" customHeight="1">
      <c r="A684" s="704">
        <v>683</v>
      </c>
      <c r="B684" s="704">
        <v>684</v>
      </c>
      <c r="C684" s="705" t="s">
        <v>11086</v>
      </c>
      <c r="D684" s="704" t="str">
        <f t="shared" si="19"/>
        <v>ﾊｼﾔﾏ ﾀｲﾁ</v>
      </c>
      <c r="E684" s="704" t="s">
        <v>11402</v>
      </c>
      <c r="F684" s="704" t="s">
        <v>9329</v>
      </c>
      <c r="G684" s="11">
        <v>1</v>
      </c>
      <c r="H684" s="708" t="str">
        <f>IF($E684="","",VLOOKUP($E684,所属・種目コード!$C$3:$E$76,3,FALSE))</f>
        <v>031113</v>
      </c>
      <c r="I684" s="708">
        <f>IF($E684="","",VLOOKUP($E684,所属・種目コード!$C$3:$E$76,2,FALSE))</f>
        <v>1113</v>
      </c>
      <c r="J684" s="704" t="s">
        <v>10218</v>
      </c>
      <c r="K684" s="711"/>
      <c r="L684" s="705"/>
      <c r="M684" s="706"/>
      <c r="N684" s="706"/>
      <c r="O684" s="706"/>
    </row>
    <row r="685" spans="1:15" ht="16.7" customHeight="1">
      <c r="A685" s="704">
        <v>684</v>
      </c>
      <c r="B685" s="704">
        <v>685</v>
      </c>
      <c r="C685" s="705" t="s">
        <v>11087</v>
      </c>
      <c r="D685" s="704" t="str">
        <f t="shared" si="19"/>
        <v>ﾖｼﾀﾞ ﾊﾙｷ</v>
      </c>
      <c r="E685" s="704" t="s">
        <v>11402</v>
      </c>
      <c r="F685" s="704" t="s">
        <v>9329</v>
      </c>
      <c r="G685" s="11">
        <v>1</v>
      </c>
      <c r="H685" s="708" t="str">
        <f>IF($E685="","",VLOOKUP($E685,所属・種目コード!$C$3:$E$76,3,FALSE))</f>
        <v>031113</v>
      </c>
      <c r="I685" s="708">
        <f>IF($E685="","",VLOOKUP($E685,所属・種目コード!$C$3:$E$76,2,FALSE))</f>
        <v>1113</v>
      </c>
      <c r="J685" s="704" t="s">
        <v>10223</v>
      </c>
      <c r="K685" s="711"/>
      <c r="L685" s="705"/>
      <c r="M685" s="706"/>
      <c r="N685" s="706"/>
      <c r="O685" s="706"/>
    </row>
    <row r="686" spans="1:15" ht="16.7" customHeight="1">
      <c r="A686" s="704">
        <v>685</v>
      </c>
      <c r="B686" s="704">
        <v>686</v>
      </c>
      <c r="C686" s="705" t="s">
        <v>11272</v>
      </c>
      <c r="D686" s="704" t="str">
        <f t="shared" si="19"/>
        <v>ﾜﾀﾅﾍﾞ ｱｵｲ</v>
      </c>
      <c r="E686" s="704" t="s">
        <v>11402</v>
      </c>
      <c r="F686" s="704" t="s">
        <v>9329</v>
      </c>
      <c r="G686" s="11">
        <v>1</v>
      </c>
      <c r="H686" s="708" t="str">
        <f>IF($E686="","",VLOOKUP($E686,所属・種目コード!$C$3:$E$76,3,FALSE))</f>
        <v>031113</v>
      </c>
      <c r="I686" s="708">
        <f>IF($E686="","",VLOOKUP($E686,所属・種目コード!$C$3:$E$76,2,FALSE))</f>
        <v>1113</v>
      </c>
      <c r="J686" s="704" t="s">
        <v>10225</v>
      </c>
      <c r="K686" s="711"/>
      <c r="L686" s="705"/>
      <c r="M686" s="706"/>
      <c r="N686" s="706"/>
      <c r="O686" s="706"/>
    </row>
    <row r="687" spans="1:15" ht="16.7" customHeight="1">
      <c r="A687" s="704">
        <v>686</v>
      </c>
      <c r="B687" s="704">
        <v>687</v>
      </c>
      <c r="C687" s="705" t="s">
        <v>11367</v>
      </c>
      <c r="D687" s="704" t="str">
        <f t="shared" si="19"/>
        <v>ｻｻｷ ﾌﾐﾔ</v>
      </c>
      <c r="E687" s="704" t="s">
        <v>86</v>
      </c>
      <c r="F687" s="704" t="s">
        <v>9329</v>
      </c>
      <c r="G687" s="11">
        <v>1</v>
      </c>
      <c r="H687" s="708" t="str">
        <f>IF($E687="","",VLOOKUP($E687,所属・種目コード!$C$3:$E$76,3,FALSE))</f>
        <v>031119</v>
      </c>
      <c r="I687" s="708">
        <f>IF($E687="","",VLOOKUP($E687,所属・種目コード!$C$3:$E$76,2,FALSE))</f>
        <v>1119</v>
      </c>
      <c r="J687" s="704" t="s">
        <v>10653</v>
      </c>
      <c r="K687" s="706"/>
      <c r="L687" s="705"/>
      <c r="M687" s="706"/>
      <c r="N687" s="706"/>
      <c r="O687" s="706"/>
    </row>
    <row r="688" spans="1:15" ht="16.7" customHeight="1">
      <c r="A688" s="704">
        <v>687</v>
      </c>
      <c r="B688" s="704">
        <v>688</v>
      </c>
      <c r="C688" s="705" t="s">
        <v>5351</v>
      </c>
      <c r="D688" s="704" t="str">
        <f t="shared" si="19"/>
        <v>ｾｶﾞﾜ ﾕｳｷ</v>
      </c>
      <c r="E688" s="704" t="s">
        <v>10666</v>
      </c>
      <c r="F688" s="704" t="s">
        <v>9329</v>
      </c>
      <c r="G688" s="11">
        <v>3</v>
      </c>
      <c r="H688" s="708" t="str">
        <f>IF($E688="","",VLOOKUP($E688,所属・種目コード!$C$3:$E$76,3,FALSE))</f>
        <v>031096</v>
      </c>
      <c r="I688" s="708">
        <f>IF($E688="","",VLOOKUP($E688,所属・種目コード!$C$3:$E$76,2,FALSE))</f>
        <v>1096</v>
      </c>
      <c r="J688" s="704" t="s">
        <v>9960</v>
      </c>
      <c r="K688" s="706"/>
      <c r="L688" s="705"/>
      <c r="M688" s="711"/>
      <c r="N688" s="711"/>
      <c r="O688" s="711"/>
    </row>
    <row r="689" spans="1:15" ht="16.7" customHeight="1">
      <c r="A689" s="704">
        <v>688</v>
      </c>
      <c r="B689" s="704">
        <v>689</v>
      </c>
      <c r="C689" s="705" t="s">
        <v>11088</v>
      </c>
      <c r="D689" s="704" t="str">
        <f t="shared" si="19"/>
        <v>ｲﾜﾌﾞﾁ ｲﾂｷ</v>
      </c>
      <c r="E689" s="704" t="s">
        <v>10666</v>
      </c>
      <c r="F689" s="704" t="s">
        <v>9329</v>
      </c>
      <c r="G689" s="11">
        <v>1</v>
      </c>
      <c r="H689" s="708" t="str">
        <f>IF($E689="","",VLOOKUP($E689,所属・種目コード!$C$3:$E$76,3,FALSE))</f>
        <v>031096</v>
      </c>
      <c r="I689" s="708">
        <f>IF($E689="","",VLOOKUP($E689,所属・種目コード!$C$3:$E$76,2,FALSE))</f>
        <v>1096</v>
      </c>
      <c r="J689" s="704" t="s">
        <v>9949</v>
      </c>
      <c r="K689" s="706"/>
      <c r="L689" s="705"/>
      <c r="M689" s="711"/>
      <c r="N689" s="711"/>
      <c r="O689" s="711"/>
    </row>
    <row r="690" spans="1:15" ht="16.7" customHeight="1">
      <c r="A690" s="704">
        <v>689</v>
      </c>
      <c r="B690" s="704">
        <v>690</v>
      </c>
      <c r="C690" s="705" t="s">
        <v>11405</v>
      </c>
      <c r="D690" s="704" t="str">
        <f t="shared" si="19"/>
        <v>ｺｲｼｶﾜ ﾑﾂｷ</v>
      </c>
      <c r="E690" s="704" t="s">
        <v>10666</v>
      </c>
      <c r="F690" s="704" t="s">
        <v>9329</v>
      </c>
      <c r="G690" s="11">
        <v>1</v>
      </c>
      <c r="H690" s="708" t="str">
        <f>IF($E690="","",VLOOKUP($E690,所属・種目コード!$C$3:$E$76,3,FALSE))</f>
        <v>031096</v>
      </c>
      <c r="I690" s="708">
        <f>IF($E690="","",VLOOKUP($E690,所属・種目コード!$C$3:$E$76,2,FALSE))</f>
        <v>1096</v>
      </c>
      <c r="J690" s="704" t="s">
        <v>9953</v>
      </c>
      <c r="K690" s="706"/>
      <c r="L690" s="705"/>
      <c r="M690" s="711"/>
      <c r="N690" s="711"/>
      <c r="O690" s="711"/>
    </row>
    <row r="691" spans="1:15" ht="16.7" customHeight="1">
      <c r="A691" s="704">
        <v>690</v>
      </c>
      <c r="B691" s="704">
        <v>691</v>
      </c>
      <c r="C691" s="705" t="s">
        <v>11089</v>
      </c>
      <c r="D691" s="704" t="str">
        <f t="shared" si="19"/>
        <v>ｽｶﾞﾜﾗ ｿﾗ</v>
      </c>
      <c r="E691" s="704" t="s">
        <v>10666</v>
      </c>
      <c r="F691" s="704" t="s">
        <v>9329</v>
      </c>
      <c r="G691" s="11">
        <v>1</v>
      </c>
      <c r="H691" s="708" t="str">
        <f>IF($E691="","",VLOOKUP($E691,所属・種目コード!$C$3:$E$76,3,FALSE))</f>
        <v>031096</v>
      </c>
      <c r="I691" s="708">
        <f>IF($E691="","",VLOOKUP($E691,所属・種目コード!$C$3:$E$76,2,FALSE))</f>
        <v>1096</v>
      </c>
      <c r="J691" s="704" t="s">
        <v>9956</v>
      </c>
      <c r="K691" s="706"/>
      <c r="L691" s="705"/>
      <c r="M691" s="711"/>
      <c r="N691" s="711"/>
      <c r="O691" s="711"/>
    </row>
    <row r="692" spans="1:15" ht="16.7" customHeight="1">
      <c r="A692" s="704">
        <v>691</v>
      </c>
      <c r="B692" s="827">
        <v>692</v>
      </c>
      <c r="C692" s="705" t="s">
        <v>11395</v>
      </c>
      <c r="D692" s="123" t="str">
        <f t="shared" si="19"/>
        <v>ｻｻｷ ﾋﾛｸﾆ</v>
      </c>
      <c r="E692" s="123" t="s">
        <v>261</v>
      </c>
      <c r="F692" s="123" t="s">
        <v>9329</v>
      </c>
      <c r="G692" s="11">
        <v>1</v>
      </c>
      <c r="H692" s="708" t="str">
        <f>IF($E692="","",VLOOKUP($E692,所属・種目コード!$C$3:$E$76,3,FALSE))</f>
        <v>031093</v>
      </c>
      <c r="I692" s="708">
        <f>IF($E692="","",VLOOKUP($E692,所属・種目コード!$C$3:$E$76,2,FALSE))</f>
        <v>1093</v>
      </c>
      <c r="J692" s="11" t="s">
        <v>9922</v>
      </c>
      <c r="K692" s="706"/>
      <c r="L692" s="705"/>
      <c r="M692" s="711"/>
      <c r="N692" s="711"/>
      <c r="O692" s="711"/>
    </row>
    <row r="693" spans="1:15" ht="16.7" customHeight="1">
      <c r="A693" s="704">
        <v>692</v>
      </c>
      <c r="B693" s="827">
        <v>693</v>
      </c>
      <c r="C693" s="705" t="s">
        <v>11151</v>
      </c>
      <c r="D693" s="123" t="str">
        <f t="shared" si="19"/>
        <v>ﾀｶﾊｼ ﾊﾙﾄ</v>
      </c>
      <c r="E693" s="123" t="s">
        <v>261</v>
      </c>
      <c r="F693" s="123" t="s">
        <v>9329</v>
      </c>
      <c r="G693" s="11">
        <v>1</v>
      </c>
      <c r="H693" s="708" t="str">
        <f>IF($E693="","",VLOOKUP($E693,所属・種目コード!$C$3:$E$76,3,FALSE))</f>
        <v>031093</v>
      </c>
      <c r="I693" s="708">
        <f>IF($E693="","",VLOOKUP($E693,所属・種目コード!$C$3:$E$76,2,FALSE))</f>
        <v>1093</v>
      </c>
      <c r="J693" s="11" t="s">
        <v>9928</v>
      </c>
      <c r="K693" s="706"/>
      <c r="L693" s="705"/>
      <c r="M693" s="706"/>
      <c r="N693" s="706"/>
      <c r="O693" s="706"/>
    </row>
    <row r="694" spans="1:15" ht="16.7" customHeight="1">
      <c r="A694" s="704">
        <v>693</v>
      </c>
      <c r="B694" s="704">
        <v>694</v>
      </c>
      <c r="C694" s="705" t="s">
        <v>11368</v>
      </c>
      <c r="D694" s="704" t="str">
        <f t="shared" si="19"/>
        <v>ｳｽｷﾞ ｶｽﾞﾊﾙ</v>
      </c>
      <c r="E694" s="704" t="s">
        <v>330</v>
      </c>
      <c r="F694" s="704" t="s">
        <v>9329</v>
      </c>
      <c r="G694" s="11">
        <v>1</v>
      </c>
      <c r="H694" s="708" t="str">
        <f>IF($E694="","",VLOOKUP($E694,所属・種目コード!$C$3:$E$76,3,FALSE))</f>
        <v>031115</v>
      </c>
      <c r="I694" s="708">
        <f>IF($E694="","",VLOOKUP($E694,所属・種目コード!$C$3:$E$76,2,FALSE))</f>
        <v>1115</v>
      </c>
      <c r="J694" s="704" t="s">
        <v>10625</v>
      </c>
      <c r="K694" s="706"/>
      <c r="L694" s="705"/>
      <c r="M694" s="706"/>
      <c r="N694" s="706"/>
      <c r="O694" s="706"/>
    </row>
    <row r="695" spans="1:15" ht="16.7" customHeight="1">
      <c r="A695" s="704">
        <v>694</v>
      </c>
      <c r="B695" s="704">
        <v>695</v>
      </c>
      <c r="C695" s="705" t="s">
        <v>11369</v>
      </c>
      <c r="D695" s="704" t="str">
        <f t="shared" si="19"/>
        <v>ｸﾎﾞ ｿｳﾀﾛｳ</v>
      </c>
      <c r="E695" s="704" t="s">
        <v>330</v>
      </c>
      <c r="F695" s="704" t="s">
        <v>9329</v>
      </c>
      <c r="G695" s="11">
        <v>1</v>
      </c>
      <c r="H695" s="713" t="str">
        <f>IF($E695="","",VLOOKUP($E695,所属・種目コード!$C$3:$E$76,3,FALSE))</f>
        <v>031115</v>
      </c>
      <c r="I695" s="713">
        <f>IF($E695="","",VLOOKUP($E695,所属・種目コード!$C$3:$E$76,2,FALSE))</f>
        <v>1115</v>
      </c>
      <c r="J695" s="704" t="s">
        <v>10629</v>
      </c>
      <c r="K695" s="706"/>
      <c r="L695" s="705"/>
      <c r="M695" s="706"/>
      <c r="N695" s="706"/>
      <c r="O695" s="706"/>
    </row>
    <row r="696" spans="1:15" ht="16.7" customHeight="1">
      <c r="A696" s="704">
        <v>695</v>
      </c>
      <c r="B696" s="704">
        <v>696</v>
      </c>
      <c r="C696" s="705" t="s">
        <v>11090</v>
      </c>
      <c r="D696" s="704" t="str">
        <f t="shared" si="19"/>
        <v>ｺﾝﾉ ﾀｲｷ</v>
      </c>
      <c r="E696" s="704" t="s">
        <v>330</v>
      </c>
      <c r="F696" s="704" t="s">
        <v>9329</v>
      </c>
      <c r="G696" s="11">
        <v>1</v>
      </c>
      <c r="H696" s="708" t="str">
        <f>IF($E696="","",VLOOKUP($E696,所属・種目コード!$C$3:$E$76,3,FALSE))</f>
        <v>031115</v>
      </c>
      <c r="I696" s="708">
        <f>IF($E696="","",VLOOKUP($E696,所属・種目コード!$C$3:$E$76,2,FALSE))</f>
        <v>1115</v>
      </c>
      <c r="J696" s="704" t="s">
        <v>10630</v>
      </c>
      <c r="K696" s="706"/>
      <c r="L696" s="705"/>
      <c r="M696" s="706"/>
      <c r="N696" s="706"/>
      <c r="O696" s="706"/>
    </row>
    <row r="697" spans="1:15" ht="16.7" customHeight="1">
      <c r="A697" s="704">
        <v>696</v>
      </c>
      <c r="B697" s="704">
        <v>697</v>
      </c>
      <c r="C697" s="705" t="s">
        <v>11091</v>
      </c>
      <c r="D697" s="704" t="str">
        <f t="shared" si="19"/>
        <v>ﾅｶﾀﾞﾃ ﾊﾙﾄ</v>
      </c>
      <c r="E697" s="704" t="s">
        <v>330</v>
      </c>
      <c r="F697" s="704" t="s">
        <v>9329</v>
      </c>
      <c r="G697" s="11">
        <v>1</v>
      </c>
      <c r="H697" s="708" t="str">
        <f>IF($E697="","",VLOOKUP($E697,所属・種目コード!$C$3:$E$76,3,FALSE))</f>
        <v>031115</v>
      </c>
      <c r="I697" s="708">
        <f>IF($E697="","",VLOOKUP($E697,所属・種目コード!$C$3:$E$76,2,FALSE))</f>
        <v>1115</v>
      </c>
      <c r="J697" s="704" t="s">
        <v>10635</v>
      </c>
      <c r="K697" s="706"/>
      <c r="L697" s="705"/>
      <c r="M697" s="706"/>
      <c r="N697" s="706"/>
      <c r="O697" s="706"/>
    </row>
    <row r="698" spans="1:15" ht="16.7" customHeight="1">
      <c r="A698" s="704">
        <v>697</v>
      </c>
      <c r="B698" s="704">
        <v>698</v>
      </c>
      <c r="C698" s="705" t="s">
        <v>11370</v>
      </c>
      <c r="D698" s="704" t="str">
        <f t="shared" si="19"/>
        <v>ｷｸﾁ ｷｽﾞﾅ</v>
      </c>
      <c r="E698" s="704" t="s">
        <v>234</v>
      </c>
      <c r="F698" s="704" t="s">
        <v>9329</v>
      </c>
      <c r="G698" s="11">
        <v>1</v>
      </c>
      <c r="H698" s="708" t="str">
        <f>IF($E698="","",VLOOKUP($E698,所属・種目コード!$C$3:$E$76,3,FALSE))</f>
        <v>031086</v>
      </c>
      <c r="I698" s="708">
        <f>IF($E698="","",VLOOKUP($E698,所属・種目コード!$C$3:$E$76,2,FALSE))</f>
        <v>1086</v>
      </c>
      <c r="J698" s="704" t="s">
        <v>9796</v>
      </c>
      <c r="K698" s="706"/>
      <c r="L698" s="705"/>
      <c r="M698" s="706"/>
      <c r="N698" s="706"/>
      <c r="O698" s="706"/>
    </row>
    <row r="699" spans="1:15" ht="16.7" customHeight="1">
      <c r="A699" s="704">
        <v>698</v>
      </c>
      <c r="B699" s="704">
        <v>699</v>
      </c>
      <c r="C699" s="705" t="s">
        <v>11371</v>
      </c>
      <c r="D699" s="704" t="str">
        <f t="shared" si="19"/>
        <v>ｻｻｷ ﾘｮｸﾄ</v>
      </c>
      <c r="E699" s="704" t="s">
        <v>234</v>
      </c>
      <c r="F699" s="704" t="s">
        <v>9329</v>
      </c>
      <c r="G699" s="11">
        <v>1</v>
      </c>
      <c r="H699" s="708" t="str">
        <f>IF($E699="","",VLOOKUP($E699,所属・種目コード!$C$3:$E$76,3,FALSE))</f>
        <v>031086</v>
      </c>
      <c r="I699" s="708">
        <f>IF($E699="","",VLOOKUP($E699,所属・種目コード!$C$3:$E$76,2,FALSE))</f>
        <v>1086</v>
      </c>
      <c r="J699" s="704" t="s">
        <v>9802</v>
      </c>
      <c r="K699" s="706"/>
      <c r="L699" s="705"/>
      <c r="M699" s="706"/>
      <c r="N699" s="706"/>
      <c r="O699" s="706"/>
    </row>
    <row r="700" spans="1:15" ht="16.7" customHeight="1">
      <c r="A700" s="704">
        <v>699</v>
      </c>
      <c r="B700" s="704">
        <v>700</v>
      </c>
      <c r="C700" s="705" t="s">
        <v>11092</v>
      </c>
      <c r="D700" s="704" t="str">
        <f t="shared" si="19"/>
        <v>ﾀﾅｶ ｶｲﾄ</v>
      </c>
      <c r="E700" s="704" t="s">
        <v>234</v>
      </c>
      <c r="F700" s="704" t="s">
        <v>9329</v>
      </c>
      <c r="G700" s="11">
        <v>1</v>
      </c>
      <c r="H700" s="708" t="str">
        <f>IF($E700="","",VLOOKUP($E700,所属・種目コード!$C$3:$E$76,3,FALSE))</f>
        <v>031086</v>
      </c>
      <c r="I700" s="708">
        <f>IF($E700="","",VLOOKUP($E700,所属・種目コード!$C$3:$E$76,2,FALSE))</f>
        <v>1086</v>
      </c>
      <c r="J700" s="704" t="s">
        <v>9806</v>
      </c>
      <c r="K700" s="706"/>
      <c r="L700" s="705"/>
      <c r="M700" s="706"/>
      <c r="N700" s="706"/>
      <c r="O700" s="706"/>
    </row>
    <row r="701" spans="1:15" ht="16.7" customHeight="1">
      <c r="A701" s="704">
        <v>700</v>
      </c>
      <c r="B701" s="704">
        <v>701</v>
      </c>
      <c r="C701" s="705" t="s">
        <v>11093</v>
      </c>
      <c r="D701" s="704" t="str">
        <f t="shared" si="19"/>
        <v>ﾖｺﾐﾁ ﾀﾑ</v>
      </c>
      <c r="E701" s="704" t="s">
        <v>234</v>
      </c>
      <c r="F701" s="704" t="s">
        <v>9329</v>
      </c>
      <c r="G701" s="11">
        <v>1</v>
      </c>
      <c r="H701" s="708" t="str">
        <f>IF($E701="","",VLOOKUP($E701,所属・種目コード!$C$3:$E$76,3,FALSE))</f>
        <v>031086</v>
      </c>
      <c r="I701" s="708">
        <f>IF($E701="","",VLOOKUP($E701,所属・種目コード!$C$3:$E$76,2,FALSE))</f>
        <v>1086</v>
      </c>
      <c r="J701" s="704" t="s">
        <v>9814</v>
      </c>
      <c r="K701" s="706"/>
      <c r="L701" s="705"/>
      <c r="M701" s="706"/>
      <c r="N701" s="706"/>
      <c r="O701" s="706"/>
    </row>
    <row r="702" spans="1:15" ht="16.7" customHeight="1">
      <c r="A702" s="704">
        <v>701</v>
      </c>
      <c r="B702" s="704">
        <v>702</v>
      </c>
      <c r="C702" s="705" t="s">
        <v>11094</v>
      </c>
      <c r="D702" s="704" t="str">
        <f t="shared" si="19"/>
        <v>ｻｲﾄｳ ｼｮｳﾔ</v>
      </c>
      <c r="E702" s="704" t="s">
        <v>163</v>
      </c>
      <c r="F702" s="704" t="s">
        <v>9329</v>
      </c>
      <c r="G702" s="11">
        <v>1</v>
      </c>
      <c r="H702" s="708" t="str">
        <f>IF($E702="","",VLOOKUP($E702,所属・種目コード!$C$3:$E$76,3,FALSE))</f>
        <v>031070</v>
      </c>
      <c r="I702" s="708">
        <f>IF($E702="","",VLOOKUP($E702,所属・種目コード!$C$3:$E$76,2,FALSE))</f>
        <v>1070</v>
      </c>
      <c r="J702" s="704" t="s">
        <v>9531</v>
      </c>
      <c r="K702" s="706"/>
      <c r="L702" s="705"/>
      <c r="M702" s="706"/>
      <c r="N702" s="706"/>
      <c r="O702" s="706"/>
    </row>
    <row r="703" spans="1:15" ht="16.7" customHeight="1">
      <c r="A703" s="704">
        <v>702</v>
      </c>
      <c r="B703" s="704">
        <v>703</v>
      </c>
      <c r="C703" s="705" t="s">
        <v>10814</v>
      </c>
      <c r="D703" s="704" t="str">
        <f t="shared" si="19"/>
        <v>ﾀｶﾊｼ ﾘｭｳｷ</v>
      </c>
      <c r="E703" s="704" t="s">
        <v>163</v>
      </c>
      <c r="F703" s="704" t="s">
        <v>9329</v>
      </c>
      <c r="G703" s="11">
        <v>1</v>
      </c>
      <c r="H703" s="713" t="str">
        <f>IF($E703="","",VLOOKUP($E703,所属・種目コード!$C$3:$E$76,3,FALSE))</f>
        <v>031070</v>
      </c>
      <c r="I703" s="713">
        <f>IF($E703="","",VLOOKUP($E703,所属・種目コード!$C$3:$E$76,2,FALSE))</f>
        <v>1070</v>
      </c>
      <c r="J703" s="704" t="s">
        <v>9539</v>
      </c>
      <c r="K703" s="706"/>
      <c r="L703" s="705"/>
      <c r="M703" s="706"/>
      <c r="N703" s="706"/>
      <c r="O703" s="706"/>
    </row>
    <row r="704" spans="1:15" ht="16.7" customHeight="1">
      <c r="A704" s="704">
        <v>703</v>
      </c>
      <c r="B704" s="704">
        <v>704</v>
      </c>
      <c r="C704" s="705" t="s">
        <v>11095</v>
      </c>
      <c r="D704" s="704" t="str">
        <f t="shared" si="19"/>
        <v>ﾖｼﾀﾞ ﾌｳﾄ</v>
      </c>
      <c r="E704" s="704" t="s">
        <v>163</v>
      </c>
      <c r="F704" s="704" t="s">
        <v>9329</v>
      </c>
      <c r="G704" s="11">
        <v>1</v>
      </c>
      <c r="H704" s="713" t="str">
        <f>IF($E704="","",VLOOKUP($E704,所属・種目コード!$C$3:$E$76,3,FALSE))</f>
        <v>031070</v>
      </c>
      <c r="I704" s="713">
        <f>IF($E704="","",VLOOKUP($E704,所属・種目コード!$C$3:$E$76,2,FALSE))</f>
        <v>1070</v>
      </c>
      <c r="J704" s="704" t="s">
        <v>9547</v>
      </c>
      <c r="K704" s="706"/>
      <c r="L704" s="705"/>
      <c r="M704" s="706"/>
      <c r="N704" s="706"/>
      <c r="O704" s="706"/>
    </row>
    <row r="705" spans="1:15" ht="16.7" customHeight="1">
      <c r="A705" s="704">
        <v>704</v>
      </c>
      <c r="B705" s="704">
        <v>705</v>
      </c>
      <c r="C705" s="705" t="s">
        <v>5854</v>
      </c>
      <c r="D705" s="704" t="str">
        <f t="shared" si="19"/>
        <v>ｸﾜﾀ ﾕｳﾄ</v>
      </c>
      <c r="E705" s="704" t="s">
        <v>169</v>
      </c>
      <c r="F705" s="704" t="s">
        <v>9329</v>
      </c>
      <c r="G705" s="11">
        <v>3</v>
      </c>
      <c r="H705" s="713" t="str">
        <f>IF($E705="","",VLOOKUP($E705,所属・種目コード!$C$3:$E$76,3,FALSE))</f>
        <v>031071</v>
      </c>
      <c r="I705" s="713">
        <f>IF($E705="","",VLOOKUP($E705,所属・種目コード!$C$3:$E$76,2,FALSE))</f>
        <v>1071</v>
      </c>
      <c r="J705" s="704" t="s">
        <v>9560</v>
      </c>
      <c r="K705" s="706"/>
      <c r="L705" s="705"/>
      <c r="M705" s="706"/>
      <c r="N705" s="706"/>
      <c r="O705" s="706"/>
    </row>
    <row r="706" spans="1:15" ht="16.7" customHeight="1">
      <c r="A706" s="704">
        <v>705</v>
      </c>
      <c r="B706" s="704">
        <v>706</v>
      </c>
      <c r="C706" s="705" t="s">
        <v>11096</v>
      </c>
      <c r="D706" s="704" t="str">
        <f t="shared" ref="D706:D769" si="20">ASC(J706)</f>
        <v>ｵｵﾐﾁ ﾕｳﾔ</v>
      </c>
      <c r="E706" s="704" t="s">
        <v>169</v>
      </c>
      <c r="F706" s="704" t="s">
        <v>9329</v>
      </c>
      <c r="G706" s="11">
        <v>1</v>
      </c>
      <c r="H706" s="713" t="str">
        <f>IF($E706="","",VLOOKUP($E706,所属・種目コード!$C$3:$E$76,3,FALSE))</f>
        <v>031071</v>
      </c>
      <c r="I706" s="713">
        <f>IF($E706="","",VLOOKUP($E706,所属・種目コード!$C$3:$E$76,2,FALSE))</f>
        <v>1071</v>
      </c>
      <c r="J706" s="704" t="s">
        <v>9554</v>
      </c>
      <c r="K706" s="706"/>
      <c r="L706" s="705"/>
      <c r="M706" s="706"/>
      <c r="N706" s="706"/>
      <c r="O706" s="706"/>
    </row>
    <row r="707" spans="1:15" ht="16.7" customHeight="1">
      <c r="A707" s="704">
        <v>706</v>
      </c>
      <c r="B707" s="704">
        <v>707</v>
      </c>
      <c r="C707" s="705" t="s">
        <v>11097</v>
      </c>
      <c r="D707" s="704" t="str">
        <f t="shared" si="20"/>
        <v>ｶｹﾊﾀ ｶｽﾞﾐ</v>
      </c>
      <c r="E707" s="704" t="s">
        <v>169</v>
      </c>
      <c r="F707" s="704" t="s">
        <v>9329</v>
      </c>
      <c r="G707" s="11">
        <v>1</v>
      </c>
      <c r="H707" s="713" t="str">
        <f>IF($E707="","",VLOOKUP($E707,所属・種目コード!$C$3:$E$76,3,FALSE))</f>
        <v>031071</v>
      </c>
      <c r="I707" s="713">
        <f>IF($E707="","",VLOOKUP($E707,所属・種目コード!$C$3:$E$76,2,FALSE))</f>
        <v>1071</v>
      </c>
      <c r="J707" s="704" t="s">
        <v>9556</v>
      </c>
      <c r="K707" s="706"/>
      <c r="L707" s="705"/>
      <c r="M707" s="706"/>
      <c r="N707" s="706"/>
      <c r="O707" s="706"/>
    </row>
    <row r="708" spans="1:15" ht="16.7" customHeight="1">
      <c r="A708" s="704">
        <v>707</v>
      </c>
      <c r="B708" s="704">
        <v>708</v>
      </c>
      <c r="C708" s="705" t="s">
        <v>11098</v>
      </c>
      <c r="D708" s="704" t="str">
        <f t="shared" si="20"/>
        <v>ﾅｶﾉ ｱｷﾋﾄ</v>
      </c>
      <c r="E708" s="704" t="s">
        <v>169</v>
      </c>
      <c r="F708" s="704" t="s">
        <v>9329</v>
      </c>
      <c r="G708" s="11">
        <v>1</v>
      </c>
      <c r="H708" s="713" t="str">
        <f>IF($E708="","",VLOOKUP($E708,所属・種目コード!$C$3:$E$76,3,FALSE))</f>
        <v>031071</v>
      </c>
      <c r="I708" s="713">
        <f>IF($E708="","",VLOOKUP($E708,所属・種目コード!$C$3:$E$76,2,FALSE))</f>
        <v>1071</v>
      </c>
      <c r="J708" s="704" t="s">
        <v>9566</v>
      </c>
      <c r="K708" s="706"/>
      <c r="L708" s="705"/>
      <c r="M708" s="706"/>
      <c r="N708" s="706"/>
      <c r="O708" s="706"/>
    </row>
    <row r="709" spans="1:15" ht="16.7" customHeight="1">
      <c r="A709" s="704">
        <v>708</v>
      </c>
      <c r="B709" s="704">
        <v>709</v>
      </c>
      <c r="C709" s="705" t="s">
        <v>11099</v>
      </c>
      <c r="D709" s="704" t="str">
        <f t="shared" si="20"/>
        <v>ﾉｻﾞｷ ｱﾄ</v>
      </c>
      <c r="E709" s="704" t="s">
        <v>169</v>
      </c>
      <c r="F709" s="704" t="s">
        <v>9329</v>
      </c>
      <c r="G709" s="11">
        <v>1</v>
      </c>
      <c r="H709" s="713" t="str">
        <f>IF($E709="","",VLOOKUP($E709,所属・種目コード!$C$3:$E$76,3,FALSE))</f>
        <v>031071</v>
      </c>
      <c r="I709" s="713">
        <f>IF($E709="","",VLOOKUP($E709,所属・種目コード!$C$3:$E$76,2,FALSE))</f>
        <v>1071</v>
      </c>
      <c r="J709" s="704" t="s">
        <v>9569</v>
      </c>
      <c r="K709" s="706"/>
      <c r="L709" s="705"/>
      <c r="M709" s="706"/>
      <c r="N709" s="706"/>
      <c r="O709" s="706"/>
    </row>
    <row r="710" spans="1:15" ht="16.7" customHeight="1">
      <c r="A710" s="704">
        <v>709</v>
      </c>
      <c r="B710" s="704">
        <v>710</v>
      </c>
      <c r="C710" s="705" t="s">
        <v>11100</v>
      </c>
      <c r="D710" s="704" t="str">
        <f t="shared" si="20"/>
        <v>ﾑｶｲｶﾜ ﾅｵｷ</v>
      </c>
      <c r="E710" s="704" t="s">
        <v>169</v>
      </c>
      <c r="F710" s="704" t="s">
        <v>9329</v>
      </c>
      <c r="G710" s="11">
        <v>1</v>
      </c>
      <c r="H710" s="713" t="str">
        <f>IF($E710="","",VLOOKUP($E710,所属・種目コード!$C$3:$E$76,3,FALSE))</f>
        <v>031071</v>
      </c>
      <c r="I710" s="713">
        <f>IF($E710="","",VLOOKUP($E710,所属・種目コード!$C$3:$E$76,2,FALSE))</f>
        <v>1071</v>
      </c>
      <c r="J710" s="704" t="s">
        <v>9573</v>
      </c>
      <c r="K710" s="706"/>
      <c r="L710" s="705"/>
      <c r="M710" s="706"/>
      <c r="N710" s="706"/>
      <c r="O710" s="706"/>
    </row>
    <row r="711" spans="1:15" ht="16.7" customHeight="1">
      <c r="A711" s="704">
        <v>710</v>
      </c>
      <c r="B711" s="704">
        <v>711</v>
      </c>
      <c r="C711" s="705" t="s">
        <v>11372</v>
      </c>
      <c r="D711" s="704" t="str">
        <f t="shared" si="20"/>
        <v>ｵｶﾞｻﾜﾗ ｿｳﾀ</v>
      </c>
      <c r="E711" s="704" t="s">
        <v>238</v>
      </c>
      <c r="F711" s="704" t="s">
        <v>9329</v>
      </c>
      <c r="G711" s="11">
        <v>2</v>
      </c>
      <c r="H711" s="713" t="str">
        <f>IF($E711="","",VLOOKUP($E711,所属・種目コード!$C$3:$E$76,3,FALSE))</f>
        <v>031087</v>
      </c>
      <c r="I711" s="713">
        <f>IF($E711="","",VLOOKUP($E711,所属・種目コード!$C$3:$E$76,2,FALSE))</f>
        <v>1087</v>
      </c>
      <c r="J711" s="704" t="s">
        <v>9818</v>
      </c>
      <c r="K711" s="706"/>
      <c r="L711" s="705"/>
      <c r="M711" s="706"/>
      <c r="N711" s="706"/>
      <c r="O711" s="706"/>
    </row>
    <row r="712" spans="1:15" ht="16.7" customHeight="1">
      <c r="A712" s="704">
        <v>711</v>
      </c>
      <c r="B712" s="704">
        <v>712</v>
      </c>
      <c r="C712" s="705" t="s">
        <v>11101</v>
      </c>
      <c r="D712" s="704" t="str">
        <f t="shared" si="20"/>
        <v>ｻﾄｳ ﾅｵﾄ</v>
      </c>
      <c r="E712" s="704" t="s">
        <v>238</v>
      </c>
      <c r="F712" s="704" t="s">
        <v>9329</v>
      </c>
      <c r="G712" s="11">
        <v>2</v>
      </c>
      <c r="H712" s="713" t="str">
        <f>IF($E712="","",VLOOKUP($E712,所属・種目コード!$C$3:$E$76,3,FALSE))</f>
        <v>031087</v>
      </c>
      <c r="I712" s="713">
        <f>IF($E712="","",VLOOKUP($E712,所属・種目コード!$C$3:$E$76,2,FALSE))</f>
        <v>1087</v>
      </c>
      <c r="J712" s="704" t="s">
        <v>9822</v>
      </c>
      <c r="K712" s="706"/>
      <c r="L712" s="705"/>
      <c r="M712" s="706"/>
      <c r="N712" s="706"/>
      <c r="O712" s="706"/>
    </row>
    <row r="713" spans="1:15" ht="16.7" customHeight="1">
      <c r="A713" s="704">
        <v>712</v>
      </c>
      <c r="B713" s="704">
        <v>713</v>
      </c>
      <c r="C713" s="705" t="s">
        <v>11102</v>
      </c>
      <c r="D713" s="704" t="str">
        <f t="shared" si="20"/>
        <v>ｶﾝﾉ ﾖｳｽｹ</v>
      </c>
      <c r="E713" s="704" t="s">
        <v>10664</v>
      </c>
      <c r="F713" s="704" t="s">
        <v>9329</v>
      </c>
      <c r="G713" s="11">
        <v>1</v>
      </c>
      <c r="H713" s="713" t="str">
        <f>IF($E713="","",VLOOKUP($E713,所属・種目コード!$C$3:$E$76,3,FALSE))</f>
        <v>031111</v>
      </c>
      <c r="I713" s="713">
        <f>IF($E713="","",VLOOKUP($E713,所属・種目コード!$C$3:$E$76,2,FALSE))</f>
        <v>1111</v>
      </c>
      <c r="J713" s="704" t="s">
        <v>10351</v>
      </c>
      <c r="K713" s="706"/>
      <c r="L713" s="705"/>
      <c r="M713" s="706"/>
      <c r="N713" s="706"/>
      <c r="O713" s="706"/>
    </row>
    <row r="714" spans="1:15" ht="16.7" customHeight="1">
      <c r="A714" s="704">
        <v>713</v>
      </c>
      <c r="B714" s="704">
        <v>714</v>
      </c>
      <c r="C714" s="705" t="s">
        <v>11273</v>
      </c>
      <c r="D714" s="704" t="str">
        <f t="shared" si="20"/>
        <v>ﾀｶﾊｼ ﾑｸ</v>
      </c>
      <c r="E714" s="704" t="s">
        <v>10342</v>
      </c>
      <c r="F714" s="704" t="s">
        <v>9329</v>
      </c>
      <c r="G714" s="11">
        <v>1</v>
      </c>
      <c r="H714" s="708" t="str">
        <f>IF($E714="","",VLOOKUP($E714,所属・種目コード!$C$3:$E$76,3,FALSE))</f>
        <v>031111</v>
      </c>
      <c r="I714" s="708">
        <f>IF($E714="","",VLOOKUP($E714,所属・種目コード!$C$3:$E$76,2,FALSE))</f>
        <v>1111</v>
      </c>
      <c r="J714" s="704" t="s">
        <v>10363</v>
      </c>
      <c r="K714" s="706"/>
      <c r="L714" s="705"/>
      <c r="M714" s="706"/>
      <c r="N714" s="706"/>
      <c r="O714" s="706"/>
    </row>
    <row r="715" spans="1:15" ht="16.7" customHeight="1">
      <c r="A715" s="704">
        <v>714</v>
      </c>
      <c r="B715" s="704">
        <v>715</v>
      </c>
      <c r="C715" s="705" t="s">
        <v>11103</v>
      </c>
      <c r="D715" s="704" t="str">
        <f t="shared" si="20"/>
        <v>ﾌｼﾞﾑﾗ ｶﾞｲﾄ</v>
      </c>
      <c r="E715" s="704" t="s">
        <v>10342</v>
      </c>
      <c r="F715" s="704" t="s">
        <v>9329</v>
      </c>
      <c r="G715" s="11">
        <v>1</v>
      </c>
      <c r="H715" s="708" t="str">
        <f>IF($E715="","",VLOOKUP($E715,所属・種目コード!$C$3:$E$76,3,FALSE))</f>
        <v>031111</v>
      </c>
      <c r="I715" s="708">
        <f>IF($E715="","",VLOOKUP($E715,所属・種目コード!$C$3:$E$76,2,FALSE))</f>
        <v>1111</v>
      </c>
      <c r="J715" s="704" t="s">
        <v>10368</v>
      </c>
      <c r="K715" s="706"/>
      <c r="L715" s="705"/>
      <c r="M715" s="706"/>
      <c r="N715" s="706"/>
      <c r="O715" s="706"/>
    </row>
    <row r="716" spans="1:15" ht="16.7" customHeight="1">
      <c r="A716" s="704">
        <v>715</v>
      </c>
      <c r="B716" s="704">
        <v>716</v>
      </c>
      <c r="C716" s="705" t="s">
        <v>11104</v>
      </c>
      <c r="D716" s="704" t="str">
        <f t="shared" si="20"/>
        <v>ｱﾍﾞ ﾄｳﾔ</v>
      </c>
      <c r="E716" s="704" t="s">
        <v>10663</v>
      </c>
      <c r="F716" s="704" t="s">
        <v>9329</v>
      </c>
      <c r="G716" s="11">
        <v>1</v>
      </c>
      <c r="H716" s="708" t="str">
        <f>IF($E716="","",VLOOKUP($E716,所属・種目コード!$C$3:$E$76,3,FALSE))</f>
        <v>031075</v>
      </c>
      <c r="I716" s="708">
        <f>IF($E716="","",VLOOKUP($E716,所属・種目コード!$C$3:$E$76,2,FALSE))</f>
        <v>1075</v>
      </c>
      <c r="J716" s="704" t="s">
        <v>9666</v>
      </c>
      <c r="K716" s="706"/>
      <c r="L716" s="705"/>
      <c r="M716" s="706"/>
      <c r="N716" s="706"/>
      <c r="O716" s="706"/>
    </row>
    <row r="717" spans="1:15" ht="16.7" customHeight="1">
      <c r="A717" s="704">
        <v>716</v>
      </c>
      <c r="B717" s="704">
        <v>717</v>
      </c>
      <c r="C717" s="705" t="s">
        <v>11373</v>
      </c>
      <c r="D717" s="704" t="str">
        <f t="shared" si="20"/>
        <v>ｵﾉﾃﾞﾗ ｶｽﾞﾔ</v>
      </c>
      <c r="E717" s="704" t="s">
        <v>10663</v>
      </c>
      <c r="F717" s="704" t="s">
        <v>9329</v>
      </c>
      <c r="G717" s="11">
        <v>1</v>
      </c>
      <c r="H717" s="708" t="str">
        <f>IF($E717="","",VLOOKUP($E717,所属・種目コード!$C$3:$E$76,3,FALSE))</f>
        <v>031075</v>
      </c>
      <c r="I717" s="708">
        <f>IF($E717="","",VLOOKUP($E717,所属・種目コード!$C$3:$E$76,2,FALSE))</f>
        <v>1075</v>
      </c>
      <c r="J717" s="704" t="s">
        <v>9668</v>
      </c>
      <c r="K717" s="706"/>
      <c r="L717" s="705"/>
      <c r="M717" s="706"/>
      <c r="N717" s="706"/>
      <c r="O717" s="706"/>
    </row>
    <row r="718" spans="1:15" ht="16.7" customHeight="1">
      <c r="A718" s="704">
        <v>717</v>
      </c>
      <c r="B718" s="704">
        <v>718</v>
      </c>
      <c r="C718" s="705" t="s">
        <v>11105</v>
      </c>
      <c r="D718" s="704" t="str">
        <f t="shared" si="20"/>
        <v>ｵﾊﾞﾗ ｼｮｳﾀ</v>
      </c>
      <c r="E718" s="704" t="s">
        <v>10663</v>
      </c>
      <c r="F718" s="704" t="s">
        <v>9329</v>
      </c>
      <c r="G718" s="11">
        <v>1</v>
      </c>
      <c r="H718" s="708" t="str">
        <f>IF($E718="","",VLOOKUP($E718,所属・種目コード!$C$3:$E$76,3,FALSE))</f>
        <v>031075</v>
      </c>
      <c r="I718" s="708">
        <f>IF($E718="","",VLOOKUP($E718,所属・種目コード!$C$3:$E$76,2,FALSE))</f>
        <v>1075</v>
      </c>
      <c r="J718" s="704" t="s">
        <v>9670</v>
      </c>
      <c r="K718" s="706"/>
      <c r="L718" s="705"/>
      <c r="M718" s="706"/>
      <c r="N718" s="706"/>
      <c r="O718" s="706"/>
    </row>
    <row r="719" spans="1:15" ht="16.7" customHeight="1">
      <c r="A719" s="704">
        <v>718</v>
      </c>
      <c r="B719" s="704">
        <v>719</v>
      </c>
      <c r="C719" s="705" t="s">
        <v>11106</v>
      </c>
      <c r="D719" s="704" t="str">
        <f t="shared" si="20"/>
        <v>ﾃﾙｲ ｿｳﾀ</v>
      </c>
      <c r="E719" s="704" t="s">
        <v>10663</v>
      </c>
      <c r="F719" s="704" t="s">
        <v>9329</v>
      </c>
      <c r="G719" s="11">
        <v>1</v>
      </c>
      <c r="H719" s="708" t="str">
        <f>IF($E719="","",VLOOKUP($E719,所属・種目コード!$C$3:$E$76,3,FALSE))</f>
        <v>031075</v>
      </c>
      <c r="I719" s="708">
        <f>IF($E719="","",VLOOKUP($E719,所属・種目コード!$C$3:$E$76,2,FALSE))</f>
        <v>1075</v>
      </c>
      <c r="J719" s="704" t="s">
        <v>9678</v>
      </c>
      <c r="K719" s="706"/>
      <c r="L719" s="705"/>
      <c r="M719" s="706"/>
      <c r="N719" s="706"/>
      <c r="O719" s="706"/>
    </row>
    <row r="720" spans="1:15" ht="16.7" customHeight="1">
      <c r="A720" s="704">
        <v>719</v>
      </c>
      <c r="B720" s="704">
        <v>720</v>
      </c>
      <c r="C720" s="705" t="s">
        <v>11107</v>
      </c>
      <c r="D720" s="704" t="str">
        <f t="shared" si="20"/>
        <v>ﾃﾙｲ ｿﾗ</v>
      </c>
      <c r="E720" s="704" t="s">
        <v>10663</v>
      </c>
      <c r="F720" s="704" t="s">
        <v>9329</v>
      </c>
      <c r="G720" s="11">
        <v>1</v>
      </c>
      <c r="H720" s="708" t="str">
        <f>IF($E720="","",VLOOKUP($E720,所属・種目コード!$C$3:$E$76,3,FALSE))</f>
        <v>031075</v>
      </c>
      <c r="I720" s="708">
        <f>IF($E720="","",VLOOKUP($E720,所属・種目コード!$C$3:$E$76,2,FALSE))</f>
        <v>1075</v>
      </c>
      <c r="J720" s="704" t="s">
        <v>9679</v>
      </c>
      <c r="K720" s="706"/>
      <c r="L720" s="705"/>
      <c r="M720" s="706"/>
      <c r="N720" s="706"/>
      <c r="O720" s="706"/>
    </row>
    <row r="721" spans="1:15" ht="16.7" customHeight="1">
      <c r="A721" s="704">
        <v>720</v>
      </c>
      <c r="B721" s="704">
        <v>721</v>
      </c>
      <c r="C721" s="705" t="s">
        <v>11108</v>
      </c>
      <c r="D721" s="704" t="str">
        <f t="shared" si="20"/>
        <v>ｵﾉﾃﾞﾗ ﾚﾝ</v>
      </c>
      <c r="E721" s="704" t="s">
        <v>214</v>
      </c>
      <c r="F721" s="704" t="s">
        <v>9329</v>
      </c>
      <c r="G721" s="11">
        <v>1</v>
      </c>
      <c r="H721" s="708" t="str">
        <f>IF($E721="","",VLOOKUP($E721,所属・種目コード!$C$3:$E$76,3,FALSE))</f>
        <v>031081</v>
      </c>
      <c r="I721" s="708">
        <f>IF($E721="","",VLOOKUP($E721,所属・種目コード!$C$3:$E$76,2,FALSE))</f>
        <v>1081</v>
      </c>
      <c r="J721" s="704" t="s">
        <v>9710</v>
      </c>
      <c r="K721" s="706"/>
      <c r="L721" s="705"/>
      <c r="M721" s="706"/>
      <c r="N721" s="706"/>
      <c r="O721" s="706"/>
    </row>
    <row r="722" spans="1:15" ht="16.7" customHeight="1">
      <c r="A722" s="704">
        <v>721</v>
      </c>
      <c r="B722" s="704">
        <v>722</v>
      </c>
      <c r="C722" s="705" t="s">
        <v>11109</v>
      </c>
      <c r="D722" s="704" t="str">
        <f t="shared" si="20"/>
        <v>ｵｲｶﾜ ﾕｳｷ</v>
      </c>
      <c r="E722" s="704" t="s">
        <v>214</v>
      </c>
      <c r="F722" s="704" t="s">
        <v>9329</v>
      </c>
      <c r="G722" s="11">
        <v>1</v>
      </c>
      <c r="H722" s="708" t="str">
        <f>IF($E722="","",VLOOKUP($E722,所属・種目コード!$C$3:$E$76,3,FALSE))</f>
        <v>031081</v>
      </c>
      <c r="I722" s="708">
        <f>IF($E722="","",VLOOKUP($E722,所属・種目コード!$C$3:$E$76,2,FALSE))</f>
        <v>1081</v>
      </c>
      <c r="J722" s="704" t="s">
        <v>9709</v>
      </c>
      <c r="K722" s="706"/>
      <c r="L722" s="705"/>
      <c r="M722" s="706"/>
      <c r="N722" s="706"/>
      <c r="O722" s="706"/>
    </row>
    <row r="723" spans="1:15" ht="16.7" customHeight="1">
      <c r="A723" s="704">
        <v>722</v>
      </c>
      <c r="B723" s="704">
        <v>723</v>
      </c>
      <c r="C723" s="705" t="s">
        <v>11374</v>
      </c>
      <c r="D723" s="704" t="str">
        <f t="shared" si="20"/>
        <v>ｸﾄﾞｳ ﾏｲｹﾙ</v>
      </c>
      <c r="E723" s="704" t="s">
        <v>114</v>
      </c>
      <c r="F723" s="704" t="s">
        <v>9329</v>
      </c>
      <c r="G723" s="11">
        <v>1</v>
      </c>
      <c r="H723" s="708" t="str">
        <f>IF($E723="","",VLOOKUP($E723,所属・種目コード!$C$3:$E$76,3,FALSE))</f>
        <v>031060</v>
      </c>
      <c r="I723" s="708">
        <f>IF($E723="","",VLOOKUP($E723,所属・種目コード!$C$3:$E$76,2,FALSE))</f>
        <v>1060</v>
      </c>
      <c r="J723" s="704" t="s">
        <v>9406</v>
      </c>
      <c r="K723" s="706"/>
      <c r="L723" s="705"/>
      <c r="M723" s="706"/>
      <c r="N723" s="706"/>
      <c r="O723" s="706"/>
    </row>
    <row r="724" spans="1:15" ht="16.7" customHeight="1">
      <c r="A724" s="704">
        <v>723</v>
      </c>
      <c r="B724" s="704">
        <v>724</v>
      </c>
      <c r="C724" s="705" t="s">
        <v>11110</v>
      </c>
      <c r="D724" s="704" t="str">
        <f t="shared" si="20"/>
        <v>ｻｶﾈ ｼｭｳｶﾞ</v>
      </c>
      <c r="E724" s="704" t="s">
        <v>114</v>
      </c>
      <c r="F724" s="704" t="s">
        <v>9329</v>
      </c>
      <c r="G724" s="11">
        <v>1</v>
      </c>
      <c r="H724" s="708" t="str">
        <f>IF($E724="","",VLOOKUP($E724,所属・種目コード!$C$3:$E$76,3,FALSE))</f>
        <v>031060</v>
      </c>
      <c r="I724" s="708">
        <f>IF($E724="","",VLOOKUP($E724,所属・種目コード!$C$3:$E$76,2,FALSE))</f>
        <v>1060</v>
      </c>
      <c r="J724" s="704" t="s">
        <v>9407</v>
      </c>
      <c r="K724" s="706"/>
      <c r="L724" s="705"/>
      <c r="M724" s="706"/>
      <c r="N724" s="706"/>
      <c r="O724" s="706"/>
    </row>
    <row r="725" spans="1:15" ht="16.7" customHeight="1">
      <c r="A725" s="704">
        <v>724</v>
      </c>
      <c r="B725" s="704">
        <v>725</v>
      </c>
      <c r="C725" s="705" t="s">
        <v>11111</v>
      </c>
      <c r="D725" s="704" t="str">
        <f t="shared" si="20"/>
        <v>ﾀﾃﾉ ｲﾌﾞｷ</v>
      </c>
      <c r="E725" s="704" t="s">
        <v>114</v>
      </c>
      <c r="F725" s="704" t="s">
        <v>9329</v>
      </c>
      <c r="G725" s="11">
        <v>1</v>
      </c>
      <c r="H725" s="708" t="str">
        <f>IF($E725="","",VLOOKUP($E725,所属・種目コード!$C$3:$E$76,3,FALSE))</f>
        <v>031060</v>
      </c>
      <c r="I725" s="708">
        <f>IF($E725="","",VLOOKUP($E725,所属・種目コード!$C$3:$E$76,2,FALSE))</f>
        <v>1060</v>
      </c>
      <c r="J725" s="704" t="s">
        <v>9410</v>
      </c>
      <c r="K725" s="706"/>
      <c r="L725" s="705"/>
      <c r="M725" s="706"/>
      <c r="N725" s="706"/>
      <c r="O725" s="706"/>
    </row>
    <row r="726" spans="1:15" ht="16.7" customHeight="1">
      <c r="A726" s="704">
        <v>725</v>
      </c>
      <c r="B726" s="704">
        <v>726</v>
      </c>
      <c r="C726" s="705" t="s">
        <v>11112</v>
      </c>
      <c r="D726" s="704" t="str">
        <f t="shared" si="20"/>
        <v>ﾐｳﾗ ｺｳｾｲ</v>
      </c>
      <c r="E726" s="704" t="s">
        <v>114</v>
      </c>
      <c r="F726" s="704" t="s">
        <v>9329</v>
      </c>
      <c r="G726" s="11">
        <v>1</v>
      </c>
      <c r="H726" s="708" t="str">
        <f>IF($E726="","",VLOOKUP($E726,所属・種目コード!$C$3:$E$76,3,FALSE))</f>
        <v>031060</v>
      </c>
      <c r="I726" s="708">
        <f>IF($E726="","",VLOOKUP($E726,所属・種目コード!$C$3:$E$76,2,FALSE))</f>
        <v>1060</v>
      </c>
      <c r="J726" s="704" t="s">
        <v>9414</v>
      </c>
      <c r="K726" s="706"/>
      <c r="L726" s="705"/>
      <c r="M726" s="706"/>
      <c r="N726" s="706"/>
      <c r="O726" s="706"/>
    </row>
    <row r="727" spans="1:15" ht="16.7" customHeight="1">
      <c r="A727" s="704">
        <v>726</v>
      </c>
      <c r="B727" s="704">
        <v>729</v>
      </c>
      <c r="C727" s="705" t="s">
        <v>11113</v>
      </c>
      <c r="D727" s="704" t="str">
        <f t="shared" si="20"/>
        <v>ﾐｽﾞﾉ ｱﾝｼﾞ</v>
      </c>
      <c r="E727" s="704" t="s">
        <v>132</v>
      </c>
      <c r="F727" s="704" t="s">
        <v>9329</v>
      </c>
      <c r="G727" s="11">
        <v>2</v>
      </c>
      <c r="H727" s="708" t="str">
        <f>IF($E727="","",VLOOKUP($E727,所属・種目コード!$C$3:$E$76,3,FALSE))</f>
        <v>031064</v>
      </c>
      <c r="I727" s="708">
        <f>IF($E727="","",VLOOKUP($E727,所属・種目コード!$C$3:$E$76,2,FALSE))</f>
        <v>1064</v>
      </c>
      <c r="J727" s="704" t="s">
        <v>9471</v>
      </c>
      <c r="K727" s="706"/>
      <c r="L727" s="705"/>
      <c r="M727" s="706"/>
      <c r="N727" s="706"/>
      <c r="O727" s="706"/>
    </row>
    <row r="728" spans="1:15" ht="16.7" customHeight="1">
      <c r="A728" s="704">
        <v>727</v>
      </c>
      <c r="B728" s="704">
        <v>730</v>
      </c>
      <c r="C728" s="705" t="s">
        <v>11114</v>
      </c>
      <c r="D728" s="704" t="str">
        <f t="shared" si="20"/>
        <v>ｺﾝﾄﾞｳ ﾕｳｽｹ</v>
      </c>
      <c r="E728" s="704" t="s">
        <v>181</v>
      </c>
      <c r="F728" s="704" t="s">
        <v>9329</v>
      </c>
      <c r="G728" s="11">
        <v>1</v>
      </c>
      <c r="H728" s="708" t="str">
        <f>IF($E728="","",VLOOKUP($E728,所属・種目コード!$C$3:$E$76,3,FALSE))</f>
        <v>031073</v>
      </c>
      <c r="I728" s="708">
        <f>IF($E728="","",VLOOKUP($E728,所属・種目コード!$C$3:$E$76,2,FALSE))</f>
        <v>1073</v>
      </c>
      <c r="J728" s="704" t="s">
        <v>9600</v>
      </c>
      <c r="K728" s="706"/>
      <c r="L728" s="705"/>
      <c r="M728" s="706"/>
      <c r="N728" s="706"/>
      <c r="O728" s="706"/>
    </row>
    <row r="729" spans="1:15" ht="16.7" customHeight="1">
      <c r="A729" s="704">
        <v>728</v>
      </c>
      <c r="B729" s="704">
        <v>731</v>
      </c>
      <c r="C729" s="705" t="s">
        <v>11115</v>
      </c>
      <c r="D729" s="704" t="str">
        <f t="shared" si="20"/>
        <v>ｻﾄｳ ｼﾞｭﾝｾｲ</v>
      </c>
      <c r="E729" s="704" t="s">
        <v>181</v>
      </c>
      <c r="F729" s="704" t="s">
        <v>9329</v>
      </c>
      <c r="G729" s="11">
        <v>1</v>
      </c>
      <c r="H729" s="708" t="str">
        <f>IF($E729="","",VLOOKUP($E729,所属・種目コード!$C$3:$E$76,3,FALSE))</f>
        <v>031073</v>
      </c>
      <c r="I729" s="708">
        <f>IF($E729="","",VLOOKUP($E729,所属・種目コード!$C$3:$E$76,2,FALSE))</f>
        <v>1073</v>
      </c>
      <c r="J729" s="704" t="s">
        <v>9602</v>
      </c>
      <c r="K729" s="706"/>
      <c r="L729" s="705"/>
      <c r="M729" s="706"/>
      <c r="N729" s="706"/>
      <c r="O729" s="706"/>
    </row>
    <row r="730" spans="1:15" ht="16.7" customHeight="1">
      <c r="A730" s="704">
        <v>729</v>
      </c>
      <c r="B730" s="704">
        <v>732</v>
      </c>
      <c r="C730" s="705" t="s">
        <v>11116</v>
      </c>
      <c r="D730" s="704" t="str">
        <f t="shared" si="20"/>
        <v>ﾀｺﾅｲ ﾘﾝ</v>
      </c>
      <c r="E730" s="704" t="s">
        <v>181</v>
      </c>
      <c r="F730" s="704" t="s">
        <v>9329</v>
      </c>
      <c r="G730" s="11">
        <v>1</v>
      </c>
      <c r="H730" s="708" t="str">
        <f>IF($E730="","",VLOOKUP($E730,所属・種目コード!$C$3:$E$76,3,FALSE))</f>
        <v>031073</v>
      </c>
      <c r="I730" s="708">
        <f>IF($E730="","",VLOOKUP($E730,所属・種目コード!$C$3:$E$76,2,FALSE))</f>
        <v>1073</v>
      </c>
      <c r="J730" s="704" t="s">
        <v>9604</v>
      </c>
      <c r="K730" s="706"/>
      <c r="L730" s="705"/>
      <c r="M730" s="706"/>
      <c r="N730" s="706"/>
      <c r="O730" s="706"/>
    </row>
    <row r="731" spans="1:15" ht="16.7" customHeight="1">
      <c r="A731" s="704">
        <v>730</v>
      </c>
      <c r="B731" s="704">
        <v>733</v>
      </c>
      <c r="C731" s="705" t="s">
        <v>11386</v>
      </c>
      <c r="D731" s="704" t="str">
        <f t="shared" si="20"/>
        <v>ｵﾔｹ ｼｮｳ</v>
      </c>
      <c r="E731" s="704" t="s">
        <v>10661</v>
      </c>
      <c r="F731" s="704" t="s">
        <v>9329</v>
      </c>
      <c r="G731" s="11">
        <v>2</v>
      </c>
      <c r="H731" s="708" t="str">
        <f>IF($E731="","",VLOOKUP($E731,所属・種目コード!$C$3:$E$76,3,FALSE))</f>
        <v>031099</v>
      </c>
      <c r="I731" s="708">
        <f>IF($E731="","",VLOOKUP($E731,所属・種目コード!$C$3:$E$76,2,FALSE))</f>
        <v>1099</v>
      </c>
      <c r="J731" s="704" t="s">
        <v>9998</v>
      </c>
      <c r="K731" s="706"/>
      <c r="L731" s="705"/>
      <c r="M731" s="706"/>
      <c r="N731" s="706"/>
      <c r="O731" s="706"/>
    </row>
    <row r="732" spans="1:15" ht="16.7" customHeight="1">
      <c r="A732" s="704">
        <v>731</v>
      </c>
      <c r="B732" s="704">
        <v>734</v>
      </c>
      <c r="C732" s="705" t="s">
        <v>11117</v>
      </c>
      <c r="D732" s="704" t="str">
        <f t="shared" si="20"/>
        <v>ｵﾊﾞﾗ ﾔﾏﾄ</v>
      </c>
      <c r="E732" s="704" t="s">
        <v>10661</v>
      </c>
      <c r="F732" s="704" t="s">
        <v>9329</v>
      </c>
      <c r="G732" s="11">
        <v>1</v>
      </c>
      <c r="H732" s="708" t="str">
        <f>IF($E732="","",VLOOKUP($E732,所属・種目コード!$C$3:$E$76,3,FALSE))</f>
        <v>031099</v>
      </c>
      <c r="I732" s="708">
        <f>IF($E732="","",VLOOKUP($E732,所属・種目コード!$C$3:$E$76,2,FALSE))</f>
        <v>1099</v>
      </c>
      <c r="J732" s="704" t="s">
        <v>9997</v>
      </c>
      <c r="K732" s="706"/>
      <c r="L732" s="705"/>
      <c r="M732" s="706"/>
      <c r="N732" s="706"/>
      <c r="O732" s="706"/>
    </row>
    <row r="733" spans="1:15" ht="16.7" customHeight="1">
      <c r="A733" s="704">
        <v>732</v>
      </c>
      <c r="B733" s="704">
        <v>735</v>
      </c>
      <c r="C733" s="705" t="s">
        <v>11118</v>
      </c>
      <c r="D733" s="704" t="str">
        <f t="shared" si="20"/>
        <v>ｻﾄｳ ﾕｳｷ</v>
      </c>
      <c r="E733" s="704" t="s">
        <v>10661</v>
      </c>
      <c r="F733" s="704" t="s">
        <v>9329</v>
      </c>
      <c r="G733" s="11">
        <v>1</v>
      </c>
      <c r="H733" s="708" t="str">
        <f>IF($E733="","",VLOOKUP($E733,所属・種目コード!$C$3:$E$76,3,FALSE))</f>
        <v>031099</v>
      </c>
      <c r="I733" s="708">
        <f>IF($E733="","",VLOOKUP($E733,所属・種目コード!$C$3:$E$76,2,FALSE))</f>
        <v>1099</v>
      </c>
      <c r="J733" s="704" t="s">
        <v>9463</v>
      </c>
      <c r="K733" s="706"/>
      <c r="L733" s="705"/>
      <c r="M733" s="706"/>
      <c r="N733" s="706"/>
      <c r="O733" s="706"/>
    </row>
    <row r="734" spans="1:15" ht="16.7" customHeight="1">
      <c r="A734" s="704">
        <v>733</v>
      </c>
      <c r="B734" s="827">
        <v>736</v>
      </c>
      <c r="C734" s="705" t="s">
        <v>11152</v>
      </c>
      <c r="D734" s="123" t="str">
        <f t="shared" si="20"/>
        <v>ｻﾄｳ ｺｳｶﾞ</v>
      </c>
      <c r="E734" s="123" t="s">
        <v>151</v>
      </c>
      <c r="F734" s="123" t="s">
        <v>9329</v>
      </c>
      <c r="G734" s="11">
        <v>1</v>
      </c>
      <c r="H734" s="708" t="str">
        <f>IF($E734="","",VLOOKUP($E734,所属・種目コード!$C$3:$E$76,3,FALSE))</f>
        <v>031068</v>
      </c>
      <c r="I734" s="708">
        <f>IF($E734="","",VLOOKUP($E734,所属・種目コード!$C$3:$E$76,2,FALSE))</f>
        <v>1068</v>
      </c>
      <c r="J734" s="11" t="s">
        <v>9509</v>
      </c>
      <c r="K734" s="706"/>
      <c r="L734" s="705"/>
      <c r="M734" s="706"/>
      <c r="N734" s="706"/>
      <c r="O734" s="706"/>
    </row>
    <row r="735" spans="1:15" ht="16.7" customHeight="1">
      <c r="A735" s="704">
        <v>734</v>
      </c>
      <c r="B735" s="704">
        <v>737</v>
      </c>
      <c r="C735" s="705" t="s">
        <v>11375</v>
      </c>
      <c r="D735" s="704" t="str">
        <f t="shared" si="20"/>
        <v>ｻｻｷ ﾙｲ</v>
      </c>
      <c r="E735" s="704" t="s">
        <v>10662</v>
      </c>
      <c r="F735" s="704" t="s">
        <v>9329</v>
      </c>
      <c r="G735" s="11">
        <v>1</v>
      </c>
      <c r="H735" s="708" t="str">
        <f>IF($E735="","",VLOOKUP($E735,所属・種目コード!$C$3:$E$76,3,FALSE))</f>
        <v>031117</v>
      </c>
      <c r="I735" s="708">
        <f>IF($E735="","",VLOOKUP($E735,所属・種目コード!$C$3:$E$76,2,FALSE))</f>
        <v>1117</v>
      </c>
      <c r="J735" s="704" t="s">
        <v>9384</v>
      </c>
      <c r="K735" s="706"/>
      <c r="L735" s="705"/>
      <c r="M735" s="706"/>
      <c r="N735" s="706"/>
      <c r="O735" s="706"/>
    </row>
    <row r="736" spans="1:15" ht="16.7" customHeight="1">
      <c r="A736" s="704">
        <v>735</v>
      </c>
      <c r="B736" s="704">
        <v>738</v>
      </c>
      <c r="C736" s="705" t="s">
        <v>11119</v>
      </c>
      <c r="D736" s="704" t="str">
        <f t="shared" si="20"/>
        <v>ﾀﾃｻﾞｷ ｼｮｳｺﾞ</v>
      </c>
      <c r="E736" s="704" t="s">
        <v>9275</v>
      </c>
      <c r="F736" s="704" t="s">
        <v>9329</v>
      </c>
      <c r="G736" s="11">
        <v>3</v>
      </c>
      <c r="H736" s="708" t="str">
        <f>IF($E736="","",VLOOKUP($E736,所属・種目コード!$C$3:$E$76,3,FALSE))</f>
        <v>031101</v>
      </c>
      <c r="I736" s="708">
        <f>IF($E736="","",VLOOKUP($E736,所属・種目コード!$C$3:$E$76,2,FALSE))</f>
        <v>1101</v>
      </c>
      <c r="J736" s="704" t="s">
        <v>10522</v>
      </c>
      <c r="K736" s="706"/>
      <c r="L736" s="705"/>
      <c r="M736" s="706"/>
      <c r="N736" s="706"/>
      <c r="O736" s="706"/>
    </row>
    <row r="737" spans="1:15" ht="16.7" customHeight="1">
      <c r="A737" s="704">
        <v>736</v>
      </c>
      <c r="B737" s="704">
        <v>739</v>
      </c>
      <c r="C737" s="705" t="s">
        <v>11120</v>
      </c>
      <c r="D737" s="704" t="str">
        <f t="shared" si="20"/>
        <v>ｳｴﾉ ｼｮｳｾｲ</v>
      </c>
      <c r="E737" s="704" t="s">
        <v>9275</v>
      </c>
      <c r="F737" s="704" t="s">
        <v>9329</v>
      </c>
      <c r="G737" s="11">
        <v>1</v>
      </c>
      <c r="H737" s="708" t="str">
        <f>IF($E737="","",VLOOKUP($E737,所属・種目コード!$C$3:$E$76,3,FALSE))</f>
        <v>031101</v>
      </c>
      <c r="I737" s="708">
        <f>IF($E737="","",VLOOKUP($E737,所属・種目コード!$C$3:$E$76,2,FALSE))</f>
        <v>1101</v>
      </c>
      <c r="J737" s="704" t="s">
        <v>10519</v>
      </c>
      <c r="K737" s="706"/>
      <c r="L737" s="705"/>
      <c r="M737" s="706"/>
      <c r="N737" s="706"/>
      <c r="O737" s="706"/>
    </row>
    <row r="738" spans="1:15" ht="16.7" customHeight="1">
      <c r="A738" s="704">
        <v>737</v>
      </c>
      <c r="B738" s="704">
        <v>740</v>
      </c>
      <c r="C738" s="705" t="s">
        <v>11376</v>
      </c>
      <c r="D738" s="704" t="str">
        <f t="shared" si="20"/>
        <v>ｻｻｷ ｿｳﾀ</v>
      </c>
      <c r="E738" s="704" t="s">
        <v>9275</v>
      </c>
      <c r="F738" s="704" t="s">
        <v>9329</v>
      </c>
      <c r="G738" s="11">
        <v>1</v>
      </c>
      <c r="H738" s="708" t="str">
        <f>IF($E738="","",VLOOKUP($E738,所属・種目コード!$C$3:$E$76,3,FALSE))</f>
        <v>031101</v>
      </c>
      <c r="I738" s="708">
        <f>IF($E738="","",VLOOKUP($E738,所属・種目コード!$C$3:$E$76,2,FALSE))</f>
        <v>1101</v>
      </c>
      <c r="J738" s="704" t="s">
        <v>10271</v>
      </c>
      <c r="K738" s="706"/>
      <c r="L738" s="705"/>
      <c r="M738" s="706"/>
      <c r="N738" s="706"/>
      <c r="O738" s="706"/>
    </row>
    <row r="739" spans="1:15" ht="16.7" customHeight="1">
      <c r="A739" s="704">
        <v>738</v>
      </c>
      <c r="B739" s="704">
        <v>741</v>
      </c>
      <c r="C739" s="705" t="s">
        <v>11121</v>
      </c>
      <c r="D739" s="704" t="str">
        <f t="shared" si="20"/>
        <v>ｲﾜﾏ ﾋﾛｱ</v>
      </c>
      <c r="E739" s="704" t="s">
        <v>145</v>
      </c>
      <c r="F739" s="704" t="s">
        <v>9329</v>
      </c>
      <c r="G739" s="11">
        <v>1</v>
      </c>
      <c r="H739" s="708" t="str">
        <f>IF($E739="","",VLOOKUP($E739,所属・種目コード!$C$3:$E$76,3,FALSE))</f>
        <v>031067</v>
      </c>
      <c r="I739" s="708">
        <f>IF($E739="","",VLOOKUP($E739,所属・種目コード!$C$3:$E$76,2,FALSE))</f>
        <v>1067</v>
      </c>
      <c r="J739" s="704" t="s">
        <v>9485</v>
      </c>
      <c r="K739" s="706"/>
      <c r="L739" s="705"/>
      <c r="M739" s="706"/>
      <c r="N739" s="706"/>
      <c r="O739" s="706"/>
    </row>
    <row r="740" spans="1:15" ht="16.7" customHeight="1">
      <c r="A740" s="704">
        <v>739</v>
      </c>
      <c r="B740" s="704">
        <v>742</v>
      </c>
      <c r="C740" s="705" t="s">
        <v>11377</v>
      </c>
      <c r="D740" s="704" t="str">
        <f t="shared" si="20"/>
        <v>ｵｶﾉ ﾀｸﾐ</v>
      </c>
      <c r="E740" s="704" t="s">
        <v>145</v>
      </c>
      <c r="F740" s="704" t="s">
        <v>9329</v>
      </c>
      <c r="G740" s="11">
        <v>1</v>
      </c>
      <c r="H740" s="708" t="str">
        <f>IF($E740="","",VLOOKUP($E740,所属・種目コード!$C$3:$E$76,3,FALSE))</f>
        <v>031067</v>
      </c>
      <c r="I740" s="708">
        <f>IF($E740="","",VLOOKUP($E740,所属・種目コード!$C$3:$E$76,2,FALSE))</f>
        <v>1067</v>
      </c>
      <c r="J740" s="704" t="s">
        <v>9489</v>
      </c>
      <c r="K740" s="706"/>
      <c r="L740" s="705"/>
      <c r="M740" s="706"/>
      <c r="N740" s="706"/>
      <c r="O740" s="706"/>
    </row>
    <row r="741" spans="1:15" ht="16.7" customHeight="1">
      <c r="A741" s="704">
        <v>740</v>
      </c>
      <c r="B741" s="704">
        <v>743</v>
      </c>
      <c r="C741" s="705" t="s">
        <v>11122</v>
      </c>
      <c r="D741" s="704" t="str">
        <f t="shared" si="20"/>
        <v>ｶﾜﾊﾞﾀ ﾗｲﾄ</v>
      </c>
      <c r="E741" s="704" t="s">
        <v>145</v>
      </c>
      <c r="F741" s="704" t="s">
        <v>9329</v>
      </c>
      <c r="G741" s="11">
        <v>1</v>
      </c>
      <c r="H741" s="708" t="str">
        <f>IF($E741="","",VLOOKUP($E741,所属・種目コード!$C$3:$E$76,3,FALSE))</f>
        <v>031067</v>
      </c>
      <c r="I741" s="708">
        <f>IF($E741="","",VLOOKUP($E741,所属・種目コード!$C$3:$E$76,2,FALSE))</f>
        <v>1067</v>
      </c>
      <c r="J741" s="704" t="s">
        <v>9491</v>
      </c>
      <c r="K741" s="706"/>
      <c r="L741" s="705"/>
      <c r="M741" s="706"/>
      <c r="N741" s="706"/>
      <c r="O741" s="706"/>
    </row>
    <row r="742" spans="1:15" ht="16.7" customHeight="1">
      <c r="A742" s="704">
        <v>741</v>
      </c>
      <c r="B742" s="704">
        <v>744</v>
      </c>
      <c r="C742" s="705" t="s">
        <v>11379</v>
      </c>
      <c r="D742" s="704" t="str">
        <f t="shared" si="20"/>
        <v>ｻﾄｳ ﾐｷﾄ</v>
      </c>
      <c r="E742" s="704" t="s">
        <v>145</v>
      </c>
      <c r="F742" s="704" t="s">
        <v>9329</v>
      </c>
      <c r="G742" s="11">
        <v>1</v>
      </c>
      <c r="H742" s="708" t="str">
        <f>IF($E742="","",VLOOKUP($E742,所属・種目コード!$C$3:$E$76,3,FALSE))</f>
        <v>031067</v>
      </c>
      <c r="I742" s="708">
        <f>IF($E742="","",VLOOKUP($E742,所属・種目コード!$C$3:$E$76,2,FALSE))</f>
        <v>1067</v>
      </c>
      <c r="J742" s="704" t="s">
        <v>9494</v>
      </c>
      <c r="K742" s="706"/>
      <c r="L742" s="705"/>
      <c r="M742" s="706"/>
      <c r="N742" s="706"/>
      <c r="O742" s="706"/>
    </row>
    <row r="743" spans="1:15" ht="16.7" customHeight="1">
      <c r="A743" s="704">
        <v>742</v>
      </c>
      <c r="B743" s="704">
        <v>745</v>
      </c>
      <c r="C743" s="705" t="s">
        <v>11378</v>
      </c>
      <c r="D743" s="704" t="str">
        <f t="shared" si="20"/>
        <v>ｺﾌﾞﾈ ﾘｸ</v>
      </c>
      <c r="E743" s="704" t="s">
        <v>265</v>
      </c>
      <c r="F743" s="704" t="s">
        <v>9329</v>
      </c>
      <c r="G743" s="11">
        <v>1</v>
      </c>
      <c r="H743" s="708" t="str">
        <f>IF($E743="","",VLOOKUP($E743,所属・種目コード!$C$3:$E$76,3,FALSE))</f>
        <v>031094</v>
      </c>
      <c r="I743" s="708">
        <f>IF($E743="","",VLOOKUP($E743,所属・種目コード!$C$3:$E$76,2,FALSE))</f>
        <v>1094</v>
      </c>
      <c r="J743" s="704" t="s">
        <v>9937</v>
      </c>
      <c r="K743" s="706"/>
      <c r="L743" s="705"/>
      <c r="M743" s="706"/>
      <c r="N743" s="706"/>
      <c r="O743" s="706"/>
    </row>
    <row r="744" spans="1:15" ht="16.7" customHeight="1">
      <c r="A744" s="704">
        <v>743</v>
      </c>
      <c r="B744" s="704">
        <v>746</v>
      </c>
      <c r="C744" s="705" t="s">
        <v>11123</v>
      </c>
      <c r="D744" s="704" t="str">
        <f t="shared" si="20"/>
        <v>ﾏｲｻﾜ ﾅｵ</v>
      </c>
      <c r="E744" s="704" t="s">
        <v>265</v>
      </c>
      <c r="F744" s="704" t="s">
        <v>9329</v>
      </c>
      <c r="G744" s="11">
        <v>1</v>
      </c>
      <c r="H744" s="708" t="str">
        <f>IF($E744="","",VLOOKUP($E744,所属・種目コード!$C$3:$E$76,3,FALSE))</f>
        <v>031094</v>
      </c>
      <c r="I744" s="708">
        <f>IF($E744="","",VLOOKUP($E744,所属・種目コード!$C$3:$E$76,2,FALSE))</f>
        <v>1094</v>
      </c>
      <c r="J744" s="704" t="s">
        <v>9946</v>
      </c>
      <c r="K744" s="706"/>
      <c r="L744" s="705"/>
      <c r="M744" s="706"/>
      <c r="N744" s="706"/>
      <c r="O744" s="706"/>
    </row>
    <row r="745" spans="1:15" ht="16.7" customHeight="1">
      <c r="A745" s="704">
        <v>744</v>
      </c>
      <c r="B745" s="704">
        <v>747</v>
      </c>
      <c r="C745" s="705" t="s">
        <v>11380</v>
      </c>
      <c r="D745" s="704" t="str">
        <f t="shared" si="20"/>
        <v>ﾔｽｶﾞﾋﾗ ｶｲﾄ</v>
      </c>
      <c r="E745" s="704" t="s">
        <v>265</v>
      </c>
      <c r="F745" s="704" t="s">
        <v>9329</v>
      </c>
      <c r="G745" s="11">
        <v>1</v>
      </c>
      <c r="H745" s="708" t="str">
        <f>IF($E745="","",VLOOKUP($E745,所属・種目コード!$C$3:$E$76,3,FALSE))</f>
        <v>031094</v>
      </c>
      <c r="I745" s="708">
        <f>IF($E745="","",VLOOKUP($E745,所属・種目コード!$C$3:$E$76,2,FALSE))</f>
        <v>1094</v>
      </c>
      <c r="J745" s="704" t="s">
        <v>9947</v>
      </c>
      <c r="K745" s="706"/>
      <c r="L745" s="705"/>
      <c r="M745" s="706"/>
      <c r="N745" s="706"/>
      <c r="O745" s="706"/>
    </row>
    <row r="746" spans="1:15" ht="16.7" customHeight="1">
      <c r="A746" s="704">
        <v>745</v>
      </c>
      <c r="B746" s="704">
        <v>748</v>
      </c>
      <c r="C746" s="705" t="s">
        <v>11124</v>
      </c>
      <c r="D746" s="704" t="str">
        <f t="shared" si="20"/>
        <v>ｵﾊﾞﾗ ﾕｳｷ</v>
      </c>
      <c r="E746" s="704" t="s">
        <v>285</v>
      </c>
      <c r="F746" s="704" t="s">
        <v>9329</v>
      </c>
      <c r="G746" s="11">
        <v>1</v>
      </c>
      <c r="H746" s="708" t="str">
        <f>IF($E746="","",VLOOKUP($E746,所属・種目コード!$C$3:$E$76,3,FALSE))</f>
        <v>031100</v>
      </c>
      <c r="I746" s="708">
        <f>IF($E746="","",VLOOKUP($E746,所属・種目コード!$C$3:$E$76,2,FALSE))</f>
        <v>1100</v>
      </c>
      <c r="J746" s="704" t="s">
        <v>10008</v>
      </c>
      <c r="K746" s="706"/>
      <c r="L746" s="705"/>
      <c r="M746" s="706"/>
      <c r="N746" s="706"/>
      <c r="O746" s="706"/>
    </row>
    <row r="747" spans="1:15" ht="16.7" customHeight="1">
      <c r="B747" s="704">
        <v>749</v>
      </c>
      <c r="C747" s="705" t="s">
        <v>11125</v>
      </c>
      <c r="D747" s="704" t="str">
        <f t="shared" si="20"/>
        <v>ｶﾅｻﾞﾜ ｼｮｳﾏ</v>
      </c>
      <c r="E747" s="704" t="s">
        <v>285</v>
      </c>
      <c r="F747" s="704" t="s">
        <v>9329</v>
      </c>
      <c r="G747" s="11">
        <v>1</v>
      </c>
      <c r="H747" s="708" t="str">
        <f>IF($E747="","",VLOOKUP($E747,所属・種目コード!$C$3:$E$76,3,FALSE))</f>
        <v>031100</v>
      </c>
      <c r="I747" s="708">
        <f>IF($E747="","",VLOOKUP($E747,所属・種目コード!$C$3:$E$76,2,FALSE))</f>
        <v>1100</v>
      </c>
      <c r="J747" s="704" t="s">
        <v>10009</v>
      </c>
      <c r="K747" s="706"/>
      <c r="L747" s="705"/>
      <c r="M747" s="706"/>
      <c r="N747" s="706"/>
      <c r="O747" s="706"/>
    </row>
    <row r="748" spans="1:15" ht="16.7" customHeight="1">
      <c r="B748" s="704">
        <v>750</v>
      </c>
      <c r="C748" s="705" t="s">
        <v>11126</v>
      </c>
      <c r="D748" s="704" t="str">
        <f t="shared" si="20"/>
        <v>ｻﾄｳ ｼｭｳﾏ</v>
      </c>
      <c r="E748" s="704" t="s">
        <v>285</v>
      </c>
      <c r="F748" s="704" t="s">
        <v>9329</v>
      </c>
      <c r="G748" s="11">
        <v>1</v>
      </c>
      <c r="H748" s="708" t="str">
        <f>IF($E748="","",VLOOKUP($E748,所属・種目コード!$C$3:$E$76,3,FALSE))</f>
        <v>031100</v>
      </c>
      <c r="I748" s="708">
        <f>IF($E748="","",VLOOKUP($E748,所属・種目コード!$C$3:$E$76,2,FALSE))</f>
        <v>1100</v>
      </c>
      <c r="J748" s="704" t="s">
        <v>10017</v>
      </c>
      <c r="K748" s="706"/>
      <c r="L748" s="705"/>
      <c r="M748" s="706"/>
      <c r="N748" s="706"/>
      <c r="O748" s="706"/>
    </row>
    <row r="749" spans="1:15" ht="16.7" customHeight="1">
      <c r="B749" s="704">
        <v>751</v>
      </c>
      <c r="C749" s="705" t="s">
        <v>11127</v>
      </c>
      <c r="D749" s="704" t="str">
        <f t="shared" si="20"/>
        <v>ﾊﾀｹﾔﾏ ｴｲｾｲ</v>
      </c>
      <c r="E749" s="704" t="s">
        <v>285</v>
      </c>
      <c r="F749" s="704" t="s">
        <v>9329</v>
      </c>
      <c r="G749" s="11">
        <v>1</v>
      </c>
      <c r="H749" s="708" t="str">
        <f>IF($E749="","",VLOOKUP($E749,所属・種目コード!$C$3:$E$76,3,FALSE))</f>
        <v>031100</v>
      </c>
      <c r="I749" s="708">
        <f>IF($E749="","",VLOOKUP($E749,所属・種目コード!$C$3:$E$76,2,FALSE))</f>
        <v>1100</v>
      </c>
      <c r="J749" s="704" t="s">
        <v>10026</v>
      </c>
      <c r="K749" s="706"/>
      <c r="L749" s="705"/>
      <c r="M749" s="706"/>
      <c r="N749" s="706"/>
      <c r="O749" s="706"/>
    </row>
    <row r="750" spans="1:15" ht="16.7" customHeight="1">
      <c r="B750" s="704">
        <v>753</v>
      </c>
      <c r="C750" s="705" t="s">
        <v>11128</v>
      </c>
      <c r="D750" s="704" t="str">
        <f t="shared" si="20"/>
        <v>ｻﾄｳ ｼｭﾝｽｹ</v>
      </c>
      <c r="E750" s="704" t="s">
        <v>226</v>
      </c>
      <c r="F750" s="704" t="s">
        <v>9329</v>
      </c>
      <c r="G750" s="11">
        <v>2</v>
      </c>
      <c r="H750" s="708" t="str">
        <f>IF($E750="","",VLOOKUP($E750,所属・種目コード!$C$3:$E$76,3,FALSE))</f>
        <v>031084</v>
      </c>
      <c r="I750" s="708">
        <f>IF($E750="","",VLOOKUP($E750,所属・種目コード!$C$3:$E$76,2,FALSE))</f>
        <v>1084</v>
      </c>
      <c r="J750" s="704" t="s">
        <v>9760</v>
      </c>
      <c r="K750" s="706"/>
      <c r="L750" s="705"/>
      <c r="M750" s="706"/>
      <c r="N750" s="706"/>
      <c r="O750" s="706"/>
    </row>
    <row r="751" spans="1:15" ht="16.7" customHeight="1">
      <c r="B751" s="704">
        <v>754</v>
      </c>
      <c r="C751" s="705" t="s">
        <v>11274</v>
      </c>
      <c r="D751" s="704" t="str">
        <f t="shared" si="20"/>
        <v>ｲﾄｳ ﾉｿﾞﾑ</v>
      </c>
      <c r="E751" s="704" t="s">
        <v>226</v>
      </c>
      <c r="F751" s="704" t="s">
        <v>9329</v>
      </c>
      <c r="G751" s="11">
        <v>1</v>
      </c>
      <c r="H751" s="708" t="str">
        <f>IF($E751="","",VLOOKUP($E751,所属・種目コード!$C$3:$E$76,3,FALSE))</f>
        <v>031084</v>
      </c>
      <c r="I751" s="708">
        <f>IF($E751="","",VLOOKUP($E751,所属・種目コード!$C$3:$E$76,2,FALSE))</f>
        <v>1084</v>
      </c>
      <c r="J751" s="704" t="s">
        <v>9747</v>
      </c>
      <c r="K751" s="706"/>
      <c r="L751" s="705"/>
      <c r="M751" s="706"/>
      <c r="N751" s="706"/>
      <c r="O751" s="706"/>
    </row>
    <row r="752" spans="1:15" ht="16.7" customHeight="1">
      <c r="B752" s="704">
        <v>755</v>
      </c>
      <c r="C752" s="705" t="s">
        <v>11129</v>
      </c>
      <c r="D752" s="704" t="str">
        <f t="shared" si="20"/>
        <v>ｵｵｻｶ ｼｭｳﾄ</v>
      </c>
      <c r="E752" s="704" t="s">
        <v>226</v>
      </c>
      <c r="F752" s="704" t="s">
        <v>9329</v>
      </c>
      <c r="G752" s="11">
        <v>1</v>
      </c>
      <c r="H752" s="708" t="str">
        <f>IF($E752="","",VLOOKUP($E752,所属・種目コード!$C$3:$E$76,3,FALSE))</f>
        <v>031084</v>
      </c>
      <c r="I752" s="708">
        <f>IF($E752="","",VLOOKUP($E752,所属・種目コード!$C$3:$E$76,2,FALSE))</f>
        <v>1084</v>
      </c>
      <c r="J752" s="704" t="s">
        <v>9749</v>
      </c>
      <c r="K752" s="706"/>
      <c r="L752" s="705"/>
      <c r="M752" s="706"/>
      <c r="N752" s="706"/>
      <c r="O752" s="706"/>
    </row>
    <row r="753" spans="2:15" ht="16.7" customHeight="1">
      <c r="B753" s="704">
        <v>756</v>
      </c>
      <c r="C753" s="705" t="s">
        <v>11130</v>
      </c>
      <c r="D753" s="704" t="str">
        <f t="shared" si="20"/>
        <v>ｶﾝﾉ ﾚﾝ</v>
      </c>
      <c r="E753" s="704" t="s">
        <v>226</v>
      </c>
      <c r="F753" s="704" t="s">
        <v>9329</v>
      </c>
      <c r="G753" s="11">
        <v>1</v>
      </c>
      <c r="H753" s="708" t="str">
        <f>IF($E753="","",VLOOKUP($E753,所属・種目コード!$C$3:$E$76,3,FALSE))</f>
        <v>031084</v>
      </c>
      <c r="I753" s="708">
        <f>IF($E753="","",VLOOKUP($E753,所属・種目コード!$C$3:$E$76,2,FALSE))</f>
        <v>1084</v>
      </c>
      <c r="J753" s="704" t="s">
        <v>9750</v>
      </c>
      <c r="K753" s="706"/>
      <c r="L753" s="705"/>
      <c r="M753" s="706"/>
      <c r="N753" s="706"/>
      <c r="O753" s="706"/>
    </row>
    <row r="754" spans="2:15" ht="16.7" customHeight="1">
      <c r="B754" s="704">
        <v>757</v>
      </c>
      <c r="C754" s="705" t="s">
        <v>11131</v>
      </c>
      <c r="D754" s="704" t="str">
        <f t="shared" si="20"/>
        <v>ｸﾏｶﾞｲ ﾀｸﾄ</v>
      </c>
      <c r="E754" s="704" t="s">
        <v>226</v>
      </c>
      <c r="F754" s="704" t="s">
        <v>9329</v>
      </c>
      <c r="G754" s="11">
        <v>1</v>
      </c>
      <c r="H754" s="708" t="str">
        <f>IF($E754="","",VLOOKUP($E754,所属・種目コード!$C$3:$E$76,3,FALSE))</f>
        <v>031084</v>
      </c>
      <c r="I754" s="708">
        <f>IF($E754="","",VLOOKUP($E754,所属・種目コード!$C$3:$E$76,2,FALSE))</f>
        <v>1084</v>
      </c>
      <c r="J754" s="704" t="s">
        <v>9751</v>
      </c>
      <c r="K754" s="706"/>
      <c r="L754" s="705"/>
      <c r="M754" s="706"/>
      <c r="N754" s="706"/>
      <c r="O754" s="706"/>
    </row>
    <row r="755" spans="2:15" ht="16.7" customHeight="1">
      <c r="B755" s="704">
        <v>758</v>
      </c>
      <c r="C755" s="705" t="s">
        <v>11132</v>
      </c>
      <c r="D755" s="704" t="str">
        <f t="shared" si="20"/>
        <v>ｸﾗｵｶ ｶｲﾄ</v>
      </c>
      <c r="E755" s="704" t="s">
        <v>226</v>
      </c>
      <c r="F755" s="704" t="s">
        <v>9329</v>
      </c>
      <c r="G755" s="11">
        <v>1</v>
      </c>
      <c r="H755" s="708" t="str">
        <f>IF($E755="","",VLOOKUP($E755,所属・種目コード!$C$3:$E$76,3,FALSE))</f>
        <v>031084</v>
      </c>
      <c r="I755" s="708">
        <f>IF($E755="","",VLOOKUP($E755,所属・種目コード!$C$3:$E$76,2,FALSE))</f>
        <v>1084</v>
      </c>
      <c r="J755" s="704" t="s">
        <v>9753</v>
      </c>
      <c r="K755" s="706"/>
      <c r="L755" s="705"/>
      <c r="M755" s="706"/>
      <c r="N755" s="706"/>
      <c r="O755" s="706"/>
    </row>
    <row r="756" spans="2:15" ht="16.7" customHeight="1">
      <c r="B756" s="704">
        <v>759</v>
      </c>
      <c r="C756" s="705" t="s">
        <v>11133</v>
      </c>
      <c r="D756" s="704" t="str">
        <f t="shared" si="20"/>
        <v>ｺﾏﾂ ﾀｶﾌﾐ</v>
      </c>
      <c r="E756" s="704" t="s">
        <v>226</v>
      </c>
      <c r="F756" s="704" t="s">
        <v>9329</v>
      </c>
      <c r="G756" s="11">
        <v>1</v>
      </c>
      <c r="H756" s="708" t="str">
        <f>IF($E756="","",VLOOKUP($E756,所属・種目コード!$C$3:$E$76,3,FALSE))</f>
        <v>031084</v>
      </c>
      <c r="I756" s="708">
        <f>IF($E756="","",VLOOKUP($E756,所属・種目コード!$C$3:$E$76,2,FALSE))</f>
        <v>1084</v>
      </c>
      <c r="J756" s="704" t="s">
        <v>9755</v>
      </c>
      <c r="K756" s="706"/>
      <c r="L756" s="705"/>
      <c r="M756" s="706"/>
      <c r="N756" s="706"/>
      <c r="O756" s="706"/>
    </row>
    <row r="757" spans="2:15" ht="16.7" customHeight="1">
      <c r="B757" s="704">
        <v>760</v>
      </c>
      <c r="C757" s="705" t="s">
        <v>11134</v>
      </c>
      <c r="D757" s="704" t="str">
        <f t="shared" si="20"/>
        <v>ｺﾝﾉ ｴｲﾙ</v>
      </c>
      <c r="E757" s="704" t="s">
        <v>226</v>
      </c>
      <c r="F757" s="704" t="s">
        <v>9329</v>
      </c>
      <c r="G757" s="11">
        <v>1</v>
      </c>
      <c r="H757" s="708" t="str">
        <f>IF($E757="","",VLOOKUP($E757,所属・種目コード!$C$3:$E$76,3,FALSE))</f>
        <v>031084</v>
      </c>
      <c r="I757" s="708">
        <f>IF($E757="","",VLOOKUP($E757,所属・種目コード!$C$3:$E$76,2,FALSE))</f>
        <v>1084</v>
      </c>
      <c r="J757" s="704" t="s">
        <v>9757</v>
      </c>
      <c r="K757" s="706"/>
      <c r="L757" s="705"/>
      <c r="M757" s="706"/>
      <c r="N757" s="706"/>
      <c r="O757" s="706"/>
    </row>
    <row r="758" spans="2:15" ht="16.7" customHeight="1">
      <c r="B758" s="704">
        <v>761</v>
      </c>
      <c r="C758" s="705" t="s">
        <v>11381</v>
      </c>
      <c r="D758" s="704" t="str">
        <f t="shared" si="20"/>
        <v>ｻｻｷ ｲﾌﾞｷ</v>
      </c>
      <c r="E758" s="704" t="s">
        <v>226</v>
      </c>
      <c r="F758" s="704" t="s">
        <v>9329</v>
      </c>
      <c r="G758" s="11">
        <v>1</v>
      </c>
      <c r="H758" s="708" t="str">
        <f>IF($E758="","",VLOOKUP($E758,所属・種目コード!$C$3:$E$76,3,FALSE))</f>
        <v>031084</v>
      </c>
      <c r="I758" s="708">
        <f>IF($E758="","",VLOOKUP($E758,所属・種目コード!$C$3:$E$76,2,FALSE))</f>
        <v>1084</v>
      </c>
      <c r="J758" s="704" t="s">
        <v>9759</v>
      </c>
      <c r="K758" s="706"/>
      <c r="L758" s="705"/>
      <c r="M758" s="706"/>
      <c r="N758" s="706"/>
      <c r="O758" s="706"/>
    </row>
    <row r="759" spans="2:15" ht="16.7" customHeight="1">
      <c r="B759" s="704">
        <v>762</v>
      </c>
      <c r="C759" s="705" t="s">
        <v>11250</v>
      </c>
      <c r="D759" s="704" t="str">
        <f t="shared" si="20"/>
        <v>ｻﾄｳ ﾚﾝ</v>
      </c>
      <c r="E759" s="704" t="s">
        <v>226</v>
      </c>
      <c r="F759" s="704" t="s">
        <v>9329</v>
      </c>
      <c r="G759" s="11">
        <v>1</v>
      </c>
      <c r="H759" s="708" t="str">
        <f>IF($E759="","",VLOOKUP($E759,所属・種目コード!$C$3:$E$76,3,FALSE))</f>
        <v>031084</v>
      </c>
      <c r="I759" s="708">
        <f>IF($E759="","",VLOOKUP($E759,所属・種目コード!$C$3:$E$76,2,FALSE))</f>
        <v>1084</v>
      </c>
      <c r="J759" s="704" t="s">
        <v>9762</v>
      </c>
      <c r="K759" s="706"/>
      <c r="L759" s="705"/>
      <c r="M759" s="706"/>
      <c r="N759" s="706"/>
      <c r="O759" s="706"/>
    </row>
    <row r="760" spans="2:15" ht="16.7" customHeight="1">
      <c r="B760" s="704">
        <v>763</v>
      </c>
      <c r="C760" s="705" t="s">
        <v>11135</v>
      </c>
      <c r="D760" s="704" t="str">
        <f t="shared" si="20"/>
        <v>ﾀｶﾏﾂ ﾀﾞｲｽｹ</v>
      </c>
      <c r="E760" s="704" t="s">
        <v>226</v>
      </c>
      <c r="F760" s="704" t="s">
        <v>9329</v>
      </c>
      <c r="G760" s="11">
        <v>1</v>
      </c>
      <c r="H760" s="708" t="str">
        <f>IF($E760="","",VLOOKUP($E760,所属・種目コード!$C$3:$E$76,3,FALSE))</f>
        <v>031084</v>
      </c>
      <c r="I760" s="708">
        <f>IF($E760="","",VLOOKUP($E760,所属・種目コード!$C$3:$E$76,2,FALSE))</f>
        <v>1084</v>
      </c>
      <c r="J760" s="704" t="s">
        <v>9767</v>
      </c>
      <c r="K760" s="706"/>
      <c r="L760" s="705"/>
      <c r="M760" s="706"/>
      <c r="N760" s="706"/>
      <c r="O760" s="706"/>
    </row>
    <row r="761" spans="2:15" ht="16.7" customHeight="1">
      <c r="B761" s="704">
        <v>764</v>
      </c>
      <c r="C761" s="705" t="s">
        <v>11382</v>
      </c>
      <c r="D761" s="704" t="str">
        <f t="shared" si="20"/>
        <v>ﾆｲﾀﾞ ﾏｷｵ</v>
      </c>
      <c r="E761" s="704" t="s">
        <v>226</v>
      </c>
      <c r="F761" s="704" t="s">
        <v>9329</v>
      </c>
      <c r="G761" s="11">
        <v>1</v>
      </c>
      <c r="H761" s="708" t="str">
        <f>IF($E761="","",VLOOKUP($E761,所属・種目コード!$C$3:$E$76,3,FALSE))</f>
        <v>031084</v>
      </c>
      <c r="I761" s="708">
        <f>IF($E761="","",VLOOKUP($E761,所属・種目コード!$C$3:$E$76,2,FALSE))</f>
        <v>1084</v>
      </c>
      <c r="J761" s="704" t="s">
        <v>9771</v>
      </c>
      <c r="K761" s="706"/>
      <c r="L761" s="705"/>
      <c r="M761" s="706"/>
      <c r="N761" s="706"/>
      <c r="O761" s="706"/>
    </row>
    <row r="762" spans="2:15" ht="16.7" customHeight="1">
      <c r="B762" s="704">
        <v>765</v>
      </c>
      <c r="C762" s="705" t="s">
        <v>11136</v>
      </c>
      <c r="D762" s="704" t="str">
        <f t="shared" si="20"/>
        <v>ﾏｴｾﾞｷ ﾘｭｳﾄ</v>
      </c>
      <c r="E762" s="704" t="s">
        <v>226</v>
      </c>
      <c r="F762" s="704" t="s">
        <v>9329</v>
      </c>
      <c r="G762" s="11">
        <v>1</v>
      </c>
      <c r="H762" s="708" t="str">
        <f>IF($E762="","",VLOOKUP($E762,所属・種目コード!$C$3:$E$76,3,FALSE))</f>
        <v>031084</v>
      </c>
      <c r="I762" s="708">
        <f>IF($E762="","",VLOOKUP($E762,所属・種目コード!$C$3:$E$76,2,FALSE))</f>
        <v>1084</v>
      </c>
      <c r="J762" s="704" t="s">
        <v>9777</v>
      </c>
      <c r="K762" s="706"/>
      <c r="L762" s="705"/>
      <c r="M762" s="706"/>
      <c r="N762" s="706"/>
      <c r="O762" s="706"/>
    </row>
    <row r="763" spans="2:15" ht="16.7" customHeight="1">
      <c r="B763" s="704">
        <v>766</v>
      </c>
      <c r="C763" s="705" t="s">
        <v>11137</v>
      </c>
      <c r="D763" s="704" t="str">
        <f t="shared" si="20"/>
        <v>ﾏﾂﾀﾞ ﾀﾞｲﾁ</v>
      </c>
      <c r="E763" s="704" t="s">
        <v>226</v>
      </c>
      <c r="F763" s="704" t="s">
        <v>9329</v>
      </c>
      <c r="G763" s="11">
        <v>1</v>
      </c>
      <c r="H763" s="708" t="str">
        <f>IF($E763="","",VLOOKUP($E763,所属・種目コード!$C$3:$E$76,3,FALSE))</f>
        <v>031084</v>
      </c>
      <c r="I763" s="708">
        <f>IF($E763="","",VLOOKUP($E763,所属・種目コード!$C$3:$E$76,2,FALSE))</f>
        <v>1084</v>
      </c>
      <c r="J763" s="704" t="s">
        <v>9779</v>
      </c>
      <c r="K763" s="706"/>
      <c r="L763" s="705"/>
      <c r="M763" s="706"/>
      <c r="N763" s="706"/>
      <c r="O763" s="706"/>
    </row>
    <row r="764" spans="2:15" ht="16.7" customHeight="1">
      <c r="B764" s="704">
        <v>767</v>
      </c>
      <c r="C764" s="705" t="s">
        <v>11138</v>
      </c>
      <c r="D764" s="704" t="str">
        <f t="shared" si="20"/>
        <v>ﾑｻｼ ﾄﾜ</v>
      </c>
      <c r="E764" s="704" t="s">
        <v>226</v>
      </c>
      <c r="F764" s="704" t="s">
        <v>9329</v>
      </c>
      <c r="G764" s="11">
        <v>1</v>
      </c>
      <c r="H764" s="708" t="str">
        <f>IF($E764="","",VLOOKUP($E764,所属・種目コード!$C$3:$E$76,3,FALSE))</f>
        <v>031084</v>
      </c>
      <c r="I764" s="708">
        <f>IF($E764="","",VLOOKUP($E764,所属・種目コード!$C$3:$E$76,2,FALSE))</f>
        <v>1084</v>
      </c>
      <c r="J764" s="704" t="s">
        <v>9780</v>
      </c>
      <c r="K764" s="706"/>
      <c r="L764" s="705"/>
      <c r="M764" s="706"/>
      <c r="N764" s="706"/>
      <c r="O764" s="706"/>
    </row>
    <row r="765" spans="2:15" ht="16.7" customHeight="1">
      <c r="B765" s="827">
        <v>771</v>
      </c>
      <c r="C765" s="705" t="s">
        <v>11153</v>
      </c>
      <c r="D765" s="123" t="str">
        <f t="shared" si="20"/>
        <v>ｳｴﾀﾞ ｱﾂﾑ</v>
      </c>
      <c r="E765" s="123" t="s">
        <v>285</v>
      </c>
      <c r="F765" s="123" t="s">
        <v>9329</v>
      </c>
      <c r="G765" s="11">
        <v>1</v>
      </c>
      <c r="H765" s="708" t="str">
        <f>IF($E765="","",VLOOKUP($E765,所属・種目コード!$C$3:$E$76,3,FALSE))</f>
        <v>031100</v>
      </c>
      <c r="I765" s="708">
        <f>IF($E765="","",VLOOKUP($E765,所属・種目コード!$C$3:$E$76,2,FALSE))</f>
        <v>1100</v>
      </c>
      <c r="J765" s="11" t="s">
        <v>10005</v>
      </c>
      <c r="K765" s="706"/>
      <c r="L765" s="705"/>
      <c r="M765" s="706"/>
      <c r="N765" s="706"/>
      <c r="O765" s="706"/>
    </row>
    <row r="766" spans="2:15" ht="16.7" customHeight="1">
      <c r="B766" s="827">
        <v>772</v>
      </c>
      <c r="C766" s="705" t="s">
        <v>11154</v>
      </c>
      <c r="D766" s="123" t="str">
        <f t="shared" si="20"/>
        <v>ﾀｼﾛ ﾌｳﾀ</v>
      </c>
      <c r="E766" s="123" t="s">
        <v>285</v>
      </c>
      <c r="F766" s="123" t="s">
        <v>9329</v>
      </c>
      <c r="G766" s="11">
        <v>1</v>
      </c>
      <c r="H766" s="708" t="str">
        <f>IF($E766="","",VLOOKUP($E766,所属・種目コード!$C$3:$E$76,3,FALSE))</f>
        <v>031100</v>
      </c>
      <c r="I766" s="708">
        <f>IF($E766="","",VLOOKUP($E766,所属・種目コード!$C$3:$E$76,2,FALSE))</f>
        <v>1100</v>
      </c>
      <c r="J766" s="11" t="s">
        <v>10019</v>
      </c>
      <c r="K766" s="706"/>
      <c r="L766" s="705"/>
      <c r="M766" s="706"/>
      <c r="N766" s="706"/>
      <c r="O766" s="706"/>
    </row>
    <row r="767" spans="2:15" ht="16.7" customHeight="1">
      <c r="B767" s="827">
        <v>773</v>
      </c>
      <c r="C767" s="705" t="s">
        <v>11390</v>
      </c>
      <c r="D767" s="123" t="str">
        <f t="shared" si="20"/>
        <v>ﾆｼｶﾜ ｿｳ</v>
      </c>
      <c r="E767" s="123" t="s">
        <v>285</v>
      </c>
      <c r="F767" s="123" t="s">
        <v>9329</v>
      </c>
      <c r="G767" s="11">
        <v>1</v>
      </c>
      <c r="H767" s="708" t="str">
        <f>IF($E767="","",VLOOKUP($E767,所属・種目コード!$C$3:$E$76,3,FALSE))</f>
        <v>031100</v>
      </c>
      <c r="I767" s="708">
        <f>IF($E767="","",VLOOKUP($E767,所属・種目コード!$C$3:$E$76,2,FALSE))</f>
        <v>1100</v>
      </c>
      <c r="J767" s="11" t="s">
        <v>10024</v>
      </c>
      <c r="K767" s="706"/>
      <c r="L767" s="705"/>
    </row>
    <row r="768" spans="2:15" ht="16.7" customHeight="1">
      <c r="B768" s="827">
        <v>774</v>
      </c>
      <c r="C768" s="705" t="s">
        <v>11165</v>
      </c>
      <c r="D768" s="123" t="str">
        <f t="shared" si="20"/>
        <v>ｱﾍﾞ ｿｳﾀ</v>
      </c>
      <c r="E768" s="123" t="s">
        <v>210</v>
      </c>
      <c r="F768" s="123" t="s">
        <v>9329</v>
      </c>
      <c r="G768" s="11">
        <v>2</v>
      </c>
      <c r="H768" s="708" t="str">
        <f>IF($E768="","",VLOOKUP($E768,所属・種目コード!$C$3:$E$76,3,FALSE))</f>
        <v>031080</v>
      </c>
      <c r="I768" s="708">
        <f>IF($E768="","",VLOOKUP($E768,所属・種目コード!$C$3:$E$76,2,FALSE))</f>
        <v>1080</v>
      </c>
      <c r="J768" s="11" t="s">
        <v>10371</v>
      </c>
      <c r="K768" s="706"/>
      <c r="L768" s="705"/>
    </row>
    <row r="769" spans="2:12" ht="16.7" customHeight="1">
      <c r="B769" s="827">
        <v>775</v>
      </c>
      <c r="C769" s="705" t="s">
        <v>11166</v>
      </c>
      <c r="D769" s="123" t="str">
        <f t="shared" si="20"/>
        <v>ｲﾄｳ ﾄﾓﾔ</v>
      </c>
      <c r="E769" s="123" t="s">
        <v>210</v>
      </c>
      <c r="F769" s="123" t="s">
        <v>9329</v>
      </c>
      <c r="G769" s="11">
        <v>3</v>
      </c>
      <c r="H769" s="708" t="str">
        <f>IF($E769="","",VLOOKUP($E769,所属・種目コード!$C$3:$E$76,3,FALSE))</f>
        <v>031080</v>
      </c>
      <c r="I769" s="708">
        <f>IF($E769="","",VLOOKUP($E769,所属・種目コード!$C$3:$E$76,2,FALSE))</f>
        <v>1080</v>
      </c>
      <c r="J769" s="11" t="s">
        <v>10374</v>
      </c>
      <c r="K769" s="706"/>
      <c r="L769" s="705"/>
    </row>
    <row r="770" spans="2:12" ht="16.7" customHeight="1">
      <c r="B770" s="827">
        <v>776</v>
      </c>
      <c r="C770" s="705" t="s">
        <v>11167</v>
      </c>
      <c r="D770" s="123" t="str">
        <f t="shared" ref="D770:D804" si="21">ASC(J770)</f>
        <v>ｶｹﾀ ﾄﾓｷ</v>
      </c>
      <c r="E770" s="123" t="s">
        <v>210</v>
      </c>
      <c r="F770" s="123" t="s">
        <v>9329</v>
      </c>
      <c r="G770" s="11">
        <v>3</v>
      </c>
      <c r="H770" s="713" t="str">
        <f>IF($E770="","",VLOOKUP($E770,所属・種目コード!$C$3:$E$76,3,FALSE))</f>
        <v>031080</v>
      </c>
      <c r="I770" s="713">
        <f>IF($E770="","",VLOOKUP($E770,所属・種目コード!$C$3:$E$76,2,FALSE))</f>
        <v>1080</v>
      </c>
      <c r="J770" s="11" t="s">
        <v>10379</v>
      </c>
      <c r="K770" s="706"/>
      <c r="L770" s="705"/>
    </row>
    <row r="771" spans="2:12" ht="16.7" customHeight="1">
      <c r="B771" s="827">
        <v>777</v>
      </c>
      <c r="C771" s="705" t="s">
        <v>11168</v>
      </c>
      <c r="D771" s="123" t="str">
        <f t="shared" si="21"/>
        <v>ｶﾅﾓﾘ ｼﾞｭﾝﾛｳ</v>
      </c>
      <c r="E771" s="123" t="s">
        <v>210</v>
      </c>
      <c r="F771" s="123" t="s">
        <v>9329</v>
      </c>
      <c r="G771" s="11">
        <v>1</v>
      </c>
      <c r="H771" s="713" t="str">
        <f>IF($E771="","",VLOOKUP($E771,所属・種目コード!$C$3:$E$76,3,FALSE))</f>
        <v>031080</v>
      </c>
      <c r="I771" s="713">
        <f>IF($E771="","",VLOOKUP($E771,所属・種目コード!$C$3:$E$76,2,FALSE))</f>
        <v>1080</v>
      </c>
      <c r="J771" s="11" t="s">
        <v>10380</v>
      </c>
      <c r="K771" s="706"/>
      <c r="L771" s="705"/>
    </row>
    <row r="772" spans="2:12" ht="16.7" customHeight="1">
      <c r="B772" s="827">
        <v>778</v>
      </c>
      <c r="C772" s="705" t="s">
        <v>11169</v>
      </c>
      <c r="D772" s="123" t="str">
        <f t="shared" si="21"/>
        <v>ｼﾞﾇｼ ｱﾝｼﾞ</v>
      </c>
      <c r="E772" s="123" t="s">
        <v>210</v>
      </c>
      <c r="F772" s="123" t="s">
        <v>9329</v>
      </c>
      <c r="G772" s="11">
        <v>1</v>
      </c>
      <c r="H772" s="708" t="str">
        <f>IF($E772="","",VLOOKUP($E772,所属・種目コード!$C$3:$E$76,3,FALSE))</f>
        <v>031080</v>
      </c>
      <c r="I772" s="708">
        <f>IF($E772="","",VLOOKUP($E772,所属・種目コード!$C$3:$E$76,2,FALSE))</f>
        <v>1080</v>
      </c>
      <c r="J772" s="11" t="s">
        <v>10385</v>
      </c>
      <c r="K772" s="706"/>
      <c r="L772" s="705"/>
    </row>
    <row r="773" spans="2:12" ht="16.7" customHeight="1">
      <c r="B773" s="827">
        <v>779</v>
      </c>
      <c r="C773" s="705" t="s">
        <v>11393</v>
      </c>
      <c r="D773" s="123" t="str">
        <f t="shared" si="21"/>
        <v>ｽｶﾞﾜﾗ ﾊﾙ</v>
      </c>
      <c r="E773" s="123" t="s">
        <v>210</v>
      </c>
      <c r="F773" s="123" t="s">
        <v>9329</v>
      </c>
      <c r="G773" s="11">
        <v>2</v>
      </c>
      <c r="H773" s="708" t="str">
        <f>IF($E773="","",VLOOKUP($E773,所属・種目コード!$C$3:$E$76,3,FALSE))</f>
        <v>031080</v>
      </c>
      <c r="I773" s="708">
        <f>IF($E773="","",VLOOKUP($E773,所属・種目コード!$C$3:$E$76,2,FALSE))</f>
        <v>1080</v>
      </c>
      <c r="J773" s="11" t="s">
        <v>10387</v>
      </c>
      <c r="K773" s="706"/>
      <c r="L773" s="705"/>
    </row>
    <row r="774" spans="2:12" ht="16.7" customHeight="1">
      <c r="B774" s="827">
        <v>780</v>
      </c>
      <c r="C774" s="705" t="s">
        <v>11394</v>
      </c>
      <c r="D774" s="123" t="str">
        <f t="shared" si="21"/>
        <v>ﾁﾊﾞ ﾚﾝ</v>
      </c>
      <c r="E774" s="123" t="s">
        <v>210</v>
      </c>
      <c r="F774" s="123" t="s">
        <v>9329</v>
      </c>
      <c r="G774" s="11">
        <v>1</v>
      </c>
      <c r="H774" s="708" t="str">
        <f>IF($E774="","",VLOOKUP($E774,所属・種目コード!$C$3:$E$76,3,FALSE))</f>
        <v>031080</v>
      </c>
      <c r="I774" s="708">
        <f>IF($E774="","",VLOOKUP($E774,所属・種目コード!$C$3:$E$76,2,FALSE))</f>
        <v>1080</v>
      </c>
      <c r="J774" s="11" t="s">
        <v>10391</v>
      </c>
      <c r="K774" s="706"/>
      <c r="L774" s="705"/>
    </row>
    <row r="775" spans="2:12" ht="16.7" customHeight="1">
      <c r="B775" s="704">
        <v>784</v>
      </c>
      <c r="C775" s="705" t="s">
        <v>11383</v>
      </c>
      <c r="D775" s="704" t="str">
        <f t="shared" si="21"/>
        <v>ｸﾘﾔｶﾞﾜ ﾊﾙﾄ</v>
      </c>
      <c r="E775" s="704" t="s">
        <v>10660</v>
      </c>
      <c r="F775" s="704" t="s">
        <v>9329</v>
      </c>
      <c r="G775" s="11">
        <v>1</v>
      </c>
      <c r="H775" s="708" t="str">
        <f>IF($E775="","",VLOOKUP($E775,所属・種目コード!$C$3:$E$76,3,FALSE))</f>
        <v>031105</v>
      </c>
      <c r="I775" s="708">
        <f>IF($E775="","",VLOOKUP($E775,所属・種目コード!$C$3:$E$76,2,FALSE))</f>
        <v>1105</v>
      </c>
      <c r="J775" s="704" t="s">
        <v>10102</v>
      </c>
      <c r="K775" s="706"/>
      <c r="L775" s="705"/>
    </row>
    <row r="776" spans="2:12" ht="16.7" customHeight="1">
      <c r="B776" s="704">
        <v>786</v>
      </c>
      <c r="C776" s="705" t="s">
        <v>11384</v>
      </c>
      <c r="D776" s="704" t="str">
        <f t="shared" si="21"/>
        <v>ｵﾉﾃﾞﾗ ﾕﾗ</v>
      </c>
      <c r="E776" s="704" t="s">
        <v>10659</v>
      </c>
      <c r="F776" s="704" t="s">
        <v>9329</v>
      </c>
      <c r="G776" s="11">
        <v>1</v>
      </c>
      <c r="H776" s="708" t="str">
        <f>IF($E776="","",VLOOKUP($E776,所属・種目コード!$C$3:$E$76,3,FALSE))</f>
        <v>031055</v>
      </c>
      <c r="I776" s="708">
        <f>IF($E776="","",VLOOKUP($E776,所属・種目コード!$C$3:$E$76,2,FALSE))</f>
        <v>1055</v>
      </c>
      <c r="J776" s="704" t="s">
        <v>9416</v>
      </c>
      <c r="K776" s="706"/>
      <c r="L776" s="705"/>
    </row>
    <row r="777" spans="2:12" ht="16.7" customHeight="1">
      <c r="B777" s="704">
        <v>787</v>
      </c>
      <c r="C777" s="705" t="s">
        <v>11139</v>
      </c>
      <c r="D777" s="704" t="str">
        <f t="shared" si="21"/>
        <v>ｶｻｲ ﾕｳﾔ</v>
      </c>
      <c r="E777" s="704" t="s">
        <v>10659</v>
      </c>
      <c r="F777" s="704" t="s">
        <v>9329</v>
      </c>
      <c r="G777" s="11">
        <v>1</v>
      </c>
      <c r="H777" s="708" t="str">
        <f>IF($E777="","",VLOOKUP($E777,所属・種目コード!$C$3:$E$76,3,FALSE))</f>
        <v>031055</v>
      </c>
      <c r="I777" s="708">
        <f>IF($E777="","",VLOOKUP($E777,所属・種目コード!$C$3:$E$76,2,FALSE))</f>
        <v>1055</v>
      </c>
      <c r="J777" s="704" t="s">
        <v>9417</v>
      </c>
      <c r="K777" s="706"/>
      <c r="L777" s="705"/>
    </row>
    <row r="778" spans="2:12" ht="16.7" customHeight="1">
      <c r="B778" s="704">
        <v>788</v>
      </c>
      <c r="C778" s="705" t="s">
        <v>11140</v>
      </c>
      <c r="D778" s="704" t="str">
        <f t="shared" si="21"/>
        <v>ﾁﾊﾞ ﾘｭｳｶﾞ</v>
      </c>
      <c r="E778" s="704" t="s">
        <v>10659</v>
      </c>
      <c r="F778" s="704" t="s">
        <v>9329</v>
      </c>
      <c r="G778" s="11">
        <v>1</v>
      </c>
      <c r="H778" s="708" t="str">
        <f>IF($E778="","",VLOOKUP($E778,所属・種目コード!$C$3:$E$76,3,FALSE))</f>
        <v>031055</v>
      </c>
      <c r="I778" s="708">
        <f>IF($E778="","",VLOOKUP($E778,所属・種目コード!$C$3:$E$76,2,FALSE))</f>
        <v>1055</v>
      </c>
      <c r="J778" s="704" t="s">
        <v>9420</v>
      </c>
      <c r="K778" s="706"/>
      <c r="L778" s="705"/>
    </row>
    <row r="779" spans="2:12" ht="16.7" customHeight="1">
      <c r="B779" s="827">
        <v>789</v>
      </c>
      <c r="C779" s="705" t="s">
        <v>11400</v>
      </c>
      <c r="D779" s="123" t="str">
        <f t="shared" si="21"/>
        <v>ｻｻｷ ｲﾂｷ</v>
      </c>
      <c r="E779" s="123" t="s">
        <v>10461</v>
      </c>
      <c r="F779" s="123" t="s">
        <v>9329</v>
      </c>
      <c r="G779" s="11">
        <v>3</v>
      </c>
      <c r="H779" s="708" t="str">
        <f>IF($E779="","",VLOOKUP($E779,所属・種目コード!$C$3:$E$76,3,FALSE))</f>
        <v>031098</v>
      </c>
      <c r="I779" s="708">
        <f>IF($E779="","",VLOOKUP($E779,所属・種目コード!$C$3:$E$76,2,FALSE))</f>
        <v>1098</v>
      </c>
      <c r="J779" s="11" t="s">
        <v>10486</v>
      </c>
      <c r="K779" s="706"/>
      <c r="L779" s="705"/>
    </row>
    <row r="780" spans="2:12" ht="16.7" customHeight="1">
      <c r="B780" s="827">
        <v>790</v>
      </c>
      <c r="C780" s="705" t="s">
        <v>11401</v>
      </c>
      <c r="D780" s="123" t="str">
        <f t="shared" si="21"/>
        <v>ﾁﾊﾞ ｻｷﾄ</v>
      </c>
      <c r="E780" s="123" t="s">
        <v>10461</v>
      </c>
      <c r="F780" s="123" t="s">
        <v>9329</v>
      </c>
      <c r="G780" s="11">
        <v>2</v>
      </c>
      <c r="H780" s="708" t="str">
        <f>IF($E780="","",VLOOKUP($E780,所属・種目コード!$C$3:$E$76,3,FALSE))</f>
        <v>031098</v>
      </c>
      <c r="I780" s="708">
        <f>IF($E780="","",VLOOKUP($E780,所属・種目コード!$C$3:$E$76,2,FALSE))</f>
        <v>1098</v>
      </c>
      <c r="J780" s="11" t="s">
        <v>10503</v>
      </c>
      <c r="K780" s="706"/>
      <c r="L780" s="705"/>
    </row>
    <row r="781" spans="2:12" ht="16.7" customHeight="1">
      <c r="B781" s="827">
        <v>791</v>
      </c>
      <c r="C781" s="705" t="s">
        <v>11156</v>
      </c>
      <c r="D781" s="123" t="str">
        <f t="shared" si="21"/>
        <v>ﾜﾀﾅﾍﾞ ｶｽﾞﾊ</v>
      </c>
      <c r="E781" s="123" t="s">
        <v>10461</v>
      </c>
      <c r="F781" s="123" t="s">
        <v>9329</v>
      </c>
      <c r="G781" s="11">
        <v>2</v>
      </c>
      <c r="H781" s="708" t="str">
        <f>IF($E781="","",VLOOKUP($E781,所属・種目コード!$C$3:$E$76,3,FALSE))</f>
        <v>031098</v>
      </c>
      <c r="I781" s="708">
        <f>IF($E781="","",VLOOKUP($E781,所属・種目コード!$C$3:$E$76,2,FALSE))</f>
        <v>1098</v>
      </c>
      <c r="J781" s="11" t="s">
        <v>10516</v>
      </c>
      <c r="K781" s="706"/>
      <c r="L781" s="705"/>
    </row>
    <row r="782" spans="2:12" ht="16.7" customHeight="1">
      <c r="B782" s="827">
        <v>792</v>
      </c>
      <c r="C782" s="705" t="s">
        <v>11186</v>
      </c>
      <c r="D782" s="123" t="str">
        <f t="shared" si="21"/>
        <v>ﾀｶﾊｼ ｶｽﾞﾔ</v>
      </c>
      <c r="E782" s="123" t="s">
        <v>163</v>
      </c>
      <c r="F782" s="123" t="s">
        <v>9329</v>
      </c>
      <c r="G782" s="11">
        <v>2</v>
      </c>
      <c r="H782" s="708" t="str">
        <f>IF($E782="","",VLOOKUP($E782,所属・種目コード!$C$3:$E$76,3,FALSE))</f>
        <v>031070</v>
      </c>
      <c r="I782" s="708">
        <f>IF($E782="","",VLOOKUP($E782,所属・種目コード!$C$3:$E$76,2,FALSE))</f>
        <v>1070</v>
      </c>
      <c r="J782" s="11" t="s">
        <v>9536</v>
      </c>
      <c r="K782" s="706"/>
      <c r="L782" s="705"/>
    </row>
    <row r="783" spans="2:12" ht="16.7" customHeight="1">
      <c r="B783" s="827">
        <v>793</v>
      </c>
      <c r="C783" s="705" t="s">
        <v>11184</v>
      </c>
      <c r="D783" s="123" t="str">
        <f t="shared" si="21"/>
        <v>ｵｲｶﾜ ｿｳﾀ</v>
      </c>
      <c r="E783" s="123" t="s">
        <v>163</v>
      </c>
      <c r="F783" s="123" t="s">
        <v>9329</v>
      </c>
      <c r="G783" s="11">
        <v>3</v>
      </c>
      <c r="H783" s="708" t="str">
        <f>IF($E783="","",VLOOKUP($E783,所属・種目コード!$C$3:$E$76,3,FALSE))</f>
        <v>031070</v>
      </c>
      <c r="I783" s="708">
        <f>IF($E783="","",VLOOKUP($E783,所属・種目コード!$C$3:$E$76,2,FALSE))</f>
        <v>1070</v>
      </c>
      <c r="J783" s="11" t="s">
        <v>9526</v>
      </c>
      <c r="K783" s="706"/>
      <c r="L783" s="705"/>
    </row>
    <row r="784" spans="2:12" ht="16.7" customHeight="1">
      <c r="B784" s="827">
        <v>794</v>
      </c>
      <c r="C784" s="705" t="s">
        <v>11185</v>
      </c>
      <c r="D784" s="123" t="str">
        <f t="shared" si="21"/>
        <v>ｽｽﾞｷ ｴｲﾀ</v>
      </c>
      <c r="E784" s="123" t="s">
        <v>163</v>
      </c>
      <c r="F784" s="123" t="s">
        <v>9329</v>
      </c>
      <c r="G784" s="11">
        <v>3</v>
      </c>
      <c r="H784" s="708" t="str">
        <f>IF($E784="","",VLOOKUP($E784,所属・種目コード!$C$3:$E$76,3,FALSE))</f>
        <v>031070</v>
      </c>
      <c r="I784" s="708">
        <f>IF($E784="","",VLOOKUP($E784,所属・種目コード!$C$3:$E$76,2,FALSE))</f>
        <v>1070</v>
      </c>
      <c r="J784" s="11" t="s">
        <v>9535</v>
      </c>
      <c r="K784" s="706"/>
      <c r="L784" s="705"/>
    </row>
    <row r="785" spans="2:12" ht="16.7" customHeight="1">
      <c r="B785" s="827">
        <v>795</v>
      </c>
      <c r="C785" s="705" t="s">
        <v>11187</v>
      </c>
      <c r="D785" s="123" t="str">
        <f t="shared" si="21"/>
        <v>ﾀｶﾊｼ ﾊﾔﾀ</v>
      </c>
      <c r="E785" s="123" t="s">
        <v>163</v>
      </c>
      <c r="F785" s="123" t="s">
        <v>9329</v>
      </c>
      <c r="G785" s="11">
        <v>2</v>
      </c>
      <c r="H785" s="708" t="str">
        <f>IF($E785="","",VLOOKUP($E785,所属・種目コード!$C$3:$E$76,3,FALSE))</f>
        <v>031070</v>
      </c>
      <c r="I785" s="708">
        <f>IF($E785="","",VLOOKUP($E785,所属・種目コード!$C$3:$E$76,2,FALSE))</f>
        <v>1070</v>
      </c>
      <c r="J785" s="11" t="s">
        <v>9538</v>
      </c>
      <c r="K785" s="706"/>
      <c r="L785" s="705"/>
    </row>
    <row r="786" spans="2:12" ht="16.7" customHeight="1">
      <c r="B786" s="704">
        <v>796</v>
      </c>
      <c r="C786" s="705" t="s">
        <v>11141</v>
      </c>
      <c r="D786" s="704" t="str">
        <f t="shared" si="21"/>
        <v>ｶﾜｻｷ ﾏｻｷ</v>
      </c>
      <c r="E786" s="704" t="s">
        <v>10115</v>
      </c>
      <c r="F786" s="704" t="s">
        <v>9329</v>
      </c>
      <c r="G786" s="11">
        <v>1</v>
      </c>
      <c r="H786" s="708" t="str">
        <f>IF($E786="","",VLOOKUP($E786,所属・種目コード!$C$3:$E$76,3,FALSE))</f>
        <v>031110</v>
      </c>
      <c r="I786" s="708">
        <f>IF($E786="","",VLOOKUP($E786,所属・種目コード!$C$3:$E$76,2,FALSE))</f>
        <v>1110</v>
      </c>
      <c r="J786" s="704" t="s">
        <v>10120</v>
      </c>
      <c r="K786" s="706"/>
      <c r="L786" s="705"/>
    </row>
    <row r="787" spans="2:12" ht="16.7" customHeight="1">
      <c r="B787" s="704">
        <v>797</v>
      </c>
      <c r="C787" s="705" t="s">
        <v>11142</v>
      </c>
      <c r="D787" s="704" t="str">
        <f t="shared" si="21"/>
        <v>ｽｶﾞﾜﾗ ﾃｯﾍﾟｲ</v>
      </c>
      <c r="E787" s="704" t="s">
        <v>10115</v>
      </c>
      <c r="F787" s="704" t="s">
        <v>9329</v>
      </c>
      <c r="G787" s="11">
        <v>1</v>
      </c>
      <c r="H787" s="708" t="str">
        <f>IF($E787="","",VLOOKUP($E787,所属・種目コード!$C$3:$E$76,3,FALSE))</f>
        <v>031110</v>
      </c>
      <c r="I787" s="708">
        <f>IF($E787="","",VLOOKUP($E787,所属・種目コード!$C$3:$E$76,2,FALSE))</f>
        <v>1110</v>
      </c>
      <c r="J787" s="704" t="s">
        <v>10129</v>
      </c>
      <c r="K787" s="706"/>
      <c r="L787" s="705"/>
    </row>
    <row r="788" spans="2:12" ht="16.7" customHeight="1">
      <c r="B788" s="704">
        <v>798</v>
      </c>
      <c r="C788" s="705" t="s">
        <v>11275</v>
      </c>
      <c r="D788" s="704" t="str">
        <f t="shared" si="21"/>
        <v>ﾀｲｺ ｱﾗﾀ</v>
      </c>
      <c r="E788" s="704" t="s">
        <v>10115</v>
      </c>
      <c r="F788" s="704" t="s">
        <v>9329</v>
      </c>
      <c r="G788" s="11">
        <v>1</v>
      </c>
      <c r="H788" s="708" t="str">
        <f>IF($E788="","",VLOOKUP($E788,所属・種目コード!$C$3:$E$76,3,FALSE))</f>
        <v>031110</v>
      </c>
      <c r="I788" s="708">
        <f>IF($E788="","",VLOOKUP($E788,所属・種目コード!$C$3:$E$76,2,FALSE))</f>
        <v>1110</v>
      </c>
      <c r="J788" s="704" t="s">
        <v>10131</v>
      </c>
      <c r="K788" s="706"/>
      <c r="L788" s="705"/>
    </row>
    <row r="789" spans="2:12" ht="16.7" customHeight="1">
      <c r="B789" s="704">
        <v>799</v>
      </c>
      <c r="C789" s="705" t="s">
        <v>11143</v>
      </c>
      <c r="D789" s="704" t="str">
        <f t="shared" si="21"/>
        <v>ﾊｾｶﾞﾜ ｹﾞﾝ</v>
      </c>
      <c r="E789" s="704" t="s">
        <v>10115</v>
      </c>
      <c r="F789" s="704" t="s">
        <v>9329</v>
      </c>
      <c r="G789" s="11">
        <v>1</v>
      </c>
      <c r="H789" s="708" t="str">
        <f>IF($E789="","",VLOOKUP($E789,所属・種目コード!$C$3:$E$76,3,FALSE))</f>
        <v>031110</v>
      </c>
      <c r="I789" s="708">
        <f>IF($E789="","",VLOOKUP($E789,所属・種目コード!$C$3:$E$76,2,FALSE))</f>
        <v>1110</v>
      </c>
      <c r="J789" s="704" t="s">
        <v>10140</v>
      </c>
      <c r="K789" s="706"/>
      <c r="L789" s="705"/>
    </row>
    <row r="790" spans="2:12" ht="16.7" customHeight="1">
      <c r="B790" s="704">
        <v>800</v>
      </c>
      <c r="C790" s="705" t="s">
        <v>11385</v>
      </c>
      <c r="D790" s="704" t="str">
        <f t="shared" si="21"/>
        <v>ﾌﾙﾐｽﾞ ｹﾝｲﾁﾛｳ</v>
      </c>
      <c r="E790" s="704" t="s">
        <v>10115</v>
      </c>
      <c r="F790" s="704" t="s">
        <v>9329</v>
      </c>
      <c r="G790" s="11">
        <v>1</v>
      </c>
      <c r="H790" s="708" t="str">
        <f>IF($E790="","",VLOOKUP($E790,所属・種目コード!$C$3:$E$76,3,FALSE))</f>
        <v>031110</v>
      </c>
      <c r="I790" s="708">
        <f>IF($E790="","",VLOOKUP($E790,所属・種目コード!$C$3:$E$76,2,FALSE))</f>
        <v>1110</v>
      </c>
      <c r="J790" s="704" t="s">
        <v>10142</v>
      </c>
      <c r="K790" s="706"/>
      <c r="L790" s="705"/>
    </row>
    <row r="791" spans="2:12" ht="16.7" customHeight="1">
      <c r="B791" s="704">
        <v>801</v>
      </c>
      <c r="C791" s="705" t="s">
        <v>11144</v>
      </c>
      <c r="D791" s="704" t="str">
        <f t="shared" si="21"/>
        <v>ﾏｴﾊﾗ ﾄﾓｼ</v>
      </c>
      <c r="E791" s="704" t="s">
        <v>10115</v>
      </c>
      <c r="F791" s="704" t="s">
        <v>9329</v>
      </c>
      <c r="G791" s="11">
        <v>1</v>
      </c>
      <c r="H791" s="708" t="str">
        <f>IF($E791="","",VLOOKUP($E791,所属・種目コード!$C$3:$E$76,3,FALSE))</f>
        <v>031110</v>
      </c>
      <c r="I791" s="708">
        <f>IF($E791="","",VLOOKUP($E791,所属・種目コード!$C$3:$E$76,2,FALSE))</f>
        <v>1110</v>
      </c>
      <c r="J791" s="704" t="s">
        <v>10144</v>
      </c>
      <c r="K791" s="706"/>
      <c r="L791" s="705"/>
    </row>
    <row r="792" spans="2:12" ht="16.7" customHeight="1">
      <c r="B792" s="827">
        <v>802</v>
      </c>
      <c r="C792" s="705" t="s">
        <v>11145</v>
      </c>
      <c r="D792" s="123" t="str">
        <f t="shared" si="21"/>
        <v>ｱｼｶｶﾞ ﾊﾔﾄ</v>
      </c>
      <c r="E792" s="123" t="s">
        <v>11387</v>
      </c>
      <c r="F792" s="123" t="s">
        <v>9329</v>
      </c>
      <c r="G792" s="11">
        <v>1</v>
      </c>
      <c r="H792" s="708" t="str">
        <f>IF($E792="","",VLOOKUP($E792,所属・種目コード!$C$3:$E$76,3,FALSE))</f>
        <v>031057</v>
      </c>
      <c r="I792" s="708">
        <f>IF($E792="","",VLOOKUP($E792,所属・種目コード!$C$3:$E$76,2,FALSE))</f>
        <v>1057</v>
      </c>
      <c r="J792" s="11" t="s">
        <v>9368</v>
      </c>
      <c r="K792" s="706"/>
      <c r="L792" s="705"/>
    </row>
    <row r="793" spans="2:12" ht="16.7" customHeight="1">
      <c r="B793" s="827">
        <v>803</v>
      </c>
      <c r="C793" s="705" t="s">
        <v>11146</v>
      </c>
      <c r="D793" s="123" t="str">
        <f t="shared" si="21"/>
        <v>ｲﾄｳ ｼｮｳｺﾞ</v>
      </c>
      <c r="E793" s="123" t="s">
        <v>11387</v>
      </c>
      <c r="F793" s="123" t="s">
        <v>9329</v>
      </c>
      <c r="G793" s="11">
        <v>1</v>
      </c>
      <c r="H793" s="708" t="str">
        <f>IF($E793="","",VLOOKUP($E793,所属・種目コード!$C$3:$E$76,3,FALSE))</f>
        <v>031057</v>
      </c>
      <c r="I793" s="708">
        <f>IF($E793="","",VLOOKUP($E793,所属・種目コード!$C$3:$E$76,2,FALSE))</f>
        <v>1057</v>
      </c>
      <c r="J793" s="11" t="s">
        <v>9370</v>
      </c>
      <c r="K793" s="706"/>
      <c r="L793" s="705"/>
    </row>
    <row r="794" spans="2:12" ht="16.7" customHeight="1">
      <c r="B794" s="827">
        <v>804</v>
      </c>
      <c r="C794" s="705" t="s">
        <v>11389</v>
      </c>
      <c r="D794" s="123" t="str">
        <f t="shared" si="21"/>
        <v>ｵﾊﾞﾗ ｼｭﾝ</v>
      </c>
      <c r="E794" s="123" t="s">
        <v>11387</v>
      </c>
      <c r="F794" s="123" t="s">
        <v>9329</v>
      </c>
      <c r="G794" s="11">
        <v>1</v>
      </c>
      <c r="H794" s="708" t="str">
        <f>IF($E794="","",VLOOKUP($E794,所属・種目コード!$C$3:$E$76,3,FALSE))</f>
        <v>031057</v>
      </c>
      <c r="I794" s="708">
        <f>IF($E794="","",VLOOKUP($E794,所属・種目コード!$C$3:$E$76,2,FALSE))</f>
        <v>1057</v>
      </c>
      <c r="J794" s="11" t="s">
        <v>9375</v>
      </c>
      <c r="K794" s="706"/>
      <c r="L794" s="705"/>
    </row>
    <row r="795" spans="2:12" ht="16.7" customHeight="1">
      <c r="B795" s="827">
        <v>805</v>
      </c>
      <c r="C795" s="705" t="s">
        <v>11147</v>
      </c>
      <c r="D795" s="123" t="str">
        <f t="shared" si="21"/>
        <v>ﾐｶﾐ ｿｳﾍｲ</v>
      </c>
      <c r="E795" s="123" t="s">
        <v>11387</v>
      </c>
      <c r="F795" s="123" t="s">
        <v>9329</v>
      </c>
      <c r="G795" s="11">
        <v>1</v>
      </c>
      <c r="H795" s="708" t="str">
        <f>IF($E795="","",VLOOKUP($E795,所属・種目コード!$C$3:$E$76,3,FALSE))</f>
        <v>031057</v>
      </c>
      <c r="I795" s="708">
        <f>IF($E795="","",VLOOKUP($E795,所属・種目コード!$C$3:$E$76,2,FALSE))</f>
        <v>1057</v>
      </c>
      <c r="J795" s="11" t="s">
        <v>9400</v>
      </c>
      <c r="K795" s="706"/>
      <c r="L795" s="705"/>
    </row>
    <row r="796" spans="2:12" ht="16.7" customHeight="1">
      <c r="B796" s="827">
        <v>807</v>
      </c>
      <c r="C796" s="705" t="s">
        <v>11391</v>
      </c>
      <c r="D796" s="123" t="str">
        <f t="shared" si="21"/>
        <v>ｵｵｷﾞﾀﾞ ｲﾂｷ</v>
      </c>
      <c r="E796" s="123" t="s">
        <v>11388</v>
      </c>
      <c r="F796" s="123" t="s">
        <v>9329</v>
      </c>
      <c r="G796" s="11">
        <v>1</v>
      </c>
      <c r="H796" s="708" t="str">
        <f>IF($E796="","",VLOOKUP($E796,所属・種目コード!$C$3:$E$76,3,FALSE))</f>
        <v>031105</v>
      </c>
      <c r="I796" s="708">
        <f>IF($E796="","",VLOOKUP($E796,所属・種目コード!$C$3:$E$76,2,FALSE))</f>
        <v>1105</v>
      </c>
      <c r="J796" s="11" t="s">
        <v>10100</v>
      </c>
      <c r="K796" s="706"/>
      <c r="L796" s="705"/>
    </row>
    <row r="797" spans="2:12" ht="16.7" customHeight="1">
      <c r="B797" s="827">
        <v>808</v>
      </c>
      <c r="C797" s="705" t="s">
        <v>11161</v>
      </c>
      <c r="D797" s="123" t="str">
        <f t="shared" si="21"/>
        <v>ﾀｶﾊｼ ﾕﾂﾞｷ</v>
      </c>
      <c r="E797" s="123" t="s">
        <v>11388</v>
      </c>
      <c r="F797" s="123" t="s">
        <v>9329</v>
      </c>
      <c r="G797" s="11">
        <v>1</v>
      </c>
      <c r="H797" s="708" t="str">
        <f>IF($E797="","",VLOOKUP($E797,所属・種目コード!$C$3:$E$76,3,FALSE))</f>
        <v>031105</v>
      </c>
      <c r="I797" s="708">
        <f>IF($E797="","",VLOOKUP($E797,所属・種目コード!$C$3:$E$76,2,FALSE))</f>
        <v>1105</v>
      </c>
      <c r="J797" s="11" t="s">
        <v>9879</v>
      </c>
      <c r="K797" s="706"/>
      <c r="L797" s="705"/>
    </row>
    <row r="798" spans="2:12" ht="16.7" customHeight="1">
      <c r="B798" s="827"/>
      <c r="C798" s="705" t="s">
        <v>11148</v>
      </c>
      <c r="D798" s="123" t="str">
        <f t="shared" si="21"/>
        <v>ｱﾍﾞ ｶｲﾄ</v>
      </c>
      <c r="E798" s="123" t="s">
        <v>11387</v>
      </c>
      <c r="F798" s="123" t="s">
        <v>9329</v>
      </c>
      <c r="G798" s="11">
        <v>1</v>
      </c>
      <c r="H798" s="708" t="str">
        <f>IF($E798="","",VLOOKUP($E798,所属・種目コード!$C$3:$E$76,3,FALSE))</f>
        <v>031057</v>
      </c>
      <c r="I798" s="708">
        <f>IF($E798="","",VLOOKUP($E798,所属・種目コード!$C$3:$E$76,2,FALSE))</f>
        <v>1057</v>
      </c>
      <c r="J798" s="11" t="s">
        <v>9422</v>
      </c>
      <c r="K798" s="706"/>
      <c r="L798" s="705"/>
    </row>
    <row r="799" spans="2:12" ht="16.7" customHeight="1">
      <c r="B799" s="827"/>
      <c r="C799" s="705" t="s">
        <v>11149</v>
      </c>
      <c r="D799" s="123" t="str">
        <f t="shared" si="21"/>
        <v>ｽｶﾞﾜﾗ ﾋｻﾄ</v>
      </c>
      <c r="E799" s="123" t="s">
        <v>11387</v>
      </c>
      <c r="F799" s="123" t="s">
        <v>9329</v>
      </c>
      <c r="G799" s="11">
        <v>1</v>
      </c>
      <c r="H799" s="708" t="str">
        <f>IF($E799="","",VLOOKUP($E799,所属・種目コード!$C$3:$E$76,3,FALSE))</f>
        <v>031057</v>
      </c>
      <c r="I799" s="708">
        <f>IF($E799="","",VLOOKUP($E799,所属・種目コード!$C$3:$E$76,2,FALSE))</f>
        <v>1057</v>
      </c>
      <c r="J799" s="11" t="s">
        <v>9437</v>
      </c>
      <c r="K799" s="706"/>
      <c r="L799" s="705"/>
    </row>
    <row r="800" spans="2:12" ht="16.7" customHeight="1">
      <c r="B800" s="827"/>
      <c r="C800" s="705" t="s">
        <v>11150</v>
      </c>
      <c r="D800" s="123" t="str">
        <f t="shared" si="21"/>
        <v>ﾕﾔﾏ ｴｲｼﾝ</v>
      </c>
      <c r="E800" s="123" t="s">
        <v>11387</v>
      </c>
      <c r="F800" s="123" t="s">
        <v>9329</v>
      </c>
      <c r="G800" s="11">
        <v>1</v>
      </c>
      <c r="H800" s="708" t="str">
        <f>IF($E800="","",VLOOKUP($E800,所属・種目コード!$C$3:$E$76,3,FALSE))</f>
        <v>031057</v>
      </c>
      <c r="I800" s="708">
        <f>IF($E800="","",VLOOKUP($E800,所属・種目コード!$C$3:$E$76,2,FALSE))</f>
        <v>1057</v>
      </c>
      <c r="J800" s="11" t="s">
        <v>9446</v>
      </c>
      <c r="K800" s="711"/>
      <c r="L800" s="705"/>
    </row>
    <row r="801" spans="2:27" ht="16.7" customHeight="1">
      <c r="B801" s="827"/>
      <c r="C801" s="705" t="s">
        <v>11157</v>
      </c>
      <c r="D801" s="123" t="str">
        <f t="shared" si="21"/>
        <v>ｼﾓﾀﾞ ﾅｵﾀｹ</v>
      </c>
      <c r="E801" s="123" t="s">
        <v>9276</v>
      </c>
      <c r="F801" s="123" t="s">
        <v>9329</v>
      </c>
      <c r="G801" s="11">
        <v>2</v>
      </c>
      <c r="H801" s="708" t="str">
        <f>IF($E801="","",VLOOKUP($E801,所属・種目コード!$C$3:$E$76,3,FALSE))</f>
        <v>031108</v>
      </c>
      <c r="I801" s="708">
        <f>IF($E801="","",VLOOKUP($E801,所属・種目コード!$C$3:$E$76,2,FALSE))</f>
        <v>1108</v>
      </c>
      <c r="J801" s="11" t="s">
        <v>10596</v>
      </c>
      <c r="K801" s="711"/>
      <c r="L801" s="705"/>
    </row>
    <row r="802" spans="2:27" ht="16.7" customHeight="1">
      <c r="B802" s="827"/>
      <c r="C802" s="705" t="s">
        <v>11158</v>
      </c>
      <c r="D802" s="123" t="str">
        <f t="shared" si="21"/>
        <v>ｸﾏｶﾞｲ ﾏｻﾋﾛ</v>
      </c>
      <c r="E802" s="123" t="s">
        <v>309</v>
      </c>
      <c r="F802" s="123" t="s">
        <v>9329</v>
      </c>
      <c r="G802" s="11">
        <v>2</v>
      </c>
      <c r="H802" s="708" t="str">
        <f>IF($E802="","",VLOOKUP($E802,所属・種目コード!$C$3:$E$76,3,FALSE))</f>
        <v>031107</v>
      </c>
      <c r="I802" s="708">
        <f>IF($E802="","",VLOOKUP($E802,所属・種目コード!$C$3:$E$76,2,FALSE))</f>
        <v>1107</v>
      </c>
      <c r="J802" s="11" t="s">
        <v>10547</v>
      </c>
      <c r="K802" s="706"/>
      <c r="L802" s="705"/>
    </row>
    <row r="803" spans="2:27" ht="16.7" customHeight="1">
      <c r="B803" s="827"/>
      <c r="C803" s="705" t="s">
        <v>11159</v>
      </c>
      <c r="D803" s="123" t="str">
        <f t="shared" si="21"/>
        <v>ｻﾄｳ ｺｳﾏ</v>
      </c>
      <c r="E803" s="123" t="s">
        <v>309</v>
      </c>
      <c r="F803" s="123" t="s">
        <v>9329</v>
      </c>
      <c r="G803" s="11">
        <v>2</v>
      </c>
      <c r="H803" s="708" t="str">
        <f>IF($E803="","",VLOOKUP($E803,所属・種目コード!$C$3:$E$76,3,FALSE))</f>
        <v>031107</v>
      </c>
      <c r="I803" s="708">
        <f>IF($E803="","",VLOOKUP($E803,所属・種目コード!$C$3:$E$76,2,FALSE))</f>
        <v>1107</v>
      </c>
      <c r="J803" s="11" t="s">
        <v>10558</v>
      </c>
      <c r="K803" s="706"/>
      <c r="L803" s="705"/>
    </row>
    <row r="804" spans="2:27" ht="16.7" customHeight="1">
      <c r="B804" s="827"/>
      <c r="C804" s="705" t="s">
        <v>11160</v>
      </c>
      <c r="D804" s="123" t="str">
        <f t="shared" si="21"/>
        <v>ﾓﾘ ｶﾔﾄ</v>
      </c>
      <c r="E804" s="123" t="s">
        <v>309</v>
      </c>
      <c r="F804" s="123" t="s">
        <v>9329</v>
      </c>
      <c r="G804" s="11">
        <v>3</v>
      </c>
      <c r="H804" s="708" t="str">
        <f>IF($E804="","",VLOOKUP($E804,所属・種目コード!$C$3:$E$76,3,FALSE))</f>
        <v>031107</v>
      </c>
      <c r="I804" s="708">
        <f>IF($E804="","",VLOOKUP($E804,所属・種目コード!$C$3:$E$76,2,FALSE))</f>
        <v>1107</v>
      </c>
      <c r="J804" s="11" t="s">
        <v>10586</v>
      </c>
      <c r="K804" s="706"/>
      <c r="L804" s="705"/>
    </row>
    <row r="805" spans="2:27" s="712" customFormat="1" ht="16.7" customHeight="1">
      <c r="C805" s="711"/>
      <c r="E805" s="716"/>
      <c r="H805" s="718" t="str">
        <f>IF($E805="","",VLOOKUP($E805,所属・種目コード!$C$3:$E$76,3,FALSE))</f>
        <v/>
      </c>
      <c r="L805" s="717"/>
      <c r="M805" s="709"/>
      <c r="N805" s="709"/>
      <c r="O805" s="709"/>
      <c r="P805" s="704"/>
      <c r="Q805" s="707"/>
      <c r="R805" s="707"/>
      <c r="S805" s="707"/>
      <c r="T805" s="707"/>
      <c r="U805" s="707"/>
      <c r="V805" s="704"/>
      <c r="W805" s="707"/>
      <c r="X805" s="704"/>
      <c r="Z805" s="704"/>
      <c r="AA805" s="704"/>
    </row>
    <row r="806" spans="2:27" s="712" customFormat="1" ht="16.7" customHeight="1">
      <c r="C806" s="711"/>
      <c r="E806" s="716"/>
      <c r="H806" s="718" t="str">
        <f>IF($E806="","",VLOOKUP($E806,所属・種目コード!$C$3:$E$76,3,FALSE))</f>
        <v/>
      </c>
      <c r="L806" s="717"/>
      <c r="M806" s="709"/>
      <c r="N806" s="709"/>
      <c r="O806" s="709"/>
      <c r="P806" s="704"/>
      <c r="Q806" s="707"/>
      <c r="R806" s="707"/>
      <c r="S806" s="707"/>
      <c r="T806" s="707"/>
      <c r="U806" s="707"/>
      <c r="V806" s="704"/>
      <c r="W806" s="707"/>
      <c r="X806" s="704"/>
      <c r="Z806" s="704"/>
      <c r="AA806" s="704"/>
    </row>
    <row r="807" spans="2:27" s="712" customFormat="1" ht="16.7" customHeight="1">
      <c r="C807" s="711"/>
      <c r="E807" s="716"/>
      <c r="H807" s="718" t="str">
        <f>IF($E807="","",VLOOKUP($E807,所属・種目コード!$C$3:$E$76,3,FALSE))</f>
        <v/>
      </c>
      <c r="L807" s="717"/>
      <c r="M807" s="709"/>
      <c r="N807" s="709"/>
      <c r="O807" s="709"/>
      <c r="P807" s="704"/>
      <c r="Q807" s="707"/>
      <c r="R807" s="707"/>
      <c r="S807" s="707"/>
      <c r="T807" s="707"/>
      <c r="U807" s="707"/>
      <c r="V807" s="704"/>
      <c r="W807" s="707"/>
      <c r="X807" s="704"/>
      <c r="Z807" s="704"/>
      <c r="AA807" s="704"/>
    </row>
    <row r="808" spans="2:27" s="712" customFormat="1" ht="16.7" customHeight="1">
      <c r="C808" s="711"/>
      <c r="E808" s="716"/>
      <c r="H808" s="718" t="str">
        <f>IF($E808="","",VLOOKUP($E808,所属・種目コード!$C$3:$E$76,3,FALSE))</f>
        <v/>
      </c>
      <c r="L808" s="717"/>
      <c r="M808" s="709"/>
      <c r="N808" s="709"/>
      <c r="O808" s="709"/>
      <c r="P808" s="704"/>
      <c r="Q808" s="707"/>
      <c r="R808" s="707"/>
      <c r="S808" s="707"/>
      <c r="T808" s="707"/>
      <c r="U808" s="707"/>
      <c r="V808" s="704"/>
      <c r="W808" s="707"/>
      <c r="X808" s="704"/>
      <c r="Z808" s="704"/>
      <c r="AA808" s="704"/>
    </row>
    <row r="809" spans="2:27" s="712" customFormat="1" ht="16.7" customHeight="1">
      <c r="C809" s="711"/>
      <c r="E809" s="716"/>
      <c r="H809" s="718" t="str">
        <f>IF($E809="","",VLOOKUP($E809,所属・種目コード!$C$3:$E$76,3,FALSE))</f>
        <v/>
      </c>
      <c r="L809" s="717"/>
      <c r="M809" s="709"/>
      <c r="N809" s="709"/>
      <c r="O809" s="709"/>
      <c r="P809" s="704"/>
      <c r="Q809" s="707"/>
      <c r="R809" s="707"/>
      <c r="S809" s="707"/>
      <c r="T809" s="707"/>
      <c r="U809" s="707"/>
      <c r="V809" s="704"/>
      <c r="W809" s="707"/>
      <c r="X809" s="704"/>
      <c r="Z809" s="704"/>
      <c r="AA809" s="704"/>
    </row>
    <row r="810" spans="2:27" s="712" customFormat="1" ht="16.7" customHeight="1">
      <c r="C810" s="711"/>
      <c r="E810" s="716"/>
      <c r="H810" s="718" t="str">
        <f>IF($E810="","",VLOOKUP($E810,所属・種目コード!$C$3:$E$76,3,FALSE))</f>
        <v/>
      </c>
      <c r="L810" s="717"/>
      <c r="M810" s="709"/>
      <c r="N810" s="709"/>
      <c r="O810" s="709"/>
      <c r="P810" s="704"/>
      <c r="Q810" s="707"/>
      <c r="R810" s="707"/>
      <c r="S810" s="707"/>
      <c r="T810" s="707"/>
      <c r="U810" s="707"/>
      <c r="V810" s="704"/>
      <c r="W810" s="707"/>
      <c r="X810" s="704"/>
      <c r="Z810" s="704"/>
      <c r="AA810" s="704"/>
    </row>
    <row r="811" spans="2:27" s="712" customFormat="1" ht="16.7" customHeight="1">
      <c r="C811" s="711"/>
      <c r="E811" s="716"/>
      <c r="H811" s="718" t="str">
        <f>IF($E811="","",VLOOKUP($E811,所属・種目コード!$C$3:$E$76,3,FALSE))</f>
        <v/>
      </c>
      <c r="L811" s="717"/>
      <c r="M811" s="709"/>
      <c r="N811" s="709"/>
      <c r="O811" s="709"/>
      <c r="P811" s="704"/>
      <c r="Q811" s="707"/>
      <c r="R811" s="707"/>
      <c r="S811" s="707"/>
      <c r="T811" s="707"/>
      <c r="U811" s="707"/>
      <c r="V811" s="704"/>
      <c r="W811" s="707"/>
      <c r="X811" s="704"/>
      <c r="Z811" s="704"/>
      <c r="AA811" s="704"/>
    </row>
    <row r="812" spans="2:27" s="712" customFormat="1" ht="16.7" customHeight="1">
      <c r="C812" s="711"/>
      <c r="E812" s="716"/>
      <c r="H812" s="718" t="str">
        <f>IF($E812="","",VLOOKUP($E812,所属・種目コード!$C$3:$E$76,3,FALSE))</f>
        <v/>
      </c>
      <c r="L812" s="717"/>
      <c r="M812" s="709"/>
      <c r="N812" s="709"/>
      <c r="O812" s="709"/>
      <c r="P812" s="704"/>
      <c r="Q812" s="707"/>
      <c r="R812" s="707"/>
      <c r="S812" s="707"/>
      <c r="T812" s="707"/>
      <c r="U812" s="707"/>
      <c r="V812" s="704"/>
      <c r="W812" s="707"/>
      <c r="X812" s="704"/>
      <c r="Z812" s="704"/>
      <c r="AA812" s="704"/>
    </row>
    <row r="813" spans="2:27" s="712" customFormat="1" ht="16.7" customHeight="1">
      <c r="C813" s="711"/>
      <c r="E813" s="716"/>
      <c r="H813" s="718" t="str">
        <f>IF($E813="","",VLOOKUP($E813,所属・種目コード!$C$3:$E$76,3,FALSE))</f>
        <v/>
      </c>
      <c r="L813" s="717"/>
      <c r="M813" s="709"/>
      <c r="N813" s="709"/>
      <c r="O813" s="709"/>
      <c r="P813" s="704"/>
      <c r="Q813" s="707"/>
      <c r="R813" s="707"/>
      <c r="S813" s="707"/>
      <c r="T813" s="707"/>
      <c r="U813" s="707"/>
      <c r="V813" s="704"/>
      <c r="W813" s="707"/>
      <c r="X813" s="704"/>
      <c r="Z813" s="704"/>
      <c r="AA813" s="704"/>
    </row>
    <row r="814" spans="2:27" s="712" customFormat="1" ht="16.7" customHeight="1">
      <c r="C814" s="711"/>
      <c r="E814" s="716"/>
      <c r="H814" s="719"/>
      <c r="L814" s="717"/>
      <c r="M814" s="709"/>
      <c r="N814" s="709"/>
      <c r="O814" s="709"/>
      <c r="P814" s="704"/>
      <c r="Q814" s="707"/>
      <c r="R814" s="707"/>
      <c r="S814" s="707"/>
      <c r="T814" s="707"/>
      <c r="U814" s="707"/>
      <c r="V814" s="704"/>
      <c r="W814" s="707"/>
      <c r="X814" s="704"/>
      <c r="Z814" s="704"/>
      <c r="AA814" s="704"/>
    </row>
    <row r="815" spans="2:27" s="712" customFormat="1" ht="16.7" customHeight="1">
      <c r="C815" s="711"/>
      <c r="E815" s="716"/>
      <c r="H815" s="719"/>
      <c r="L815" s="717"/>
      <c r="M815" s="709"/>
      <c r="N815" s="709"/>
      <c r="O815" s="709"/>
      <c r="P815" s="704"/>
      <c r="Q815" s="707"/>
      <c r="R815" s="707"/>
      <c r="S815" s="707"/>
      <c r="T815" s="707"/>
      <c r="U815" s="707"/>
      <c r="V815" s="704"/>
      <c r="W815" s="707"/>
      <c r="X815" s="704"/>
      <c r="Z815" s="704"/>
      <c r="AA815" s="704"/>
    </row>
    <row r="816" spans="2:27" s="712" customFormat="1" ht="16.7" customHeight="1">
      <c r="C816" s="711"/>
      <c r="E816" s="716" t="e">
        <f>IF(#REF!="","",(VLOOKUP(#REF!,所属・種目コード!$A$3:$C$66,2)))</f>
        <v>#REF!</v>
      </c>
      <c r="H816" s="719"/>
      <c r="L816" s="717"/>
      <c r="M816" s="709"/>
      <c r="N816" s="709"/>
      <c r="O816" s="709"/>
      <c r="P816" s="704"/>
      <c r="Q816" s="707"/>
      <c r="R816" s="707"/>
      <c r="S816" s="707"/>
      <c r="T816" s="707"/>
      <c r="U816" s="707"/>
      <c r="V816" s="704"/>
      <c r="W816" s="707"/>
      <c r="X816" s="704"/>
      <c r="Z816" s="704"/>
      <c r="AA816" s="704"/>
    </row>
    <row r="817" spans="3:27" s="712" customFormat="1" ht="16.7" customHeight="1">
      <c r="C817" s="711"/>
      <c r="E817" s="716" t="e">
        <f>IF(#REF!="","",(VLOOKUP(#REF!,所属・種目コード!$A$3:$C$66,2)))</f>
        <v>#REF!</v>
      </c>
      <c r="H817" s="719"/>
      <c r="L817" s="717"/>
      <c r="M817" s="709"/>
      <c r="N817" s="709"/>
      <c r="O817" s="709"/>
      <c r="P817" s="704"/>
      <c r="Q817" s="707"/>
      <c r="R817" s="707"/>
      <c r="S817" s="707"/>
      <c r="T817" s="707"/>
      <c r="U817" s="707"/>
      <c r="V817" s="704"/>
      <c r="W817" s="707"/>
      <c r="X817" s="704"/>
      <c r="Z817" s="704"/>
      <c r="AA817" s="704"/>
    </row>
    <row r="818" spans="3:27" s="712" customFormat="1" ht="16.7" customHeight="1">
      <c r="C818" s="711"/>
      <c r="H818" s="719"/>
      <c r="L818" s="717"/>
      <c r="M818" s="709"/>
      <c r="N818" s="709"/>
      <c r="O818" s="709"/>
      <c r="P818" s="704"/>
      <c r="Q818" s="707"/>
      <c r="R818" s="707"/>
      <c r="S818" s="707"/>
      <c r="T818" s="707"/>
      <c r="U818" s="707"/>
      <c r="V818" s="704"/>
      <c r="W818" s="707"/>
      <c r="X818" s="704"/>
      <c r="Z818" s="704"/>
      <c r="AA818" s="704"/>
    </row>
    <row r="819" spans="3:27" s="712" customFormat="1" ht="16.7" customHeight="1">
      <c r="C819" s="711"/>
      <c r="H819" s="719"/>
      <c r="L819" s="717"/>
      <c r="M819" s="709"/>
      <c r="N819" s="709"/>
      <c r="O819" s="709"/>
      <c r="P819" s="704"/>
      <c r="Q819" s="707"/>
      <c r="R819" s="707"/>
      <c r="S819" s="707"/>
      <c r="T819" s="707"/>
      <c r="U819" s="707"/>
      <c r="V819" s="704"/>
      <c r="W819" s="707"/>
      <c r="X819" s="704"/>
      <c r="Z819" s="704"/>
      <c r="AA819" s="704"/>
    </row>
    <row r="820" spans="3:27" s="712" customFormat="1" ht="16.7" customHeight="1">
      <c r="C820" s="711"/>
      <c r="H820" s="719"/>
      <c r="L820" s="717"/>
      <c r="M820" s="709"/>
      <c r="N820" s="709"/>
      <c r="O820" s="709"/>
      <c r="P820" s="704"/>
      <c r="Q820" s="707"/>
      <c r="R820" s="707"/>
      <c r="S820" s="707"/>
      <c r="T820" s="707"/>
      <c r="U820" s="707"/>
      <c r="V820" s="704"/>
      <c r="W820" s="707"/>
      <c r="X820" s="704"/>
      <c r="Z820" s="704"/>
      <c r="AA820" s="704"/>
    </row>
    <row r="821" spans="3:27" s="712" customFormat="1" ht="16.7" customHeight="1">
      <c r="C821" s="711"/>
      <c r="H821" s="719"/>
      <c r="L821" s="717"/>
      <c r="M821" s="709"/>
      <c r="N821" s="709"/>
      <c r="O821" s="709"/>
      <c r="P821" s="704"/>
      <c r="Q821" s="707"/>
      <c r="R821" s="707"/>
      <c r="S821" s="707"/>
      <c r="T821" s="707"/>
      <c r="U821" s="707"/>
      <c r="V821" s="704"/>
      <c r="W821" s="707"/>
      <c r="X821" s="704"/>
      <c r="Z821" s="704"/>
      <c r="AA821" s="704"/>
    </row>
    <row r="822" spans="3:27" s="712" customFormat="1" ht="16.7" customHeight="1">
      <c r="C822" s="711"/>
      <c r="H822" s="719"/>
      <c r="L822" s="717"/>
      <c r="M822" s="709"/>
      <c r="N822" s="709"/>
      <c r="O822" s="709"/>
      <c r="P822" s="704"/>
      <c r="Q822" s="707"/>
      <c r="R822" s="707"/>
      <c r="S822" s="707"/>
      <c r="T822" s="707"/>
      <c r="U822" s="707"/>
      <c r="V822" s="704"/>
      <c r="W822" s="707"/>
      <c r="X822" s="704"/>
      <c r="Z822" s="704"/>
      <c r="AA822" s="704"/>
    </row>
    <row r="823" spans="3:27" ht="16.7" customHeight="1">
      <c r="Y823" s="704"/>
    </row>
    <row r="824" spans="3:27" ht="16.7" customHeight="1">
      <c r="Y824" s="704"/>
    </row>
    <row r="825" spans="3:27" ht="16.7" customHeight="1">
      <c r="Y825" s="704"/>
    </row>
    <row r="826" spans="3:27" ht="16.7" customHeight="1">
      <c r="Y826" s="704"/>
    </row>
    <row r="827" spans="3:27" ht="16.7" customHeight="1">
      <c r="Y827" s="704"/>
    </row>
    <row r="828" spans="3:27" ht="16.7" customHeight="1">
      <c r="Y828" s="704"/>
    </row>
    <row r="829" spans="3:27" ht="16.7" customHeight="1">
      <c r="Y829" s="704"/>
    </row>
    <row r="830" spans="3:27" ht="16.7" customHeight="1">
      <c r="Y830" s="704"/>
    </row>
    <row r="831" spans="3:27" ht="16.7" customHeight="1">
      <c r="Y831" s="704"/>
    </row>
    <row r="832" spans="3:27" ht="16.7" customHeight="1">
      <c r="Y832" s="704"/>
    </row>
    <row r="833" spans="25:25" ht="16.7" customHeight="1">
      <c r="Y833" s="704"/>
    </row>
    <row r="834" spans="25:25" ht="16.7" customHeight="1">
      <c r="Y834" s="704"/>
    </row>
    <row r="835" spans="25:25" ht="16.7" customHeight="1">
      <c r="Y835" s="704"/>
    </row>
    <row r="836" spans="25:25" ht="16.7" customHeight="1">
      <c r="Y836" s="704"/>
    </row>
    <row r="837" spans="25:25" ht="16.7" customHeight="1">
      <c r="Y837" s="704"/>
    </row>
    <row r="838" spans="25:25" ht="16.7" customHeight="1">
      <c r="Y838" s="704"/>
    </row>
    <row r="839" spans="25:25" ht="16.7" customHeight="1">
      <c r="Y839" s="704"/>
    </row>
    <row r="840" spans="25:25" ht="16.7" customHeight="1">
      <c r="Y840" s="704"/>
    </row>
    <row r="841" spans="25:25" ht="16.7" customHeight="1">
      <c r="Y841" s="704"/>
    </row>
    <row r="842" spans="25:25" ht="16.7" customHeight="1">
      <c r="Y842" s="704"/>
    </row>
    <row r="843" spans="25:25" ht="16.7" customHeight="1">
      <c r="Y843" s="704"/>
    </row>
    <row r="844" spans="25:25" ht="16.7" customHeight="1">
      <c r="Y844" s="704"/>
    </row>
    <row r="845" spans="25:25" ht="16.7" customHeight="1">
      <c r="Y845" s="704"/>
    </row>
    <row r="846" spans="25:25" ht="16.7" customHeight="1">
      <c r="Y846" s="704"/>
    </row>
    <row r="847" spans="25:25" ht="16.7" customHeight="1">
      <c r="Y847" s="704"/>
    </row>
    <row r="848" spans="25:25" ht="16.7" customHeight="1">
      <c r="Y848" s="704"/>
    </row>
    <row r="849" spans="25:25" ht="16.7" customHeight="1">
      <c r="Y849" s="704"/>
    </row>
    <row r="850" spans="25:25" ht="16.7" customHeight="1">
      <c r="Y850" s="704"/>
    </row>
    <row r="851" spans="25:25" ht="16.7" customHeight="1">
      <c r="Y851" s="704"/>
    </row>
    <row r="852" spans="25:25" ht="16.7" customHeight="1">
      <c r="Y852" s="704"/>
    </row>
    <row r="853" spans="25:25" ht="16.7" customHeight="1">
      <c r="Y853" s="704"/>
    </row>
    <row r="854" spans="25:25" ht="16.7" customHeight="1">
      <c r="Y854" s="704"/>
    </row>
    <row r="855" spans="25:25" ht="16.7" customHeight="1">
      <c r="Y855" s="704"/>
    </row>
    <row r="856" spans="25:25" ht="16.7" customHeight="1">
      <c r="Y856" s="704"/>
    </row>
    <row r="857" spans="25:25" ht="16.7" customHeight="1">
      <c r="Y857" s="704"/>
    </row>
    <row r="858" spans="25:25" ht="16.7" customHeight="1">
      <c r="Y858" s="704"/>
    </row>
    <row r="859" spans="25:25" ht="16.7" customHeight="1">
      <c r="Y859" s="704"/>
    </row>
    <row r="860" spans="25:25" ht="16.7" customHeight="1">
      <c r="Y860" s="704"/>
    </row>
    <row r="861" spans="25:25" ht="16.7" customHeight="1">
      <c r="Y861" s="704"/>
    </row>
    <row r="862" spans="25:25" ht="16.7" customHeight="1">
      <c r="Y862" s="704"/>
    </row>
    <row r="863" spans="25:25" ht="16.7" customHeight="1">
      <c r="Y863" s="704"/>
    </row>
    <row r="864" spans="25:25" ht="16.7" customHeight="1">
      <c r="Y864" s="704"/>
    </row>
    <row r="865" spans="25:25" ht="16.7" customHeight="1">
      <c r="Y865" s="704"/>
    </row>
    <row r="866" spans="25:25" ht="16.7" customHeight="1">
      <c r="Y866" s="704"/>
    </row>
    <row r="867" spans="25:25" ht="16.7" customHeight="1">
      <c r="Y867" s="704"/>
    </row>
    <row r="868" spans="25:25" ht="16.7" customHeight="1">
      <c r="Y868" s="704"/>
    </row>
    <row r="869" spans="25:25" ht="16.7" customHeight="1">
      <c r="Y869" s="704"/>
    </row>
    <row r="870" spans="25:25" ht="16.7" customHeight="1">
      <c r="Y870" s="704"/>
    </row>
    <row r="871" spans="25:25" ht="16.7" customHeight="1">
      <c r="Y871" s="704"/>
    </row>
    <row r="872" spans="25:25" ht="16.7" customHeight="1">
      <c r="Y872" s="704"/>
    </row>
    <row r="873" spans="25:25" ht="16.7" customHeight="1">
      <c r="Y873" s="704"/>
    </row>
    <row r="874" spans="25:25" ht="16.7" customHeight="1">
      <c r="Y874" s="704"/>
    </row>
    <row r="875" spans="25:25" ht="16.7" customHeight="1">
      <c r="Y875" s="704"/>
    </row>
    <row r="876" spans="25:25" ht="16.7" customHeight="1">
      <c r="Y876" s="704"/>
    </row>
    <row r="877" spans="25:25" ht="16.7" customHeight="1">
      <c r="Y877" s="704"/>
    </row>
    <row r="878" spans="25:25" ht="16.7" customHeight="1">
      <c r="Y878" s="704"/>
    </row>
    <row r="879" spans="25:25" ht="16.7" customHeight="1">
      <c r="Y879" s="704"/>
    </row>
    <row r="880" spans="25:25" ht="16.7" customHeight="1">
      <c r="Y880" s="704"/>
    </row>
    <row r="881" spans="25:25" ht="16.7" customHeight="1">
      <c r="Y881" s="704"/>
    </row>
    <row r="882" spans="25:25" ht="16.7" customHeight="1">
      <c r="Y882" s="704"/>
    </row>
    <row r="883" spans="25:25" ht="16.7" customHeight="1">
      <c r="Y883" s="704"/>
    </row>
    <row r="884" spans="25:25" ht="16.7" customHeight="1">
      <c r="Y884" s="704"/>
    </row>
    <row r="885" spans="25:25" ht="16.7" customHeight="1">
      <c r="Y885" s="704"/>
    </row>
    <row r="886" spans="25:25" ht="16.7" customHeight="1">
      <c r="Y886" s="704"/>
    </row>
    <row r="887" spans="25:25" ht="16.7" customHeight="1">
      <c r="Y887" s="704"/>
    </row>
    <row r="888" spans="25:25" ht="16.7" customHeight="1">
      <c r="Y888" s="704"/>
    </row>
    <row r="889" spans="25:25" ht="16.7" customHeight="1">
      <c r="Y889" s="704"/>
    </row>
    <row r="890" spans="25:25" ht="16.7" customHeight="1">
      <c r="Y890" s="704"/>
    </row>
    <row r="891" spans="25:25" ht="16.7" customHeight="1">
      <c r="Y891" s="704"/>
    </row>
    <row r="892" spans="25:25" ht="16.7" customHeight="1">
      <c r="Y892" s="704"/>
    </row>
    <row r="893" spans="25:25" ht="16.7" customHeight="1">
      <c r="Y893" s="704"/>
    </row>
    <row r="894" spans="25:25" ht="16.7" customHeight="1">
      <c r="Y894" s="704"/>
    </row>
    <row r="895" spans="25:25" ht="16.7" customHeight="1">
      <c r="Y895" s="704"/>
    </row>
    <row r="896" spans="25:25" ht="16.7" customHeight="1">
      <c r="Y896" s="704"/>
    </row>
    <row r="897" spans="25:25" ht="16.7" customHeight="1">
      <c r="Y897" s="704"/>
    </row>
    <row r="898" spans="25:25" ht="16.7" customHeight="1">
      <c r="Y898" s="704"/>
    </row>
    <row r="899" spans="25:25" ht="16.7" customHeight="1">
      <c r="Y899" s="704"/>
    </row>
    <row r="900" spans="25:25" ht="16.7" customHeight="1">
      <c r="Y900" s="704"/>
    </row>
    <row r="901" spans="25:25" ht="16.7" customHeight="1">
      <c r="Y901" s="704"/>
    </row>
    <row r="902" spans="25:25" ht="16.7" customHeight="1">
      <c r="Y902" s="704"/>
    </row>
    <row r="903" spans="25:25" ht="16.7" customHeight="1">
      <c r="Y903" s="704"/>
    </row>
    <row r="904" spans="25:25" ht="16.7" customHeight="1">
      <c r="Y904" s="704"/>
    </row>
    <row r="905" spans="25:25" ht="16.7" customHeight="1">
      <c r="Y905" s="704"/>
    </row>
    <row r="906" spans="25:25" ht="16.7" customHeight="1">
      <c r="Y906" s="704"/>
    </row>
    <row r="907" spans="25:25" ht="16.7" customHeight="1">
      <c r="Y907" s="704"/>
    </row>
    <row r="908" spans="25:25" ht="16.7" customHeight="1">
      <c r="Y908" s="704"/>
    </row>
    <row r="909" spans="25:25" ht="16.7" customHeight="1">
      <c r="Y909" s="704"/>
    </row>
    <row r="910" spans="25:25" ht="16.7" customHeight="1">
      <c r="Y910" s="704"/>
    </row>
    <row r="911" spans="25:25" ht="16.7" customHeight="1">
      <c r="Y911" s="704"/>
    </row>
    <row r="912" spans="25:25" ht="16.7" customHeight="1">
      <c r="Y912" s="704"/>
    </row>
    <row r="913" spans="25:25" ht="16.7" customHeight="1">
      <c r="Y913" s="704"/>
    </row>
    <row r="914" spans="25:25" ht="16.7" customHeight="1">
      <c r="Y914" s="704"/>
    </row>
    <row r="915" spans="25:25" ht="16.7" customHeight="1">
      <c r="Y915" s="704"/>
    </row>
    <row r="916" spans="25:25" ht="16.7" customHeight="1">
      <c r="Y916" s="704"/>
    </row>
    <row r="917" spans="25:25" ht="16.7" customHeight="1">
      <c r="Y917" s="704"/>
    </row>
    <row r="918" spans="25:25" ht="16.7" customHeight="1">
      <c r="Y918" s="704"/>
    </row>
    <row r="919" spans="25:25" ht="16.7" customHeight="1">
      <c r="Y919" s="704"/>
    </row>
    <row r="920" spans="25:25" ht="16.7" customHeight="1">
      <c r="Y920" s="704"/>
    </row>
    <row r="921" spans="25:25" ht="16.7" customHeight="1">
      <c r="Y921" s="704"/>
    </row>
    <row r="922" spans="25:25" ht="16.7" customHeight="1">
      <c r="Y922" s="704"/>
    </row>
    <row r="923" spans="25:25" ht="16.7" customHeight="1">
      <c r="Y923" s="704"/>
    </row>
    <row r="924" spans="25:25" ht="16.7" customHeight="1">
      <c r="Y924" s="704"/>
    </row>
    <row r="925" spans="25:25" ht="16.7" customHeight="1">
      <c r="Y925" s="704"/>
    </row>
    <row r="926" spans="25:25" ht="16.7" customHeight="1">
      <c r="Y926" s="704"/>
    </row>
    <row r="927" spans="25:25" ht="16.7" customHeight="1">
      <c r="Y927" s="704"/>
    </row>
    <row r="928" spans="25:25" ht="16.7" customHeight="1">
      <c r="Y928" s="704"/>
    </row>
    <row r="929" spans="25:25" ht="16.7" customHeight="1">
      <c r="Y929" s="704"/>
    </row>
    <row r="930" spans="25:25" ht="16.7" customHeight="1">
      <c r="Y930" s="704"/>
    </row>
    <row r="931" spans="25:25" ht="16.7" customHeight="1">
      <c r="Y931" s="704"/>
    </row>
    <row r="932" spans="25:25" ht="16.7" customHeight="1">
      <c r="Y932" s="704"/>
    </row>
    <row r="933" spans="25:25" ht="16.7" customHeight="1">
      <c r="Y933" s="704"/>
    </row>
    <row r="934" spans="25:25" ht="16.7" customHeight="1">
      <c r="Y934" s="704"/>
    </row>
    <row r="935" spans="25:25" ht="16.7" customHeight="1">
      <c r="Y935" s="704"/>
    </row>
    <row r="936" spans="25:25" ht="16.7" customHeight="1">
      <c r="Y936" s="704"/>
    </row>
    <row r="937" spans="25:25" ht="16.7" customHeight="1">
      <c r="Y937" s="704"/>
    </row>
    <row r="938" spans="25:25" ht="16.7" customHeight="1">
      <c r="Y938" s="704"/>
    </row>
    <row r="939" spans="25:25" ht="16.7" customHeight="1">
      <c r="Y939" s="704"/>
    </row>
    <row r="940" spans="25:25" ht="16.7" customHeight="1">
      <c r="Y940" s="704"/>
    </row>
    <row r="941" spans="25:25" ht="16.7" customHeight="1">
      <c r="Y941" s="704"/>
    </row>
    <row r="942" spans="25:25" ht="16.7" customHeight="1">
      <c r="Y942" s="704"/>
    </row>
    <row r="943" spans="25:25" ht="16.7" customHeight="1">
      <c r="Y943" s="704"/>
    </row>
    <row r="944" spans="25:25" ht="16.7" customHeight="1">
      <c r="Y944" s="704"/>
    </row>
    <row r="945" spans="25:25" ht="16.7" customHeight="1">
      <c r="Y945" s="704"/>
    </row>
    <row r="946" spans="25:25" ht="16.7" customHeight="1">
      <c r="Y946" s="704"/>
    </row>
    <row r="947" spans="25:25" ht="16.7" customHeight="1">
      <c r="Y947" s="704"/>
    </row>
    <row r="948" spans="25:25" ht="16.7" customHeight="1">
      <c r="Y948" s="704"/>
    </row>
    <row r="949" spans="25:25" ht="16.7" customHeight="1">
      <c r="Y949" s="704"/>
    </row>
    <row r="950" spans="25:25" ht="16.7" customHeight="1">
      <c r="Y950" s="704"/>
    </row>
    <row r="951" spans="25:25" ht="16.7" customHeight="1">
      <c r="Y951" s="704"/>
    </row>
    <row r="952" spans="25:25" ht="16.7" customHeight="1">
      <c r="Y952" s="704"/>
    </row>
    <row r="953" spans="25:25" ht="16.7" customHeight="1">
      <c r="Y953" s="704"/>
    </row>
    <row r="954" spans="25:25" ht="16.7" customHeight="1">
      <c r="Y954" s="704"/>
    </row>
    <row r="955" spans="25:25" ht="16.7" customHeight="1">
      <c r="Y955" s="704"/>
    </row>
    <row r="956" spans="25:25" ht="16.7" customHeight="1">
      <c r="Y956" s="704"/>
    </row>
    <row r="957" spans="25:25" ht="16.7" customHeight="1">
      <c r="Y957" s="704"/>
    </row>
    <row r="958" spans="25:25" ht="16.7" customHeight="1">
      <c r="Y958" s="704"/>
    </row>
    <row r="959" spans="25:25" ht="16.7" customHeight="1">
      <c r="Y959" s="704"/>
    </row>
    <row r="960" spans="25:25" ht="16.7" customHeight="1">
      <c r="Y960" s="704"/>
    </row>
    <row r="961" spans="25:25" ht="16.7" customHeight="1">
      <c r="Y961" s="704"/>
    </row>
    <row r="962" spans="25:25" ht="16.7" customHeight="1">
      <c r="Y962" s="704"/>
    </row>
    <row r="963" spans="25:25" ht="16.7" customHeight="1">
      <c r="Y963" s="704"/>
    </row>
    <row r="964" spans="25:25" ht="16.7" customHeight="1">
      <c r="Y964" s="704"/>
    </row>
    <row r="965" spans="25:25" ht="16.7" customHeight="1">
      <c r="Y965" s="704"/>
    </row>
    <row r="966" spans="25:25" ht="16.7" customHeight="1">
      <c r="Y966" s="704"/>
    </row>
    <row r="967" spans="25:25" ht="16.7" customHeight="1">
      <c r="Y967" s="704"/>
    </row>
    <row r="968" spans="25:25" ht="16.7" customHeight="1">
      <c r="Y968" s="704"/>
    </row>
    <row r="969" spans="25:25" ht="16.7" customHeight="1">
      <c r="Y969" s="704"/>
    </row>
    <row r="970" spans="25:25" ht="16.7" customHeight="1">
      <c r="Y970" s="704"/>
    </row>
  </sheetData>
  <sheetProtection algorithmName="SHA-512" hashValue="5iD7XGbUR5cvcXXKjArRe+25bp4xcM7F7+c4Fz+QlQlJPjHFTP9A9MJRxvxeMG2LTRXB/PGHmYe866eV58Uwnw==" saltValue="NtKFSO8O/7NBqdxXdutq3w==" spinCount="100000" sheet="1" objects="1" scenarios="1"/>
  <sortState xmlns:xlrd2="http://schemas.microsoft.com/office/spreadsheetml/2017/richdata2" ref="M2:W549">
    <sortCondition ref="M2:M549"/>
    <sortCondition ref="Q2:Q549"/>
  </sortState>
  <phoneticPr fontId="3"/>
  <dataValidations count="1">
    <dataValidation imeMode="halfKatakana" allowBlank="1" showInputMessage="1" showErrorMessage="1" sqref="D1 D805:D1048576 U550:U554 J1 J805:J1048576" xr:uid="{00000000-0002-0000-0B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18</vt:i4>
      </vt:variant>
    </vt:vector>
  </HeadingPairs>
  <TitlesOfParts>
    <vt:vector size="34" baseType="lpstr">
      <vt:lpstr>個人データ入力用</vt:lpstr>
      <vt:lpstr>直接データ入力</vt:lpstr>
      <vt:lpstr>男子リレ-入力</vt:lpstr>
      <vt:lpstr>女子リレ-入力</vt:lpstr>
      <vt:lpstr>女子リレーﾃﾞｰﾀ(mat)</vt:lpstr>
      <vt:lpstr>男子リレーﾃﾞｰﾀ(mat)</vt:lpstr>
      <vt:lpstr>syozoku・MAT</vt:lpstr>
      <vt:lpstr>申し込み確認書</vt:lpstr>
      <vt:lpstr>高校競技者</vt:lpstr>
      <vt:lpstr>所属・種目コード</vt:lpstr>
      <vt:lpstr>個人データ提出用</vt:lpstr>
      <vt:lpstr>男子リレ-ﾃﾞｰﾀ（NANNSU）</vt:lpstr>
      <vt:lpstr>女子リレーデータ提出</vt:lpstr>
      <vt:lpstr>競技者原本</vt:lpstr>
      <vt:lpstr>システム用データ（MAT）</vt:lpstr>
      <vt:lpstr>MAT全提出用を貼り付け</vt:lpstr>
      <vt:lpstr>'システム用データ（MAT）'!Print_Area</vt:lpstr>
      <vt:lpstr>個人データ提出用!Print_Area</vt:lpstr>
      <vt:lpstr>個人データ入力用!Print_Area</vt:lpstr>
      <vt:lpstr>所属・種目コード!Print_Area</vt:lpstr>
      <vt:lpstr>'女子リレーﾃﾞｰﾀ(mat)'!Print_Area</vt:lpstr>
      <vt:lpstr>'女子リレ-入力'!Print_Area</vt:lpstr>
      <vt:lpstr>申し込み確認書!Print_Area</vt:lpstr>
      <vt:lpstr>'男子リレーﾃﾞｰﾀ(mat)'!Print_Area</vt:lpstr>
      <vt:lpstr>'男子リレ-ﾃﾞｰﾀ（NANNSU）'!Print_Area</vt:lpstr>
      <vt:lpstr>'男子リレ-入力'!Print_Area</vt:lpstr>
      <vt:lpstr>直接データ入力!Print_Area</vt:lpstr>
      <vt:lpstr>国体選考種目女子</vt:lpstr>
      <vt:lpstr>国体選考種目男子</vt:lpstr>
      <vt:lpstr>国体男子</vt:lpstr>
      <vt:lpstr>選手権女子</vt:lpstr>
      <vt:lpstr>選手権男子</vt:lpstr>
      <vt:lpstr>二部女子</vt:lpstr>
      <vt:lpstr>二部男子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髙橋;正美</dc:creator>
  <cp:lastModifiedBy>user</cp:lastModifiedBy>
  <cp:lastPrinted>2021-05-16T07:47:23Z</cp:lastPrinted>
  <dcterms:created xsi:type="dcterms:W3CDTF">2002-06-13T09:48:28Z</dcterms:created>
  <dcterms:modified xsi:type="dcterms:W3CDTF">2021-05-19T06:57:13Z</dcterms:modified>
</cp:coreProperties>
</file>